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drawings/drawing11.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omments12.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omments13.xml" ContentType="application/vnd.openxmlformats-officedocument.spreadsheetml.comments+xml"/>
  <Override PartName="/xl/charts/chart13.xml" ContentType="application/vnd.openxmlformats-officedocument.drawingml.chart+xml"/>
  <Override PartName="/xl/drawings/drawing14.xml" ContentType="application/vnd.openxmlformats-officedocument.drawing+xml"/>
  <Override PartName="/xl/comments14.xml" ContentType="application/vnd.openxmlformats-officedocument.spreadsheetml.comments+xml"/>
  <Override PartName="/xl/charts/chart14.xml" ContentType="application/vnd.openxmlformats-officedocument.drawingml.chart+xml"/>
  <Override PartName="/xl/drawings/drawing15.xml" ContentType="application/vnd.openxmlformats-officedocument.drawing+xml"/>
  <Override PartName="/xl/comments15.xml" ContentType="application/vnd.openxmlformats-officedocument.spreadsheetml.comments+xml"/>
  <Override PartName="/xl/charts/chart15.xml" ContentType="application/vnd.openxmlformats-officedocument.drawingml.chart+xml"/>
  <Override PartName="/xl/drawings/drawing16.xml" ContentType="application/vnd.openxmlformats-officedocument.drawing+xml"/>
  <Override PartName="/xl/comments16.xml" ContentType="application/vnd.openxmlformats-officedocument.spreadsheetml.comments+xml"/>
  <Override PartName="/xl/charts/chart16.xml" ContentType="application/vnd.openxmlformats-officedocument.drawingml.chart+xml"/>
  <Override PartName="/xl/drawings/drawing17.xml" ContentType="application/vnd.openxmlformats-officedocument.drawing+xml"/>
  <Override PartName="/xl/comments17.xml" ContentType="application/vnd.openxmlformats-officedocument.spreadsheetml.comments+xml"/>
  <Override PartName="/xl/charts/chart17.xml" ContentType="application/vnd.openxmlformats-officedocument.drawingml.chart+xml"/>
  <Override PartName="/xl/drawings/drawing18.xml" ContentType="application/vnd.openxmlformats-officedocument.drawing+xml"/>
  <Override PartName="/xl/comments18.xml" ContentType="application/vnd.openxmlformats-officedocument.spreadsheetml.comments+xml"/>
  <Override PartName="/xl/charts/chart18.xml" ContentType="application/vnd.openxmlformats-officedocument.drawingml.chart+xml"/>
  <Override PartName="/xl/drawings/drawing19.xml" ContentType="application/vnd.openxmlformats-officedocument.drawing+xml"/>
  <Override PartName="/xl/comments19.xml" ContentType="application/vnd.openxmlformats-officedocument.spreadsheetml.comments+xml"/>
  <Override PartName="/xl/charts/chart19.xml" ContentType="application/vnd.openxmlformats-officedocument.drawingml.chart+xml"/>
  <Override PartName="/xl/drawings/drawing20.xml" ContentType="application/vnd.openxmlformats-officedocument.drawing+xml"/>
  <Override PartName="/xl/comments20.xml" ContentType="application/vnd.openxmlformats-officedocument.spreadsheetml.comments+xml"/>
  <Override PartName="/xl/charts/chart20.xml" ContentType="application/vnd.openxmlformats-officedocument.drawingml.chart+xml"/>
  <Override PartName="/xl/drawings/drawing21.xml" ContentType="application/vnd.openxmlformats-officedocument.drawing+xml"/>
  <Override PartName="/xl/embeddings/oleObject2.bin" ContentType="application/vnd.openxmlformats-officedocument.oleObject"/>
  <Override PartName="/xl/comments21.xml" ContentType="application/vnd.openxmlformats-officedocument.spreadsheetml.comments+xml"/>
  <Override PartName="/xl/charts/chart21.xml" ContentType="application/vnd.openxmlformats-officedocument.drawingml.chart+xml"/>
  <Override PartName="/xl/drawings/drawing22.xml" ContentType="application/vnd.openxmlformats-officedocument.drawing+xml"/>
  <Override PartName="/xl/comments22.xml" ContentType="application/vnd.openxmlformats-officedocument.spreadsheetml.comments+xml"/>
  <Override PartName="/xl/charts/chart22.xml" ContentType="application/vnd.openxmlformats-officedocument.drawingml.chart+xml"/>
  <Override PartName="/xl/drawings/drawing23.xml" ContentType="application/vnd.openxmlformats-officedocument.drawing+xml"/>
  <Override PartName="/xl/comments23.xml" ContentType="application/vnd.openxmlformats-officedocument.spreadsheetml.comments+xml"/>
  <Override PartName="/xl/charts/chart23.xml" ContentType="application/vnd.openxmlformats-officedocument.drawingml.chart+xml"/>
  <Override PartName="/xl/drawings/drawing24.xml" ContentType="application/vnd.openxmlformats-officedocument.drawing+xml"/>
  <Override PartName="/xl/comments24.xml" ContentType="application/vnd.openxmlformats-officedocument.spreadsheetml.comments+xml"/>
  <Override PartName="/xl/charts/chart24.xml" ContentType="application/vnd.openxmlformats-officedocument.drawingml.chart+xml"/>
  <Override PartName="/xl/drawings/drawing25.xml" ContentType="application/vnd.openxmlformats-officedocument.drawing+xml"/>
  <Override PartName="/xl/comments25.xml" ContentType="application/vnd.openxmlformats-officedocument.spreadsheetml.comments+xml"/>
  <Override PartName="/xl/charts/chart25.xml" ContentType="application/vnd.openxmlformats-officedocument.drawingml.chart+xml"/>
  <Override PartName="/xl/drawings/drawing26.xml" ContentType="application/vnd.openxmlformats-officedocument.drawing+xml"/>
  <Override PartName="/xl/comments26.xml" ContentType="application/vnd.openxmlformats-officedocument.spreadsheetml.comments+xml"/>
  <Override PartName="/xl/charts/chart26.xml" ContentType="application/vnd.openxmlformats-officedocument.drawingml.chart+xml"/>
  <Override PartName="/xl/drawings/drawing27.xml" ContentType="application/vnd.openxmlformats-officedocument.drawing+xml"/>
  <Override PartName="/xl/comments27.xml" ContentType="application/vnd.openxmlformats-officedocument.spreadsheetml.comments+xml"/>
  <Override PartName="/xl/charts/chart27.xml" ContentType="application/vnd.openxmlformats-officedocument.drawingml.chart+xml"/>
  <Override PartName="/xl/drawings/drawing28.xml" ContentType="application/vnd.openxmlformats-officedocument.drawing+xml"/>
  <Override PartName="/xl/comments28.xml" ContentType="application/vnd.openxmlformats-officedocument.spreadsheetml.comments+xml"/>
  <Override PartName="/xl/charts/chart2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updateLinks="always" defaultThemeVersion="124226"/>
  <mc:AlternateContent xmlns:mc="http://schemas.openxmlformats.org/markup-compatibility/2006">
    <mc:Choice Requires="x15">
      <x15ac:absPath xmlns:x15ac="http://schemas.microsoft.com/office/spreadsheetml/2010/11/ac" url="C:\Users\PILAR\Downloads\"/>
    </mc:Choice>
  </mc:AlternateContent>
  <xr:revisionPtr revIDLastSave="0" documentId="13_ncr:1_{9507CAE4-9C79-45D0-B8F2-BF81BA7392BE}" xr6:coauthVersionLast="47" xr6:coauthVersionMax="47" xr10:uidLastSave="{00000000-0000-0000-0000-000000000000}"/>
  <bookViews>
    <workbookView xWindow="-93" yWindow="-93" windowWidth="20186" windowHeight="12800" tabRatio="844" activeTab="25" xr2:uid="{00000000-000D-0000-FFFF-FFFF00000000}"/>
  </bookViews>
  <sheets>
    <sheet name="META 1" sheetId="97" r:id="rId1"/>
    <sheet name=" Meta 2" sheetId="89" r:id="rId2"/>
    <sheet name="HV Actividad 5 y 9 Meta 2" sheetId="81" state="hidden" r:id="rId3"/>
    <sheet name="HV Actividad 5 a 9 Meta 2" sheetId="85" state="hidden" r:id="rId4"/>
    <sheet name="HV Actividad 10 Meta 3" sheetId="82" state="hidden" r:id="rId5"/>
    <sheet name="HV Actividad 11 Meta 3 " sheetId="83" state="hidden" r:id="rId6"/>
    <sheet name="HV Actividad 12 Meta 3  " sheetId="84" state="hidden" r:id="rId7"/>
    <sheet name="Meta 3" sheetId="92" r:id="rId8"/>
    <sheet name="Meta 4" sheetId="93" r:id="rId9"/>
    <sheet name="HV Actividad 14 Meta 5" sheetId="75" state="hidden" r:id="rId10"/>
    <sheet name="HV Actividad 15 y 16 Meta 5" sheetId="80" state="hidden" r:id="rId11"/>
    <sheet name="HV Actividad 17 Meta 5" sheetId="74" state="hidden" r:id="rId12"/>
    <sheet name="Meta 5" sheetId="87" r:id="rId13"/>
    <sheet name="Meta 6" sheetId="90" r:id="rId14"/>
    <sheet name="HV Actividad 18 Meta 6" sheetId="69" state="hidden" r:id="rId15"/>
    <sheet name="HV Actividad 19 Meta 6" sheetId="72" state="hidden" r:id="rId16"/>
    <sheet name="HV Actividad 20 Meta 6" sheetId="73" state="hidden" r:id="rId17"/>
    <sheet name="HV Actividad 21-26 Meta 6" sheetId="78" state="hidden" r:id="rId18"/>
    <sheet name="Meta 7" sheetId="91" r:id="rId19"/>
    <sheet name="HV Actividad 28 Meta 8" sheetId="68" state="hidden" r:id="rId20"/>
    <sheet name="HV Actividad 29 Meta 8" sheetId="24" state="hidden" r:id="rId21"/>
    <sheet name="HV Actividad 22 Meta 7" sheetId="67" state="hidden" r:id="rId22"/>
    <sheet name="HV Actividad 22 Meta 7 (2)" sheetId="88" state="hidden" r:id="rId23"/>
    <sheet name="Meta 8" sheetId="94" r:id="rId24"/>
    <sheet name="Meta 9" sheetId="95" r:id="rId25"/>
    <sheet name="Meta 10" sheetId="96" r:id="rId26"/>
    <sheet name="HV Actividad 30 Meta 9" sheetId="86" state="hidden" r:id="rId27"/>
    <sheet name="HV Actividad 31 Meta 11" sheetId="79" state="hidden" r:id="rId28"/>
  </sheets>
  <definedNames>
    <definedName name="CONDICION_POBLACIONAL" localSheetId="0">#REF!</definedName>
    <definedName name="CONDICION_POBLACIONAL" localSheetId="25">#REF!</definedName>
    <definedName name="CONDICION_POBLACIONAL" localSheetId="7">#REF!</definedName>
    <definedName name="CONDICION_POBLACIONAL" localSheetId="8">#REF!</definedName>
    <definedName name="CONDICION_POBLACIONAL" localSheetId="13">#REF!</definedName>
    <definedName name="CONDICION_POBLACIONAL" localSheetId="18">#REF!</definedName>
    <definedName name="CONDICION_POBLACIONAL" localSheetId="23">#REF!</definedName>
    <definedName name="CONDICION_POBLACIONAL" localSheetId="24">#REF!</definedName>
    <definedName name="CONDICION_POBLACIONAL">#REF!</definedName>
    <definedName name="GRUPO_ETAREO" localSheetId="0">#REF!</definedName>
    <definedName name="GRUPO_ETAREO" localSheetId="25">#REF!</definedName>
    <definedName name="GRUPO_ETAREO" localSheetId="7">#REF!</definedName>
    <definedName name="GRUPO_ETAREO" localSheetId="8">#REF!</definedName>
    <definedName name="GRUPO_ETAREO" localSheetId="13">#REF!</definedName>
    <definedName name="GRUPO_ETAREO" localSheetId="18">#REF!</definedName>
    <definedName name="GRUPO_ETAREO" localSheetId="23">#REF!</definedName>
    <definedName name="GRUPO_ETAREO" localSheetId="24">#REF!</definedName>
    <definedName name="GRUPO_ETAREO">#REF!</definedName>
    <definedName name="GRUPO_ETAREOS" localSheetId="1">' Meta 2'!#REF!</definedName>
    <definedName name="GRUPO_ETAREOS" localSheetId="4">#REF!</definedName>
    <definedName name="GRUPO_ETAREOS" localSheetId="5">#REF!</definedName>
    <definedName name="GRUPO_ETAREOS" localSheetId="6">#REF!</definedName>
    <definedName name="GRUPO_ETAREOS" localSheetId="9">#REF!</definedName>
    <definedName name="GRUPO_ETAREOS" localSheetId="10">#REF!</definedName>
    <definedName name="GRUPO_ETAREOS" localSheetId="15">#REF!</definedName>
    <definedName name="GRUPO_ETAREOS" localSheetId="16">#REF!</definedName>
    <definedName name="GRUPO_ETAREOS" localSheetId="21">#REF!</definedName>
    <definedName name="GRUPO_ETAREOS" localSheetId="22">#REF!</definedName>
    <definedName name="GRUPO_ETAREOS" localSheetId="19">#REF!</definedName>
    <definedName name="GRUPO_ETAREOS" localSheetId="20">#REF!</definedName>
    <definedName name="GRUPO_ETAREOS" localSheetId="26">#REF!</definedName>
    <definedName name="GRUPO_ETAREOS" localSheetId="27">#REF!</definedName>
    <definedName name="GRUPO_ETAREOS" localSheetId="3">'HV Actividad 5 a 9 Meta 2'!#REF!</definedName>
    <definedName name="GRUPO_ETAREOS" localSheetId="2">#REF!</definedName>
    <definedName name="GRUPO_ETAREOS" localSheetId="0">#REF!</definedName>
    <definedName name="GRUPO_ETAREOS" localSheetId="25">#REF!</definedName>
    <definedName name="GRUPO_ETAREOS" localSheetId="7">#REF!</definedName>
    <definedName name="GRUPO_ETAREOS" localSheetId="8">#REF!</definedName>
    <definedName name="GRUPO_ETAREOS" localSheetId="12">#REF!</definedName>
    <definedName name="GRUPO_ETAREOS" localSheetId="13">#REF!</definedName>
    <definedName name="GRUPO_ETAREOS" localSheetId="18">#REF!</definedName>
    <definedName name="GRUPO_ETAREOS" localSheetId="23">#REF!</definedName>
    <definedName name="GRUPO_ETAREOS" localSheetId="24">#REF!</definedName>
    <definedName name="GRUPO_ETAREOS">#REF!</definedName>
    <definedName name="GRUPO_ETARIO" localSheetId="1">' Meta 2'!#REF!</definedName>
    <definedName name="GRUPO_ETARIO" localSheetId="4">#REF!</definedName>
    <definedName name="GRUPO_ETARIO" localSheetId="5">#REF!</definedName>
    <definedName name="GRUPO_ETARIO" localSheetId="6">#REF!</definedName>
    <definedName name="GRUPO_ETARIO" localSheetId="9">#REF!</definedName>
    <definedName name="GRUPO_ETARIO" localSheetId="10">#REF!</definedName>
    <definedName name="GRUPO_ETARIO" localSheetId="15">#REF!</definedName>
    <definedName name="GRUPO_ETARIO" localSheetId="16">#REF!</definedName>
    <definedName name="GRUPO_ETARIO" localSheetId="21">#REF!</definedName>
    <definedName name="GRUPO_ETARIO" localSheetId="22">#REF!</definedName>
    <definedName name="GRUPO_ETARIO" localSheetId="19">#REF!</definedName>
    <definedName name="GRUPO_ETARIO" localSheetId="20">#REF!</definedName>
    <definedName name="GRUPO_ETARIO" localSheetId="26">#REF!</definedName>
    <definedName name="GRUPO_ETARIO" localSheetId="27">#REF!</definedName>
    <definedName name="GRUPO_ETARIO" localSheetId="3">'HV Actividad 5 a 9 Meta 2'!#REF!</definedName>
    <definedName name="GRUPO_ETARIO" localSheetId="2">#REF!</definedName>
    <definedName name="GRUPO_ETARIO" localSheetId="0">#REF!</definedName>
    <definedName name="GRUPO_ETARIO" localSheetId="25">#REF!</definedName>
    <definedName name="GRUPO_ETARIO" localSheetId="7">#REF!</definedName>
    <definedName name="GRUPO_ETARIO" localSheetId="8">#REF!</definedName>
    <definedName name="GRUPO_ETARIO" localSheetId="12">#REF!</definedName>
    <definedName name="GRUPO_ETARIO" localSheetId="13">#REF!</definedName>
    <definedName name="GRUPO_ETARIO" localSheetId="18">#REF!</definedName>
    <definedName name="GRUPO_ETARIO" localSheetId="23">#REF!</definedName>
    <definedName name="GRUPO_ETARIO" localSheetId="24">#REF!</definedName>
    <definedName name="GRUPO_ETARIO">#REF!</definedName>
    <definedName name="GRUPO_ETNICO" localSheetId="1">' Meta 2'!#REF!</definedName>
    <definedName name="GRUPO_ETNICO" localSheetId="4">#REF!</definedName>
    <definedName name="GRUPO_ETNICO" localSheetId="5">#REF!</definedName>
    <definedName name="GRUPO_ETNICO" localSheetId="6">#REF!</definedName>
    <definedName name="GRUPO_ETNICO" localSheetId="9">#REF!</definedName>
    <definedName name="GRUPO_ETNICO" localSheetId="10">#REF!</definedName>
    <definedName name="GRUPO_ETNICO" localSheetId="15">#REF!</definedName>
    <definedName name="GRUPO_ETNICO" localSheetId="16">#REF!</definedName>
    <definedName name="GRUPO_ETNICO" localSheetId="21">#REF!</definedName>
    <definedName name="GRUPO_ETNICO" localSheetId="22">#REF!</definedName>
    <definedName name="GRUPO_ETNICO" localSheetId="19">#REF!</definedName>
    <definedName name="GRUPO_ETNICO" localSheetId="20">#REF!</definedName>
    <definedName name="GRUPO_ETNICO" localSheetId="26">#REF!</definedName>
    <definedName name="GRUPO_ETNICO" localSheetId="27">#REF!</definedName>
    <definedName name="GRUPO_ETNICO" localSheetId="3">'HV Actividad 5 a 9 Meta 2'!#REF!</definedName>
    <definedName name="GRUPO_ETNICO" localSheetId="2">#REF!</definedName>
    <definedName name="GRUPO_ETNICO" localSheetId="0">#REF!</definedName>
    <definedName name="GRUPO_ETNICO" localSheetId="25">#REF!</definedName>
    <definedName name="GRUPO_ETNICO" localSheetId="7">#REF!</definedName>
    <definedName name="GRUPO_ETNICO" localSheetId="8">#REF!</definedName>
    <definedName name="GRUPO_ETNICO" localSheetId="12">#REF!</definedName>
    <definedName name="GRUPO_ETNICO" localSheetId="13">#REF!</definedName>
    <definedName name="GRUPO_ETNICO" localSheetId="18">#REF!</definedName>
    <definedName name="GRUPO_ETNICO" localSheetId="23">#REF!</definedName>
    <definedName name="GRUPO_ETNICO" localSheetId="24">#REF!</definedName>
    <definedName name="GRUPO_ETNICO">#REF!</definedName>
    <definedName name="GRUPOETNICO" localSheetId="1">' Meta 2'!#REF!</definedName>
    <definedName name="GRUPOETNICO" localSheetId="4">#REF!</definedName>
    <definedName name="GRUPOETNICO" localSheetId="5">#REF!</definedName>
    <definedName name="GRUPOETNICO" localSheetId="6">#REF!</definedName>
    <definedName name="GRUPOETNICO" localSheetId="9">#REF!</definedName>
    <definedName name="GRUPOETNICO" localSheetId="10">#REF!</definedName>
    <definedName name="GRUPOETNICO" localSheetId="15">#REF!</definedName>
    <definedName name="GRUPOETNICO" localSheetId="16">#REF!</definedName>
    <definedName name="GRUPOETNICO" localSheetId="21">#REF!</definedName>
    <definedName name="GRUPOETNICO" localSheetId="22">#REF!</definedName>
    <definedName name="GRUPOETNICO" localSheetId="19">#REF!</definedName>
    <definedName name="GRUPOETNICO" localSheetId="20">#REF!</definedName>
    <definedName name="GRUPOETNICO" localSheetId="26">#REF!</definedName>
    <definedName name="GRUPOETNICO" localSheetId="27">#REF!</definedName>
    <definedName name="GRUPOETNICO" localSheetId="3">'HV Actividad 5 a 9 Meta 2'!#REF!</definedName>
    <definedName name="GRUPOETNICO" localSheetId="2">#REF!</definedName>
    <definedName name="GRUPOETNICO" localSheetId="0">#REF!</definedName>
    <definedName name="GRUPOETNICO" localSheetId="25">#REF!</definedName>
    <definedName name="GRUPOETNICO" localSheetId="7">#REF!</definedName>
    <definedName name="GRUPOETNICO" localSheetId="8">#REF!</definedName>
    <definedName name="GRUPOETNICO" localSheetId="12">#REF!</definedName>
    <definedName name="GRUPOETNICO" localSheetId="13">#REF!</definedName>
    <definedName name="GRUPOETNICO" localSheetId="18">#REF!</definedName>
    <definedName name="GRUPOETNICO" localSheetId="23">#REF!</definedName>
    <definedName name="GRUPOETNICO" localSheetId="24">#REF!</definedName>
    <definedName name="GRUPOETNICO">#REF!</definedName>
    <definedName name="GRUPOS_ETNICOS" localSheetId="25">#REF!</definedName>
    <definedName name="GRUPOS_ETNICOS" localSheetId="7">#REF!</definedName>
    <definedName name="GRUPOS_ETNICOS" localSheetId="8">#REF!</definedName>
    <definedName name="GRUPOS_ETNICOS" localSheetId="13">#REF!</definedName>
    <definedName name="GRUPOS_ETNICOS" localSheetId="18">#REF!</definedName>
    <definedName name="GRUPOS_ETNICOS" localSheetId="23">#REF!</definedName>
    <definedName name="GRUPOS_ETNICOS" localSheetId="24">#REF!</definedName>
    <definedName name="GRUPOS_ETNICOS">#REF!</definedName>
    <definedName name="LOCALIDAD" localSheetId="1">' Meta 2'!#REF!</definedName>
    <definedName name="LOCALIDAD" localSheetId="4">#REF!</definedName>
    <definedName name="LOCALIDAD" localSheetId="5">#REF!</definedName>
    <definedName name="LOCALIDAD" localSheetId="6">#REF!</definedName>
    <definedName name="LOCALIDAD" localSheetId="9">#REF!</definedName>
    <definedName name="LOCALIDAD" localSheetId="10">#REF!</definedName>
    <definedName name="LOCALIDAD" localSheetId="15">#REF!</definedName>
    <definedName name="LOCALIDAD" localSheetId="16">#REF!</definedName>
    <definedName name="LOCALIDAD" localSheetId="21">#REF!</definedName>
    <definedName name="LOCALIDAD" localSheetId="22">#REF!</definedName>
    <definedName name="LOCALIDAD" localSheetId="19">#REF!</definedName>
    <definedName name="LOCALIDAD" localSheetId="20">#REF!</definedName>
    <definedName name="LOCALIDAD" localSheetId="26">#REF!</definedName>
    <definedName name="LOCALIDAD" localSheetId="27">#REF!</definedName>
    <definedName name="LOCALIDAD" localSheetId="3">'HV Actividad 5 a 9 Meta 2'!#REF!</definedName>
    <definedName name="LOCALIDAD" localSheetId="2">#REF!</definedName>
    <definedName name="LOCALIDAD" localSheetId="0">#REF!</definedName>
    <definedName name="LOCALIDAD" localSheetId="25">#REF!</definedName>
    <definedName name="LOCALIDAD" localSheetId="7">#REF!</definedName>
    <definedName name="LOCALIDAD" localSheetId="8">#REF!</definedName>
    <definedName name="LOCALIDAD" localSheetId="12">#REF!</definedName>
    <definedName name="LOCALIDAD" localSheetId="13">#REF!</definedName>
    <definedName name="LOCALIDAD" localSheetId="18">#REF!</definedName>
    <definedName name="LOCALIDAD" localSheetId="23">#REF!</definedName>
    <definedName name="LOCALIDAD" localSheetId="24">#REF!</definedName>
    <definedName name="LOCALIDAD">#REF!</definedName>
    <definedName name="LOCALIZACION" localSheetId="1">' Meta 2'!#REF!</definedName>
    <definedName name="LOCALIZACION" localSheetId="4">#REF!</definedName>
    <definedName name="LOCALIZACION" localSheetId="5">#REF!</definedName>
    <definedName name="LOCALIZACION" localSheetId="6">#REF!</definedName>
    <definedName name="LOCALIZACION" localSheetId="9">#REF!</definedName>
    <definedName name="LOCALIZACION" localSheetId="10">#REF!</definedName>
    <definedName name="LOCALIZACION" localSheetId="15">#REF!</definedName>
    <definedName name="LOCALIZACION" localSheetId="16">#REF!</definedName>
    <definedName name="LOCALIZACION" localSheetId="21">#REF!</definedName>
    <definedName name="LOCALIZACION" localSheetId="22">#REF!</definedName>
    <definedName name="LOCALIZACION" localSheetId="19">#REF!</definedName>
    <definedName name="LOCALIZACION" localSheetId="20">#REF!</definedName>
    <definedName name="LOCALIZACION" localSheetId="26">#REF!</definedName>
    <definedName name="LOCALIZACION" localSheetId="27">#REF!</definedName>
    <definedName name="LOCALIZACION" localSheetId="3">'HV Actividad 5 a 9 Meta 2'!#REF!</definedName>
    <definedName name="LOCALIZACION" localSheetId="2">#REF!</definedName>
    <definedName name="LOCALIZACION" localSheetId="0">#REF!</definedName>
    <definedName name="LOCALIZACION" localSheetId="25">#REF!</definedName>
    <definedName name="LOCALIZACION" localSheetId="7">#REF!</definedName>
    <definedName name="LOCALIZACION" localSheetId="8">#REF!</definedName>
    <definedName name="LOCALIZACION" localSheetId="12">#REF!</definedName>
    <definedName name="LOCALIZACION" localSheetId="13">#REF!</definedName>
    <definedName name="LOCALIZACION" localSheetId="18">#REF!</definedName>
    <definedName name="LOCALIZACION" localSheetId="23">#REF!</definedName>
    <definedName name="LOCALIZACION" localSheetId="24">#REF!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92" l="1"/>
  <c r="H37" i="92"/>
  <c r="H38" i="92"/>
  <c r="H38" i="97" l="1"/>
  <c r="E38" i="97"/>
  <c r="H37" i="97"/>
  <c r="E37" i="97"/>
  <c r="O36" i="97"/>
  <c r="H36" i="97"/>
  <c r="E36" i="97"/>
  <c r="O35" i="97"/>
  <c r="E35" i="97"/>
  <c r="O34" i="97"/>
  <c r="E34" i="97"/>
  <c r="O33" i="97"/>
  <c r="D33" i="97"/>
  <c r="G27" i="97" s="1"/>
  <c r="I27" i="97" s="1"/>
  <c r="O32" i="97"/>
  <c r="H32" i="97"/>
  <c r="E32" i="97"/>
  <c r="O31" i="97"/>
  <c r="H31" i="97"/>
  <c r="E31" i="97"/>
  <c r="H30" i="97"/>
  <c r="E30" i="97"/>
  <c r="H29" i="97"/>
  <c r="E29" i="97"/>
  <c r="H28" i="97"/>
  <c r="E28" i="97"/>
  <c r="H27" i="97"/>
  <c r="F27" i="97"/>
  <c r="E27" i="97"/>
  <c r="H38" i="96"/>
  <c r="H37" i="96"/>
  <c r="H27" i="96"/>
  <c r="H28" i="96" s="1"/>
  <c r="H29" i="96" s="1"/>
  <c r="H30" i="96" s="1"/>
  <c r="H31" i="96" s="1"/>
  <c r="H32" i="96" s="1"/>
  <c r="H33" i="96" s="1"/>
  <c r="H34" i="96" s="1"/>
  <c r="H35" i="96" s="1"/>
  <c r="H36" i="96" s="1"/>
  <c r="G27" i="96"/>
  <c r="I27" i="96" s="1"/>
  <c r="F27" i="96"/>
  <c r="H38" i="95"/>
  <c r="H37" i="95"/>
  <c r="H27" i="95"/>
  <c r="H28" i="95" s="1"/>
  <c r="H29" i="95" s="1"/>
  <c r="H30" i="95" s="1"/>
  <c r="H31" i="95" s="1"/>
  <c r="H32" i="95" s="1"/>
  <c r="H33" i="95" s="1"/>
  <c r="H34" i="95" s="1"/>
  <c r="H35" i="95" s="1"/>
  <c r="H36" i="95" s="1"/>
  <c r="G27" i="95"/>
  <c r="I27" i="95" s="1"/>
  <c r="F27" i="95"/>
  <c r="H38" i="94"/>
  <c r="H37" i="94"/>
  <c r="H27" i="94"/>
  <c r="H28" i="94" s="1"/>
  <c r="H29" i="94" s="1"/>
  <c r="H30" i="94" s="1"/>
  <c r="H31" i="94" s="1"/>
  <c r="H32" i="94" s="1"/>
  <c r="H33" i="94" s="1"/>
  <c r="H34" i="94" s="1"/>
  <c r="H35" i="94" s="1"/>
  <c r="H36" i="94" s="1"/>
  <c r="G27" i="94"/>
  <c r="I27" i="94" s="1"/>
  <c r="F27" i="94"/>
  <c r="H38" i="91"/>
  <c r="H37" i="91"/>
  <c r="H27" i="91"/>
  <c r="H28" i="91" s="1"/>
  <c r="H29" i="91" s="1"/>
  <c r="H30" i="91" s="1"/>
  <c r="H31" i="91" s="1"/>
  <c r="H32" i="91" s="1"/>
  <c r="H33" i="91" s="1"/>
  <c r="H34" i="91" s="1"/>
  <c r="H35" i="91" s="1"/>
  <c r="H36" i="91" s="1"/>
  <c r="G27" i="91"/>
  <c r="I27" i="91" s="1"/>
  <c r="F27" i="91"/>
  <c r="H38" i="90"/>
  <c r="H37" i="90"/>
  <c r="H27" i="90"/>
  <c r="H28" i="90" s="1"/>
  <c r="H29" i="90" s="1"/>
  <c r="H30" i="90" s="1"/>
  <c r="H31" i="90" s="1"/>
  <c r="H32" i="90" s="1"/>
  <c r="H33" i="90" s="1"/>
  <c r="H34" i="90" s="1"/>
  <c r="H35" i="90" s="1"/>
  <c r="H36" i="90" s="1"/>
  <c r="G27" i="90"/>
  <c r="I27" i="90" s="1"/>
  <c r="F27" i="90"/>
  <c r="H38" i="87"/>
  <c r="H37" i="87"/>
  <c r="H27" i="87"/>
  <c r="H28" i="87" s="1"/>
  <c r="H29" i="87" s="1"/>
  <c r="H30" i="87" s="1"/>
  <c r="H31" i="87" s="1"/>
  <c r="H32" i="87" s="1"/>
  <c r="H33" i="87" s="1"/>
  <c r="H34" i="87" s="1"/>
  <c r="H35" i="87" s="1"/>
  <c r="H36" i="87" s="1"/>
  <c r="G27" i="87"/>
  <c r="I27" i="87" s="1"/>
  <c r="F27" i="87"/>
  <c r="H37" i="93"/>
  <c r="H38" i="93" s="1"/>
  <c r="H27" i="93"/>
  <c r="H28" i="93" s="1"/>
  <c r="H29" i="93" s="1"/>
  <c r="H30" i="93" s="1"/>
  <c r="H31" i="93" s="1"/>
  <c r="H32" i="93" s="1"/>
  <c r="H33" i="93" s="1"/>
  <c r="H34" i="93" s="1"/>
  <c r="H35" i="93" s="1"/>
  <c r="H36" i="93" s="1"/>
  <c r="G27" i="93"/>
  <c r="I27" i="93" s="1"/>
  <c r="F27" i="93"/>
  <c r="H27" i="92"/>
  <c r="H28" i="92" s="1"/>
  <c r="H29" i="92" s="1"/>
  <c r="H30" i="92" s="1"/>
  <c r="H31" i="92" s="1"/>
  <c r="H32" i="92" s="1"/>
  <c r="H33" i="92" s="1"/>
  <c r="H34" i="92" s="1"/>
  <c r="H35" i="92" s="1"/>
  <c r="H33" i="97" l="1"/>
  <c r="H34" i="97" s="1"/>
  <c r="H35" i="97" s="1"/>
  <c r="E33" i="97"/>
  <c r="H37" i="89"/>
  <c r="H38" i="89" s="1"/>
  <c r="H27" i="89"/>
  <c r="H28" i="89" s="1"/>
  <c r="H29" i="89" s="1"/>
  <c r="H30" i="89" s="1"/>
  <c r="H31" i="89" s="1"/>
  <c r="H32" i="89" s="1"/>
  <c r="H33" i="89" s="1"/>
  <c r="H34" i="89" s="1"/>
  <c r="H35" i="89" s="1"/>
  <c r="H36" i="89" s="1"/>
  <c r="E38" i="96" l="1"/>
  <c r="E37" i="96"/>
  <c r="E36" i="96"/>
  <c r="E35" i="96"/>
  <c r="E34" i="96"/>
  <c r="E33" i="96"/>
  <c r="E32" i="96"/>
  <c r="E31" i="96"/>
  <c r="E30" i="96"/>
  <c r="E29" i="96"/>
  <c r="E28" i="96"/>
  <c r="E27" i="96"/>
  <c r="E38" i="95"/>
  <c r="E37" i="95"/>
  <c r="E36" i="95"/>
  <c r="E35" i="95"/>
  <c r="E34" i="95"/>
  <c r="E33" i="95"/>
  <c r="E32" i="95"/>
  <c r="E31" i="95"/>
  <c r="E30" i="95"/>
  <c r="E29" i="95"/>
  <c r="E28" i="95"/>
  <c r="E27" i="95"/>
  <c r="E38" i="94"/>
  <c r="E37" i="94"/>
  <c r="E36" i="94"/>
  <c r="E35" i="94"/>
  <c r="E34" i="94"/>
  <c r="E33" i="94"/>
  <c r="E32" i="94"/>
  <c r="E31" i="94"/>
  <c r="E30" i="94"/>
  <c r="E29" i="94"/>
  <c r="E28" i="94"/>
  <c r="E27" i="94"/>
  <c r="E38" i="93"/>
  <c r="E37" i="93"/>
  <c r="E36" i="93"/>
  <c r="E35" i="93"/>
  <c r="E34" i="93"/>
  <c r="E33" i="93"/>
  <c r="E32" i="93"/>
  <c r="E31" i="93"/>
  <c r="E30" i="93"/>
  <c r="E29" i="93"/>
  <c r="E28" i="93"/>
  <c r="E27" i="93"/>
  <c r="E38" i="92"/>
  <c r="E37" i="92"/>
  <c r="E36" i="92"/>
  <c r="E35" i="92"/>
  <c r="E34" i="92"/>
  <c r="E33" i="92"/>
  <c r="E32" i="92"/>
  <c r="E31" i="92"/>
  <c r="E30" i="92"/>
  <c r="E29" i="92"/>
  <c r="E28" i="92"/>
  <c r="G27" i="92"/>
  <c r="I27" i="92" s="1"/>
  <c r="F27" i="92"/>
  <c r="E27" i="92"/>
  <c r="E38" i="91"/>
  <c r="E37" i="91"/>
  <c r="E36" i="91"/>
  <c r="E35" i="91"/>
  <c r="E34" i="91"/>
  <c r="E33" i="91"/>
  <c r="E32" i="91"/>
  <c r="E31" i="91"/>
  <c r="E30" i="91"/>
  <c r="E29" i="91"/>
  <c r="E28" i="91"/>
  <c r="E27" i="91"/>
  <c r="E38" i="90"/>
  <c r="E37" i="90"/>
  <c r="E36" i="90"/>
  <c r="E35" i="90"/>
  <c r="E34" i="90"/>
  <c r="E33" i="90"/>
  <c r="E32" i="90"/>
  <c r="E31" i="90"/>
  <c r="E30" i="90"/>
  <c r="E29" i="90"/>
  <c r="E28" i="90"/>
  <c r="E27" i="90"/>
  <c r="K18" i="81" l="1"/>
  <c r="E38" i="89" l="1"/>
  <c r="E37" i="89"/>
  <c r="E36" i="89"/>
  <c r="E35" i="89"/>
  <c r="E34" i="89"/>
  <c r="E33" i="89"/>
  <c r="C32" i="89"/>
  <c r="E32" i="89" s="1"/>
  <c r="C31" i="89"/>
  <c r="E31" i="89" s="1"/>
  <c r="C30" i="89"/>
  <c r="E30" i="89" s="1"/>
  <c r="C29" i="89"/>
  <c r="E29" i="89" s="1"/>
  <c r="C28" i="89"/>
  <c r="E28" i="89" s="1"/>
  <c r="G27" i="89"/>
  <c r="I27" i="89" s="1"/>
  <c r="C27" i="89"/>
  <c r="H38" i="88"/>
  <c r="E38" i="88"/>
  <c r="H37" i="88"/>
  <c r="E37" i="88"/>
  <c r="E36" i="88"/>
  <c r="H35" i="88"/>
  <c r="H36" i="88" s="1"/>
  <c r="E35" i="88"/>
  <c r="H34" i="88"/>
  <c r="E34" i="88"/>
  <c r="H33" i="88"/>
  <c r="E33" i="88"/>
  <c r="H32" i="88"/>
  <c r="E32" i="88"/>
  <c r="H31" i="88"/>
  <c r="E31" i="88"/>
  <c r="H30" i="88"/>
  <c r="E30" i="88"/>
  <c r="H29" i="88"/>
  <c r="E29" i="88"/>
  <c r="H28" i="88"/>
  <c r="E28" i="88"/>
  <c r="H27" i="88"/>
  <c r="G27" i="88"/>
  <c r="I27" i="88" s="1"/>
  <c r="F27" i="88"/>
  <c r="E27" i="88"/>
  <c r="E38" i="87"/>
  <c r="E37" i="87"/>
  <c r="E36" i="87"/>
  <c r="E35" i="87"/>
  <c r="E34" i="87"/>
  <c r="E33" i="87"/>
  <c r="E32" i="87"/>
  <c r="E31" i="87"/>
  <c r="E30" i="87"/>
  <c r="E29" i="87"/>
  <c r="E28" i="87"/>
  <c r="E27" i="87"/>
  <c r="H37" i="80"/>
  <c r="H38" i="80"/>
  <c r="C27" i="85"/>
  <c r="C28" i="85"/>
  <c r="C29" i="85"/>
  <c r="C30" i="85"/>
  <c r="E30" i="85" s="1"/>
  <c r="C31" i="85"/>
  <c r="E31" i="85" s="1"/>
  <c r="C32" i="85"/>
  <c r="H38" i="86"/>
  <c r="E38" i="86"/>
  <c r="H37" i="86"/>
  <c r="E37" i="86"/>
  <c r="H36" i="86"/>
  <c r="E36" i="86"/>
  <c r="H35" i="86"/>
  <c r="E35" i="86"/>
  <c r="H34" i="86"/>
  <c r="E34" i="86"/>
  <c r="H33" i="86"/>
  <c r="E33" i="86"/>
  <c r="H32" i="86"/>
  <c r="E32" i="86"/>
  <c r="H31" i="86"/>
  <c r="E31" i="86"/>
  <c r="H30" i="86"/>
  <c r="E30" i="86"/>
  <c r="H29" i="86"/>
  <c r="E29" i="86"/>
  <c r="H28" i="86"/>
  <c r="E28" i="86"/>
  <c r="H27" i="86"/>
  <c r="G27" i="86"/>
  <c r="I27" i="86" s="1"/>
  <c r="F27" i="86"/>
  <c r="E27" i="86"/>
  <c r="E27" i="85"/>
  <c r="G27" i="85"/>
  <c r="I27" i="85"/>
  <c r="E28" i="85"/>
  <c r="H28" i="85"/>
  <c r="E29" i="85"/>
  <c r="H29" i="85"/>
  <c r="H30" i="85"/>
  <c r="H31" i="85"/>
  <c r="E32" i="85"/>
  <c r="H32" i="85"/>
  <c r="H33" i="85" s="1"/>
  <c r="H34" i="85" s="1"/>
  <c r="H35" i="85" s="1"/>
  <c r="H36" i="85" s="1"/>
  <c r="E33" i="85"/>
  <c r="E34" i="85"/>
  <c r="E35" i="85"/>
  <c r="E36" i="85"/>
  <c r="E37" i="85"/>
  <c r="H37" i="85"/>
  <c r="E38" i="85"/>
  <c r="H38" i="85"/>
  <c r="H38" i="84"/>
  <c r="E38" i="84"/>
  <c r="H37" i="84"/>
  <c r="E37" i="84"/>
  <c r="H36" i="84"/>
  <c r="E36" i="84"/>
  <c r="H35" i="84"/>
  <c r="E35" i="84"/>
  <c r="H34" i="84"/>
  <c r="E34" i="84"/>
  <c r="H33" i="84"/>
  <c r="E33" i="84"/>
  <c r="H32" i="84"/>
  <c r="E32" i="84"/>
  <c r="H31" i="84"/>
  <c r="E31" i="84"/>
  <c r="H30" i="84"/>
  <c r="E30" i="84"/>
  <c r="H29" i="84"/>
  <c r="E29" i="84"/>
  <c r="H28" i="84"/>
  <c r="E28" i="84"/>
  <c r="H27" i="84"/>
  <c r="G27" i="84"/>
  <c r="I27" i="84" s="1"/>
  <c r="F27" i="84"/>
  <c r="E27" i="84"/>
  <c r="H38" i="83"/>
  <c r="E38" i="83"/>
  <c r="H37" i="83"/>
  <c r="E37" i="83"/>
  <c r="H36" i="83"/>
  <c r="E36" i="83"/>
  <c r="H35" i="83"/>
  <c r="E35" i="83"/>
  <c r="H34" i="83"/>
  <c r="E34" i="83"/>
  <c r="H33" i="83"/>
  <c r="E33" i="83"/>
  <c r="H32" i="83"/>
  <c r="E32" i="83"/>
  <c r="H31" i="83"/>
  <c r="E31" i="83"/>
  <c r="H30" i="83"/>
  <c r="E30" i="83"/>
  <c r="H29" i="83"/>
  <c r="E29" i="83"/>
  <c r="H28" i="83"/>
  <c r="E28" i="83"/>
  <c r="H27" i="83"/>
  <c r="G27" i="83"/>
  <c r="I27" i="83" s="1"/>
  <c r="F27" i="83"/>
  <c r="E27" i="83"/>
  <c r="H38" i="82"/>
  <c r="E38" i="82"/>
  <c r="H37" i="82"/>
  <c r="E37" i="82"/>
  <c r="H36" i="82"/>
  <c r="E36" i="82"/>
  <c r="H35" i="82"/>
  <c r="E35" i="82"/>
  <c r="H34" i="82"/>
  <c r="E34" i="82"/>
  <c r="H33" i="82"/>
  <c r="E33" i="82"/>
  <c r="H32" i="82"/>
  <c r="E32" i="82"/>
  <c r="H31" i="82"/>
  <c r="E31" i="82"/>
  <c r="H30" i="82"/>
  <c r="E30" i="82"/>
  <c r="H29" i="82"/>
  <c r="E29" i="82"/>
  <c r="H28" i="82"/>
  <c r="E28" i="82"/>
  <c r="H27" i="82"/>
  <c r="G27" i="82"/>
  <c r="I27" i="82" s="1"/>
  <c r="F27" i="82"/>
  <c r="E27" i="82"/>
  <c r="H38" i="81"/>
  <c r="E38" i="81"/>
  <c r="H37" i="81"/>
  <c r="E37" i="81"/>
  <c r="E36" i="81"/>
  <c r="E35" i="81"/>
  <c r="E34" i="81"/>
  <c r="E33" i="81"/>
  <c r="H32" i="81"/>
  <c r="H33" i="81" s="1"/>
  <c r="H34" i="81" s="1"/>
  <c r="H35" i="81" s="1"/>
  <c r="H36" i="81" s="1"/>
  <c r="E32" i="81"/>
  <c r="H31" i="81"/>
  <c r="E31" i="81"/>
  <c r="H30" i="81"/>
  <c r="E30" i="81"/>
  <c r="H29" i="81"/>
  <c r="E29" i="81"/>
  <c r="H28" i="81"/>
  <c r="E28" i="81"/>
  <c r="H27" i="81"/>
  <c r="G27" i="81"/>
  <c r="I27" i="81" s="1"/>
  <c r="F27" i="81"/>
  <c r="E27" i="81"/>
  <c r="F27" i="74"/>
  <c r="G27" i="74"/>
  <c r="E33" i="74"/>
  <c r="E34" i="74"/>
  <c r="E35" i="74"/>
  <c r="E33" i="78"/>
  <c r="E34" i="78"/>
  <c r="E35" i="78"/>
  <c r="E36" i="78"/>
  <c r="E37" i="78"/>
  <c r="E38" i="78"/>
  <c r="H36" i="73"/>
  <c r="H35" i="73"/>
  <c r="H34" i="73"/>
  <c r="H33" i="73"/>
  <c r="H27" i="73"/>
  <c r="E35" i="72"/>
  <c r="E34" i="72"/>
  <c r="H38" i="72"/>
  <c r="H37" i="72"/>
  <c r="H36" i="72"/>
  <c r="H35" i="72"/>
  <c r="H34" i="72"/>
  <c r="H33" i="72"/>
  <c r="E33" i="72"/>
  <c r="E36" i="72"/>
  <c r="G27" i="72"/>
  <c r="H27" i="72"/>
  <c r="H28" i="72" s="1"/>
  <c r="H29" i="72" s="1"/>
  <c r="H30" i="72" s="1"/>
  <c r="H31" i="72" s="1"/>
  <c r="H32" i="72" s="1"/>
  <c r="E33" i="80"/>
  <c r="E34" i="80"/>
  <c r="E35" i="80"/>
  <c r="E36" i="80"/>
  <c r="E37" i="80"/>
  <c r="E38" i="80"/>
  <c r="E32" i="80"/>
  <c r="E31" i="80"/>
  <c r="E30" i="80"/>
  <c r="E29" i="80"/>
  <c r="E28" i="80"/>
  <c r="H27" i="80"/>
  <c r="H28" i="80" s="1"/>
  <c r="H29" i="80" s="1"/>
  <c r="H30" i="80" s="1"/>
  <c r="H31" i="80" s="1"/>
  <c r="H32" i="80" s="1"/>
  <c r="H33" i="80" s="1"/>
  <c r="H34" i="80" s="1"/>
  <c r="H35" i="80" s="1"/>
  <c r="H36" i="80" s="1"/>
  <c r="G27" i="80"/>
  <c r="I27" i="80" s="1"/>
  <c r="F27" i="80"/>
  <c r="E27" i="80"/>
  <c r="E38" i="79"/>
  <c r="E37" i="79"/>
  <c r="E36" i="79"/>
  <c r="E35" i="79"/>
  <c r="E34" i="79"/>
  <c r="E33" i="79"/>
  <c r="E32" i="79"/>
  <c r="E31" i="79"/>
  <c r="E30" i="79"/>
  <c r="E29" i="79"/>
  <c r="E28" i="79"/>
  <c r="H27" i="79"/>
  <c r="H28" i="79" s="1"/>
  <c r="H29" i="79" s="1"/>
  <c r="H30" i="79" s="1"/>
  <c r="H31" i="79" s="1"/>
  <c r="H32" i="79" s="1"/>
  <c r="H33" i="79" s="1"/>
  <c r="H34" i="79" s="1"/>
  <c r="H35" i="79" s="1"/>
  <c r="H36" i="79" s="1"/>
  <c r="H37" i="79" s="1"/>
  <c r="H38" i="79" s="1"/>
  <c r="G27" i="79"/>
  <c r="I27" i="79" s="1"/>
  <c r="F27" i="79"/>
  <c r="E27" i="79"/>
  <c r="E36" i="74"/>
  <c r="H38" i="78"/>
  <c r="H37" i="78"/>
  <c r="H36" i="78"/>
  <c r="H35" i="78"/>
  <c r="H34" i="78"/>
  <c r="H33" i="78"/>
  <c r="H32" i="78"/>
  <c r="E32" i="78"/>
  <c r="H31" i="78"/>
  <c r="E31" i="78"/>
  <c r="H30" i="78"/>
  <c r="E30" i="78"/>
  <c r="H29" i="78"/>
  <c r="E29" i="78"/>
  <c r="H28" i="78"/>
  <c r="E28" i="78"/>
  <c r="H27" i="78"/>
  <c r="G27" i="78"/>
  <c r="I27" i="78" s="1"/>
  <c r="F27" i="78"/>
  <c r="E27" i="78"/>
  <c r="H38" i="75"/>
  <c r="E38" i="75"/>
  <c r="H37" i="75"/>
  <c r="E37" i="75"/>
  <c r="H36" i="75"/>
  <c r="E36" i="75"/>
  <c r="E35" i="75"/>
  <c r="E34" i="75"/>
  <c r="E33" i="75"/>
  <c r="E32" i="75"/>
  <c r="E31" i="75"/>
  <c r="E30" i="75"/>
  <c r="E29" i="75"/>
  <c r="E28" i="75"/>
  <c r="H27" i="75"/>
  <c r="H28" i="75" s="1"/>
  <c r="H29" i="75" s="1"/>
  <c r="H30" i="75" s="1"/>
  <c r="H31" i="75" s="1"/>
  <c r="H32" i="75" s="1"/>
  <c r="H33" i="75" s="1"/>
  <c r="H34" i="75" s="1"/>
  <c r="H35" i="75" s="1"/>
  <c r="G27" i="75"/>
  <c r="I27" i="75" s="1"/>
  <c r="F27" i="75"/>
  <c r="E27" i="75"/>
  <c r="H38" i="74"/>
  <c r="E38" i="74"/>
  <c r="H37" i="74"/>
  <c r="E37" i="74"/>
  <c r="E32" i="74"/>
  <c r="E31" i="74"/>
  <c r="E30" i="74"/>
  <c r="E29" i="74"/>
  <c r="E28" i="74"/>
  <c r="H27" i="74"/>
  <c r="H28" i="74" s="1"/>
  <c r="H29" i="74" s="1"/>
  <c r="H30" i="74" s="1"/>
  <c r="H31" i="74" s="1"/>
  <c r="H32" i="74" s="1"/>
  <c r="H33" i="74" s="1"/>
  <c r="H34" i="74" s="1"/>
  <c r="H35" i="74" s="1"/>
  <c r="H36" i="74" s="1"/>
  <c r="I27" i="74"/>
  <c r="E27" i="74"/>
  <c r="H38" i="73"/>
  <c r="E38" i="73"/>
  <c r="H37" i="73"/>
  <c r="E37" i="73"/>
  <c r="E36" i="73"/>
  <c r="E35" i="73"/>
  <c r="E34" i="73"/>
  <c r="E33" i="73"/>
  <c r="E32" i="73"/>
  <c r="E31" i="73"/>
  <c r="E30" i="73"/>
  <c r="E29" i="73"/>
  <c r="E28" i="73"/>
  <c r="H28" i="73"/>
  <c r="H29" i="73" s="1"/>
  <c r="H30" i="73" s="1"/>
  <c r="H31" i="73" s="1"/>
  <c r="H32" i="73" s="1"/>
  <c r="G27" i="73"/>
  <c r="I27" i="73" s="1"/>
  <c r="F27" i="73"/>
  <c r="E27" i="73"/>
  <c r="E38" i="72"/>
  <c r="E37" i="72"/>
  <c r="E32" i="72"/>
  <c r="E31" i="72"/>
  <c r="E30" i="72"/>
  <c r="E29" i="72"/>
  <c r="E28" i="72"/>
  <c r="I27" i="72"/>
  <c r="F27" i="72"/>
  <c r="E27" i="72"/>
  <c r="E27" i="69"/>
  <c r="F27" i="69"/>
  <c r="G27" i="69"/>
  <c r="I27" i="69" s="1"/>
  <c r="H27" i="69"/>
  <c r="E28" i="69"/>
  <c r="H28" i="69"/>
  <c r="E29" i="69"/>
  <c r="H29" i="69"/>
  <c r="E30" i="69"/>
  <c r="H30" i="69"/>
  <c r="E31" i="69"/>
  <c r="H31" i="69"/>
  <c r="E32" i="69"/>
  <c r="H32" i="69"/>
  <c r="H33" i="69"/>
  <c r="H34" i="69"/>
  <c r="H35" i="69"/>
  <c r="H36" i="69" s="1"/>
  <c r="E36" i="69"/>
  <c r="E37" i="69"/>
  <c r="H37" i="69"/>
  <c r="E38" i="69"/>
  <c r="H38" i="69"/>
  <c r="H38" i="68"/>
  <c r="E38" i="68"/>
  <c r="H37" i="68"/>
  <c r="E37" i="68"/>
  <c r="E36" i="68"/>
  <c r="E35" i="68"/>
  <c r="E34" i="68"/>
  <c r="E33" i="68"/>
  <c r="E32" i="68"/>
  <c r="E31" i="68"/>
  <c r="E30" i="68"/>
  <c r="E29" i="68"/>
  <c r="E28" i="68"/>
  <c r="H27" i="68"/>
  <c r="H28" i="68" s="1"/>
  <c r="H29" i="68" s="1"/>
  <c r="H30" i="68" s="1"/>
  <c r="H31" i="68" s="1"/>
  <c r="H32" i="68" s="1"/>
  <c r="G27" i="68"/>
  <c r="I27" i="68" s="1"/>
  <c r="F27" i="68"/>
  <c r="E27" i="68"/>
  <c r="F27" i="24"/>
  <c r="H38" i="67"/>
  <c r="E38" i="67"/>
  <c r="H37" i="67"/>
  <c r="E37" i="67"/>
  <c r="E36" i="67"/>
  <c r="H35" i="67"/>
  <c r="H36" i="67" s="1"/>
  <c r="E35" i="67"/>
  <c r="H34" i="67"/>
  <c r="E34" i="67"/>
  <c r="H33" i="67"/>
  <c r="E33" i="67"/>
  <c r="H32" i="67"/>
  <c r="E32" i="67"/>
  <c r="H31" i="67"/>
  <c r="E31" i="67"/>
  <c r="H30" i="67"/>
  <c r="E30" i="67"/>
  <c r="H29" i="67"/>
  <c r="E29" i="67"/>
  <c r="H28" i="67"/>
  <c r="E28" i="67"/>
  <c r="H27" i="67"/>
  <c r="G27" i="67"/>
  <c r="I27" i="67" s="1"/>
  <c r="F27" i="67"/>
  <c r="E27" i="67"/>
  <c r="E38" i="24"/>
  <c r="E37" i="24"/>
  <c r="E36" i="24"/>
  <c r="E35" i="24"/>
  <c r="E34" i="24"/>
  <c r="E33" i="24"/>
  <c r="E32" i="24"/>
  <c r="E31" i="24"/>
  <c r="E30" i="24"/>
  <c r="E29" i="24"/>
  <c r="E28" i="24"/>
  <c r="E27" i="24"/>
  <c r="H27" i="24"/>
  <c r="H28" i="24" s="1"/>
  <c r="H29" i="24" s="1"/>
  <c r="H30" i="24" s="1"/>
  <c r="H31" i="24" s="1"/>
  <c r="H32" i="24" s="1"/>
  <c r="F27" i="85" l="1"/>
  <c r="F27" i="89"/>
  <c r="H33" i="68"/>
  <c r="H34" i="68" s="1"/>
  <c r="H35" i="68" s="1"/>
  <c r="H36" i="68" s="1"/>
  <c r="E27" i="89"/>
  <c r="H33" i="24"/>
  <c r="H34" i="24" s="1"/>
  <c r="H35" i="24" s="1"/>
  <c r="H36" i="24" s="1"/>
  <c r="H37" i="24" s="1"/>
  <c r="H38" i="24" s="1"/>
  <c r="G27" i="24"/>
  <c r="I27"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2CD0B3A7-C84B-4DEC-A0B4-F7309B9E7FD3}">
      <text>
        <r>
          <rPr>
            <sz val="9"/>
            <color indexed="81"/>
            <rFont val="Tahoma"/>
            <family val="2"/>
          </rPr>
          <t xml:space="preserve">El código SEGPLAN: corresponde al número asignado para la meta en el  SEGPLAN.
</t>
        </r>
      </text>
    </comment>
    <comment ref="D6" authorId="0" shapeId="0" xr:uid="{6B82870F-6D49-4D7F-BC6F-617E6A50396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864D0B06-5BC8-4632-8CBA-6993E8EBC2B7}">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8AB96E09-CF49-44DF-9EC5-8815882DAE7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C8EDDF0-D6EE-4378-BED2-50238F4FB5E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6880FAB-6B51-4795-A293-1B2EFEAF77A8}">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BC75FCAC-D512-464F-AA78-9A2351924B3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E933B593-052F-44F1-959A-26E4EA4BF168}">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D89F0FF3-C966-48B5-9B00-D9E32729EF8A}">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32C36052-2B83-41A1-A0D1-77A5C25D304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3DD05B97-485E-445D-86FE-4753507BF1B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622C9A9F-55DC-4E9B-A7C2-7EDDB6F173E4}">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A93B7B8-6D3D-4A75-AA28-6880AD8BD332}">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6CE6387-1C67-450E-B4DC-FE5CB35F2DE7}">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08BC550-E4AB-465C-BFD8-23A65A2DBAD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1AB3F1ED-9D8B-4CA3-BE3C-46C1CDEB811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26A30081-D577-499D-BAD3-4F2CFC3519BB}">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C72DD48E-78CD-48AF-B95A-CEA20031710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8F90775-934B-4AE1-8999-83C315F88C6D}">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68DB8EE-D51B-4C30-B909-00E3AA25CFC5}">
      <text>
        <r>
          <rPr>
            <b/>
            <sz val="9"/>
            <color indexed="81"/>
            <rFont val="Tahoma"/>
            <family val="2"/>
          </rPr>
          <t xml:space="preserve">Nombre:
</t>
        </r>
        <r>
          <rPr>
            <sz val="9"/>
            <color indexed="81"/>
            <rFont val="Tahoma"/>
            <family val="2"/>
          </rPr>
          <t xml:space="preserve">Elemento que compone el indicador.
</t>
        </r>
      </text>
    </comment>
    <comment ref="B20" authorId="0" shapeId="0" xr:uid="{CE57F824-DA68-4D37-9094-E382E19F266F}">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F95D97A-95D3-4B72-A13A-0D655B5DBBC4}">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AA7B204-CB4F-45A7-B1A3-6641DE1752B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3CE95C3E-94FB-4E91-87F7-1D5B27A576BF}">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3E819954-2513-44C2-BAAC-2C0F89B831A6}">
      <text>
        <r>
          <rPr>
            <b/>
            <sz val="9"/>
            <color indexed="81"/>
            <rFont val="Tahoma"/>
            <family val="2"/>
          </rPr>
          <t>Acumulado cuatrienio:</t>
        </r>
        <r>
          <rPr>
            <sz val="9"/>
            <color indexed="81"/>
            <rFont val="Tahoma"/>
            <family val="2"/>
          </rPr>
          <t>Hace referencia al valor acumulado durante el cuatrienio</t>
        </r>
      </text>
    </comment>
    <comment ref="B23" authorId="0" shapeId="0" xr:uid="{C21507C8-6FA2-4B7B-84F6-9D9BAB6FD2C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EF91E31A-CFD5-4390-997E-5FDDA46EF70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8A147C64-63ED-4CCC-9574-B186721E4CE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36B687DD-FD30-4EEA-BE2B-AF5E1A736E2D}">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8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8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8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8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900-000001000000}">
      <text>
        <r>
          <rPr>
            <sz val="9"/>
            <color indexed="81"/>
            <rFont val="Tahoma"/>
            <family val="2"/>
          </rPr>
          <t xml:space="preserve">El código SEGPLAN: corresponde al número asignado para la meta en el  SEGPLAN.
</t>
        </r>
      </text>
    </comment>
    <comment ref="D6" authorId="0" shapeId="0" xr:uid="{00000000-0006-0000-09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9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9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9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9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9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9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9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9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9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9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9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9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9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9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9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9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9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9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9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9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9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9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9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9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9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9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9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A00-000001000000}">
      <text>
        <r>
          <rPr>
            <sz val="9"/>
            <color indexed="81"/>
            <rFont val="Tahoma"/>
            <family val="2"/>
          </rPr>
          <t xml:space="preserve">El código SEGPLAN: corresponde al número asignado para la meta en el  SEGPLAN.
</t>
        </r>
      </text>
    </comment>
    <comment ref="D6" authorId="0" shapeId="0" xr:uid="{00000000-0006-0000-0A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A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A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A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A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A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A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A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A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A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A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A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A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A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A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A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A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A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A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A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A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A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A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A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A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A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A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A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B00-000001000000}">
      <text>
        <r>
          <rPr>
            <sz val="9"/>
            <color indexed="81"/>
            <rFont val="Tahoma"/>
            <family val="2"/>
          </rPr>
          <t xml:space="preserve">El código SEGPLAN: corresponde al número asignado para la meta en el  SEGPLAN.
</t>
        </r>
      </text>
    </comment>
    <comment ref="D6" authorId="0" shapeId="0" xr:uid="{00000000-0006-0000-0B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B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B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B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B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B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B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B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B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B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B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B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B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B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B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B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B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B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B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B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B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B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B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B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B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B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B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B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C00-000001000000}">
      <text>
        <r>
          <rPr>
            <sz val="9"/>
            <color indexed="81"/>
            <rFont val="Tahoma"/>
            <family val="2"/>
          </rPr>
          <t xml:space="preserve">El código SEGPLAN: corresponde al número asignado para la meta en el  SEGPLAN.
</t>
        </r>
      </text>
    </comment>
    <comment ref="D6" authorId="0" shapeId="0" xr:uid="{00000000-0006-0000-0C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C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C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C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C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C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C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C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C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C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C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C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C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C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C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C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C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C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C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C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C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C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C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C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C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C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C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C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D00-000001000000}">
      <text>
        <r>
          <rPr>
            <sz val="9"/>
            <color indexed="81"/>
            <rFont val="Tahoma"/>
            <family val="2"/>
          </rPr>
          <t xml:space="preserve">El código SEGPLAN: corresponde al número asignado para la meta en el  SEGPLAN.
</t>
        </r>
      </text>
    </comment>
    <comment ref="D6" authorId="0" shapeId="0" xr:uid="{00000000-0006-0000-0D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D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D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D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D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D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D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D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D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D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D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D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D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D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D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D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D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D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D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D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D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D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D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D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D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D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D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D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E00-000001000000}">
      <text>
        <r>
          <rPr>
            <sz val="9"/>
            <color indexed="81"/>
            <rFont val="Tahoma"/>
            <family val="2"/>
          </rPr>
          <t xml:space="preserve">El código SEGPLAN: corresponde al número asignado para la meta en el  SEGPLAN.
</t>
        </r>
      </text>
    </comment>
    <comment ref="D6" authorId="0" shapeId="0" xr:uid="{00000000-0006-0000-0E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E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E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E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E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E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E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E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E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E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E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E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E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E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E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E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E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E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E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E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E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E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E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E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E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E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E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E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F00-000001000000}">
      <text>
        <r>
          <rPr>
            <sz val="9"/>
            <color indexed="81"/>
            <rFont val="Tahoma"/>
            <family val="2"/>
          </rPr>
          <t xml:space="preserve">El código SEGPLAN: corresponde al número asignado para la meta en el  SEGPLAN.
</t>
        </r>
      </text>
    </comment>
    <comment ref="D6" authorId="0" shapeId="0" xr:uid="{00000000-0006-0000-0F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F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F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F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F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F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F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F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F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F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F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F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F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F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F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F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F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F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F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F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F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F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F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F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F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F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F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F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000-000001000000}">
      <text>
        <r>
          <rPr>
            <sz val="9"/>
            <color indexed="81"/>
            <rFont val="Tahoma"/>
            <family val="2"/>
          </rPr>
          <t xml:space="preserve">El código SEGPLAN: corresponde al número asignado para la meta en el  SEGPLAN.
</t>
        </r>
      </text>
    </comment>
    <comment ref="D6" authorId="0" shapeId="0" xr:uid="{00000000-0006-0000-1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100-000001000000}">
      <text>
        <r>
          <rPr>
            <sz val="9"/>
            <color indexed="81"/>
            <rFont val="Tahoma"/>
            <family val="2"/>
          </rPr>
          <t xml:space="preserve">El código SEGPLAN: corresponde al número asignado para la meta en el  SEGPLAN.
</t>
        </r>
      </text>
    </comment>
    <comment ref="D6" authorId="0" shapeId="0" xr:uid="{00000000-0006-0000-1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200-000001000000}">
      <text>
        <r>
          <rPr>
            <sz val="9"/>
            <color indexed="81"/>
            <rFont val="Tahoma"/>
            <family val="2"/>
          </rPr>
          <t xml:space="preserve">El código SEGPLAN: corresponde al número asignado para la meta en el  SEGPLAN.
</t>
        </r>
      </text>
    </comment>
    <comment ref="D6" authorId="0" shapeId="0" xr:uid="{00000000-0006-0000-1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300-000001000000}">
      <text>
        <r>
          <rPr>
            <sz val="9"/>
            <color indexed="81"/>
            <rFont val="Tahoma"/>
            <family val="2"/>
          </rPr>
          <t xml:space="preserve">El código SEGPLAN: corresponde al número asignado para la meta en el  SEGPLAN.
</t>
        </r>
      </text>
    </comment>
    <comment ref="D6" authorId="0" shapeId="0" xr:uid="{00000000-0006-0000-1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400-000001000000}">
      <text>
        <r>
          <rPr>
            <sz val="9"/>
            <color indexed="81"/>
            <rFont val="Tahoma"/>
            <family val="2"/>
          </rPr>
          <t xml:space="preserve">El código SEGPLAN: corresponde al número asignado para la meta en el  SEGPLAN.
</t>
        </r>
      </text>
    </comment>
    <comment ref="D6" authorId="0" shapeId="0" xr:uid="{00000000-0006-0000-1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500-000001000000}">
      <text>
        <r>
          <rPr>
            <sz val="9"/>
            <color indexed="81"/>
            <rFont val="Tahoma"/>
            <family val="2"/>
          </rPr>
          <t xml:space="preserve">El código SEGPLAN: corresponde al número asignado para la meta en el  SEGPLAN.
</t>
        </r>
      </text>
    </comment>
    <comment ref="D6" authorId="0" shapeId="0" xr:uid="{00000000-0006-0000-1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5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5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5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5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5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5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5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5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5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5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5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5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5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5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5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5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5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5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600-000001000000}">
      <text>
        <r>
          <rPr>
            <sz val="9"/>
            <color indexed="81"/>
            <rFont val="Tahoma"/>
            <family val="2"/>
          </rPr>
          <t xml:space="preserve">El código SEGPLAN: corresponde al número asignado para la meta en el  SEGPLAN.
</t>
        </r>
      </text>
    </comment>
    <comment ref="D6" authorId="0" shapeId="0" xr:uid="{00000000-0006-0000-1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6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6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6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6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6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600-000011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6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devir de tipología eficacia.
</t>
        </r>
      </text>
    </comment>
    <comment ref="B17" authorId="0" shapeId="0" xr:uid="{00000000-0006-0000-16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6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6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6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6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6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6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6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6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6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6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700-000001000000}">
      <text>
        <r>
          <rPr>
            <sz val="9"/>
            <color indexed="81"/>
            <rFont val="Tahoma"/>
            <family val="2"/>
          </rPr>
          <t xml:space="preserve">El código SEGPLAN: corresponde al número asignado para la meta en el  SEGPLAN.
</t>
        </r>
      </text>
    </comment>
    <comment ref="D6" authorId="0" shapeId="0" xr:uid="{00000000-0006-0000-1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7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7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7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7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7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7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7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7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7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7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7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7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7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7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7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7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7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7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800-000001000000}">
      <text>
        <r>
          <rPr>
            <sz val="9"/>
            <color indexed="81"/>
            <rFont val="Tahoma"/>
            <family val="2"/>
          </rPr>
          <t xml:space="preserve">El código SEGPLAN: corresponde al número asignado para la meta en el  SEGPLAN.
</t>
        </r>
      </text>
    </comment>
    <comment ref="D6" authorId="0" shapeId="0" xr:uid="{00000000-0006-0000-1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8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8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8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8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8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8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8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8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8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8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8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8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8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8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8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8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8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8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900-000001000000}">
      <text>
        <r>
          <rPr>
            <sz val="9"/>
            <color indexed="81"/>
            <rFont val="Tahoma"/>
            <family val="2"/>
          </rPr>
          <t xml:space="preserve">El código SEGPLAN: corresponde al número asignado para la meta en el  SEGPLAN.
</t>
        </r>
      </text>
    </comment>
    <comment ref="D6" authorId="0" shapeId="0" xr:uid="{00000000-0006-0000-19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9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9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9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9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9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9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9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9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9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9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9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9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9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9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9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9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9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9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9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9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9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9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9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9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9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9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9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1A00-000001000000}">
      <text>
        <r>
          <rPr>
            <sz val="9"/>
            <color indexed="81"/>
            <rFont val="Tahoma"/>
            <family val="2"/>
          </rPr>
          <t xml:space="preserve">El código SEGPLAN: corresponde al número asignado para la meta en el  SEGPLAN.
</t>
        </r>
      </text>
    </comment>
    <comment ref="D6" authorId="0" shapeId="0" xr:uid="{00000000-0006-0000-1A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1A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1A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1A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1A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1A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1A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1A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1A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1A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1A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1A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1A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1A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1A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1A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1A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1A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1A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1A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1A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1A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1A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1A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1A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1A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1A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1A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5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5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5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6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6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6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7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7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7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7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<sst xmlns="http://schemas.openxmlformats.org/spreadsheetml/2006/main" count="2977" uniqueCount="301">
  <si>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</si>
  <si>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</si>
  <si>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</si>
  <si>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</si>
  <si>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</si>
  <si>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</si>
  <si>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</si>
  <si>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</si>
  <si>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</si>
  <si>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</si>
  <si>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</si>
  <si>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Generar  accesibilidad de las acciones misionales y administrativas mediante la promociòn-divulgación de la información y servicios  a la comunidad en general.</t>
  </si>
  <si>
    <t>Apoyo</t>
  </si>
  <si>
    <t>Creciente</t>
  </si>
  <si>
    <t>Meta/Actividad con territorialización</t>
  </si>
  <si>
    <t>Dependencia responsable</t>
  </si>
  <si>
    <t>Subdirección de Gestión Corporativa</t>
  </si>
  <si>
    <t>Indicador PMR</t>
  </si>
  <si>
    <t>NO</t>
  </si>
  <si>
    <t>Misional</t>
  </si>
  <si>
    <t>Decreciente</t>
  </si>
  <si>
    <t>Nombre Proyecto</t>
  </si>
  <si>
    <t>Mejoramiento de la gestión pública y administrativa del Instituto Distrital de
Protección y Bienestar Animal en Bogotá D.C.</t>
  </si>
  <si>
    <t>Código del Proyecto</t>
  </si>
  <si>
    <t>Estratégico</t>
  </si>
  <si>
    <t>Suma</t>
  </si>
  <si>
    <t>Código del proceso</t>
  </si>
  <si>
    <t>PE03</t>
  </si>
  <si>
    <t>Evaluación</t>
  </si>
  <si>
    <t>Objetivo estratégico</t>
  </si>
  <si>
    <t xml:space="preserve">5 Bogotá Confia en su gobierno </t>
  </si>
  <si>
    <t>Meta Plan Distrital de Desarrollo</t>
  </si>
  <si>
    <t>Realizar el 100% de las acciones para el mejoramiento de la capacidad de gestión pública del sector ambiente.</t>
  </si>
  <si>
    <t>SI</t>
  </si>
  <si>
    <t>Nombre del indicador</t>
  </si>
  <si>
    <t>Implementar 100% la estrategia de comunicación para posicionar  la entidad en el Distrito Capital</t>
  </si>
  <si>
    <t>Tipología</t>
  </si>
  <si>
    <t>Efectividad</t>
  </si>
  <si>
    <t>Anual</t>
  </si>
  <si>
    <t>Fecha de programación</t>
  </si>
  <si>
    <t xml:space="preserve">JULIO - DICIEMBRE </t>
  </si>
  <si>
    <t>Tipo anualización</t>
  </si>
  <si>
    <t>Semestral</t>
  </si>
  <si>
    <t>Objetivo y descripción del Indicador</t>
  </si>
  <si>
    <t>Dar visibilidad y posicionamiento a la misionalidad del Instituto, a través de acciones de divulgación y relacionamiento con los públicos de interés.</t>
  </si>
  <si>
    <t>Trimestral</t>
  </si>
  <si>
    <t>Fuente u origen de Datos</t>
  </si>
  <si>
    <t xml:space="preserve">Plan de Acción </t>
  </si>
  <si>
    <t>Mensual</t>
  </si>
  <si>
    <t>Fórmula de Cálculo</t>
  </si>
  <si>
    <t>Actividades ejecutadas del Plan de Acción.</t>
  </si>
  <si>
    <t>Unidad de medida del indicador</t>
  </si>
  <si>
    <t>Cantidad</t>
  </si>
  <si>
    <t>Eficacia</t>
  </si>
  <si>
    <t xml:space="preserve">Nombre de las Variables </t>
  </si>
  <si>
    <t>Magnitud Ejecutada</t>
  </si>
  <si>
    <t xml:space="preserve">Magnitud programada </t>
  </si>
  <si>
    <t>Eficiencia</t>
  </si>
  <si>
    <t>Actividades ejecutadas del Plan de Acción de la meta 2</t>
  </si>
  <si>
    <t>Actividades programadas del plan de acción de la meta 2</t>
  </si>
  <si>
    <t>Unidad de medida (de la variable)</t>
  </si>
  <si>
    <t>Descripción de la variable</t>
  </si>
  <si>
    <t>Acciones como desarrollo de contenidos, gestión de relaciones públicas para la consecución de alianzas y entrevistas, construcción de piezas gráficas y piezas audiovisuales, monitoreo de medios, entre otras actividades.</t>
  </si>
  <si>
    <t>Acciones programadas en el plan de acción que contienen desarrollo de contenidos, gestión de relaciones públicas para la consecución de alianzas y entrevistas, construcción de piezas gráficas y piezas audiovisuales, monitoreo de medios, entre otras actividades.</t>
  </si>
  <si>
    <t>Inicio de la Serie</t>
  </si>
  <si>
    <t xml:space="preserve">JULIO </t>
  </si>
  <si>
    <t>Línea base</t>
  </si>
  <si>
    <t>Acumulado cuatrienio</t>
  </si>
  <si>
    <t>Fin de la Serie</t>
  </si>
  <si>
    <t>DICIEMBRE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</si>
  <si>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</si>
  <si>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</si>
  <si>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</si>
  <si>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</si>
  <si>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</si>
  <si>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</si>
  <si>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</si>
  <si>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</si>
  <si>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</si>
  <si>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</si>
  <si>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</si>
  <si>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</si>
  <si>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</si>
  <si>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</si>
  <si>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</si>
  <si>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</si>
  <si>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</si>
  <si>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</si>
  <si>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</si>
  <si>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</si>
  <si>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</si>
  <si>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</si>
  <si>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</si>
  <si>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</si>
  <si>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</si>
  <si>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En la vigencia 2024 se han realizado diferentes acciones e iniciativas, encaminadas todas al posicionamiento del Instituto y a la sensibilización de la ciudadanía frente a la protección y bienestar animal. A octubre de la vigencia, tres actividades resaltan por su alcance en redes sociales: IV Congreso Internacional de Derecho Animal, Expopet 2024 y Semana PYBA, realizadas en junio, agosto, y septiembre-octubre. Así mismo, algunas fechas y publicaciones han tenido gran alcance e interacción en redes sociales como la publicación realizada el  27 de julio en torno al 'Día del perro callejero', llegando a mas de 325.000 visualizaciones y 230.000 cuentas alcanzadas, siendo el post con mayor alcance desde la creación del IDPYBA. En general, las publicaciones relacionadas con operaciones desde el 'Escuadrón Anticrueldad', así como las acciones derivadas de 'Urgencias Veterinarias', tienen gran visibilidad en las plataformas digitales del Instituto, lo cual evidencia la sensibilidad de la ciudadanía respecto a su misionalidad.</t>
  </si>
  <si>
    <t>Descripción del avance en el mes de reporte</t>
  </si>
  <si>
    <t>Descripción retrasos y soluciones</t>
  </si>
  <si>
    <t>N/A</t>
  </si>
  <si>
    <t>PARTE 3. Responsables del reporte</t>
  </si>
  <si>
    <t>Responsable del Análisis</t>
  </si>
  <si>
    <t>Lina Ma. González Mejía - Líder de Comunicaciones</t>
  </si>
  <si>
    <t>Responsable del reporte</t>
  </si>
  <si>
    <t>Jefe de Oficina y/o Subdirector(a)</t>
  </si>
  <si>
    <t xml:space="preserve">HANS RONALD NIÑO GARCIA- SUBDIRECTOR DE GESTIÓN CORPORATIVA </t>
  </si>
  <si>
    <t xml:space="preserve">Plan de accion </t>
  </si>
  <si>
    <t>Actividades ejecutadas del Plan de seguimiento/Actividades programadas en el plan de seguimiento</t>
  </si>
  <si>
    <t>cantidad</t>
  </si>
  <si>
    <t>CANTIDAD</t>
  </si>
  <si>
    <t xml:space="preserve">HANS RONALD NIÑO GARCIA- SUBDIRECTOR DE GESTIÓN CIORPORATIVA </t>
  </si>
  <si>
    <t xml:space="preserve">	
Implementar 100% la estrategia de comunicación para posicionar  la entidad en el Distrito Capital</t>
  </si>
  <si>
    <t>Actividades/solicitudes desarrolladas de acuerdo con la demanda.</t>
  </si>
  <si>
    <t>Es orgánica, de acuerdo con la demanda e iniciativas desarrolladas por el Instituto.</t>
  </si>
  <si>
    <t xml:space="preserve">En octubre se realizaron diferentes acciones de relacionamiento, divulgación, monitoreo y posicionamiento del Instituto. Se resalta el número de contenidos realizados, la consecución de 6 de los 9 días de la Semana PYBA (28 de septiembre al 6 de octubre), así como el incremento del # de nuevos seguidores en redes sociales respecto al mes anterior, junto con el alcance e interacciones en plataformas digitales.						</t>
  </si>
  <si>
    <t>Fortalecer 100% la implementación de la estrategia de los procesos tecnológicos para el desarrollo institucional</t>
  </si>
  <si>
    <t xml:space="preserve"> Identificar áreas de mejora en los servicios tecnológicos, establecer metas de calidad, asegurar la continuidad operativa y optimizar el uso de infraestructura y recursos tecnológicos, contribuyendo de esta manera al desarrollo eficiente de los procesos</t>
  </si>
  <si>
    <t>Actividades ejecutadas del Plan de seguimiento</t>
  </si>
  <si>
    <t>Actividades programadas en el plan de trabajo</t>
  </si>
  <si>
    <t>Mejorar los servicios de disponibilidad tecnológica.</t>
  </si>
  <si>
    <t>PA04</t>
  </si>
  <si>
    <t>Identificar áreas de mejora en los servicios tecnológicos, establecer metas de calidad, asegurar la continuidad operativa y optimizar el uso de infraestructura y recursos tecnológicos, contribuyendo de esta manera al desarrollo eficiente de los procesos</t>
  </si>
  <si>
    <t>PE01-PR06-FR02 Seguimiento al Plan de Accion Institucional</t>
  </si>
  <si>
    <t>Actividades desarrollas como parte de la ejecución del plan de acciones descritas para la vigencia y establecidas en el Plan de Acción Institucional.</t>
  </si>
  <si>
    <t>Actividades programadas como parte de la ejecución del plan de acciones descritas para la vigencia y establecidas en el Plan de Acción Institucional.</t>
  </si>
  <si>
    <t xml:space="preserve">Realizando la verificación del Manual de Gobierno Digital en el componente de Seguridad y Privacidad de la información, efectivamente, ya tenemos un manual de políticas el cual esta etiquetado como "políticas de seguridad y privacidad de la información". por ende, comparto documento que se esta trabajando para su armonización y actualización, conforme la guía que dispone el MINTIC frente a este componente.
Esto con el fin, de poder seguir posteriormente el conducto regular con la oficina de planeación y aprobación en cómite de gestión y desempeño.
Infraestructura realizó la instalación del SSL para el DNS y servidor proporcionado y configurado para el despliegue del rediseño de la Sede Electrónica.
Se  realizó  solicitud  de  configuración  de  DNS  y  salida  a  internet  del  servidor proporcionado por ETB para despliegue del rediseño de la Sede Electrónica Maquetación y actualización de la información publicada en la sede electrónica
Se han realizado las publicaciones requeridas por mesa de ayuda.
Se ha realizado diseño y maquetación de la información en el rediseño de la sede electrónica.
Se realizó parametrización y configuración del rediseño de la Sede Electrónica en servidor proporcionado por ETB y se encuentra respondiendo por internet con el DNS configurado por ETB.
Se genero ducumento preliminar para ser revisado por el grupo de tecnologia y pasarlo para aprobación                </t>
  </si>
  <si>
    <t xml:space="preserve"> No se evidencian  retrasos </t>
  </si>
  <si>
    <t>JOSE ALFONSO PÉREZ</t>
  </si>
  <si>
    <t>Obtener avances significativos en las diferentes etapas del rediseño institucional.</t>
  </si>
  <si>
    <t>PE02</t>
  </si>
  <si>
    <t xml:space="preserve">Realizar 1 documento de actualización del diagnóstico de cargas laborales y estructuración organizacional que incluya propuesta de viabilidad en la implementación. </t>
  </si>
  <si>
    <t>Afianzar la estructura organizacional productiva e integra, a través del desarrollo de capacidades del talento humano y un ambiente cordial</t>
  </si>
  <si>
    <t>Actividades programadas en el plan de seguimiento</t>
  </si>
  <si>
    <t xml:space="preserve">• Se cuenta con el estudio técnico que dio inicio en el último trimestre de 2020 y que el 01 de Diciembre de 2022 la SDH da respuesta frente a la viabilidad presupuestal manifestando que teniendo en cuenta las proyecciones del marco fiscal a mediano plazo no es posible dar viabilidad a la creación de nuevos cargos en el IDPYBA.
• Se solicita a la Universidad Nacional, la ESAP y la Universidad Distrital Francisco José de Caldas cotizaciones para la elaboración del rediseño organizacional de la estructura y planta de personal.
• Cotización presentada por la Universidad nacional por un valor de $300.000.000                             </t>
  </si>
  <si>
    <t>ADRIANA HUERFANO</t>
  </si>
  <si>
    <t>Julio a Septiembre 2024</t>
  </si>
  <si>
    <t>Medir el desarrollo operativo de la Oficina Asesora  Jurídica  y  el área  contractual  conforme a los requerimientos internos  y externos allegados a cada área para la atención  oportuna de los mismos.</t>
  </si>
  <si>
    <t>Plan de Acción</t>
  </si>
  <si>
    <t>Actividades ejecutadas del Plan del trabajo</t>
  </si>
  <si>
    <t>Cada requerimiento allegado a la Oficina Jurídica ha sido resuelto dentro de los términos legales establecidos, dando cumplimiento a nuestras funciones como oficina.</t>
  </si>
  <si>
    <t xml:space="preserve">La Oficina Jurídica (OJ) tiene por objeto asumir la representación judicial, extrajudicial y administrativa de la entidad, así como dirigir el estudio jurídico de actos administrativos y brindar asesoría en la interpretación, análisis, trámite y solución de todos los asuntos de carácter jurídico que surjan del desarrollo de las funciones del Instituto, de manera eficiente, oportuna y de conformidad con las disposiciones legales y reglamentarias vigentes. Para dar cumplimiento a sus funciones y atender la totalidad de los requerimientos asignados a la dependencia, consolida su organización en seis (6) equipos de trabajo: (i) Centro de Atención Jurídica; (ii) Asuntos Penales; (iii) Asuntos Normativos y Doctrina; (iv) Segundas Instancias y Cobros coactivos; (v) Defensa Judicial y (vi) Asuntos Disciplinarios.  
Asi mismo establece la programación de 6 actividades relacionadas con: Defensa judicial, Diligencias Judiciales, Asuntos Normativos, Centro de Atención Jurídica, Sensibilizaciones y Capacitaciones, y Asuntos Penales. </t>
  </si>
  <si>
    <t>1 de julio de 2024</t>
  </si>
  <si>
    <t>0,1</t>
  </si>
  <si>
    <t>31 de diciembre de 2024</t>
  </si>
  <si>
    <t>La ciudadanía cuenta con una entidad que es garante en materia de bienestar y protección animal mediante: la gestión de denuncias por maltrato animal en donde la entidad se constituye como representante de victimas, así como el acompañamiento jurídico a operativos; la capacitación a la ciudadanía y orientación jurídica especializada mendiante el CAJPYBA; resguarda el patrimonio público y el interes general medinte las acciones de defensa judicial que garantiza la atención integral a la fauna, brinda acompañamiento a las diligencias judiciales donde hay presencia de animales, así como la gestión del conocimiento, el analisis, revisión y proyección de asuntos de caracter normativo que propenden por el desarrollo de un marco normativo robusto en favor de los animales.</t>
  </si>
  <si>
    <r>
      <rPr>
        <b/>
        <sz val="9"/>
        <color rgb="FF000000"/>
        <rFont val="Arial"/>
        <family val="2"/>
      </rPr>
      <t>OFICINA JURÍDICA
Julio</t>
    </r>
    <r>
      <rPr>
        <sz val="9"/>
        <color rgb="FF000000"/>
        <rFont val="Arial"/>
        <family val="2"/>
      </rPr>
      <t xml:space="preserve">: Se elaboró un (1) informe de procesos judiciales, tutelas y demás actuaciones judiciales actualizado al mes de julio de 2024.  Se contestaron siete (7) acciones de tutela. Se profirieron siete (7) fallos de tutela. Se efectuaron seguimientos semanales a los procesos judiciales vigentes en la página de la rama y se realizó la correspondiente actualización de las actuaciones judiciales en el SIPROJ. Se realiza revisión al proyecto de decreto "calamidad doméstica". Se dió respuesta a 4 peticiones. Se realizó la revisión de 3 actos administrativos en control de legalidad. Se hizo revisión de 1 concepto de viabilidad eutanasia humanitaria. Se dió respuesta a la Proposición 783 de 20 de junio de 2024. Se realizó análisis jurídico y la proyección de comentarios de los proyectos: PL 001 de 20242, PA 600 de 20243, PAL de Usaquén, Proyecto de acuerdo del Consejo Distrital del IDPYBA (armonización). Asimismo, se realizó revisión a los comentarios de los Proyectos de Ley 002 y 003 de 2024. Se asistió a cincuenta y un (51) diligencias judiciales y se elaboraron treinta y nueve (39) oficios de excusa dirigidos a los Juzgados y/o autoridades competentes. Se recibieron 62 solicitudes de orientación al Centro de Atención Jurídica, de las cuales 24 fueron atendidas exitosamente y los 38 restantes los usuarios no asistieron al espacio agendado. De las 62 solicitudes las 5 localidades que más solicitan orientación son: Kennedy, Fontibó, Engativá, Suba y Usaquén. Se presentó una (1) denuncia relacionada con un canino y se asistio a dos (2) audiencias de juicio oral. 
</t>
    </r>
    <r>
      <rPr>
        <b/>
        <sz val="9"/>
        <color rgb="FF000000"/>
        <rFont val="Arial"/>
        <family val="2"/>
      </rPr>
      <t>Agosto</t>
    </r>
    <r>
      <rPr>
        <sz val="9"/>
        <color rgb="FF000000"/>
        <rFont val="Arial"/>
        <family val="2"/>
      </rPr>
      <t xml:space="preserve">: Se elaboró un (1) informe de procesos judiciales, tutelas y demás actuaciones judiciales actualizado al mes de agosto de 2024.  Se contestaron cinco (5) acciones de tutela. Se profirieron cinco (5) fallos de tutela. Se efectuaron seguimientos semanales a los procesos judiciales vigentes en la página de la rama y se realizó la correspondiente actualización de las actuaciones judiciales en el SIPROJ. Se realiza la revisión de 2 actos administrativos en control de legalidad, Se realiza la actualización normograma de la Entidad y se realiza la emisión de comentarios PL Usaquén Pólvora.  Se asistió a cuarenta y dos (42) diligencias judiciales y se elaboraron dieciocho (18) oficios de excusa dirigidos a los Juzgados y/o autoridades competentes. Se recibieron 92 solicitudes de orientación al Centro de Atención Jurídica de las cuales 41 fueron atendidas exitosamente y los 51 restantes los usuarios no asistieron al espacio agendado. De las 92 solicitudes las 5 localidades que más solicitan orientación son: Engativá, Suba, Kennedy, Rafael Uribe Uribe y Usaquén. Adicionalmente se inició la ejecución del segundo semestre de actividades con los estudiantes de la UCC en el marco del convenio. El 5 de agosto, se llevó a cabo la socialización sobre el luto por la pérdida de animales de compañía, organizada en las instalaciones de El Espectador. Este evento se transmitió  a través de las plataformas de YouTube y Facebook.  El Centro de Atención Jurídica acompañó la feria Expopet 2024, del 16 al 19 de agosto brindando información valiosa sobre los derechos de los animales y orientación jurídica especifica. Se presentó una (1) denuncia relacionada con una canina. Se asistio a tres audiencias, a saber:1. Lectura de fallo el día 29 de agosto del 2024 a las 11:30 horas 2. Juicio oral el día 30 de agosto del 2024 a las 10:30 horas. 3. Incidente de reparación integral. Se acompañó visita / operativo a un caso de acumulación de animales, el día 29 de agosto del 2024 en acompañamiento de el EAC del IDPYBA, el equipo psicosocial del IDPYBA, Policía Nacional, Secretaría de Salud Distrital, Alcaldía Local de Chapinero y Personería, en la localidad de Chapinero desde las 09:00 a 13:00 horas.
</t>
    </r>
    <r>
      <rPr>
        <b/>
        <sz val="9"/>
        <color rgb="FF000000"/>
        <rFont val="Arial"/>
        <family val="2"/>
      </rPr>
      <t>Septiembre</t>
    </r>
    <r>
      <rPr>
        <sz val="9"/>
        <color rgb="FF000000"/>
        <rFont val="Arial"/>
        <family val="2"/>
      </rPr>
      <t>: Se elaboró un (1) informe de procesos judiciales, tutelas y demás actuaciones judiciales actualizado al mes de septiembre de 2024.  Se contestaron seis (6) acciones de tutela. Se profirieron cuatro (4) fallos de tutela. Se contestó (1) demanda dentro del proceso de Nulidad y Restablecimiento del Derecho. Se efectuaron seguimientos semanales a los procesos judiciales vigentes en la página de la rama y se realizó la correspondiente actualización de las actuaciones judiciales en el SIPROJ. Se realizo la revisión de 5 actos administrativos en control de legalidad. Se revisaron 2 solicitudes de viabilidad de eutanasia humanitaria. Se proyectó y gestionó 1 traslado por competencia de petición. Se participó en el Ciclo de formación ético-jurídica PYBA 2024 II. Se revisó 1 procedimiento sobre Esterilización Canina y Felina. Se brindó respuesta a 3 peticiones. Se emitieron 2 oficios y 1 memorando en el marco de concepto jurídico sobre Servicio Social Estudiantil Obligatorio. Se asistió a ciento ocho (108) diligencias judiciales y se elaboraron cinco (5) oficios de excusa dirigidos a los Juzgados y/o autoridades competentes. Se recibieron 98 solicitudes de orientación al Centro de Atención Jurídica (88 virtuales y 10 presenciales), de las cuales 53 fueron atendidas exitosamente y los 45 restantes los usuarios no asistieron al espacio agendado. De las 98 solicitudes las 5 localidades que más solicitan orientación son: Engativá, Kennedy, Bosa, Usaquén y Suba. Se realizó el Ciclo de Formación Etico Jurídico de 2024 con la participación de más de 30 estudiantes y docentes de varias Universidades. Se realizó capacitación en marco normativo y conflictividad CAJ a ASOJUNTAS el 18 de septiembre de manera virtual, con un alcance a más de 50 personas líderes comunales. Se realizó capacitación con el SIDICU a las Manzanas de Cuidado sobre el abandono animal, el 27 de septiembre de manera virtual con un alcance de más de 40 mujeres. Se presentaron dos (2) denuncias relacionadas con una felina y un canino. Se asistio a 4 audiencias, a saber: 1. audiencia preparatoria el día 03 de septiembre del 2024 a las 10:30 horas. 2. audiencia preparatoria el día 17 de septiembre del 2024 a las 08:30 horas. 3. audiencia preparatoria el día 17 de septiembre del 2024 a las 14:40 horas. 4. audiencia de lectura de sentencia el día 20 de septiembre del 2024 a las 12:00 horas.</t>
    </r>
  </si>
  <si>
    <t>Para esta meta no se presentan situaciones significativas que afecten el cumplimiento de la meta.</t>
  </si>
  <si>
    <t xml:space="preserve">Diana Cortés  </t>
  </si>
  <si>
    <t xml:space="preserve">Yuly Patricia Castro Beltrán </t>
  </si>
  <si>
    <t>Fortalecer la gestión contractual, jurídica , normativa y disciplinarios en el IDPYBA</t>
  </si>
  <si>
    <t>PA02</t>
  </si>
  <si>
    <t>Realizar 100% de las intervenciones en los procesos jurídicos, contractuales y disciplinarios de la entidad</t>
  </si>
  <si>
    <t>Cada requerimiento allegado a la Oficina Asesora Jurídica ha sido resuelto dentro de los términos legales establecidos, dando cumplimiento a nuestras funciones como oficina asesora.
Cada  tarea asignada a  gestión contractual desde las áreas misionales y administrativas del Instituto y  desde  los  ciudadanos u organismos  externos  han sido desarrolladas en los términos estipulados, con el fin de garantizar el servicio.</t>
  </si>
  <si>
    <t>Desde materia contractuaa, se planteó la programación de  2 actividades  en el aspecto de  contratación estatal  donde  permita evidenciar  el grado de     suscripción de contratos   y modificaciones contractuales   mes a mes y  también   el nivel de atención  a las  diferentes solicitudes que  yacen de la contratación estatal  como certificaciones, respuesta a proposiciones; acompañamiento y seguimiento en la formulación, actualización y ejecución entre otras.  .</t>
  </si>
  <si>
    <t>35,0</t>
  </si>
  <si>
    <t>31/12/2024</t>
  </si>
  <si>
    <t xml:space="preserve">MENSUAL </t>
  </si>
  <si>
    <t>Se realiza programación, teniendo en cuenta programación cuatrienio plan de desarrollo</t>
  </si>
  <si>
    <r>
      <t>JULIO:</t>
    </r>
    <r>
      <rPr>
        <sz val="9"/>
        <color rgb="FF000000"/>
        <rFont val="Arial"/>
        <family val="2"/>
      </rPr>
      <t xml:space="preserve"> En total se suscriben  170  contratos a corte del 31de julio de 2024 , realizando todos los trámites de revisión, aprobación y cargue en la platraforma SECOPII.                                                    Se da trámite a 167  modificaciones y/o novedades contractuales-  Se da trámite y respuestas a 259 solicitudes de información, requerimientos de la ciudadania y entes de control así:                                               * Derechos de petición: 7  *Certificaciones: 43   *     Paz y Salvo: 208   *Reportes Periodicos: 1 ( Sivicof)                                                                                                                                          </t>
    </r>
    <r>
      <rPr>
        <b/>
        <sz val="9"/>
        <color rgb="FF000000"/>
        <rFont val="Arial"/>
        <family val="2"/>
      </rPr>
      <t>AGOSTO:</t>
    </r>
    <r>
      <rPr>
        <sz val="9"/>
        <color rgb="FF000000"/>
        <rFont val="Arial"/>
        <family val="2"/>
      </rPr>
      <t xml:space="preserve"> En total se suscriben  111  contratos a corte del 30 de agosto  de 2024 , realizando todos los trámites de revisión, aprobación y cargue en la platraforma SECOPII.                                                    Se da trámite a 10  modificaciones y/o novedades contractuales - Se da trámite y respuestas a 140  solicitudes de información, requerimientos de la ciudadania y entes de control así:                                               * Derechos de petición: 8     *Certificaciones: 60      *     Paz y Salvo: 71        *Reportes Periodicos: 1 ( Sivicof)                                                                                                                                  </t>
    </r>
    <r>
      <rPr>
        <b/>
        <sz val="9"/>
        <color rgb="FF000000"/>
        <rFont val="Arial"/>
        <family val="2"/>
      </rPr>
      <t>SEPTIEMBRE:</t>
    </r>
    <r>
      <rPr>
        <sz val="9"/>
        <color rgb="FF000000"/>
        <rFont val="Arial"/>
        <family val="2"/>
      </rPr>
      <t xml:space="preserve"> En total se suscriben  40  contratos a corte del 30 de septiembre de 2024 , realizando todos los trámites de revisión, aprobación y cargue en la platraforma SECOPII.                                                    Se da trámite a 8 modificaciones y/o novedades contractuales - Se da trámite y respuestas a 240  solicitudes de información, requerimientos de la ciudadania y entes de control así:                                               * Derechos de petición: 6     *Certificaciones: 222     *     Paz y Salvo: 11     *Reportes Periodicos: 1 ( Sivicof)                                                                                                                                 </t>
    </r>
    <r>
      <rPr>
        <b/>
        <sz val="9"/>
        <color rgb="FF000000"/>
        <rFont val="Arial"/>
        <family val="2"/>
      </rPr>
      <t xml:space="preserve">OCTUBRE:  </t>
    </r>
    <r>
      <rPr>
        <sz val="9"/>
        <color rgb="FF000000"/>
        <rFont val="Arial"/>
        <family val="2"/>
      </rPr>
      <t>En total se suscriben  53  contratos a corte del 31 de OCTUBREde 2024 , realizando todos los trámites de revisión, aprobación y cargue en la platraforma SECOPII.                                                    Se da trámite a 15 modificaciones y/o novedades contractuales - Se da trámite y respuestas a 79  solicitudes de información, requerimientos de la ciudadania y entes de control así:                                               * Derechos de petición: 10     *Certificaciones: 36     *     Paz y Salvo: 36    *Reportes Periodicos: 1 ( Sivicof)</t>
    </r>
    <r>
      <rPr>
        <b/>
        <sz val="9"/>
        <color rgb="FF000000"/>
        <rFont val="Arial"/>
        <family val="2"/>
      </rPr>
      <t xml:space="preserve">        </t>
    </r>
    <r>
      <rPr>
        <sz val="9"/>
        <color rgb="FF000000"/>
        <rFont val="Arial"/>
        <family val="2"/>
      </rPr>
      <t xml:space="preserve">                     </t>
    </r>
  </si>
  <si>
    <r>
      <rPr>
        <b/>
        <sz val="9"/>
        <color rgb="FF000000"/>
        <rFont val="Arial"/>
        <family val="2"/>
      </rPr>
      <t xml:space="preserve">OCTUBRE:  </t>
    </r>
    <r>
      <rPr>
        <sz val="9"/>
        <color rgb="FF000000"/>
        <rFont val="Arial"/>
        <family val="2"/>
      </rPr>
      <t>En total se suscriben  53  contratos a corte del 31 de OCTUBREde 2024 , realizando todos los trámites de revisión, aprobación y cargue en la platraforma SECOPII.                                                    Se da trámite a 15 modificaciones y/o novedades contractuales - Se da trámite y respuestas a 79  solicitudes de información, requerimientos de la ciudadania y entes de control así:                                               * Derechos de petición: 10     *Certificaciones: 36     *     Paz y Salvo: 36    *Reportes Periodicos: 1 ( Sivicof)</t>
    </r>
    <r>
      <rPr>
        <b/>
        <sz val="9"/>
        <color rgb="FF000000"/>
        <rFont val="Arial"/>
        <family val="2"/>
      </rPr>
      <t xml:space="preserve">        </t>
    </r>
    <r>
      <rPr>
        <sz val="9"/>
        <color rgb="FF000000"/>
        <rFont val="Arial"/>
        <family val="2"/>
      </rPr>
      <t xml:space="preserve">                     </t>
    </r>
  </si>
  <si>
    <t xml:space="preserve">NO SE PRESENTARON RETRASOS AL CUMPLIMEINTOP DEL INDICADOR </t>
  </si>
  <si>
    <t>INGRID RODRIGUEZ- CONTRACTUAL</t>
  </si>
  <si>
    <t>Formalización del proceso disciplinario del IDPYBA</t>
  </si>
  <si>
    <t>Julio a Diciembre 2024</t>
  </si>
  <si>
    <t>Formalizar del Procedimiento Discipinario del IDPYBA según la Ley 1952 de 2019 y las demás que regulen la materia y documentar los formatos para desarrollo del proceso</t>
  </si>
  <si>
    <t>Actividades  ejecutadas /actividades Programadas</t>
  </si>
  <si>
    <t>Unidad</t>
  </si>
  <si>
    <t>Actividades que se ejecutaron en el marco del plan de accion de la actividad 17</t>
  </si>
  <si>
    <t>Actividades que programadas en el marco del plan de accion de la actividad 17</t>
  </si>
  <si>
    <t>Cantidad de actividades que se ejecutaron para la implementación de los procesos transversales</t>
  </si>
  <si>
    <t>Cantidad de actividades que se programaron para la implementación de los procesos transversales</t>
  </si>
  <si>
    <t>Reuniones adelantadas con la Oficina de Planeación y la Oficina Jurídica para la Formalización del Proceso Disciplinario del IDPYBA y la documentación de los formatos.</t>
  </si>
  <si>
    <t>2024-dic</t>
  </si>
  <si>
    <t xml:space="preserve">Las mesas de trabajo y  reuniones, comunicaciones por correo e interacción con la Oficina de Planeación y la Oficina Asesora Jurídica del IDPYBA, han permitido unificar esfuerzos para la caracterización del proceso disciplinario de la Entidad segun las normas que regulan la materia, lo que permite avanzar en la meta de la formalización del proceso disciplinario del instituto, tanto en su etapa de instrucción como en su etapa de juzgamiento.
</t>
  </si>
  <si>
    <t xml:space="preserve">Durante el periodo a reportar, la Oficina de Control Disciplinario Interno celebró una  reunión con la Oficina de Planeación y la Oficia Asesora Jurídica el 22 de octubre de 2024 con el fin de estructurar el procedimiento disciplinario  de la entidad y los formatos que se pretenden documentar dentro del proceso, así como también definir las etapas del  y los responsables (Etapa de Instrucción OCDI y etapa de Juzgamiento OAJ) </t>
  </si>
  <si>
    <t>No Aplica</t>
  </si>
  <si>
    <t>DAVID SANTIAGO ARIZA ALARCON - OFICINA DE CONTROL DISCIPLINARIO INTERNO</t>
  </si>
  <si>
    <t>PAOLA INÉS VERGARA GONZÁLEZ - OFICINA DE CONTROL DISCIPLINARIO INTERNO</t>
  </si>
  <si>
    <t>Medir el desarrollo operativo de la Oficina Asesora  Jurídica  y  el área  contractual  conforme a los requerimientos internos  y externos allegados a cada área para la atención  oportuna de los mismos, formalizar del Procedimiento Disciplinario del IDPYBA según la Ley 1952 de 2019 y las demás que regulen la materia y documentar los formatos para desarrollo del proceso</t>
  </si>
  <si>
    <t>Cada requerimiento allegado a la Oficina Jurídica ha sido resuelto dentro de los términos legales establecidos, dando cumplimiento a nuestras funciones como oficina.
Cada  tarea asignada a  gestión contractual desde las áreas misionales y administrativas del Instituto y  desde  los  ciudadanos u organismos  externos  han sido desarrolladas en los términos estipulados, con el fin de garantizar el servicio.
Reuniones adelantadas con la Oficina de Planeación y la Oficina Jurídica para la Formalización del Proceso Disciplinario del IDPYBA y la documentación de los formatos.</t>
  </si>
  <si>
    <t>La Oficina Jurídica (OJ) tiene por objeto asumir la representación judicial, extrajudicial y administrativa de la entidad, así como dirigir el estudio jurídico de actos administrativos y brindar asesoría en la interpretación, análisis, trámite y solución de todos los asuntos de carácter jurídico que surjan del desarrollo de las funciones del Instituto, de manera eficiente, oportuna y de conformidad con las disposiciones legales y reglamentarias vigentes. Para dar cumplimiento a sus funciones y atender la totalidad de los requerimientos asignados a la dependencia, consolida su organización en seis (6) equipos de trabajo: (i) Centro de Atención Jurídica; (ii) Asuntos Penales; (iii) Asuntos Normativos y Doctrina; (iv) Segundas Instancias y Cobros coactivos; (v) Defensa Judicial y (vi) Asuntos Disciplinarios.  
Asi mismo establece la programación de 6 actividades relacionadas con: Defensa judicial, Diligencias Judiciales, Asuntos Normativos, Centro de Atención Jurídica, Sensibilizaciones y Capacitaciones, y Asuntos Penales. 
Desde materia contractuaa, se planteó la programación de  2 actividades  en el aspecto de  contratación estatal  donde  permita evidenciar  el grado de     suscripción de contratos   y modificaciones contractuales   mes a mes y  también   el nivel de atención  a las  diferentes solicitudes que  yacen de la contratación estatal  como certificaciones, respuesta a proposiciones; acompañamiento y seguimiento en la formulación, actualización y ejecución entre otras.  .</t>
  </si>
  <si>
    <t>INGRID RODRIGUEZ- CONTRACTUAL - PAOLA INÉS VERGARA GONZÁLEZ - OFICINA DE CONTROL DISCIPLINARIO INTERNO - DIANA CORTES</t>
  </si>
  <si>
    <t xml:space="preserve">Coadyuvar hacia la satisfacción y cumplimiento de las necesidades internas del IDPYBA. </t>
  </si>
  <si>
    <t>PA</t>
  </si>
  <si>
    <t>Realizar 100% de las intervenciones en los procesos de apoyo identificados al interior de la entidad</t>
  </si>
  <si>
    <t>NATALIA RONCANCIO LEON - SERVICIO AL CIUDADANO</t>
  </si>
  <si>
    <t>Gestión de solicitudes tramitadas</t>
  </si>
  <si>
    <t>Julio 2024</t>
  </si>
  <si>
    <t>Realizar seguimiento al funcionamiento de los canales y la percepción de la satisfacción de los ciudadanos frente a la misma</t>
  </si>
  <si>
    <t>Bases de datos de Servicio al Ciudadano - Encuestas de satisfacción</t>
  </si>
  <si>
    <t>Actividades Programadas/actividades ejecutadas</t>
  </si>
  <si>
    <t>Actividades que se ejecutaron para la implementación de los procesos transversales</t>
  </si>
  <si>
    <t>16,33</t>
  </si>
  <si>
    <t xml:space="preserve">Durante el trimestre (julio, agosto y septiembre 2024),se logró ejecutar la totalidad de actividades que se encuentran en el marco del Plan Estratégico de Talento Humano, asimismo, se han realizado:
CAPACITACIONES:32
ACTIVIDADES BIENESTAR:25
ACTIVIDADES SST:32
ACTIVIDADES PESV:17
</t>
  </si>
  <si>
    <r>
      <rPr>
        <b/>
        <sz val="9"/>
        <color rgb="FF000000"/>
        <rFont val="Arial"/>
        <family val="2"/>
      </rPr>
      <t xml:space="preserve">
</t>
    </r>
    <r>
      <rPr>
        <sz val="9"/>
        <color rgb="FF000000"/>
        <rFont val="Arial"/>
        <family val="2"/>
      </rPr>
      <t xml:space="preserve">SERVICIO AL CIUDADANO: 
JULIO: 
AGOSTO: A través de la estrategia de primer nivel se realizaron 1.824 orientaciones a los ciudadanos que requerían acceder a los trámites o servicios del Instituto. Así: Canal presencial: 120; telefónico: 1,540 y virtual 164.
Se gestionaron 1.002 peticiones allegadas a través de los canales habilitados oficialmente, distribuidas así: canal presencial: 147; canal telefónico: 84 y canal virtual 771. Las cuales el 98% se respondieron en los tiempos estipulados por Ley.
Durante el mes de agosto de 2024 los ciudadanos que utilizan los canales de atención del Instituto respondieron 32 encuestas de percepción de la satisfacción, las cuales nos permitieron medir el nivel satisfacción del ciudadano frente a la atención brindada en el Instituto, obteniendo así que en promedio el 70% de ellos se encuentran satisfechos con la atención.
SEPTIEMBRE: A través de la estrategia de primer nivel se realizaron 2.042 orientaciones a los ciudadanos que requerían acceder a los trámites o servicios del Instituto. Así: Canal presencial: 89; telefónico: 1,840 y virtual 113.
Se gestionaron 987 peticiones allegadas a través de los canales habilitados oficialmente, distribuidas así: canal presencial: 113; canal telefónico: 31 y canal virtual 843. Las cuales el 99% se respondieron en los tiempos estipulados por Ley.
Durante el mes de septiembre de 2024 los ciudadanos que utilizan los canales de atención del Instituto respondieron 65 encuestas de percepción de la satisfacción, las cuales nos permitieron medir el nivel satisfacción del ciudadano frente a la atención brindada en el Instituto, obteniendo así que en promedio el 69% de ellos se encuentran satisfechos con la atención.
SEPTIEMBRE: A través de la estrategia de primer nivel se realizaron 2.826 orientaciones a los ciudadanos que requerían acceder a los trámites o servicios del Instituto. Así: Canal presencial: 62; telefónico: 2.580 y virtual 184.
Se gestionaron 1.184 peticiones allegadas a través de los canales habilitados oficialmente, distribuidas así: canal presencial: 175; canal telefónico: 84 y canal virtual 925. Las cuales el 98% se respondieron en los tiempos estipulados por Ley.
Durante el mes de julio de 2024 los ciudadanos que utilizan los canales de atención del Instituto respondieron 56 encuestas de percepción de la satisfacción, las cuales nos permitieron medir el nivel satisfacción del ciudadano frente a la atención brindada en el Instituto, obteniendo así que en promedio el 67% de ellos se encuentran satisfechos con la atención. Los ciudadnos que se encuentran insatisfechos refieren que no reciben atención oportuna a los denuncias por presunto maltrato animal.
OCTUBRE: A través de la estrategia de primer nivel se realizaron 2.075 orientaciones a los ciudadanos que requerían acceder a los trámites o servicios del Instituto. Así: Canal presencial: 98; telefónico: 1.075 y virtual 272.
Se gestionaron  peticiones allegadas a través de los 1.156 canales habilitados oficialmente, distribuidas así: canal presencial: 166; canal telefónico: 39 y canal virtual 951. Las cuales el 99% se respondieron en los tiempos estipulados por Ley.
Durante el mes de octubre de 2024 los ciudadanos que utilizan los canales de atención del Instituto respondieron 66 encuestas de percepción de la satisfacción, las cuales nos permitieron medir el nivel satisfacción del ciudadano frente a la atención brindada en el Instituto, obteniendo así que en promedio el 69% de ellos se encuentran satisfechos con la atención.
</t>
    </r>
  </si>
  <si>
    <t>PIGA APROBADO</t>
  </si>
  <si>
    <t>Concertar el documento de formulación PIGA para el cuatrenio 2025-2028</t>
  </si>
  <si>
    <t>Matrices de impacto ambiental, de riesgos ambientales, de cumplimiento de requisitos legales, Resolucion Gestor Ambiental, Comite PIGA, bitacoras de consumos de agua y energía, bitacoras de generación de residuos ordinarios, reciclables y peligrosos</t>
  </si>
  <si>
    <t>Actividades que se ejecutaron para la concertación del documento ante la SDA</t>
  </si>
  <si>
    <t>Actividades que se programaron para la concertación del documento ante la SDA</t>
  </si>
  <si>
    <t>Cantidad de actividades que se ejecutaron para la concertación del documento ante la SDA</t>
  </si>
  <si>
    <t>Cantidad de actividades que se programaroon para la concertación del documento ante la SDA</t>
  </si>
  <si>
    <r>
      <rPr>
        <sz val="9"/>
        <color rgb="FF000000"/>
        <rFont val="Arial"/>
        <family val="2"/>
      </rPr>
      <t xml:space="preserve">Durante el trimestre (julio, agosto y septiembre 2024), En cumplimiento con la RESOLUCIÓN Nº 03179 la Secretaría Distrital de Ambiente  tendrá cuatro (4) meses desde el 1 de julio de 2024  para la revisión del documento formulación del PIGA 2025-2028 remitido el 29 de junio de 2024, por tanto, en este periodo la entidad aún no ha recibido la retroalimentación del documento remitido.
</t>
    </r>
    <r>
      <rPr>
        <b/>
        <sz val="9"/>
        <color rgb="FF000000"/>
        <rFont val="Arial"/>
        <family val="2"/>
      </rPr>
      <t>Octubre:</t>
    </r>
    <r>
      <rPr>
        <sz val="9"/>
        <color rgb="FF000000"/>
        <rFont val="Arial"/>
        <family val="2"/>
      </rPr>
      <t xml:space="preserve"> El día 7 de octubre se realizó mesa de trabajo con la SDA, donde se socializaron los ajustes para la primera revisión del PIGA, así mismo, se remitieron los ajustes el día 31 de octubre a la autoridad ambiental.
</t>
    </r>
  </si>
  <si>
    <t xml:space="preserve">El documento PIGA para el trimestre de julio a septiembre se encuentra en proceso de revisión por parte de la Secretaría Distrital de Ambiente, por tanto, no se han realizado socialización o ajustes al documento, no obstante el día 2 de septiembre la autoridad ambiental realizó una mesa de trabajo con el nuevo gestor ambiental de la entidad (Subdirector de Gestión Corporativa) para indicar el estado de la concertación del documento PIGA y las responsabilidades del gestor en la implementación y seguimiento. 
Octubre: Se remitió a la SDA el documento PIGA con los ajustes solicitados en la mesa de trabajo, se remitieron las resoluciones del gestor ambiental y del comité PIGA, yl a matriz de normatividad actualizada.
</t>
  </si>
  <si>
    <t>Liz Tabares- Área Ambiental</t>
  </si>
  <si>
    <t>Actividades Plan de Acción PIGA 2024-2028</t>
  </si>
  <si>
    <t>Realizar seguimiento a las Actividades del Plan de Acción PIGA 2024-2028</t>
  </si>
  <si>
    <t>Capacitaciones, Matrices de impacto ambiental, de riesgos ambientales, de cumplimiento de requisitos legales, Resolucion Gestor Ambiental, Comite PIGA, bitacoras de consumos de agua y energía, bitacoras de generación de residuos ordinarios, reciclables y peligrosos</t>
  </si>
  <si>
    <t xml:space="preserve">
Durante el trimestre (julio, agosto y septiembre 2024), se logró ejecutar las actividades del Plan de Acción PIGA
Durante el mes de octubre se logró ejecutar las actividades del Plan de Acción PIGA
</t>
  </si>
  <si>
    <t>Fortalecimiento del Proceso de Gestión Documetnal</t>
  </si>
  <si>
    <t>Fortalecer el proceso de Gestión Documental independientemente del soporte de producción de la información implementado el Modelo Integral de Gestión Documental   Archivo - MIGDA</t>
  </si>
  <si>
    <t>Actividades que se ejecutaron en el marco del plan de accion de la actividades 21 a la 26</t>
  </si>
  <si>
    <t>Actividades programadas en el marco del plan de accion de las actividades 21  a la 23</t>
  </si>
  <si>
    <t>Cantidad de actividades que se ejecutaron para el fortalecimiento del Proceso de Gestión Documental</t>
  </si>
  <si>
    <t>Cantidad de actividades que se programaron para el fortalecimiento del Proceso de Gestión Documental</t>
  </si>
  <si>
    <t>Se realizaron dos mesas de trabajo para revisar el tema de implementación de TRD vigentes y actualización de TRD con el Proceso de comunicaciones y con el Proceso de atención al Ciudadano y se realizó el análisis de las TRD actuales vs la propuesta de TRD, se realizó la verificación de la producción documental de los procesos de Almacén, Comunicaciones, Contabilidad, Control Interno, Cultura, Fauna, Oficina Asesora Jurídica, Oficina Asesora de planeación y UCA, se realizó una capacitación sobre implementación de TRD al proceso de Atención al Ciudadano, se elaboró el cronograma de entrevistas para actualización de TRD, se realizó entrevista al proceso de  Control interno y se avanzó en la propuesta de TRD</t>
  </si>
  <si>
    <t>MARIA FERNANDA CHAVES - GESTIÓN DOCUMENTAL</t>
  </si>
  <si>
    <t>Cumplir con la normatividad legal vigente en materia del talento humano y la gestión financiera</t>
  </si>
  <si>
    <t>PA05-PE02</t>
  </si>
  <si>
    <t>Realizar 100% de las acciones normativas en el marco de la gestión financiera y del talento humano</t>
  </si>
  <si>
    <t xml:space="preserve">Durante el trimestre (julio, agosto y septiembre 2024),se logró ejecutar las actividades de mantenimiento necesarios para el correcto funcionamiento de la Unidad de Cuidado Animal
se realizaron las actividades de fumigacion en la Unidad de Cuidado Animal y la sede Administrativa
</t>
  </si>
  <si>
    <t xml:space="preserve">SEGUIMIENTO PLAN DE MANTENIMIENTO PIGA TERCER TRIMESTRE
•	Fumigación en zonas externas y administrativas y Control de roedores
Mediante  CTO-263-2024 con la empresa Colsam, se realiza el control integrado de plagas mediante fumigaciones y control químico y físico de las 64 cajas de estaciones de roedores.
Es importante tener en cuenta que las actividades están sujetas a las condiciones climáticas, y en casos de lluvias se deben cancelar y reprogramar los servicios, por esta razón se solicitan platillos atrapamoscas para instalar en las zonas verdes, para tener algún tipo de control cuando no se pueden realizar las fumigaciones. (Ver Anexos 1)
MES	CONTROL DE ROEDORES	FUMIGACION	PLATILLOS ATRAPAMOSCAS
Sistema de Aprovechamiento de Aguas lluvias (limpieza de canaletas)
El operario ambiental de la Unidad realiza el mantenimiento de la motobomba, limpieza de filtros del sistema de agua lluvia y el personal de aseo de la limpieza de las canaletas del sistema con periodicidad mensual. (Ver Anexo 2)
•	Planta de Tratamiento de Aguas Residuales (PTAR)
El operario de la PTAR junto con el personal de mantenimiento realiza la limpieza de las cajas de inspección que se descargan a la PTAR con frecuencia mensual, así mismo se realiza limpieza de las unidades de tratamiento y cajas de inspección localizadas en las instalaciones de la PTAR: se realiza limpieza a las diferentes unidades de tratamiento. (Ver Anexo 3)  
•	PODA
La empresa Bogotá Limpia presta el Servicio especial de corte de césped de a las áreas verdes internas del Instituto Distrital de Protección y Bienestar Animal, se realizó el día martes 29 de octubre. 
</t>
  </si>
  <si>
    <t>Fredy Ariza recursos fisicos</t>
  </si>
  <si>
    <t>durante el tercer trimestre de 2024,  en la sede adminsitrativa y de Gestion Documental, se realizaron las gestiones necesarias para la consecusion de las actividades de mantenimiento necesarias, las cuales fueron ejecutadas por el persoal de la empresa Moderline.</t>
  </si>
  <si>
    <t xml:space="preserve">Se realizo el seguimiento, solicitudes y control a las acciones de mantenimienot correctivo y preventivo en la sede admisnitrativa, las cuales incluyeron:
1- Adecuacion del puesto de trabajo de la acesora de direccion.
2 -  Adecuacion de puestos de trabajo del personal de la linea 123
</t>
  </si>
  <si>
    <t>Mantener una adecuada capacidad instalada en las sedes bajo custodia del IDPYBA</t>
  </si>
  <si>
    <t>PA03</t>
  </si>
  <si>
    <t>Realizar 100% del plan de mantenimiento correctivo- preventivo, que se requiera en la entidad para las diferentes sedes</t>
  </si>
  <si>
    <t>Mantener una adecuada capacidad instalada en las sedes bajo custodia del IDPYBA, a través de un adecuado control con los mantenimientos preventivos y correctivos de la vigencia.</t>
  </si>
  <si>
    <t>PE01-PR06-FR02 Seguimiento al Plan de Acción Institucional</t>
  </si>
  <si>
    <t xml:space="preserve">Durante el avance acumulado de la vigencia,se logró ejecutar las actividades de mantenimiento necesarios para el correcto funcionamiento de la Unidad de Cuidado Animal
Se realizaron las actividades de fumigacion en la Unidad de Cuidado Animal y la sede Administrativa    
Se realizaron las gestiones necesarias para la consecusion de las actividades de mantenimiento necesarias, las cuales fueron ejecutadas por el persoal de la empresa Moderline.   </t>
  </si>
  <si>
    <t>FREDY ARIZA RECURSOS FISICOS</t>
  </si>
  <si>
    <t>Lineamientos técnicos realizados</t>
  </si>
  <si>
    <t>Realizar la totalidad de las actividades programadas en el Plan Estrategico de Talento Humano (PETH) y los cronogramas de sus planes anexos y el Plan Estratégico de Seguridad Vial (PESV)</t>
  </si>
  <si>
    <t>Actas, listados de asistencia, piezas gráficas, planes PETH, correos electrónicos institucionales, matríz estratégica del TH, planes trabajo programas</t>
  </si>
  <si>
    <t>Actividades ejecutadas /actividades Programadas</t>
  </si>
  <si>
    <t>Actividades que se ejecutaron para la implementación del PETH y su planes anexos (PIC, Bienestar y SST) y PESV</t>
  </si>
  <si>
    <t>Actividades que se programaron para la implementación del PETH y su planes anexos (PIC, Bienestar y SST) y PESV</t>
  </si>
  <si>
    <t>Cantidad de actividades que se ejecutaron para la implementación del PETH y su planes anexos (PIC, Bienestar y SST) y PESV</t>
  </si>
  <si>
    <t>Cantidad de actividades que se programaron para la implementación del PETH y su planes anexos (PIC, Bienestar y SST) y PESV</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</si>
  <si>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Por lo anterior, a partir de la armoniozación de la vigencia 2024, en el marco del Plan Estratégico de Talento Humano,se han realizado:
CAPACITACIONES:44
ACTIVIDADES BIENESTAR:35
ACTIVIDADES SST:46
ACTIVIDADES PESV:24
Y, todas las actividades relacionadas con la integridad, la gestión del conocimiento y la provisión oportuna de vacantes que se presentan en la planta de personal del IDPYBA:
</t>
  </si>
  <si>
    <r>
      <rPr>
        <b/>
        <sz val="9"/>
        <color rgb="FF000000"/>
        <rFont val="Arial"/>
        <family val="2"/>
      </rPr>
      <t>TALENTO HUMANO:</t>
    </r>
    <r>
      <rPr>
        <sz val="9"/>
        <color rgb="FF000000"/>
        <rFont val="Arial"/>
        <family val="2"/>
      </rPr>
      <t xml:space="preserve"> Para el mes de octubre de 2024 se tenían programadas 12 capacitaciones de las cuales se realizaron 12. Asimismo, durante el mes de octubre se realizaron seis (6) capacitaciones que se encuentran programadas en el Plan Institucional de Capacitación para ser llevadas a cabo durante la vigencia del presente año por corresponder su realización a un tercero, así:
1.	Capacitación formación en procesos de innovación y pensamiento en diseño para la innovación
2.	Capacitación Fortalecimiento del valor público. 
3.	Capacitación Ciberseguridad - Políticas de Seguridad y acuerdo de confidencialidad. 
4.	Capacitación Manejo de aplicativos internos. 
5.	Capacitación Por una sociedad libre de discriminaciones y violencias. 
6.	Capacitación Privacidad de la información y reserva de documentación. 
7.	Capacitación Manejo de animales de granja y no convencionales. 
8.	Capacitación Conocimientos de bioética básica general. 
9.	Capacitación Funciones de la línea 123 y atención al ciudadano. 
10.	Capacitación PVE biomecánico – Daños a la salud asociados al uso del computador. 
11.	Capacitación Practicas Sostenibles. 
12.	Capacitación Ahorro de Energía. 
Respecto al Plan de Bienestar, se realizaron 10 actividades las cuales se ejecutaron 10. Por otra parte, en el Plan de SST se tenían programadas 14 actividades de las cuales se ejecutaron 14, así:
1.	Se realiza seguimiento a los Indicadores del SG-SST (Estructura, Proceso y Resultado), de acuerdo con la periodicidad establecida.
2.	Se realiza reunión del mes con los integrantes principales del COPASST
3.	Se realiza seguimiento Programa de Vigilancia Epidemiológica Cardiovascular
4.	Se da inicio a la auditoria SG-SST con la reunión de apertura y reuniones presenciales
5.	Se envía correo solicitando la información pertinente al comité de convivencia laboral
6.	Se socializa el Programa de Vigilancia Epidemiológica de Enfermedades Zoonóticas, por medio de correo electrónico y pieza gráfica
7.	Se realiza el seguimiento al Programa de Vigilancia Epidemiológica en Riesgo psicosocial
8.	Se socializa el Programa de Vigilancia Epidemiológica Auditivo, por medio de correo electrónico y pieza gráfica
9.	Se realizaron los simulacros distritales en la sede administrativa, UCA y gestión documental
10.	Se realizaron 2 reportes de AT y se realizaron las respectivas investigaciones
11.	Se realizaron actividades de capacitación, rumba y brigadas de salud en la Semana de la Salud
12.	Se realiza la respectiva verificación del cumplimiento de las actividades del plan de trabajo del Programa de Entrenamiento en Manejo de Animales
13.	Se socializa el Programa de Vigilancia Epidemiológica Cardiovascular, por medio de correo electrónico y pieza gráfica
14.	Se socializa el Programa de Vigilancia Epidemiológica Visual, por medio de correo electrónico y pieza gráfica
Frente al PESV se ejecutaron las 6 actividades programadas, así como, la totalidad de las actividades que demandó el PETH.
</t>
    </r>
  </si>
  <si>
    <r>
      <rPr>
        <b/>
        <sz val="9"/>
        <color rgb="FF000000"/>
        <rFont val="Arial"/>
        <family val="2"/>
      </rPr>
      <t>TALENTO HUMANO:</t>
    </r>
    <r>
      <rPr>
        <sz val="9"/>
        <color rgb="FF000000"/>
        <rFont val="Arial"/>
        <family val="2"/>
      </rPr>
      <t xml:space="preserve"> No se presentaron atrasos en el mes de octubre de 2024.</t>
    </r>
  </si>
  <si>
    <t>DIANA GOMEZ - TH</t>
  </si>
  <si>
    <t>HANS RONALD NIÑO GARCÍA</t>
  </si>
  <si>
    <t>Promover el desarrollo de un sistema de información hacia  el conocimiento ambiental y la calidad del dato.</t>
  </si>
  <si>
    <t xml:space="preserve">Implementar 3 programas de información ambiental y conocimiento ambiental. </t>
  </si>
  <si>
    <t>Realizar 100% de las fases definidas del ciclo de vida para la creación  del  sistema de información de la entidad</t>
  </si>
  <si>
    <t xml:space="preserve">Se programaron y realizaron las sesiones de trabajo con los procesos de la subdirección de atención a la fauna y se realizó una visita a la UCA. También se adelantaron las actividades para la contratación de un recurso de ingeniería que soporte la revisión y mejoramiento del sistema Xiqua que es un componente fundamental para la operación y gestión de la subdirección de atención a la fauna.
Se realizó la identificación, estructuración y programación del presupuesto requerido para la la fase 1 del sistema de informaicón en 2025.
Se realizó la revisión de los recursos actuales de plataforma tecnológica sobre la cual operan los sistemas de información actuales y se realizó el dimensionamiento de los recursos que se estiman utilzar en para el sistema de informaicón en 2025. Con esta informaicón se inició la estructruación del documento RFI.   
Se avanzó en la revisión de los documentos del acuerdo marcó y se realizó el primer borrador de estudios previos. </t>
  </si>
  <si>
    <t>Se programaron y realizaron las sesiones de trabajo con los procesos de la subdirección de atención a la fauna y se realizó una visita a la UCA. También se adelantaron las actividades para la contratación de un recurso de ingeniería que soporte la revisión y mejoramiento del sistema Xiqua que es un componente fundamental para la operación y gestión de la subdirección de atención a la fauna.
Se realizó la identificación, estructuración y programación del presupuesto requerido para la la fase 1 del sistema de informaicón en 2025.
Se realizó la revisión de los recursos actuales de plataforma tecnológica sobre la cual operan los sistemas de información actuales y se realizó el dimensionamiento de los recursos que se estiman utilzar en para el sistema de informaicón en 2025. Con esta informaicón se inició la estructruación del documento RFI.   
Se avanzó en la revisión de los documentos del acuerdo marcó y se realizó el primer borrador de estudios previos.</t>
  </si>
  <si>
    <t>SERGIO SOLER</t>
  </si>
  <si>
    <t>Promover el desarrollo de un sistema de información hacia  el conocimiento ambiental y la calidad del dato</t>
  </si>
  <si>
    <t>Implementar (1) plan de ejecución para el fortalecimiento y dignificación de la infraestructura de la UCA y demás infraestructutra para el cuidado y la protección animal</t>
  </si>
  <si>
    <t>Establecer 1 plan de acciòn para la ejecución de las necesidades en infraestructura para garantizar  la capacidad instalada de la UCA y demas infraestructura para la protección y cuidado animal en el D.C</t>
  </si>
  <si>
    <t>APOYAR LA ESTRUCTURACION DE LOS DIFERENTES COMPONENTES RELACIONADOS CON EL PLAN DE EJECUCIÓN DE INFRAESTRUCTURA DE LAS SEDES DEL IDPYBA, ASI COMO REALIZAR APOYO A LA SUPERVISION TECNICA DESIGNADA DE LOS DIFERENTES PROYECTOS DE INFRAESTRUCTURA</t>
  </si>
  <si>
    <t>Actas  de reunion, Participacion en  comites tecnicos,visitas tecnicas de campo, informes tecnicos quincenales  de  ejecucion  de obra, matrices de riegos, mapas de calor  correos electronicos, seguimiento a cronogramas y necesidades de las sedes  del IDPYBA</t>
  </si>
  <si>
    <t>PE01-PR06-FR02 Seguimiento al Plan de Accion Institucional - ACT PROGRAMADAS Vs  ACT EJECUTADAS</t>
  </si>
  <si>
    <t>Actividades Ejecutadas</t>
  </si>
  <si>
    <t>Actividades programadas</t>
  </si>
  <si>
    <t>Actividades que se ejecutaron para la identificacion de necesidades de mantenimiento de  la infraestructura  en la UCA y el seguimiento al CTO Interadministrativo 20221996 -CEA</t>
  </si>
  <si>
    <t>Actividades que se programaron para la identificacion de necesidades de mantenimiento de  la infraestructura  en la UCA y el seguimiento al CTO Interadministrativo 20221996- CEA</t>
  </si>
  <si>
    <t xml:space="preserve">1.Durante  el avance acumulado se realizó seguimiento al contrato  intradministrativo tripartito ( SDA-IDPYBA-FINDETER) 20221996, relacionado  con la terminacion  de la obras (terminaciones obra - conexion electrica infraestructura- Seguimiento tramite PTAR) de la primera fase de la casa ecologica  de los Animales- CEA.                                                                                                                                                                          2.Durante Agosto-septiembre  se realizo visita tecnica  con la empresa Enel para iniciar la gestion de tramite  de aumento de carga electrica en la Unidad de  cuidado  Animal-UCA, asi como tambien  visitas para el levantamiento de necesidades  de mantenimiento  a la infraestructura actual de la UCA.                 </t>
  </si>
  <si>
    <t>ALEJANDRO CUESTAS- ING APOYO A LA SUPERVISION</t>
  </si>
  <si>
    <t>Sedes mantenidas</t>
  </si>
  <si>
    <t>Julio de 2024</t>
  </si>
  <si>
    <t>ACT PROGRAMADAS Vs  ACT EJECUTADAS</t>
  </si>
  <si>
    <t>Numero</t>
  </si>
  <si>
    <r>
      <t>1.Durante  el</t>
    </r>
    <r>
      <rPr>
        <b/>
        <sz val="9"/>
        <color rgb="FF000000"/>
        <rFont val="Arial"/>
        <family val="2"/>
      </rPr>
      <t xml:space="preserve"> trimestre( julio, agosto, septiembre)</t>
    </r>
    <r>
      <rPr>
        <sz val="9"/>
        <color rgb="FF000000"/>
        <rFont val="Arial"/>
        <family val="2"/>
      </rPr>
      <t xml:space="preserve"> se realizó seguimiento al contrato  intradministrativo tripartito ( SDA-IDPYBA-FINDETER) 20221996, relacionado  con la terminacion  de la obras (terminaciones obra - conexion electrica infraestructura- Seguimiento tramite PTAR) de la primera fase de la casa ecologica  de los Animales- CEA.                                                                                                                                                                          2.Durante Agosto-septiembre  se realizo visita tecnica  con la empresa Enel para iniciar la gestion de tramite  de aumento de carga electrica en la Unidad de  cuidado  Animal-UCA, asi como tambien  visitas para el levantamiento de necesidades  de mantenimiento  a la infraestructura actual de la UCA.</t>
    </r>
  </si>
  <si>
    <t>1.UNIDAD DE CUIDADO ANIMAL UCA: Se asiste  a mesa de trabajo No.1 con la  finalidad de evidenciar las diferentes nesecidades de mantenimiento que se estan presentando  en la infraestructura locativa de la Unidad de cuidado animal UCA .Revision del presupuesto y estudios previos para la realizacion de  actividades  de mantenimiento de menor cuantia en la UCA. Se realiza recorrido de campo con la empresa VANTI en la  unidad de cuidado animal UCA, con la  finalidad de verificar donde se haran las futuras instalaciones de gas.                                                                                                                                                                                                                                                         2.CONTRATO INTRADMINISTRATIVO 20221996 CEA:Se realiza revision, analisis y seguimiento  a la programacion emitida  por FINDETER en lacasa Ecologica  de los animales CEA para   las actividades relacionadas  con  el compoenente electrico de  acuerdo a la metodologia  de conexion  por parte de ENEL. Se realiza seguimiento a la prorroga del  contrato marco tripartito SDA 20221996  por 6 meses y 9 dias.  Se hace seguimiento a la prorroga 5 contrato de obra y adicion 4  del contrato derivado de  interventoria en actividades de  conexion electrica, Se realiza revision y seguimiento  a los informes tecnicos quincenales( Informe  tecnico de avance #32)</t>
  </si>
  <si>
    <r>
      <t xml:space="preserve">Durante el trimestre (julio, agosto y septiembre 2024), 
Se realizó la entrega de material aprovechable a la asociación de recicladores
Se realizó la entrega de los residuos peligrosos a la empresa gestora Ecoentorno
Se realiza la incorporación de clausulas de sostenibilidad a contratos de bienes y servicios
Se realiza la divulgación de piezas gráficas sobre prácticas sostenibles
Se realiza el reporte de seguimiento al PIMS, PAI, PACA Y PIGA a las entidades ambientales (SDS, UAESP, SDA)
</t>
    </r>
    <r>
      <rPr>
        <b/>
        <sz val="9"/>
        <color rgb="FF000000"/>
        <rFont val="Arial"/>
        <family val="2"/>
      </rPr>
      <t>Octubre</t>
    </r>
    <r>
      <rPr>
        <sz val="9"/>
        <color rgb="FF000000"/>
        <rFont val="Arial"/>
        <family val="2"/>
      </rPr>
      <t xml:space="preserve">: Se realizó la entrega de material aprovechable a la asociación de recicladores
Se realizó la entrega de los residuos peligrosos a la empresa gestora Ecoentorno
Se realiza la incorporación de clausulas de sostenibilidad a contratos de bienes y servicios
Se realiza la divulgación de piezas gráficas sobre prácticas sostenibles
Se realiza capacitación sobre ahorro de energía y practicas sostenibles (Movilidad sostenible) con el IDRD.
Se remite la formulación del PACA.
</t>
    </r>
  </si>
  <si>
    <r>
      <rPr>
        <b/>
        <sz val="9"/>
        <color theme="1"/>
        <rFont val="Arial"/>
        <family val="2"/>
      </rPr>
      <t>Servicio al Ciudadano:</t>
    </r>
    <r>
      <rPr>
        <sz val="9"/>
        <color theme="1"/>
        <rFont val="Arial"/>
        <family val="2"/>
      </rPr>
      <t xml:space="preserve"> Durante el trimestre (julio, agosto y septiembre 2024),se logró ejecutar la totalidad de actividades que se encuentran en el marco del Plan Estratégico de Talento Humano, asimismo, se han realizado: CAPACITACIONES:32, ACTIVIDADES BIENESTAR:25, ACTIVIDADES SST:32, ACTIVIDADES PESV:17
</t>
    </r>
    <r>
      <rPr>
        <b/>
        <sz val="9"/>
        <color theme="1"/>
        <rFont val="Arial"/>
        <family val="2"/>
      </rPr>
      <t>Gestión Ambiental:</t>
    </r>
    <r>
      <rPr>
        <sz val="9"/>
        <color theme="1"/>
        <rFont val="Arial"/>
        <family val="2"/>
      </rPr>
      <t xml:space="preserve"> Durante el trimestre (julio, agosto y septiembre 2024), En cumplimiento con la RESOLUCIÓN Nº 03179 la Secretaría Distrital de Ambiente  tendrá cuatro (4) meses desde el 1 de julio de 2024  para la revisión del documento formulación del PIGA 2025-2028 remitido el 29 de junio de 2024, por tanto, en este periodo la entidad aún no ha recibido la retroalimentación del documento remitido.  Octubre: El día 7 de octubre se realizó mesa de trabajo con la SDA, donde se socializaron los ajustes para la primera revisión del PIGA, así mismo, se remitieron los ajustes el día 31 de octubre a la autoridad ambiental. se logró ejecutar las actividades del Plan de Acción PIGA.
</t>
    </r>
    <r>
      <rPr>
        <b/>
        <sz val="9"/>
        <color theme="1"/>
        <rFont val="Arial"/>
        <family val="2"/>
      </rPr>
      <t>Gestión Documental:</t>
    </r>
    <r>
      <rPr>
        <sz val="9"/>
        <color theme="1"/>
        <rFont val="Arial"/>
        <family val="2"/>
      </rPr>
      <t xml:space="preserve"> Se realizaron dos mesas de trabajo para revisar el tema de implementación de TRD vigentes y actualización de TRD con el Proceso de comunicaciones y con el Proceso de atención al Ciudadano y se realizó el análisis de las TRD actuales vs la propuesta de TRD, se realizó la verificación de la producción documental de los procesos de Almacén, Comunicaciones, Contabilidad, Control Interno, Cultura, Fauna, Oficina Asesora Jurídica, Oficina Asesora de planeación y UCA, se realizó una capacitación sobre implementación de TRD al proceso de Atención al Ciudadano, se elaboró el cronograma de entrevistas para actualización de TRD, se realizó entrevista al proceso de  Control interno y se avanzó en la propuesta de TRD</t>
    </r>
  </si>
  <si>
    <t>NATALIA RONCANCIO LEON - SERVICIO AL CIUDADANO - LIZ TABARES - GESTIÓN AMBIENTAL - MARIA FERNANDA CHAVES - GESTIÓN DOCUMENTAL</t>
  </si>
  <si>
    <t>Medir el desarrollo operativo de los procesos de apoyo (percepción de la satisfacción de los ciudadanos frente a la misma que hacen parte de la Subdirecicón de Gestión Corporativa, Concertación del documento de formulación PIGA para el cuatrenio 2025-2028, Realizar seguimiento a las Actividades del Plan de Acción PIGA 2024-2028, Fortalecer el proceso de Gestión Documental independientemente del soporte de producción de la información implementado el Modelo Integral de Gestión Documental   Archivo - MIGDA) en cumplimiento de las actvidades establecidas y alineadas ocn el proyecto de inversión.</t>
  </si>
  <si>
    <t>Actas, listados de asistencia, piezas gráficas, planes PETH, correos electrónicos institucionales, matríz estratégica del TH, planes trabajo programas - PE01-PR06-FR02 Seguimiento al Plan de Accion Institucional</t>
  </si>
  <si>
    <t>TALENTO HUMANO: No se presentaron atrasos en el mes de octubre de 2024.</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</si>
  <si>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Por lo anterior, a partir de la armoniozación de la vigencia 2024, en el marco del Plan Estratégico de Talento Humano,se han realizado: CAPACITACIONES:44, ACTIVIDADES BIENESTAR:35, ACTIVIDADES SST:46, ACTIVIDADES PESV:24 Y, todas las actividades relacionadas con la integridad, la gestión del conocimiento y la provisión oportuna de vacantes que se presentan en la planta de personal del IDPYBA.                    </t>
  </si>
  <si>
    <t>En la vigencia 2024 se han realizado diferentes acciones e iniciativas, encaminadas todas al posicionamiento del Instituto y a la sensibilización de la ciudadanía frente a la protección y bienestar animal. A octubre de la vigencia, tres actividades resaltan por su alcance en redes sociales: IV Congreso Internacional de Derecho Animal, Expopet 2024 y Semana PYBA, realizadas en junio, agosto, y septiembre</t>
  </si>
  <si>
    <t xml:space="preserve">Realizando la verificación del Manual de Gobierno Digital en el componente de Seguridad y Privacidad de la información, efectivamente, ya tenemos un manual de políticas el cual esta etiquetado como "políticas de seguridad y privacidad de la información". por ende, comparto documento que se esta trabajando para su armonización y actualización, conforme la guía que dispone el MINTIC frente a este componente.
Esto con el fin, de poder seguir posteriormente el conducto regular con la oficina de planeación y aprobación en cómite de gestión y desempeño.
Infraestructura realizó la instalación del SSL para el DNS y servidor proporcionado y configurado para el despliegue del rediseño de la Sede Electrónica.
Se  realizó  solicitud  de  configuración  de  DNS  y  salida  a  internet  del  servidor proporcionado por ETB para despliegue del rediseño de la Sede Electrónica Maquetación y actualización de la información publicada en la sede electrónica           </t>
  </si>
  <si>
    <t xml:space="preserve">• Se cuenta con el estudio técnico que dio inicio en el último trimestre de 2020 y que el 01 de Diciembre de 2022 la SDH da respuesta frente a la viabilidad presupuestal manifestando que teniendo en cuenta las proyecciones del marco fiscal a mediano plazo no es posible dar viabilidad a la creación de nuevos cargos en el IDPYBA.           </t>
  </si>
  <si>
    <t xml:space="preserve">CONTRATACIÓN:
JUL: En total se suscriben  170  contratos a corte del 31de julio de 2024 , realizando todos los trámites de revisión, aprobación y cargue en la platraforma SECOPII.                                                    Se da trámite a 167  modificaciones y/o novedades contractuales-  Se da trámite y respuestas a 259 solicitudes de información, requerimientos de la ciudadania y entes de control así:                                               * Derechos de petición: 7  *Certificaciones: 43   *     Paz y Salvo: 208   *Reportes Periodicos: 1 ( Sivicof)                                                                                                                                         
AGO: En total se suscriben  111  contratos a corte del 30 de agosto  de 2024 , realizando todos los trámites de revisión, aprobación y cargue en la platraforma SECOPII.                                                    Se da trámite a 10  modificaciones y/o novedades contractuales - Se da trámite y respuestas a 140  solicitudes de información, requerimientos de la ciudadania y entes de control así:                                               * Derechos de petición: 8     *Certificaciones: 60      *     Paz y Salvo: 71        *Reportes Periodicos: 1 ( Sivicof)                                                                                                                                  
SEP: En total se suscriben  40  contratos a corte del 30 de septiembre de 2024 , realizando todos los trámites de revisión, aprobación y cargue en la platraforma SECOPII.                                                    Se da trámite a 8 modificaciones y/o novedades contractuales - Se da trámite y respuestas a 240  solicitudes de información, requerimientos de la ciudadania y entes de control así:                                               * Derechos de petición: 6     *Certificaciones: 222     *     Paz y Salvo: 11     *Reportes Periodicos: 1 ( Sivicof)                                                                                                                                      
JURÍDICA
La ciudadanía cuenta con una entidad que es garante en materia de bienestar y protección animal mediante: la gestión de denuncias por maltrato animal en donde la entidad se constituye como representante de victimas, así como el acompañamiento jurídico a operativos; la capacitación a la ciudadanía y orientación jurídica especializada mendiante el CAJPYBA; resguarda el patrimonio público y el interes general medinte las acciones de defensa judicial que garantiza la atención integral a la fauna, brinda acompañamiento a las diligencias judiciales donde hay presencia de animales, así como la gestión del conocimiento, el analisis, revisión y proyección de asuntos de caracter normativo que propenden por el desarrollo de un marco normativo robusto en favor de los animales.                        </t>
  </si>
  <si>
    <t xml:space="preserve">OFICINA JURÍDICA
Se contestaron seis (6) acciones de tutela. Se profirieron cuatro (4) fallos de tutela. Se contestó (1) demanda dentro del proceso de Nulidad y Restablecimiento del Derecho. Se efectuaron seguimientos semanales a los procesos judiciales vigentes en la página de la rama y se realizó la correspondiente actualización de las actuaciones judiciales en el SIPROJ. Se realizo la revisión de 5 actos administrativos en control de legalidad. Se revisaron 2 solicitudes de viabilidad de eutanasia humanitaria. Se proyectó y gestionó 1 traslado por competencia de petición. Se participó en el Ciclo de formación ético-jurídica PYBA 2024 II. Se revisó 1 procedimiento sobre Esterilización Canina y Felina. Se brindó respuesta a 3 peticiones. Se emitieron 2 oficios y 1 memorando en el marco de concepto jurídico sobre Servicio Social Estudiantil Obligatorio. Se asistió a ciento ocho (108) diligencias judiciales y se elaboraron cinco (5) oficios de excusa dirigidos a los Juzgados y/o autoridades competentes. Se recibieron 98 solicitudes de orientación al Centro de Atención Jurídica (88 virtuales y 10 presenciales), de las cuales 53 fueron atendidas exitosamente y los 45 restantes los usuarios no asistieron al espacio agendado. De las 98 solicitudes las 5 localidades que más solicitan orientación son: Engativá, Kennedy, Bosa, Usaquén y Suba. Se realizó el Ciclo de Formación Etico Jurídico de 2024 con la participación de más de 30 estudiantes y docentes de varias Universidades. Se realizó capacitación en marco normativo y conflictividad CAJ a ASOJUNTAS el 18 de septiembre de manera virtual, con un alcance a más de 50 personas líderes comunales. Se realizó capacitación con el SIDICU a las Manzanas de Cuidado sobre el abandono animal, el 27 de septiembre de manera virtual con un alcance de más de 40 mujeres. Se presentaron dos (2) denuncias relacionadas con una felina y un canino. Se asistio a 4 audiencias, a saber: 1. audiencia preparatoria el día 03 de septiembre del 2024 a las 10:30 horas. 2. audiencia preparatoria el día 17 de septiembre del 2024 a las 08:30 horas. 3. audiencia preparatoria el día 17 de septiembre del 2024 a las 14:40 horas. 4. audiencia de lectura de sentencia el día 20 de septiembre del 2024 a las 12:00 horas.
</t>
  </si>
  <si>
    <r>
      <rPr>
        <b/>
        <sz val="9"/>
        <color rgb="FF000000"/>
        <rFont val="Arial"/>
        <family val="2"/>
      </rPr>
      <t xml:space="preserve">Servicio al ciudadano: </t>
    </r>
    <r>
      <rPr>
        <sz val="9"/>
        <color rgb="FF000000"/>
        <rFont val="Arial"/>
        <family val="2"/>
      </rPr>
      <t xml:space="preserve">A través de la estrategia de primer nivel se realizaron 2.075 orientaciones a los ciudadanos que requerían acceder a los trámites o servicios del Instituto. Así: Canal presencial: 98; telefónico: 1.075 y virtual 272. Se gestionaron  peticiones allegadas a través de los 1.156 canales habilitados oficialmente, distribuidas así: canal presencial: 166; canal telefónico: 39 y canal virtual 951. Las cuales el 99% se respondieron en los tiempos estipulados por Ley. 
</t>
    </r>
    <r>
      <rPr>
        <b/>
        <sz val="9"/>
        <color rgb="FF000000"/>
        <rFont val="Arial"/>
        <family val="2"/>
      </rPr>
      <t>Gestión Ambiental:</t>
    </r>
    <r>
      <rPr>
        <sz val="9"/>
        <color rgb="FF000000"/>
        <rFont val="Arial"/>
        <family val="2"/>
      </rPr>
      <t xml:space="preserve"> El documento PIGA para el trimestre de julio a septiembre se encuentra en proceso de revisión por parte de la Secretaría Distrital de Ambiente, por tanto, no se han realizado socialización o ajustes al documento, no obstante el día 2 de septiembre la autoridad ambiental realizó una mesa de trabajo con el nuevo gestor ambiental de la entidad (Subdirector de Gestión Corporativa) para indicar el estado de la concertación del documento PIGA y las responsabilidades del gestor en la implementación y seguimiento. Se remitió a la SDA el documento PIGA con los ajustes solicitados en la mesa de trabajo.
</t>
    </r>
    <r>
      <rPr>
        <b/>
        <sz val="9"/>
        <color rgb="FF000000"/>
        <rFont val="Arial"/>
        <family val="2"/>
      </rPr>
      <t>Gestión Documental:</t>
    </r>
    <r>
      <rPr>
        <sz val="9"/>
        <color rgb="FF000000"/>
        <rFont val="Arial"/>
        <family val="2"/>
      </rPr>
      <t xml:space="preserve"> Se realizaron dos mesas de trabajo para revisar el tema de implementación de TRD vigentes y actualización de TRD con el Proceso de comunicaciones y con el Proceso de atención al Ciudadano y se realizó el análisis de las TRD actuales vs la propuesta de TRD, se realizó la verificación de la producción documental de los procesos de Almacén, Comunicaciones, Contabilidad, Control Interno, Cultura, Fauna, Oficina Asesora Jurídica, Oficina Asesora de planeación y UCA, se realizó una capacitación sobre implementación de TRD al proceso de Atención al Ciudadano, se elaboró el cronograma de entrevistas para actualización de TRD, se realizó entrevista al proceso de  Control interno y se avanzó en la propuesta de TRD</t>
    </r>
  </si>
  <si>
    <t>TALENTO HUMANO: Para el mes de octubre de 2024 se tenían programadas 12 capacitaciones de las cuales se realizaron 12. Asimismo, durante el mes de octubre se realizaron seis (6) capacitaciones que se encuentran programadas en el Plan Institucional de Capacitación para ser llevadas a cabo durante la vigencia del presente año por corresponder su realización a un tercero, así:
1.	Capacitación formación en procesos de innovación y pensamiento en diseño para la innovación
2.	Capacitación Fortalecimiento del valor público. 
3.	Capacitación Ciberseguridad - Políticas de Seguridad y acuerdo de confidencialidad. 
4.	Capacitación Manejo de aplicativos internos. 
5.	Capacitación Por una sociedad libre de discriminaciones y violencias. 
6.	Capacitación Privacidad de la información y reserva de documentación. 
7.	Capacitación Manejo de animales de granja y no convencionales. 
8.	Capacitación Conocimientos de bioética básica general. 
9.	Capacitación Funciones de la línea 123 y atención al ciudadano. 
10.	Capacitación PVE biomecánico – Daños a la salud asociados al uso del computador. 
11.	Capacitación Practicas Sostenibles. 
12.	Capacitación Ahorro de Energía. 
Respecto al Plan de Bienestar, se realizaron 10 actividades las cuales se ejecutaron 10. Por otra parte, en el Plan de SST se tenían programadas 14 actividades de las cuales se ejecutaron 14, así:
1.	Se realiza seguimiento a los Indicadores del SG-SST (Estructura, Proceso y Resultado), de acuerdo con la periodicidad establecida.
2.	Se realiza reunión del mes con los integrantes principales del COPASST
3.	Se realiza seguimiento Programa de Vigilancia Epidemiológica Cardiovascular
4.	Se da inicio a la auditoria SG-SST con la reunión de apertura y reuniones presenciales
5.	Se envía correo solicitando la información pertinente al comité de convivencia laboral
6.	Se socializa el Programa de Vigilancia Epidemiológica de Enfermedades Zoonóticas, por medio de correo electrónico y pieza gráfica
7.	Se realiza el seguimiento al Programa de Vigilancia Epidemiológica en Riesgo psicosocial</t>
  </si>
  <si>
    <t xml:space="preserve">SEGUIMIENTO PLAN DE MANTENIMIENTO PIGA TERCER TRIMESTRE
•	Fumigación en zonas externas y administrativas y Control de roedores
Mediante  CTO-263-2024 con la empresa Colsam, se realiza el control integrado de plagas mediante fumigaciones y control químico y físico de las 64 cajas de estaciones de roedores.
Es importante tener en cuenta que las actividades están sujetas a las condiciones climáticas, y en casos de lluvias se deben cancelar y reprogramar los servicios, por esta razón se solicitan platillos atrapamoscas para instalar en las zonas verdes, para tener algún tipo de control cuando no se pueden realizar las fumigaciones. (Ver Anexos 1)
</t>
  </si>
  <si>
    <t xml:space="preserve">1.UNIDAD DE CUIDADO ANIMAL UCA: Se asiste  a mesa de trabajo No.1 con la  finalidad de evidenciar las diferentes nesecidades de mantenimiento que se estan presentando  en la infraestructura locativa de la Unidad de cuidado animal UCA .Revision del presupuesto y estudios previos para la realizacion de  actividades  de mantenimiento de menor cuantia en la UCA. Se realiza recorrido de campo con la empresa VANTI en la  unidad de cuidado animal UCA, con la  finalidad de verificar donde se haran las futuras instalaciones de gas.
                    </t>
  </si>
  <si>
    <t>Implementar 100 % de las fases del modelo de planeación y gestión orientado a resultados</t>
  </si>
  <si>
    <t>Subdirección de Gestión Coporativa</t>
  </si>
  <si>
    <t>Mejoramiento de la gestión pública y administrativa del Instituto Distrital de Protección y Bienestar Animal en Bogotá D.C.</t>
  </si>
  <si>
    <t>PE01</t>
  </si>
  <si>
    <t>Desarrollar herramientas técnicas, dinámicas y confiables, a través del manejo y gestión de conocimiento. 
Garantizar accesibilidad a la información institucional a los grupos de valor, a través de los mecanismos y canales que disponga el Instituto</t>
  </si>
  <si>
    <t>Implementación modelo de planeación y gestión orientado a resultados</t>
  </si>
  <si>
    <t>Implementar las fases del modelo de planeación y gestión orientado a resultados</t>
  </si>
  <si>
    <t>Plan de Acción, reportes y documentos tecnicos de las areas.</t>
  </si>
  <si>
    <t xml:space="preserve">Actividades realizadas en la vigencia / Actividades programadas en la vigencia </t>
  </si>
  <si>
    <t xml:space="preserve">Avance actividades vigencia </t>
  </si>
  <si>
    <t>Actividades programadas en la vigencia</t>
  </si>
  <si>
    <t>Actividades adelantandas en un detrminado periodo de tiempo</t>
  </si>
  <si>
    <t xml:space="preserve">Contratista OAP - </t>
  </si>
  <si>
    <t>Contratista  Gestión Coporativa - Freddy Camargo</t>
  </si>
  <si>
    <t xml:space="preserve">Subdirector de Gestión Corporativa </t>
  </si>
  <si>
    <t>La meta ha alcanzado un avance del 38 %, es decir se logro un avance del 4,56% en magnitud, lo que se refleja en la realización de las siguientes actividades: 
Proyectos:
-En el marco del Plan Distrital de Desarrollo “Bogotá Camina Segura” y el proceso de armonización presupuestal, se realizó la revisión de las herramientas de seguimiento a los proyectos de inversión 7930, 7933, 7936 y 7951 de la entidad (Plan de Acción y Hoja de vida de indicadores).
-Registro de los proyectos de inversión en SEGPLAN 2.0
-Revisión de las justificaciones técnicas de los proyectos de inversión para el  Anteproyecto de presupuesto 2025.
MIPG:
*Se revisaron los documentos del sistema de gestión: procedimiento del Plan de mantenimiento, Procedimiento Vinculaciones Formativas, politica de gobierno digital y procedimiento de pagos.
Mediante el acta No 13 se aprobó y socializó la actualización del formato PM01-PR10-F01
Politicas:
Se brindó acompañamiento técnico a las alcaldías de Usme, Ciudad Bolívar, en el marco de los presupuestos participativos para la construcción de iniciativas de la línea de inversión de protección y bienestar animal (septiembre)</t>
  </si>
  <si>
    <t>En el marco del Plan Distrital de Desarrollo “Bogotá Camina Segura” y el proceso de armonización presupuestal, se realizó la revisión de las herramientas de seguimiento a los proyectos de inversión 7930, 7933, 7936 y 7951 de la entidad (Plan de Acción y Hoja de vida de indicadores).
-Registro de los proyectos de inversión en SEGPLAN 2.0
-Revisión de las justificaciones técnicas de los proyectos de inversión para el  Anteproyecto de presupuesto 2025.
MIPG:
*Se revisaron los documentos del sistema de gestión: procedimiento del Plan de mantenimiento, Procedimiento Vinculaciones Formativas, politica de gobierno digital y procedimiento de pagos.
Mediante el acta No 13 se aprobó y socializó la actualización del formato PM01-PR10-F01
Politicas:
Se brindó acompañamiento técnico a las alcaldías de Usme, Ciudad Bolívar, en el marco de los presupuestos participativos para la construcción de iniciativas de la línea de inversión de protección y bienestar animal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</si>
</sst>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_);_(* \(#,##0\);_(* &quot;-&quot;_);_(@_)"/>
    <numFmt numFmtId="165" formatCode="_(* #,##0.00_);_(* \(#,##0.00\);_(* &quot;-&quot;??_);_(@_)"/>
    <numFmt numFmtId="166" formatCode="_-* #,##0.00\ &quot;€&quot;_-;\-* #,##0.00\ &quot;€&quot;_-;_-* &quot;-&quot;??\ &quot;€&quot;_-;_-@_-"/>
    <numFmt numFmtId="167" formatCode="&quot;$&quot;\ #,##0_);[Red]\(&quot;$&quot;\ #,##0\)"/>
    <numFmt numFmtId="168" formatCode="_(&quot;$&quot;\ * #,##0.00_);_(&quot;$&quot;\ * \(#,##0.00\);_(&quot;$&quot;\ * &quot;-&quot;??_);_(@_)"/>
    <numFmt numFmtId="169" formatCode="_ * #,##0.00_ ;_ * \-#,##0.00_ ;_ * &quot;-&quot;??_ ;_ @_ "/>
    <numFmt numFmtId="170" formatCode="0.0%"/>
    <numFmt numFmtId="171" formatCode="_(* #,##0.00_);_(* \(#,##0.00\);_(* &quot;-&quot;_);_(@_)"/>
    <numFmt numFmtId="172" formatCode="_-* #,##0.00\ &quot;$&quot;_-;\-* #,##0.00\ &quot;$&quot;_-;_-* &quot;-&quot;??\ &quot;$&quot;_-;_-@_-"/>
    <numFmt numFmtId="173" formatCode="_-* #,##0.00\ _$_-;\-* #,##0.00\ _$_-;_-* &quot;-&quot;??\ _$_-;_-@_-"/>
    <numFmt numFmtId="174" formatCode="_(* #,##0.000_);_(* \(#,##0.000\);_(* &quot;-&quot;??_);_(@_)"/>
  </numFmts>
  <fonts count="7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sz val="9"/>
      <color theme="4"/>
      <name val="Arial"/>
      <family val="2"/>
    </font>
    <font>
      <b/>
      <sz val="7.5"/>
      <color theme="1"/>
      <name val="Arial"/>
      <family val="2"/>
    </font>
    <font>
      <sz val="11"/>
      <color rgb="FF444444"/>
      <name val="Calibri"/>
      <family val="2"/>
      <scheme val="minor"/>
    </font>
    <font>
      <b/>
      <sz val="9"/>
      <color rgb="FF000000"/>
      <name val="Arial"/>
      <family val="2"/>
    </font>
    <font>
      <sz val="9"/>
      <color rgb="FF000000"/>
      <name val="Arial"/>
      <family val="2"/>
    </font>
    <font>
      <sz val="8"/>
      <name val="Arial"/>
      <family val="2"/>
    </font>
    <font>
      <sz val="9"/>
      <color rgb="FF000000"/>
      <name val="Arial"/>
      <family val="2"/>
      <charset val="1"/>
    </font>
    <font>
      <sz val="10"/>
      <color rgb="FF000000"/>
      <name val="Arial"/>
      <family val="2"/>
    </font>
    <font>
      <sz val="10"/>
      <color theme="1"/>
      <name val="Arial"/>
      <family val="2"/>
    </font>
    <font>
      <b/>
      <sz val="10"/>
      <color theme="1"/>
      <name val="Arial"/>
      <family val="2"/>
    </font>
    <font>
      <sz val="9"/>
      <color theme="1"/>
      <name val="Arial"/>
      <family val="2"/>
    </font>
    <font>
      <sz val="9"/>
      <color rgb="FF000000"/>
      <name val="Arial"/>
      <family val="2"/>
    </font>
    <font>
      <sz val="9"/>
      <name val="Calibri"/>
      <family val="2"/>
      <scheme val="minor"/>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FF"/>
        <bgColor rgb="FF000000"/>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9"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5" fillId="36" borderId="29" applyNumberFormat="0" applyAlignment="0" applyProtection="0"/>
    <xf numFmtId="0" fontId="36" fillId="37" borderId="30"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6" fillId="37" borderId="30" applyNumberFormat="0" applyAlignment="0" applyProtection="0"/>
    <xf numFmtId="0" fontId="37" fillId="0" borderId="31"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169" fontId="5" fillId="0" borderId="0" applyFont="0" applyFill="0" applyBorder="0" applyAlignment="0" applyProtection="0"/>
    <xf numFmtId="169"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9"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0" fontId="40" fillId="44" borderId="29"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165" fontId="3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4"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3" fillId="36" borderId="34"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5"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6"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39" fillId="0" borderId="36"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7"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378">
    <xf numFmtId="0" fontId="0" fillId="0" borderId="0" xfId="0"/>
    <xf numFmtId="0" fontId="50" fillId="0" borderId="0" xfId="0" applyFont="1"/>
    <xf numFmtId="0" fontId="51" fillId="0" borderId="0" xfId="0" applyFont="1"/>
    <xf numFmtId="0" fontId="52" fillId="0" borderId="0" xfId="0" applyFont="1"/>
    <xf numFmtId="0" fontId="53" fillId="0" borderId="0" xfId="0" applyFont="1" applyAlignment="1">
      <alignment horizontal="center"/>
    </xf>
    <xf numFmtId="0" fontId="53" fillId="0" borderId="0" xfId="0" applyFont="1"/>
    <xf numFmtId="0" fontId="53" fillId="0" borderId="0" xfId="0" applyFont="1" applyAlignment="1" applyProtection="1">
      <alignment horizontal="center" vertical="center" wrapText="1"/>
      <protection locked="0"/>
    </xf>
    <xf numFmtId="0" fontId="54"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0" fillId="0" borderId="0" xfId="1371" applyFont="1" applyAlignment="1">
      <alignment horizontal="center" vertical="top" wrapText="1"/>
    </xf>
    <xf numFmtId="0" fontId="10" fillId="0" borderId="0" xfId="1371" applyFont="1" applyAlignment="1">
      <alignment horizontal="center" vertical="center"/>
    </xf>
    <xf numFmtId="1" fontId="9" fillId="0" borderId="0" xfId="1273" applyNumberFormat="1" applyFont="1" applyFill="1" applyBorder="1" applyAlignment="1">
      <alignment horizontal="center" vertical="center" wrapText="1"/>
    </xf>
    <xf numFmtId="0" fontId="9" fillId="0" borderId="0" xfId="1496" applyNumberFormat="1" applyFont="1" applyFill="1" applyBorder="1" applyAlignment="1">
      <alignment horizontal="center" vertical="center" wrapText="1"/>
    </xf>
    <xf numFmtId="0" fontId="54" fillId="0" borderId="0" xfId="1327" applyFont="1" applyAlignment="1">
      <alignment vertical="center"/>
    </xf>
    <xf numFmtId="0" fontId="10" fillId="0" borderId="0" xfId="1371" applyFont="1" applyAlignment="1">
      <alignment horizontal="left" vertical="center" wrapText="1"/>
    </xf>
    <xf numFmtId="0" fontId="10" fillId="0" borderId="0" xfId="1371" applyFont="1" applyAlignment="1">
      <alignment horizontal="center" vertical="center" wrapText="1"/>
    </xf>
    <xf numFmtId="0" fontId="9" fillId="0" borderId="0" xfId="1371" applyFont="1" applyAlignment="1">
      <alignment horizontal="center" vertical="center" wrapText="1"/>
    </xf>
    <xf numFmtId="0" fontId="11" fillId="0" borderId="0" xfId="1371" applyFont="1" applyAlignment="1">
      <alignment horizontal="center" vertical="center"/>
    </xf>
    <xf numFmtId="9" fontId="9" fillId="0" borderId="0" xfId="1496" applyFont="1" applyFill="1" applyBorder="1" applyAlignment="1">
      <alignment horizontal="center" vertical="center"/>
    </xf>
    <xf numFmtId="0" fontId="56" fillId="0" borderId="0" xfId="1327" applyFont="1" applyAlignment="1">
      <alignment vertical="center"/>
    </xf>
    <xf numFmtId="170" fontId="10" fillId="0" borderId="0" xfId="1496" applyNumberFormat="1" applyFont="1" applyFill="1" applyBorder="1" applyAlignment="1">
      <alignment horizontal="center" vertical="top" wrapText="1"/>
    </xf>
    <xf numFmtId="9" fontId="10" fillId="0" borderId="0" xfId="1496" applyFont="1" applyFill="1" applyBorder="1" applyAlignment="1">
      <alignment horizontal="center" vertical="top" wrapText="1"/>
    </xf>
    <xf numFmtId="9" fontId="57" fillId="0" borderId="0" xfId="1495" applyFont="1" applyFill="1" applyBorder="1" applyAlignment="1">
      <alignment horizontal="center" vertical="center" wrapText="1"/>
    </xf>
    <xf numFmtId="0" fontId="58" fillId="0" borderId="0" xfId="1371" applyFont="1" applyAlignment="1" applyProtection="1">
      <alignment horizontal="center" vertical="center" wrapText="1"/>
      <protection locked="0"/>
    </xf>
    <xf numFmtId="0" fontId="52" fillId="0" borderId="0" xfId="0" applyFont="1" applyAlignment="1">
      <alignment horizontal="center" vertical="center"/>
    </xf>
    <xf numFmtId="0" fontId="4" fillId="0" borderId="0" xfId="1371" applyAlignment="1" applyProtection="1">
      <alignment vertical="center" wrapText="1"/>
      <protection locked="0"/>
    </xf>
    <xf numFmtId="0" fontId="59"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0" fillId="24" borderId="10" xfId="1495" applyNumberFormat="1" applyFont="1" applyFill="1" applyBorder="1" applyAlignment="1">
      <alignment horizontal="center" vertical="center"/>
    </xf>
    <xf numFmtId="0" fontId="6" fillId="50" borderId="10" xfId="1371" applyFont="1" applyFill="1" applyBorder="1" applyAlignment="1">
      <alignment horizontal="left" vertical="center" wrapText="1"/>
    </xf>
    <xf numFmtId="0" fontId="6" fillId="50" borderId="11" xfId="1371" applyFont="1" applyFill="1" applyBorder="1" applyAlignment="1">
      <alignment horizontal="left" vertical="center" wrapText="1"/>
    </xf>
    <xf numFmtId="0" fontId="6" fillId="50" borderId="27" xfId="1371" applyFont="1" applyFill="1" applyBorder="1" applyAlignment="1">
      <alignment horizontal="left" vertical="center" wrapText="1"/>
    </xf>
    <xf numFmtId="0" fontId="6" fillId="50" borderId="10" xfId="1371" applyFont="1" applyFill="1" applyBorder="1" applyAlignment="1">
      <alignment vertical="center" wrapText="1"/>
    </xf>
    <xf numFmtId="0" fontId="6" fillId="50" borderId="12" xfId="1371" applyFont="1" applyFill="1" applyBorder="1" applyAlignment="1">
      <alignment vertical="top" wrapText="1"/>
    </xf>
    <xf numFmtId="0" fontId="6" fillId="50" borderId="11" xfId="1371" applyFont="1" applyFill="1" applyBorder="1" applyAlignment="1">
      <alignment horizontal="center" vertical="center" wrapText="1"/>
    </xf>
    <xf numFmtId="0" fontId="6" fillId="50" borderId="10" xfId="1371" applyFont="1" applyFill="1" applyBorder="1" applyAlignment="1">
      <alignment horizontal="center" vertical="center" wrapText="1"/>
    </xf>
    <xf numFmtId="0" fontId="6" fillId="50" borderId="10" xfId="0" applyFont="1" applyFill="1" applyBorder="1" applyAlignment="1">
      <alignment horizontal="center" vertical="center" wrapText="1"/>
    </xf>
    <xf numFmtId="0" fontId="6" fillId="50" borderId="13" xfId="1371" applyFont="1" applyFill="1" applyBorder="1" applyAlignment="1">
      <alignment horizontal="center" vertical="center" wrapText="1"/>
    </xf>
    <xf numFmtId="0" fontId="6" fillId="50" borderId="11" xfId="1371" applyFont="1" applyFill="1" applyBorder="1" applyAlignment="1">
      <alignment horizontal="center" vertical="center"/>
    </xf>
    <xf numFmtId="0" fontId="6" fillId="50" borderId="10" xfId="1371" applyFont="1" applyFill="1" applyBorder="1" applyAlignment="1" applyProtection="1">
      <alignment horizontal="justify" vertical="center" wrapText="1"/>
      <protection locked="0"/>
    </xf>
    <xf numFmtId="0" fontId="6" fillId="50" borderId="10" xfId="1371" applyFont="1" applyFill="1" applyBorder="1" applyAlignment="1">
      <alignment horizontal="justify" vertical="center" wrapText="1"/>
    </xf>
    <xf numFmtId="0" fontId="6" fillId="50" borderId="10" xfId="1371" applyFont="1" applyFill="1" applyBorder="1" applyAlignment="1">
      <alignment horizontal="justify" vertical="center"/>
    </xf>
    <xf numFmtId="1" fontId="7" fillId="24" borderId="15" xfId="1496" applyNumberFormat="1" applyFont="1" applyFill="1" applyBorder="1" applyAlignment="1">
      <alignment vertical="center" wrapText="1"/>
    </xf>
    <xf numFmtId="1" fontId="7" fillId="24" borderId="28" xfId="1496" applyNumberFormat="1" applyFont="1" applyFill="1" applyBorder="1" applyAlignment="1">
      <alignment vertical="center" wrapText="1"/>
    </xf>
    <xf numFmtId="0" fontId="7" fillId="0" borderId="10" xfId="1371" applyFont="1" applyBorder="1" applyAlignment="1">
      <alignment horizontal="center" vertical="center"/>
    </xf>
    <xf numFmtId="165" fontId="60" fillId="24" borderId="10" xfId="1250" applyFont="1" applyFill="1" applyBorder="1" applyAlignment="1">
      <alignment horizontal="center" vertical="center"/>
    </xf>
    <xf numFmtId="165" fontId="7" fillId="24" borderId="15" xfId="1250" applyFont="1" applyFill="1" applyBorder="1" applyAlignment="1">
      <alignment horizontal="center" vertical="center"/>
    </xf>
    <xf numFmtId="9" fontId="52" fillId="0" borderId="10" xfId="1495" applyFont="1" applyBorder="1"/>
    <xf numFmtId="10" fontId="7" fillId="51" borderId="10" xfId="0" applyNumberFormat="1" applyFont="1" applyFill="1" applyBorder="1" applyAlignment="1">
      <alignment vertical="center" wrapText="1"/>
    </xf>
    <xf numFmtId="10" fontId="62" fillId="0" borderId="10" xfId="1495" applyNumberFormat="1" applyFont="1" applyBorder="1"/>
    <xf numFmtId="9" fontId="52" fillId="0" borderId="15" xfId="1495" applyFont="1" applyBorder="1"/>
    <xf numFmtId="0" fontId="6" fillId="50" borderId="12" xfId="1371" applyFont="1" applyFill="1" applyBorder="1" applyAlignment="1">
      <alignment horizontal="center" vertical="center" wrapText="1"/>
    </xf>
    <xf numFmtId="16" fontId="50" fillId="0" borderId="0" xfId="0" applyNumberFormat="1" applyFont="1"/>
    <xf numFmtId="9" fontId="60" fillId="24" borderId="10" xfId="1250" applyNumberFormat="1" applyFont="1" applyFill="1" applyBorder="1" applyAlignment="1">
      <alignment horizontal="center" vertical="center"/>
    </xf>
    <xf numFmtId="0" fontId="7" fillId="51" borderId="15" xfId="0" applyFont="1" applyFill="1" applyBorder="1" applyAlignment="1">
      <alignment wrapText="1"/>
    </xf>
    <xf numFmtId="0" fontId="7" fillId="51" borderId="28" xfId="0" applyFont="1" applyFill="1" applyBorder="1" applyAlignment="1">
      <alignment wrapText="1"/>
    </xf>
    <xf numFmtId="10" fontId="62" fillId="0" borderId="10" xfId="1495" applyNumberFormat="1" applyFont="1" applyBorder="1" applyAlignment="1">
      <alignment wrapText="1"/>
    </xf>
    <xf numFmtId="9" fontId="52" fillId="0" borderId="15" xfId="1495" applyFont="1" applyBorder="1" applyAlignment="1"/>
    <xf numFmtId="165" fontId="60" fillId="49" borderId="10" xfId="1250" applyFont="1" applyFill="1" applyBorder="1" applyAlignment="1">
      <alignment horizontal="center" vertical="center"/>
    </xf>
    <xf numFmtId="0" fontId="68" fillId="0" borderId="0" xfId="0" applyFont="1"/>
    <xf numFmtId="0" fontId="69" fillId="0" borderId="0" xfId="0" applyFont="1" applyAlignment="1">
      <alignment horizontal="center"/>
    </xf>
    <xf numFmtId="0" fontId="69" fillId="0" borderId="0" xfId="0" applyFont="1"/>
    <xf numFmtId="0" fontId="70" fillId="0" borderId="0" xfId="0" applyFont="1"/>
    <xf numFmtId="0" fontId="6" fillId="50" borderId="15" xfId="1371" applyFont="1" applyFill="1" applyBorder="1" applyAlignment="1">
      <alignment vertical="center" wrapText="1"/>
    </xf>
    <xf numFmtId="0" fontId="6" fillId="50" borderId="12" xfId="1371" applyFont="1" applyFill="1" applyBorder="1" applyAlignment="1">
      <alignment vertical="center" wrapText="1"/>
    </xf>
    <xf numFmtId="0" fontId="7" fillId="0" borderId="12" xfId="1371" applyFont="1" applyBorder="1" applyAlignment="1">
      <alignment horizontal="center" vertical="center"/>
    </xf>
    <xf numFmtId="165" fontId="7" fillId="51" borderId="28" xfId="0" applyNumberFormat="1" applyFont="1" applyFill="1" applyBorder="1" applyAlignment="1">
      <alignment wrapText="1"/>
    </xf>
    <xf numFmtId="171" fontId="10" fillId="0" borderId="0" xfId="1251" applyNumberFormat="1" applyFont="1" applyFill="1" applyBorder="1" applyAlignment="1">
      <alignment horizontal="center" vertical="top" wrapText="1"/>
    </xf>
    <xf numFmtId="10" fontId="10" fillId="0" borderId="0" xfId="1496" applyNumberFormat="1" applyFont="1" applyFill="1" applyBorder="1" applyAlignment="1">
      <alignment horizontal="center" vertical="top" wrapText="1"/>
    </xf>
    <xf numFmtId="10" fontId="55" fillId="0" borderId="0" xfId="1371" applyNumberFormat="1" applyFont="1" applyAlignment="1">
      <alignment horizontal="center" vertical="center"/>
    </xf>
    <xf numFmtId="9" fontId="60" fillId="24" borderId="10" xfId="1495" applyFont="1" applyFill="1" applyBorder="1" applyAlignment="1">
      <alignment horizontal="center" vertical="center"/>
    </xf>
    <xf numFmtId="170" fontId="60" fillId="24" borderId="10" xfId="1495" applyNumberFormat="1" applyFont="1" applyFill="1" applyBorder="1" applyAlignment="1">
      <alignment horizontal="center" vertical="center"/>
    </xf>
    <xf numFmtId="9" fontId="4" fillId="48" borderId="12" xfId="1495" applyFont="1" applyFill="1" applyBorder="1" applyAlignment="1" applyProtection="1">
      <alignment vertical="center" wrapText="1"/>
      <protection locked="0" hidden="1"/>
    </xf>
    <xf numFmtId="165" fontId="7" fillId="24" borderId="10" xfId="1250" applyFont="1" applyFill="1" applyBorder="1" applyAlignment="1">
      <alignment horizontal="center" vertical="center"/>
    </xf>
    <xf numFmtId="9" fontId="4" fillId="0" borderId="28" xfId="1495" applyFont="1" applyFill="1" applyBorder="1" applyAlignment="1" applyProtection="1">
      <alignment vertical="center" wrapText="1"/>
      <protection hidden="1"/>
    </xf>
    <xf numFmtId="1" fontId="9" fillId="0" borderId="0" xfId="1273" applyNumberFormat="1" applyFont="1" applyAlignment="1">
      <alignment horizontal="center" vertical="center" wrapText="1"/>
    </xf>
    <xf numFmtId="0" fontId="9" fillId="0" borderId="0" xfId="1496" applyNumberFormat="1" applyFont="1" applyAlignment="1">
      <alignment horizontal="center" vertical="center" wrapText="1"/>
    </xf>
    <xf numFmtId="9" fontId="9" fillId="0" borderId="0" xfId="1496" applyFont="1" applyAlignment="1">
      <alignment horizontal="center" vertical="center"/>
    </xf>
    <xf numFmtId="170" fontId="10" fillId="0" borderId="0" xfId="1496" applyNumberFormat="1" applyFont="1" applyAlignment="1">
      <alignment horizontal="center" vertical="top" wrapText="1"/>
    </xf>
    <xf numFmtId="9" fontId="10" fillId="0" borderId="0" xfId="1496" applyFont="1" applyAlignment="1">
      <alignment horizontal="center" vertical="top" wrapText="1"/>
    </xf>
    <xf numFmtId="9" fontId="52" fillId="0" borderId="10" xfId="1495" applyFont="1" applyBorder="1" applyAlignment="1">
      <alignment horizontal="center"/>
    </xf>
    <xf numFmtId="9" fontId="57" fillId="0" borderId="0" xfId="1495" applyFont="1" applyAlignment="1">
      <alignment horizontal="center" vertical="center" wrapText="1"/>
    </xf>
    <xf numFmtId="10" fontId="7" fillId="48" borderId="15" xfId="1250" applyNumberFormat="1" applyFont="1" applyFill="1" applyBorder="1" applyAlignment="1">
      <alignment horizontal="center" vertical="center"/>
    </xf>
    <xf numFmtId="165" fontId="7" fillId="49" borderId="15" xfId="1250" applyFont="1" applyFill="1" applyBorder="1" applyAlignment="1">
      <alignment horizontal="center" vertical="center"/>
    </xf>
    <xf numFmtId="165" fontId="7" fillId="48" borderId="15" xfId="1250" applyFont="1" applyFill="1" applyBorder="1" applyAlignment="1">
      <alignment horizontal="center" vertical="center"/>
    </xf>
    <xf numFmtId="165" fontId="60" fillId="24" borderId="10" xfId="1495" applyNumberFormat="1" applyFont="1" applyFill="1" applyBorder="1" applyAlignment="1">
      <alignment horizontal="center" vertical="center"/>
    </xf>
    <xf numFmtId="0" fontId="6" fillId="50" borderId="10" xfId="1371" applyFont="1" applyFill="1" applyBorder="1" applyAlignment="1">
      <alignment horizontal="center" vertical="center"/>
    </xf>
    <xf numFmtId="9" fontId="10" fillId="0" borderId="0" xfId="1495" applyFont="1" applyAlignment="1">
      <alignment horizontal="center" vertical="center" wrapText="1"/>
    </xf>
    <xf numFmtId="1" fontId="7" fillId="24" borderId="10" xfId="1496" applyNumberFormat="1" applyFont="1" applyFill="1" applyBorder="1" applyAlignment="1">
      <alignment horizontal="center" vertical="center" wrapText="1"/>
    </xf>
    <xf numFmtId="1" fontId="7" fillId="24" borderId="10" xfId="1496" applyNumberFormat="1" applyFont="1" applyFill="1" applyBorder="1" applyAlignment="1">
      <alignment vertical="center" wrapText="1"/>
    </xf>
    <xf numFmtId="9" fontId="10" fillId="0" borderId="0" xfId="1495" applyFont="1" applyFill="1" applyBorder="1" applyAlignment="1">
      <alignment horizontal="center" vertical="top" wrapText="1"/>
    </xf>
    <xf numFmtId="0" fontId="6" fillId="50" borderId="10" xfId="1371" applyFont="1" applyFill="1" applyBorder="1" applyAlignment="1">
      <alignment vertical="top" wrapText="1"/>
    </xf>
    <xf numFmtId="9" fontId="9" fillId="0" borderId="0" xfId="1495" applyFont="1" applyFill="1" applyBorder="1" applyAlignment="1">
      <alignment horizontal="center" vertical="center"/>
    </xf>
    <xf numFmtId="10" fontId="55" fillId="0" borderId="0" xfId="1495" applyNumberFormat="1" applyFont="1" applyAlignment="1">
      <alignment horizontal="center" vertical="center"/>
    </xf>
    <xf numFmtId="9" fontId="9" fillId="0" borderId="0" xfId="1495" applyFont="1" applyAlignment="1">
      <alignment horizontal="center" vertical="center" wrapText="1"/>
    </xf>
    <xf numFmtId="0" fontId="7" fillId="24" borderId="10" xfId="1250" applyNumberFormat="1" applyFont="1" applyFill="1" applyBorder="1" applyAlignment="1">
      <alignment horizontal="center" vertical="center"/>
    </xf>
    <xf numFmtId="0" fontId="57" fillId="0" borderId="0" xfId="1495" applyNumberFormat="1" applyFont="1" applyFill="1" applyBorder="1" applyAlignment="1">
      <alignment horizontal="center" vertical="center" wrapText="1"/>
    </xf>
    <xf numFmtId="2" fontId="50" fillId="0" borderId="0" xfId="0" applyNumberFormat="1" applyFont="1"/>
    <xf numFmtId="2" fontId="57" fillId="0" borderId="0" xfId="1495" applyNumberFormat="1" applyFont="1" applyFill="1" applyBorder="1" applyAlignment="1">
      <alignment horizontal="center" vertical="center" wrapText="1"/>
    </xf>
    <xf numFmtId="10" fontId="7" fillId="24" borderId="10" xfId="1250" applyNumberFormat="1" applyFont="1" applyFill="1" applyBorder="1" applyAlignment="1">
      <alignment horizontal="center" vertical="center"/>
    </xf>
    <xf numFmtId="0" fontId="49" fillId="0" borderId="0" xfId="1371" applyFont="1" applyAlignment="1">
      <alignment horizontal="center" vertical="center"/>
    </xf>
    <xf numFmtId="0" fontId="61" fillId="0" borderId="10" xfId="0" applyFont="1" applyBorder="1" applyAlignment="1" applyProtection="1">
      <alignment horizontal="center" wrapText="1"/>
      <protection locked="0"/>
    </xf>
    <xf numFmtId="0" fontId="55" fillId="0" borderId="10" xfId="0" applyFont="1" applyBorder="1" applyAlignment="1" applyProtection="1">
      <alignment horizontal="center" vertical="center" wrapText="1"/>
      <protection locked="0"/>
    </xf>
    <xf numFmtId="0" fontId="53" fillId="0" borderId="10" xfId="0" applyFont="1" applyBorder="1" applyAlignment="1" applyProtection="1">
      <alignment horizontal="center" vertical="center" wrapText="1"/>
      <protection locked="0"/>
    </xf>
    <xf numFmtId="0" fontId="9" fillId="24" borderId="10" xfId="1371" applyFont="1" applyFill="1" applyBorder="1" applyAlignment="1">
      <alignment horizontal="center" vertical="center"/>
    </xf>
    <xf numFmtId="0" fontId="55" fillId="50" borderId="10" xfId="1371" applyFont="1" applyFill="1" applyBorder="1" applyAlignment="1">
      <alignment horizontal="center" vertical="center"/>
    </xf>
    <xf numFmtId="0" fontId="6" fillId="50" borderId="10" xfId="1371" applyFont="1" applyFill="1" applyBorder="1" applyAlignment="1">
      <alignment horizontal="center" vertical="center" wrapText="1"/>
    </xf>
    <xf numFmtId="0" fontId="7" fillId="0" borderId="10" xfId="1371" applyFont="1" applyBorder="1" applyAlignment="1">
      <alignment horizontal="center" vertical="center" wrapText="1"/>
    </xf>
    <xf numFmtId="0" fontId="7" fillId="0" borderId="10" xfId="1371" applyFont="1" applyBorder="1" applyAlignment="1">
      <alignment horizontal="center" vertical="center"/>
    </xf>
    <xf numFmtId="0" fontId="7" fillId="48" borderId="10" xfId="1371" applyFont="1" applyFill="1" applyBorder="1" applyAlignment="1">
      <alignment horizontal="center" vertical="center" wrapText="1"/>
    </xf>
    <xf numFmtId="0" fontId="7" fillId="0" borderId="10" xfId="1371" applyFont="1" applyBorder="1" applyAlignment="1">
      <alignment horizontal="justify" vertical="center" wrapText="1"/>
    </xf>
    <xf numFmtId="1" fontId="7" fillId="0" borderId="10" xfId="1273" applyNumberFormat="1" applyFont="1" applyFill="1" applyBorder="1" applyAlignment="1">
      <alignment horizontal="center" vertical="center" wrapText="1"/>
    </xf>
    <xf numFmtId="9" fontId="7" fillId="0" borderId="10" xfId="1496" applyFont="1" applyFill="1" applyBorder="1" applyAlignment="1">
      <alignment horizontal="center" vertical="center"/>
    </xf>
    <xf numFmtId="0" fontId="7" fillId="0" borderId="10" xfId="1496" applyNumberFormat="1" applyFont="1" applyFill="1" applyBorder="1" applyAlignment="1" applyProtection="1">
      <alignment horizontal="center" vertical="center" wrapText="1"/>
      <protection hidden="1"/>
    </xf>
    <xf numFmtId="0" fontId="7" fillId="0" borderId="10" xfId="1371" applyFont="1" applyBorder="1" applyAlignment="1" applyProtection="1">
      <alignment horizontal="center" vertical="center" wrapText="1"/>
      <protection hidden="1"/>
    </xf>
    <xf numFmtId="0" fontId="7" fillId="48" borderId="10" xfId="1371" applyFont="1" applyFill="1" applyBorder="1" applyAlignment="1">
      <alignment horizontal="center" vertical="center"/>
    </xf>
    <xf numFmtId="49" fontId="7" fillId="0" borderId="10" xfId="1371" applyNumberFormat="1" applyFont="1" applyBorder="1" applyAlignment="1">
      <alignment horizontal="center" vertical="center"/>
    </xf>
    <xf numFmtId="14" fontId="7" fillId="0" borderId="10" xfId="1371" applyNumberFormat="1" applyFont="1" applyBorder="1" applyAlignment="1">
      <alignment horizontal="center" vertical="center" wrapText="1"/>
    </xf>
    <xf numFmtId="9" fontId="7" fillId="24" borderId="10" xfId="1495" applyFont="1" applyFill="1" applyBorder="1" applyAlignment="1">
      <alignment horizontal="center" vertical="center" wrapText="1"/>
    </xf>
    <xf numFmtId="0" fontId="12" fillId="0" borderId="10" xfId="1371" applyFont="1" applyBorder="1" applyAlignment="1">
      <alignment horizontal="center" vertical="center"/>
    </xf>
    <xf numFmtId="0" fontId="6" fillId="50" borderId="10" xfId="1371" applyFont="1" applyFill="1" applyBorder="1" applyAlignment="1">
      <alignment horizontal="left" vertical="center" wrapText="1"/>
    </xf>
    <xf numFmtId="0" fontId="6" fillId="50" borderId="10" xfId="1371" applyFont="1" applyFill="1" applyBorder="1" applyAlignment="1">
      <alignment horizontal="center" vertical="center"/>
    </xf>
    <xf numFmtId="9" fontId="6" fillId="50" borderId="10" xfId="1496" applyFont="1" applyFill="1" applyBorder="1" applyAlignment="1">
      <alignment horizontal="center" vertical="center"/>
    </xf>
    <xf numFmtId="0" fontId="49" fillId="50" borderId="10" xfId="1371" applyFont="1" applyFill="1" applyBorder="1" applyAlignment="1">
      <alignment horizontal="center" vertical="center"/>
    </xf>
    <xf numFmtId="9" fontId="6" fillId="48" borderId="10" xfId="1495" applyFont="1" applyFill="1" applyBorder="1" applyAlignment="1" applyProtection="1">
      <alignment horizontal="center" vertical="center" wrapText="1"/>
      <protection locked="0"/>
    </xf>
    <xf numFmtId="10" fontId="7" fillId="48" borderId="10" xfId="1495" applyNumberFormat="1" applyFont="1" applyFill="1" applyBorder="1" applyAlignment="1" applyProtection="1">
      <alignment horizontal="center" vertical="center" wrapText="1"/>
      <protection locked="0"/>
    </xf>
    <xf numFmtId="170" fontId="7" fillId="48" borderId="10" xfId="1495" applyNumberFormat="1" applyFont="1" applyFill="1" applyBorder="1" applyAlignment="1" applyProtection="1">
      <alignment horizontal="center" vertical="center" wrapText="1"/>
    </xf>
    <xf numFmtId="0" fontId="7" fillId="0" borderId="10" xfId="1371" applyFont="1" applyBorder="1" applyAlignment="1" applyProtection="1">
      <alignment horizontal="center" vertical="center" wrapText="1"/>
      <protection locked="0"/>
    </xf>
    <xf numFmtId="0" fontId="50" fillId="48" borderId="10" xfId="1371" applyFont="1" applyFill="1" applyBorder="1" applyAlignment="1" applyProtection="1">
      <alignment horizontal="justify" vertical="center" wrapText="1"/>
      <protection locked="0"/>
    </xf>
    <xf numFmtId="0" fontId="49" fillId="0" borderId="10" xfId="1371" applyFont="1" applyBorder="1" applyAlignment="1">
      <alignment horizontal="center" vertical="center"/>
    </xf>
    <xf numFmtId="0" fontId="50" fillId="0" borderId="10" xfId="1371" applyFont="1" applyBorder="1" applyAlignment="1" applyProtection="1">
      <alignment horizontal="center" vertical="center" wrapText="1"/>
      <protection locked="0"/>
    </xf>
    <xf numFmtId="0" fontId="7" fillId="48" borderId="15" xfId="0" applyFont="1" applyFill="1" applyBorder="1" applyAlignment="1">
      <alignment vertical="center"/>
    </xf>
    <xf numFmtId="0" fontId="7" fillId="48" borderId="24" xfId="0" applyFont="1" applyFill="1" applyBorder="1" applyAlignment="1">
      <alignment vertical="center"/>
    </xf>
    <xf numFmtId="0" fontId="7" fillId="48" borderId="25" xfId="0" applyFont="1" applyFill="1" applyBorder="1" applyAlignment="1">
      <alignment vertical="center"/>
    </xf>
    <xf numFmtId="0" fontId="7" fillId="0" borderId="14" xfId="1496" applyNumberFormat="1" applyFont="1" applyFill="1" applyBorder="1" applyAlignment="1">
      <alignment horizontal="center" vertical="center" wrapText="1"/>
    </xf>
    <xf numFmtId="0" fontId="7" fillId="0" borderId="15"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1" fontId="7" fillId="48" borderId="10" xfId="1273" applyNumberFormat="1" applyFont="1" applyFill="1" applyBorder="1" applyAlignment="1">
      <alignment horizontal="center" vertical="center" wrapText="1"/>
    </xf>
    <xf numFmtId="0" fontId="52" fillId="0" borderId="48" xfId="0" applyFont="1" applyBorder="1" applyAlignment="1">
      <alignment horizontal="center" vertical="center"/>
    </xf>
    <xf numFmtId="0" fontId="7" fillId="48" borderId="15" xfId="0" applyFont="1" applyFill="1" applyBorder="1" applyAlignment="1">
      <alignment vertical="center" wrapText="1"/>
    </xf>
    <xf numFmtId="0" fontId="7" fillId="48" borderId="24" xfId="0" applyFont="1" applyFill="1" applyBorder="1" applyAlignment="1">
      <alignment vertical="center" wrapText="1"/>
    </xf>
    <xf numFmtId="0" fontId="7" fillId="48" borderId="25" xfId="0" applyFont="1" applyFill="1" applyBorder="1" applyAlignment="1">
      <alignment vertical="center" wrapText="1"/>
    </xf>
    <xf numFmtId="0" fontId="67" fillId="48" borderId="15" xfId="0" applyFont="1" applyFill="1" applyBorder="1" applyAlignment="1">
      <alignment vertical="center"/>
    </xf>
    <xf numFmtId="0" fontId="67" fillId="48" borderId="24" xfId="0" applyFont="1" applyFill="1" applyBorder="1" applyAlignment="1">
      <alignment vertical="center"/>
    </xf>
    <xf numFmtId="0" fontId="67" fillId="48" borderId="25" xfId="0" applyFont="1" applyFill="1" applyBorder="1" applyAlignment="1">
      <alignment vertical="center"/>
    </xf>
    <xf numFmtId="0" fontId="7" fillId="51" borderId="16" xfId="0" applyFont="1" applyFill="1" applyBorder="1" applyAlignment="1">
      <alignment vertical="center"/>
    </xf>
    <xf numFmtId="0" fontId="7" fillId="51" borderId="17" xfId="0" applyFont="1" applyFill="1" applyBorder="1" applyAlignment="1">
      <alignment vertical="center"/>
    </xf>
    <xf numFmtId="0" fontId="7" fillId="51" borderId="44" xfId="0" applyFont="1" applyFill="1" applyBorder="1" applyAlignment="1">
      <alignment vertical="center"/>
    </xf>
    <xf numFmtId="0" fontId="7" fillId="0" borderId="15" xfId="0" applyFont="1" applyBorder="1" applyAlignment="1">
      <alignment wrapText="1"/>
    </xf>
    <xf numFmtId="0" fontId="7" fillId="0" borderId="24" xfId="0" applyFont="1" applyBorder="1" applyAlignment="1">
      <alignment wrapText="1"/>
    </xf>
    <xf numFmtId="0" fontId="7" fillId="0" borderId="41" xfId="0" applyFont="1" applyBorder="1" applyAlignment="1">
      <alignment wrapText="1"/>
    </xf>
    <xf numFmtId="0" fontId="7" fillId="0" borderId="15"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15" xfId="0" applyFont="1" applyBorder="1" applyAlignment="1">
      <alignment vertical="center"/>
    </xf>
    <xf numFmtId="0" fontId="7" fillId="0" borderId="24" xfId="0" applyFont="1" applyBorder="1" applyAlignment="1">
      <alignment vertical="center"/>
    </xf>
    <xf numFmtId="0" fontId="7" fillId="0" borderId="41" xfId="0" applyFont="1" applyBorder="1" applyAlignment="1">
      <alignment vertical="center"/>
    </xf>
    <xf numFmtId="0" fontId="7" fillId="51" borderId="24" xfId="0" applyFont="1" applyFill="1" applyBorder="1" applyAlignment="1">
      <alignment vertical="center"/>
    </xf>
    <xf numFmtId="0" fontId="7" fillId="51" borderId="42" xfId="0" applyFont="1" applyFill="1" applyBorder="1" applyAlignment="1">
      <alignment vertical="center"/>
    </xf>
    <xf numFmtId="0" fontId="7" fillId="48" borderId="15" xfId="0" applyFont="1" applyFill="1" applyBorder="1" applyAlignment="1">
      <alignment horizontal="justify" vertical="center" wrapText="1"/>
    </xf>
    <xf numFmtId="0" fontId="7" fillId="48" borderId="24" xfId="0" applyFont="1" applyFill="1" applyBorder="1" applyAlignment="1">
      <alignment horizontal="justify" vertical="center" wrapText="1"/>
    </xf>
    <xf numFmtId="0" fontId="7" fillId="48" borderId="41" xfId="0" applyFont="1" applyFill="1" applyBorder="1" applyAlignment="1">
      <alignment horizontal="justify" vertical="center" wrapText="1"/>
    </xf>
    <xf numFmtId="0" fontId="7" fillId="48" borderId="42" xfId="0" applyFont="1" applyFill="1" applyBorder="1" applyAlignment="1">
      <alignment horizontal="justify" vertical="center" wrapText="1"/>
    </xf>
    <xf numFmtId="0" fontId="7" fillId="0" borderId="41" xfId="0" applyFont="1" applyBorder="1" applyAlignment="1">
      <alignment vertical="center" wrapText="1"/>
    </xf>
    <xf numFmtId="9" fontId="4" fillId="0" borderId="15" xfId="1495" applyFont="1" applyBorder="1" applyAlignment="1" applyProtection="1">
      <alignment horizontal="center" vertical="center" wrapText="1"/>
      <protection hidden="1"/>
    </xf>
    <xf numFmtId="9" fontId="4" fillId="0" borderId="24" xfId="1495" applyFont="1" applyBorder="1" applyAlignment="1" applyProtection="1">
      <alignment horizontal="center" vertical="center" wrapText="1"/>
      <protection hidden="1"/>
    </xf>
    <xf numFmtId="9" fontId="4" fillId="0" borderId="28" xfId="1495" applyFont="1" applyBorder="1" applyAlignment="1" applyProtection="1">
      <alignment horizontal="center" vertical="center" wrapText="1"/>
      <protection hidden="1"/>
    </xf>
    <xf numFmtId="0" fontId="49" fillId="50" borderId="11" xfId="1371" applyFont="1" applyFill="1" applyBorder="1" applyAlignment="1">
      <alignment horizontal="center" vertical="center"/>
    </xf>
    <xf numFmtId="0" fontId="49" fillId="50" borderId="13" xfId="1371" applyFont="1" applyFill="1" applyBorder="1" applyAlignment="1">
      <alignment horizontal="center" vertical="center"/>
    </xf>
    <xf numFmtId="9" fontId="7" fillId="48" borderId="12" xfId="1495" applyFont="1" applyFill="1" applyBorder="1" applyAlignment="1" applyProtection="1">
      <alignment horizontal="center" vertical="center" wrapText="1"/>
      <protection locked="0"/>
    </xf>
    <xf numFmtId="9" fontId="7" fillId="48" borderId="26" xfId="1495" applyFont="1" applyFill="1" applyBorder="1" applyAlignment="1" applyProtection="1">
      <alignment horizontal="center" vertical="center" wrapText="1"/>
      <protection locked="0"/>
    </xf>
    <xf numFmtId="9" fontId="7" fillId="48" borderId="14" xfId="1495" applyFont="1" applyFill="1" applyBorder="1" applyAlignment="1" applyProtection="1">
      <alignment horizontal="center" vertical="center" wrapText="1"/>
      <protection locked="0"/>
    </xf>
    <xf numFmtId="9" fontId="7" fillId="48" borderId="12" xfId="1495" applyFont="1" applyFill="1" applyBorder="1" applyAlignment="1" applyProtection="1">
      <alignment vertical="center" wrapText="1"/>
      <protection locked="0"/>
    </xf>
    <xf numFmtId="9" fontId="7" fillId="48" borderId="26" xfId="1495" applyFont="1" applyFill="1" applyBorder="1" applyAlignment="1" applyProtection="1">
      <alignment vertical="center" wrapText="1"/>
      <protection locked="0"/>
    </xf>
    <xf numFmtId="9" fontId="7" fillId="48" borderId="14" xfId="1495" applyFont="1" applyFill="1" applyBorder="1" applyAlignment="1" applyProtection="1">
      <alignment vertical="center" wrapText="1"/>
      <protection locked="0"/>
    </xf>
    <xf numFmtId="0" fontId="64" fillId="48" borderId="15" xfId="0" applyFont="1" applyFill="1" applyBorder="1" applyAlignment="1">
      <alignment horizontal="justify" vertical="center" wrapText="1"/>
    </xf>
    <xf numFmtId="0" fontId="64" fillId="48" borderId="24" xfId="0" applyFont="1" applyFill="1" applyBorder="1" applyAlignment="1">
      <alignment horizontal="justify" vertical="center" wrapText="1"/>
    </xf>
    <xf numFmtId="0" fontId="64" fillId="48" borderId="41" xfId="0" applyFont="1" applyFill="1" applyBorder="1" applyAlignment="1">
      <alignment horizontal="justify" vertical="center" wrapText="1"/>
    </xf>
    <xf numFmtId="0" fontId="49" fillId="0" borderId="16" xfId="1371" applyFont="1" applyBorder="1" applyAlignment="1">
      <alignment horizontal="center" vertical="center"/>
    </xf>
    <xf numFmtId="0" fontId="49" fillId="0" borderId="17" xfId="1371" applyFont="1" applyBorder="1" applyAlignment="1">
      <alignment horizontal="center" vertical="center"/>
    </xf>
    <xf numFmtId="0" fontId="49" fillId="0" borderId="18" xfId="1371" applyFont="1" applyBorder="1" applyAlignment="1">
      <alignment horizontal="center" vertical="center"/>
    </xf>
    <xf numFmtId="0" fontId="49" fillId="0" borderId="19" xfId="1371" applyFont="1" applyBorder="1" applyAlignment="1">
      <alignment horizontal="center" vertical="center"/>
    </xf>
    <xf numFmtId="0" fontId="49" fillId="0" borderId="0" xfId="1371" applyFont="1" applyAlignment="1">
      <alignment horizontal="center" vertical="center"/>
    </xf>
    <xf numFmtId="0" fontId="49" fillId="0" borderId="20" xfId="1371" applyFont="1" applyBorder="1" applyAlignment="1">
      <alignment horizontal="center" vertical="center"/>
    </xf>
    <xf numFmtId="0" fontId="49" fillId="0" borderId="21" xfId="1371" applyFont="1" applyBorder="1" applyAlignment="1">
      <alignment horizontal="center" vertical="center"/>
    </xf>
    <xf numFmtId="0" fontId="49" fillId="0" borderId="22" xfId="1371" applyFont="1" applyBorder="1" applyAlignment="1">
      <alignment horizontal="center" vertical="center"/>
    </xf>
    <xf numFmtId="0" fontId="49" fillId="0" borderId="23" xfId="1371" applyFont="1" applyBorder="1" applyAlignment="1">
      <alignment horizontal="center" vertical="center"/>
    </xf>
    <xf numFmtId="0" fontId="64" fillId="48" borderId="15" xfId="0" applyFont="1" applyFill="1" applyBorder="1" applyAlignment="1">
      <alignment horizontal="left" vertical="center" wrapText="1"/>
    </xf>
    <xf numFmtId="0" fontId="64" fillId="48" borderId="24" xfId="0" applyFont="1" applyFill="1" applyBorder="1" applyAlignment="1">
      <alignment horizontal="left" vertical="center" wrapText="1"/>
    </xf>
    <xf numFmtId="0" fontId="64" fillId="48" borderId="41" xfId="0" applyFont="1" applyFill="1" applyBorder="1" applyAlignment="1">
      <alignment horizontal="left" vertical="center" wrapText="1"/>
    </xf>
    <xf numFmtId="0" fontId="7" fillId="0" borderId="25" xfId="0" applyFont="1" applyBorder="1" applyAlignment="1">
      <alignment vertical="center"/>
    </xf>
    <xf numFmtId="0" fontId="7" fillId="0" borderId="10" xfId="1496" applyNumberFormat="1" applyFont="1" applyFill="1" applyBorder="1" applyAlignment="1">
      <alignment horizontal="center" vertical="center" wrapText="1"/>
    </xf>
    <xf numFmtId="0" fontId="7" fillId="49" borderId="15" xfId="0" applyFont="1" applyFill="1" applyBorder="1" applyAlignment="1">
      <alignment wrapText="1"/>
    </xf>
    <xf numFmtId="0" fontId="7" fillId="49" borderId="24" xfId="0" applyFont="1" applyFill="1" applyBorder="1" applyAlignment="1">
      <alignment wrapText="1"/>
    </xf>
    <xf numFmtId="0" fontId="7" fillId="49" borderId="25" xfId="0" applyFont="1" applyFill="1" applyBorder="1" applyAlignment="1">
      <alignment wrapText="1"/>
    </xf>
    <xf numFmtId="0" fontId="7" fillId="49" borderId="15" xfId="0" applyFont="1" applyFill="1" applyBorder="1" applyAlignment="1">
      <alignment vertical="center" wrapText="1"/>
    </xf>
    <xf numFmtId="0" fontId="7" fillId="49" borderId="24" xfId="0" applyFont="1" applyFill="1" applyBorder="1" applyAlignment="1">
      <alignment vertical="center" wrapText="1"/>
    </xf>
    <xf numFmtId="0" fontId="7" fillId="49" borderId="25" xfId="0" applyFont="1" applyFill="1" applyBorder="1" applyAlignment="1">
      <alignment vertical="center" wrapText="1"/>
    </xf>
    <xf numFmtId="0" fontId="7" fillId="51" borderId="15" xfId="0" applyFont="1" applyFill="1" applyBorder="1" applyAlignment="1">
      <alignment vertical="center" wrapText="1"/>
    </xf>
    <xf numFmtId="0" fontId="7" fillId="51" borderId="24" xfId="0" applyFont="1" applyFill="1" applyBorder="1" applyAlignment="1">
      <alignment vertical="center" wrapText="1"/>
    </xf>
    <xf numFmtId="0" fontId="7" fillId="51" borderId="25" xfId="0" applyFont="1" applyFill="1" applyBorder="1" applyAlignment="1">
      <alignment vertical="center" wrapText="1"/>
    </xf>
    <xf numFmtId="0" fontId="7" fillId="49" borderId="41" xfId="0" applyFont="1" applyFill="1" applyBorder="1" applyAlignment="1">
      <alignment wrapText="1"/>
    </xf>
    <xf numFmtId="0" fontId="7" fillId="49" borderId="42" xfId="0" applyFont="1" applyFill="1" applyBorder="1" applyAlignment="1">
      <alignment wrapText="1"/>
    </xf>
    <xf numFmtId="3" fontId="7" fillId="24" borderId="15" xfId="1496" applyNumberFormat="1" applyFont="1" applyFill="1" applyBorder="1" applyAlignment="1">
      <alignment horizontal="center" vertical="center" wrapText="1"/>
    </xf>
    <xf numFmtId="3" fontId="7" fillId="24" borderId="24" xfId="1496" applyNumberFormat="1" applyFont="1" applyFill="1" applyBorder="1" applyAlignment="1">
      <alignment horizontal="center" vertical="center" wrapText="1"/>
    </xf>
    <xf numFmtId="3" fontId="7" fillId="24" borderId="28" xfId="1496" applyNumberFormat="1" applyFont="1" applyFill="1" applyBorder="1" applyAlignment="1">
      <alignment horizontal="center" vertical="center" wrapText="1"/>
    </xf>
    <xf numFmtId="0" fontId="7" fillId="0" borderId="25" xfId="0" applyFont="1" applyBorder="1" applyAlignment="1">
      <alignment wrapText="1"/>
    </xf>
    <xf numFmtId="165" fontId="7" fillId="48" borderId="12" xfId="1250" applyFont="1" applyFill="1" applyBorder="1" applyAlignment="1" applyProtection="1">
      <alignment horizontal="center" vertical="center" wrapText="1"/>
      <protection locked="0"/>
    </xf>
    <xf numFmtId="165" fontId="7" fillId="48" borderId="26" xfId="1250" applyFont="1" applyFill="1" applyBorder="1" applyAlignment="1" applyProtection="1">
      <alignment horizontal="center" vertical="center" wrapText="1"/>
      <protection locked="0"/>
    </xf>
    <xf numFmtId="165" fontId="7" fillId="48" borderId="14" xfId="1250" applyFont="1" applyFill="1" applyBorder="1" applyAlignment="1" applyProtection="1">
      <alignment horizontal="center" vertical="center" wrapText="1"/>
      <protection locked="0"/>
    </xf>
    <xf numFmtId="0" fontId="63" fillId="49" borderId="15" xfId="0" applyFont="1" applyFill="1" applyBorder="1" applyAlignment="1">
      <alignment wrapText="1"/>
    </xf>
    <xf numFmtId="0" fontId="63" fillId="49" borderId="24" xfId="0" applyFont="1" applyFill="1" applyBorder="1" applyAlignment="1">
      <alignment wrapText="1"/>
    </xf>
    <xf numFmtId="0" fontId="63" fillId="49" borderId="41" xfId="0" applyFont="1" applyFill="1" applyBorder="1" applyAlignment="1">
      <alignment wrapText="1"/>
    </xf>
    <xf numFmtId="0" fontId="64" fillId="49" borderId="15" xfId="0" applyFont="1" applyFill="1" applyBorder="1" applyAlignment="1">
      <alignment wrapText="1"/>
    </xf>
    <xf numFmtId="0" fontId="64" fillId="49" borderId="24" xfId="0" applyFont="1" applyFill="1" applyBorder="1" applyAlignment="1">
      <alignment wrapText="1"/>
    </xf>
    <xf numFmtId="0" fontId="64" fillId="49" borderId="41" xfId="0" applyFont="1" applyFill="1" applyBorder="1" applyAlignment="1">
      <alignment wrapText="1"/>
    </xf>
    <xf numFmtId="0" fontId="7" fillId="49" borderId="15" xfId="0" applyFont="1" applyFill="1" applyBorder="1"/>
    <xf numFmtId="0" fontId="7" fillId="49" borderId="24" xfId="0" applyFont="1" applyFill="1" applyBorder="1"/>
    <xf numFmtId="0" fontId="7" fillId="49" borderId="41" xfId="0" applyFont="1" applyFill="1" applyBorder="1"/>
    <xf numFmtId="9" fontId="7" fillId="0" borderId="10" xfId="1496" applyFont="1" applyBorder="1" applyAlignment="1">
      <alignment horizontal="center" vertical="center"/>
    </xf>
    <xf numFmtId="0" fontId="7" fillId="0" borderId="10" xfId="1496" applyNumberFormat="1" applyFont="1" applyBorder="1" applyAlignment="1">
      <alignment horizontal="center" vertical="center" wrapText="1"/>
    </xf>
    <xf numFmtId="0" fontId="7" fillId="48" borderId="15" xfId="0" applyFont="1" applyFill="1" applyBorder="1" applyAlignment="1">
      <alignment horizontal="left" vertical="center" wrapText="1"/>
    </xf>
    <xf numFmtId="0" fontId="7" fillId="48" borderId="24" xfId="0" applyFont="1" applyFill="1" applyBorder="1" applyAlignment="1">
      <alignment horizontal="left" vertical="center" wrapText="1"/>
    </xf>
    <xf numFmtId="0" fontId="7" fillId="48" borderId="25" xfId="0" applyFont="1" applyFill="1" applyBorder="1" applyAlignment="1">
      <alignment horizontal="left" vertical="center" wrapText="1"/>
    </xf>
    <xf numFmtId="0" fontId="7" fillId="48" borderId="41" xfId="0" applyFont="1" applyFill="1" applyBorder="1" applyAlignment="1">
      <alignment vertical="center" wrapText="1"/>
    </xf>
    <xf numFmtId="0" fontId="7" fillId="48" borderId="42" xfId="0" applyFont="1" applyFill="1" applyBorder="1" applyAlignment="1">
      <alignment vertical="center" wrapText="1"/>
    </xf>
    <xf numFmtId="0" fontId="7" fillId="0" borderId="15"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165" fontId="7" fillId="48" borderId="12" xfId="1250" applyFont="1" applyFill="1" applyBorder="1" applyAlignment="1" applyProtection="1">
      <alignment vertical="center" wrapText="1"/>
      <protection locked="0"/>
    </xf>
    <xf numFmtId="165" fontId="7" fillId="48" borderId="26" xfId="1250" applyFont="1" applyFill="1" applyBorder="1" applyAlignment="1" applyProtection="1">
      <alignment vertical="center" wrapText="1"/>
      <protection locked="0"/>
    </xf>
    <xf numFmtId="165" fontId="7" fillId="48" borderId="14" xfId="1250" applyFont="1" applyFill="1" applyBorder="1" applyAlignment="1" applyProtection="1">
      <alignment vertical="center" wrapText="1"/>
      <protection locked="0"/>
    </xf>
    <xf numFmtId="0" fontId="64" fillId="48" borderId="15" xfId="0" applyFont="1" applyFill="1" applyBorder="1" applyAlignment="1">
      <alignment vertical="center" wrapText="1"/>
    </xf>
    <xf numFmtId="0" fontId="64" fillId="48" borderId="24" xfId="0" applyFont="1" applyFill="1" applyBorder="1" applyAlignment="1">
      <alignment vertical="center" wrapText="1"/>
    </xf>
    <xf numFmtId="0" fontId="64" fillId="48" borderId="41" xfId="0" applyFont="1" applyFill="1" applyBorder="1" applyAlignment="1">
      <alignment vertical="center" wrapText="1"/>
    </xf>
    <xf numFmtId="0" fontId="64" fillId="0" borderId="15" xfId="0" applyFont="1" applyBorder="1" applyAlignment="1">
      <alignment horizontal="justify" vertical="center" wrapText="1"/>
    </xf>
    <xf numFmtId="0" fontId="64" fillId="0" borderId="24" xfId="0" applyFont="1" applyBorder="1" applyAlignment="1">
      <alignment horizontal="justify" vertical="center" wrapText="1"/>
    </xf>
    <xf numFmtId="0" fontId="64" fillId="0" borderId="41" xfId="0" applyFont="1" applyBorder="1" applyAlignment="1">
      <alignment horizontal="justify" vertical="center" wrapText="1"/>
    </xf>
    <xf numFmtId="0" fontId="64" fillId="0" borderId="15" xfId="1371" applyFont="1" applyBorder="1" applyAlignment="1" applyProtection="1">
      <alignment horizontal="justify" vertical="center" wrapText="1"/>
      <protection locked="0"/>
    </xf>
    <xf numFmtId="0" fontId="50" fillId="0" borderId="24" xfId="1371" applyFont="1" applyBorder="1" applyAlignment="1" applyProtection="1">
      <alignment horizontal="justify" vertical="center" wrapText="1"/>
      <protection locked="0"/>
    </xf>
    <xf numFmtId="0" fontId="50" fillId="0" borderId="25" xfId="1371" applyFont="1" applyBorder="1" applyAlignment="1" applyProtection="1">
      <alignment horizontal="justify" vertical="center" wrapText="1"/>
      <protection locked="0"/>
    </xf>
    <xf numFmtId="9" fontId="7" fillId="24" borderId="15" xfId="1495" applyFont="1" applyFill="1" applyBorder="1" applyAlignment="1">
      <alignment horizontal="center" vertical="center" wrapText="1"/>
    </xf>
    <xf numFmtId="9" fontId="7" fillId="24" borderId="24" xfId="1495" applyFont="1" applyFill="1" applyBorder="1" applyAlignment="1">
      <alignment horizontal="center" vertical="center" wrapText="1"/>
    </xf>
    <xf numFmtId="9" fontId="7" fillId="24" borderId="28" xfId="1495" applyFont="1" applyFill="1" applyBorder="1" applyAlignment="1">
      <alignment horizontal="center" vertical="center" wrapText="1"/>
    </xf>
    <xf numFmtId="0" fontId="7" fillId="0" borderId="41" xfId="0" applyFont="1" applyBorder="1" applyAlignment="1">
      <alignment horizontal="justify" vertical="center" wrapText="1"/>
    </xf>
    <xf numFmtId="0" fontId="7" fillId="0" borderId="42" xfId="0" applyFont="1" applyBorder="1" applyAlignment="1">
      <alignment vertical="center" wrapText="1"/>
    </xf>
    <xf numFmtId="0" fontId="67" fillId="0" borderId="15" xfId="0" applyFont="1" applyBorder="1" applyAlignment="1">
      <alignment vertical="center"/>
    </xf>
    <xf numFmtId="0" fontId="67" fillId="0" borderId="24" xfId="0" applyFont="1" applyBorder="1" applyAlignment="1">
      <alignment vertical="center"/>
    </xf>
    <xf numFmtId="0" fontId="64" fillId="0" borderId="15" xfId="0" applyFont="1" applyBorder="1" applyAlignment="1">
      <alignment vertical="center" wrapText="1"/>
    </xf>
    <xf numFmtId="0" fontId="64" fillId="0" borderId="24" xfId="0" applyFont="1" applyBorder="1" applyAlignment="1">
      <alignment vertical="center" wrapText="1"/>
    </xf>
    <xf numFmtId="0" fontId="64" fillId="0" borderId="41" xfId="0" applyFont="1" applyBorder="1" applyAlignment="1">
      <alignment vertical="center" wrapText="1"/>
    </xf>
    <xf numFmtId="165" fontId="7" fillId="48" borderId="12" xfId="1495" applyNumberFormat="1" applyFont="1" applyFill="1" applyBorder="1" applyAlignment="1" applyProtection="1">
      <alignment horizontal="center" vertical="center" wrapText="1"/>
      <protection locked="0"/>
    </xf>
    <xf numFmtId="165" fontId="7" fillId="48" borderId="26" xfId="1495" applyNumberFormat="1" applyFont="1" applyFill="1" applyBorder="1" applyAlignment="1" applyProtection="1">
      <alignment horizontal="center" vertical="center" wrapText="1"/>
      <protection locked="0"/>
    </xf>
    <xf numFmtId="165" fontId="7" fillId="48" borderId="14" xfId="1495" applyNumberFormat="1" applyFont="1" applyFill="1" applyBorder="1" applyAlignment="1" applyProtection="1">
      <alignment horizontal="center" vertical="center" wrapText="1"/>
      <protection locked="0"/>
    </xf>
    <xf numFmtId="165" fontId="7" fillId="24" borderId="15" xfId="1495" applyNumberFormat="1" applyFont="1" applyFill="1" applyBorder="1" applyAlignment="1">
      <alignment horizontal="center" vertical="center" wrapText="1"/>
    </xf>
    <xf numFmtId="165" fontId="7" fillId="24" borderId="24" xfId="1495" applyNumberFormat="1" applyFont="1" applyFill="1" applyBorder="1" applyAlignment="1">
      <alignment horizontal="center" vertical="center" wrapText="1"/>
    </xf>
    <xf numFmtId="165" fontId="7" fillId="24" borderId="28" xfId="1495" applyNumberFormat="1" applyFont="1" applyFill="1" applyBorder="1" applyAlignment="1">
      <alignment horizontal="center" vertical="center" wrapText="1"/>
    </xf>
    <xf numFmtId="0" fontId="7" fillId="48" borderId="15" xfId="1371" applyFont="1" applyFill="1" applyBorder="1" applyAlignment="1">
      <alignment horizontal="center" vertical="center" wrapText="1"/>
    </xf>
    <xf numFmtId="0" fontId="7" fillId="48" borderId="24" xfId="1371" applyFont="1" applyFill="1" applyBorder="1" applyAlignment="1">
      <alignment horizontal="center" vertical="center" wrapText="1"/>
    </xf>
    <xf numFmtId="0" fontId="7" fillId="48" borderId="25" xfId="1371" applyFont="1" applyFill="1" applyBorder="1" applyAlignment="1">
      <alignment horizontal="center" vertical="center" wrapText="1"/>
    </xf>
    <xf numFmtId="0" fontId="7" fillId="48" borderId="15" xfId="1371" applyFont="1" applyFill="1" applyBorder="1" applyAlignment="1">
      <alignment horizontal="left" vertical="center" wrapText="1"/>
    </xf>
    <xf numFmtId="0" fontId="7" fillId="48" borderId="24" xfId="1371" applyFont="1" applyFill="1" applyBorder="1" applyAlignment="1">
      <alignment horizontal="left" vertical="center" wrapText="1"/>
    </xf>
    <xf numFmtId="0" fontId="7" fillId="48" borderId="25" xfId="1371" applyFont="1" applyFill="1" applyBorder="1" applyAlignment="1">
      <alignment horizontal="left" vertical="center" wrapText="1"/>
    </xf>
    <xf numFmtId="0" fontId="7" fillId="0" borderId="15" xfId="1371" applyFont="1" applyBorder="1" applyAlignment="1">
      <alignment horizontal="center" vertical="center" wrapText="1"/>
    </xf>
    <xf numFmtId="0" fontId="7" fillId="0" borderId="24" xfId="1371" applyFont="1" applyBorder="1" applyAlignment="1">
      <alignment horizontal="center" vertical="center" wrapText="1"/>
    </xf>
    <xf numFmtId="0" fontId="7" fillId="0" borderId="25" xfId="1371" applyFont="1" applyBorder="1" applyAlignment="1">
      <alignment horizontal="center" vertical="center" wrapText="1"/>
    </xf>
    <xf numFmtId="0" fontId="7" fillId="0" borderId="15" xfId="1371" applyFont="1" applyBorder="1" applyAlignment="1">
      <alignment horizontal="center" vertical="center"/>
    </xf>
    <xf numFmtId="0" fontId="12" fillId="0" borderId="24" xfId="1371" applyFont="1" applyBorder="1" applyAlignment="1">
      <alignment horizontal="center" vertical="center"/>
    </xf>
    <xf numFmtId="0" fontId="12" fillId="0" borderId="25" xfId="1371" applyFont="1" applyBorder="1" applyAlignment="1">
      <alignment horizontal="center" vertical="center"/>
    </xf>
    <xf numFmtId="0" fontId="65" fillId="0" borderId="15" xfId="0" applyFont="1" applyBorder="1" applyAlignment="1">
      <alignment wrapText="1"/>
    </xf>
    <xf numFmtId="0" fontId="65" fillId="0" borderId="24" xfId="0" applyFont="1" applyBorder="1" applyAlignment="1">
      <alignment wrapText="1"/>
    </xf>
    <xf numFmtId="0" fontId="65" fillId="0" borderId="41" xfId="0" applyFont="1" applyBorder="1" applyAlignment="1">
      <alignment wrapText="1"/>
    </xf>
    <xf numFmtId="0" fontId="65" fillId="0" borderId="43" xfId="0" applyFont="1" applyBorder="1" applyAlignment="1">
      <alignment horizontal="center" wrapText="1"/>
    </xf>
    <xf numFmtId="0" fontId="65" fillId="0" borderId="24" xfId="0" applyFont="1" applyBorder="1" applyAlignment="1">
      <alignment horizontal="center" wrapText="1"/>
    </xf>
    <xf numFmtId="0" fontId="65" fillId="0" borderId="42" xfId="0" applyFont="1" applyBorder="1" applyAlignment="1">
      <alignment horizontal="center" wrapText="1"/>
    </xf>
    <xf numFmtId="0" fontId="7" fillId="0" borderId="15" xfId="1371" applyFont="1" applyBorder="1" applyAlignment="1">
      <alignment horizontal="justify" vertical="center" wrapText="1"/>
    </xf>
    <xf numFmtId="0" fontId="7" fillId="0" borderId="24" xfId="1371" applyFont="1" applyBorder="1" applyAlignment="1">
      <alignment horizontal="justify" vertical="center" wrapText="1"/>
    </xf>
    <xf numFmtId="0" fontId="7" fillId="0" borderId="25" xfId="1371" applyFont="1" applyBorder="1" applyAlignment="1">
      <alignment horizontal="justify" vertical="center" wrapText="1"/>
    </xf>
    <xf numFmtId="0" fontId="7" fillId="0" borderId="28" xfId="1371" applyFont="1" applyBorder="1" applyAlignment="1">
      <alignment horizontal="center" vertical="center" wrapText="1"/>
    </xf>
    <xf numFmtId="17" fontId="7" fillId="0" borderId="15" xfId="1371" applyNumberFormat="1" applyFont="1" applyBorder="1" applyAlignment="1">
      <alignment horizontal="center" vertical="center" wrapText="1"/>
    </xf>
    <xf numFmtId="17" fontId="7" fillId="0" borderId="24" xfId="1371" applyNumberFormat="1" applyFont="1" applyBorder="1" applyAlignment="1">
      <alignment horizontal="center" vertical="center" wrapText="1"/>
    </xf>
    <xf numFmtId="17" fontId="7" fillId="0" borderId="25" xfId="1371" applyNumberFormat="1" applyFont="1" applyBorder="1" applyAlignment="1">
      <alignment horizontal="center" vertical="center" wrapText="1"/>
    </xf>
    <xf numFmtId="0" fontId="7" fillId="48" borderId="16" xfId="1371" applyFont="1" applyFill="1" applyBorder="1" applyAlignment="1">
      <alignment horizontal="center" vertical="center"/>
    </xf>
    <xf numFmtId="0" fontId="7" fillId="48" borderId="17" xfId="1371" applyFont="1" applyFill="1" applyBorder="1" applyAlignment="1">
      <alignment horizontal="center" vertical="center"/>
    </xf>
    <xf numFmtId="0" fontId="7" fillId="48" borderId="18" xfId="1371" applyFont="1" applyFill="1" applyBorder="1" applyAlignment="1">
      <alignment horizontal="center" vertical="center"/>
    </xf>
    <xf numFmtId="165" fontId="7" fillId="48" borderId="38" xfId="1250" applyFont="1" applyFill="1" applyBorder="1" applyAlignment="1" applyProtection="1">
      <alignment horizontal="center" vertical="center" wrapText="1"/>
      <protection locked="0"/>
    </xf>
    <xf numFmtId="165" fontId="7" fillId="48" borderId="39" xfId="1250" applyFont="1" applyFill="1" applyBorder="1" applyAlignment="1" applyProtection="1">
      <alignment horizontal="center" vertical="center" wrapText="1"/>
      <protection locked="0"/>
    </xf>
    <xf numFmtId="165" fontId="7" fillId="48" borderId="40" xfId="1250" applyFont="1" applyFill="1" applyBorder="1" applyAlignment="1" applyProtection="1">
      <alignment horizontal="center" vertical="center" wrapText="1"/>
      <protection locked="0"/>
    </xf>
    <xf numFmtId="165" fontId="7" fillId="48" borderId="18" xfId="1250" applyFont="1" applyFill="1" applyBorder="1" applyAlignment="1" applyProtection="1">
      <alignment horizontal="center" vertical="center" wrapText="1"/>
      <protection locked="0"/>
    </xf>
    <xf numFmtId="165" fontId="7" fillId="48" borderId="20" xfId="1250" applyFont="1" applyFill="1" applyBorder="1" applyAlignment="1" applyProtection="1">
      <alignment horizontal="center" vertical="center" wrapText="1"/>
      <protection locked="0"/>
    </xf>
    <xf numFmtId="165" fontId="7" fillId="48" borderId="23" xfId="1250" applyFont="1" applyFill="1" applyBorder="1" applyAlignment="1" applyProtection="1">
      <alignment horizontal="center" vertical="center" wrapText="1"/>
      <protection locked="0"/>
    </xf>
    <xf numFmtId="0" fontId="66" fillId="48" borderId="15" xfId="1371" applyFont="1" applyFill="1" applyBorder="1" applyAlignment="1" applyProtection="1">
      <alignment horizontal="left" vertical="center" wrapText="1"/>
      <protection locked="0"/>
    </xf>
    <xf numFmtId="0" fontId="50" fillId="48" borderId="24" xfId="1371" applyFont="1" applyFill="1" applyBorder="1" applyAlignment="1" applyProtection="1">
      <alignment horizontal="left" vertical="center" wrapText="1"/>
      <protection locked="0"/>
    </xf>
    <xf numFmtId="0" fontId="50" fillId="48" borderId="22" xfId="1371" applyFont="1" applyFill="1" applyBorder="1" applyAlignment="1" applyProtection="1">
      <alignment horizontal="left" vertical="center" wrapText="1"/>
      <protection locked="0"/>
    </xf>
    <xf numFmtId="0" fontId="50" fillId="48" borderId="25" xfId="1371" applyFont="1" applyFill="1" applyBorder="1" applyAlignment="1" applyProtection="1">
      <alignment horizontal="left" vertical="center" wrapText="1"/>
      <protection locked="0"/>
    </xf>
    <xf numFmtId="0" fontId="64" fillId="0" borderId="15" xfId="1371" applyFont="1" applyBorder="1" applyAlignment="1" applyProtection="1">
      <alignment horizontal="left" vertical="center" wrapText="1"/>
      <protection locked="0"/>
    </xf>
    <xf numFmtId="0" fontId="50" fillId="0" borderId="24" xfId="1371" applyFont="1" applyBorder="1" applyAlignment="1" applyProtection="1">
      <alignment horizontal="left" vertical="center" wrapText="1"/>
      <protection locked="0"/>
    </xf>
    <xf numFmtId="0" fontId="50" fillId="0" borderId="25" xfId="1371" applyFont="1" applyBorder="1" applyAlignment="1" applyProtection="1">
      <alignment horizontal="left" vertical="center" wrapText="1"/>
      <protection locked="0"/>
    </xf>
    <xf numFmtId="0" fontId="63" fillId="0" borderId="15" xfId="0" applyFont="1" applyBorder="1" applyAlignment="1">
      <alignment wrapText="1"/>
    </xf>
    <xf numFmtId="0" fontId="63" fillId="0" borderId="24" xfId="0" applyFont="1" applyBorder="1" applyAlignment="1">
      <alignment wrapText="1"/>
    </xf>
    <xf numFmtId="0" fontId="63" fillId="0" borderId="41" xfId="0" applyFont="1" applyBorder="1" applyAlignment="1">
      <alignment wrapText="1"/>
    </xf>
    <xf numFmtId="0" fontId="7" fillId="0" borderId="15" xfId="0" applyFont="1" applyBorder="1"/>
    <xf numFmtId="0" fontId="7" fillId="0" borderId="24" xfId="0" applyFont="1" applyBorder="1"/>
    <xf numFmtId="0" fontId="7" fillId="0" borderId="41" xfId="0" applyFont="1" applyBorder="1"/>
    <xf numFmtId="0" fontId="7" fillId="51" borderId="16" xfId="0" applyFont="1" applyFill="1" applyBorder="1" applyAlignment="1">
      <alignment horizontal="center" vertical="center"/>
    </xf>
    <xf numFmtId="0" fontId="7" fillId="51" borderId="17" xfId="0" applyFont="1" applyFill="1" applyBorder="1" applyAlignment="1">
      <alignment horizontal="center" vertical="center"/>
    </xf>
    <xf numFmtId="0" fontId="7" fillId="51" borderId="44" xfId="0" applyFont="1" applyFill="1" applyBorder="1" applyAlignment="1">
      <alignment horizontal="center" vertical="center"/>
    </xf>
    <xf numFmtId="0" fontId="7" fillId="51" borderId="24" xfId="0" applyFont="1" applyFill="1" applyBorder="1"/>
    <xf numFmtId="0" fontId="7" fillId="51" borderId="42" xfId="0" applyFont="1" applyFill="1" applyBorder="1"/>
    <xf numFmtId="0" fontId="7" fillId="0" borderId="42" xfId="0" applyFont="1" applyBorder="1" applyAlignment="1">
      <alignment wrapText="1"/>
    </xf>
    <xf numFmtId="14" fontId="7" fillId="0" borderId="15"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5" xfId="0" applyFont="1" applyBorder="1" applyAlignment="1">
      <alignment horizontal="center" vertical="center" wrapText="1"/>
    </xf>
    <xf numFmtId="0" fontId="7" fillId="48" borderId="10" xfId="1371" applyFont="1" applyFill="1" applyBorder="1" applyAlignment="1">
      <alignment horizontal="left" vertical="center" wrapText="1"/>
    </xf>
    <xf numFmtId="16" fontId="7" fillId="0" borderId="15" xfId="1371" applyNumberFormat="1" applyFont="1" applyBorder="1" applyAlignment="1">
      <alignment horizontal="center" vertical="center" wrapText="1"/>
    </xf>
    <xf numFmtId="0" fontId="65" fillId="0" borderId="42" xfId="0" applyFont="1" applyBorder="1" applyAlignment="1">
      <alignment wrapText="1"/>
    </xf>
    <xf numFmtId="0" fontId="50" fillId="48" borderId="15" xfId="1371" applyFont="1" applyFill="1" applyBorder="1" applyAlignment="1" applyProtection="1">
      <alignment horizontal="left" vertical="center" wrapText="1"/>
      <protection locked="0"/>
    </xf>
    <xf numFmtId="0" fontId="64" fillId="0" borderId="15" xfId="0" applyFont="1" applyBorder="1" applyAlignment="1">
      <alignment horizontal="justify" wrapText="1"/>
    </xf>
    <xf numFmtId="0" fontId="64" fillId="0" borderId="24" xfId="0" applyFont="1" applyBorder="1" applyAlignment="1">
      <alignment horizontal="justify" wrapText="1"/>
    </xf>
    <xf numFmtId="0" fontId="64" fillId="0" borderId="41" xfId="0" applyFont="1" applyBorder="1" applyAlignment="1">
      <alignment horizontal="justify" wrapText="1"/>
    </xf>
    <xf numFmtId="0" fontId="7" fillId="0" borderId="28" xfId="1371" applyFont="1" applyBorder="1" applyAlignment="1">
      <alignment horizontal="justify" vertical="center" wrapText="1"/>
    </xf>
    <xf numFmtId="0" fontId="7" fillId="51" borderId="15" xfId="0" applyFont="1" applyFill="1" applyBorder="1" applyAlignment="1">
      <alignment horizontal="justify" vertical="center" wrapText="1"/>
    </xf>
    <xf numFmtId="0" fontId="7" fillId="51" borderId="24" xfId="0" applyFont="1" applyFill="1" applyBorder="1" applyAlignment="1">
      <alignment horizontal="justify" vertical="center" wrapText="1"/>
    </xf>
    <xf numFmtId="0" fontId="7" fillId="51" borderId="25" xfId="0" applyFont="1" applyFill="1" applyBorder="1" applyAlignment="1">
      <alignment horizontal="justify" vertical="center" wrapText="1"/>
    </xf>
    <xf numFmtId="0" fontId="50" fillId="0" borderId="15" xfId="1371" applyFont="1" applyBorder="1" applyAlignment="1" applyProtection="1">
      <alignment horizontal="left" vertical="center" wrapText="1"/>
      <protection locked="0"/>
    </xf>
    <xf numFmtId="0" fontId="50" fillId="49" borderId="15" xfId="1371" applyFont="1" applyFill="1" applyBorder="1" applyAlignment="1" applyProtection="1">
      <alignment horizontal="left" vertical="center" wrapText="1"/>
      <protection locked="0"/>
    </xf>
    <xf numFmtId="0" fontId="50" fillId="49" borderId="24" xfId="1371" applyFont="1" applyFill="1" applyBorder="1" applyAlignment="1" applyProtection="1">
      <alignment horizontal="left" vertical="center" wrapText="1"/>
      <protection locked="0"/>
    </xf>
    <xf numFmtId="0" fontId="50" fillId="49" borderId="25" xfId="1371" applyFont="1" applyFill="1" applyBorder="1" applyAlignment="1" applyProtection="1">
      <alignment horizontal="left" vertical="center" wrapText="1"/>
      <protection locked="0"/>
    </xf>
    <xf numFmtId="0" fontId="71" fillId="49" borderId="15" xfId="1371" applyFont="1" applyFill="1" applyBorder="1" applyAlignment="1" applyProtection="1">
      <alignment horizontal="justify" vertical="center" wrapText="1"/>
      <protection locked="0"/>
    </xf>
    <xf numFmtId="0" fontId="50" fillId="49" borderId="24" xfId="1371" applyFont="1" applyFill="1" applyBorder="1" applyAlignment="1" applyProtection="1">
      <alignment horizontal="justify" vertical="center" wrapText="1"/>
      <protection locked="0"/>
    </xf>
    <xf numFmtId="0" fontId="50" fillId="49" borderId="25" xfId="1371" applyFont="1" applyFill="1" applyBorder="1" applyAlignment="1" applyProtection="1">
      <alignment horizontal="justify" vertical="center" wrapText="1"/>
      <protection locked="0"/>
    </xf>
    <xf numFmtId="165" fontId="7" fillId="48" borderId="45" xfId="1250" applyFont="1" applyFill="1" applyBorder="1" applyAlignment="1" applyProtection="1">
      <alignment horizontal="center" vertical="center" wrapText="1"/>
      <protection locked="0"/>
    </xf>
    <xf numFmtId="165" fontId="7" fillId="48" borderId="46" xfId="1250" applyFont="1" applyFill="1" applyBorder="1" applyAlignment="1" applyProtection="1">
      <alignment horizontal="center" vertical="center" wrapText="1"/>
      <protection locked="0"/>
    </xf>
    <xf numFmtId="165" fontId="7" fillId="48" borderId="47" xfId="1250" applyFont="1" applyFill="1" applyBorder="1" applyAlignment="1" applyProtection="1">
      <alignment horizontal="center" vertical="center" wrapText="1"/>
      <protection locked="0"/>
    </xf>
    <xf numFmtId="0" fontId="71" fillId="48" borderId="15" xfId="1371" applyFont="1" applyFill="1" applyBorder="1" applyAlignment="1" applyProtection="1">
      <alignment horizontal="left" vertical="center" wrapText="1"/>
      <protection locked="0"/>
    </xf>
    <xf numFmtId="0" fontId="49" fillId="50" borderId="15" xfId="1371" applyFont="1" applyFill="1" applyBorder="1" applyAlignment="1">
      <alignment horizontal="center" vertical="center"/>
    </xf>
    <xf numFmtId="0" fontId="49" fillId="50" borderId="24" xfId="1371" applyFont="1" applyFill="1" applyBorder="1" applyAlignment="1">
      <alignment horizontal="center" vertical="center"/>
    </xf>
    <xf numFmtId="0" fontId="49" fillId="50" borderId="25" xfId="1371" applyFont="1" applyFill="1" applyBorder="1" applyAlignment="1">
      <alignment horizontal="center" vertical="center"/>
    </xf>
    <xf numFmtId="0" fontId="65" fillId="0" borderId="15" xfId="0" applyFont="1" applyBorder="1" applyAlignment="1">
      <alignment vertical="center" wrapText="1"/>
    </xf>
    <xf numFmtId="0" fontId="65" fillId="0" borderId="24" xfId="0" applyFont="1" applyBorder="1" applyAlignment="1">
      <alignment vertical="center" wrapText="1"/>
    </xf>
    <xf numFmtId="0" fontId="65" fillId="0" borderId="42" xfId="0" applyFont="1" applyBorder="1" applyAlignment="1">
      <alignment vertical="center" wrapText="1"/>
    </xf>
    <xf numFmtId="0" fontId="65" fillId="0" borderId="41" xfId="0" applyFont="1" applyBorder="1" applyAlignment="1">
      <alignment vertical="center" wrapText="1"/>
    </xf>
    <xf numFmtId="0" fontId="63" fillId="0" borderId="24" xfId="0" applyFont="1" applyBorder="1" applyAlignment="1">
      <alignment vertical="center" wrapText="1"/>
    </xf>
    <xf numFmtId="0" fontId="63" fillId="0" borderId="41" xfId="0" applyFont="1" applyBorder="1" applyAlignment="1">
      <alignment vertical="center" wrapText="1"/>
    </xf>
    <xf numFmtId="0" fontId="64" fillId="0" borderId="15" xfId="0" applyFont="1" applyBorder="1" applyAlignment="1">
      <alignment wrapText="1"/>
    </xf>
    <xf numFmtId="0" fontId="7" fillId="48" borderId="13" xfId="1371" applyFont="1" applyFill="1" applyBorder="1" applyAlignment="1">
      <alignment horizontal="center" vertical="center" wrapText="1"/>
    </xf>
    <xf numFmtId="0" fontId="7" fillId="0" borderId="24" xfId="1371" applyFont="1" applyBorder="1" applyAlignment="1">
      <alignment horizontal="center" vertical="center"/>
    </xf>
    <xf numFmtId="0" fontId="7" fillId="0" borderId="25" xfId="1371" applyFont="1" applyBorder="1" applyAlignment="1">
      <alignment horizontal="center" vertical="center"/>
    </xf>
    <xf numFmtId="0" fontId="7" fillId="48" borderId="13" xfId="1371" applyFont="1" applyFill="1" applyBorder="1" applyAlignment="1">
      <alignment horizontal="center" vertical="center"/>
    </xf>
    <xf numFmtId="0" fontId="64" fillId="48" borderId="15" xfId="1371" applyFont="1" applyFill="1" applyBorder="1" applyAlignment="1" applyProtection="1">
      <alignment horizontal="left" vertical="center" wrapText="1"/>
      <protection locked="0"/>
    </xf>
    <xf numFmtId="0" fontId="7" fillId="0" borderId="10" xfId="1371" applyFont="1" applyBorder="1" applyAlignment="1" applyProtection="1">
      <alignment horizontal="left" vertical="center" wrapText="1"/>
      <protection locked="0"/>
    </xf>
    <xf numFmtId="165" fontId="7" fillId="24" borderId="15" xfId="1250" applyFont="1" applyFill="1" applyBorder="1" applyAlignment="1">
      <alignment horizontal="center" vertical="center" wrapText="1"/>
    </xf>
    <xf numFmtId="165" fontId="7" fillId="24" borderId="24" xfId="1250" applyFont="1" applyFill="1" applyBorder="1" applyAlignment="1">
      <alignment horizontal="center" vertical="center" wrapText="1"/>
    </xf>
    <xf numFmtId="165" fontId="7" fillId="24" borderId="28" xfId="1250" applyFont="1" applyFill="1" applyBorder="1" applyAlignment="1">
      <alignment horizontal="center" vertical="center" wrapText="1"/>
    </xf>
    <xf numFmtId="0" fontId="7" fillId="0" borderId="15" xfId="0" applyFont="1" applyBorder="1" applyAlignment="1">
      <alignment horizontal="justify" vertical="center"/>
    </xf>
    <xf numFmtId="0" fontId="7" fillId="0" borderId="24" xfId="0" applyFont="1" applyBorder="1" applyAlignment="1">
      <alignment horizontal="justify" vertical="center"/>
    </xf>
    <xf numFmtId="0" fontId="7" fillId="0" borderId="41" xfId="0" applyFont="1" applyBorder="1" applyAlignment="1">
      <alignment horizontal="justify" vertical="center"/>
    </xf>
    <xf numFmtId="0" fontId="7" fillId="51" borderId="24" xfId="0" applyFont="1" applyFill="1" applyBorder="1" applyAlignment="1">
      <alignment horizontal="justify" vertical="center"/>
    </xf>
    <xf numFmtId="0" fontId="7" fillId="51" borderId="42" xfId="0" applyFont="1" applyFill="1" applyBorder="1" applyAlignment="1">
      <alignment horizontal="justify" vertical="center"/>
    </xf>
    <xf numFmtId="0" fontId="7" fillId="48" borderId="10" xfId="1371" applyFont="1" applyFill="1" applyBorder="1" applyAlignment="1">
      <alignment horizontal="justify" vertical="center" wrapText="1"/>
    </xf>
    <xf numFmtId="14" fontId="7" fillId="0" borderId="15" xfId="1371" applyNumberFormat="1" applyFont="1" applyBorder="1" applyAlignment="1">
      <alignment horizontal="center" vertical="center" wrapText="1"/>
    </xf>
    <xf numFmtId="9" fontId="50" fillId="0" borderId="10" xfId="1495" applyFont="1" applyBorder="1" applyAlignment="1">
      <alignment horizontal="center"/>
    </xf>
    <xf numFmtId="10" fontId="72" fillId="0" borderId="10" xfId="1495" applyNumberFormat="1" applyFont="1" applyBorder="1"/>
    <xf numFmtId="9" fontId="50" fillId="0" borderId="10" xfId="1495" applyFont="1" applyBorder="1"/>
    <xf numFmtId="9" fontId="7" fillId="48" borderId="12" xfId="1495" applyFont="1" applyFill="1" applyBorder="1" applyAlignment="1" applyProtection="1">
      <alignment vertical="center" wrapText="1"/>
      <protection locked="0" hidden="1"/>
    </xf>
    <xf numFmtId="10" fontId="7" fillId="48" borderId="15" xfId="1495" applyNumberFormat="1" applyFont="1" applyFill="1" applyBorder="1" applyAlignment="1">
      <alignment horizontal="center" vertical="center"/>
    </xf>
    <xf numFmtId="170" fontId="7" fillId="24" borderId="10" xfId="1495" applyNumberFormat="1" applyFont="1" applyFill="1" applyBorder="1" applyAlignment="1">
      <alignment horizontal="center" vertical="center"/>
    </xf>
    <xf numFmtId="165" fontId="7" fillId="24" borderId="10" xfId="1495" applyNumberFormat="1" applyFont="1" applyFill="1" applyBorder="1" applyAlignment="1">
      <alignment horizontal="center" vertical="center"/>
    </xf>
    <xf numFmtId="10" fontId="7" fillId="24" borderId="10" xfId="1495" applyNumberFormat="1" applyFont="1" applyFill="1" applyBorder="1" applyAlignment="1">
      <alignment horizontal="center" vertical="center"/>
    </xf>
    <xf numFmtId="174" fontId="7" fillId="24" borderId="10" xfId="1250" applyNumberFormat="1"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General</c:formatCode>
                <c:ptCount val="12"/>
                <c:pt idx="0">
                  <c:v>0</c:v>
                </c:pt>
                <c:pt idx="1">
                  <c:v>0</c:v>
                </c:pt>
                <c:pt idx="2">
                  <c:v>0</c:v>
                </c:pt>
                <c:pt idx="3">
                  <c:v>0</c:v>
                </c:pt>
                <c:pt idx="4">
                  <c:v>0</c:v>
                </c:pt>
                <c:pt idx="5">
                  <c:v>0</c:v>
                </c:pt>
                <c:pt idx="6" formatCode="0.00%">
                  <c:v>2.8E-3</c:v>
                </c:pt>
                <c:pt idx="7" formatCode="0.00%">
                  <c:v>4.8999999999999998E-3</c:v>
                </c:pt>
                <c:pt idx="8" formatCode="0.00%">
                  <c:v>3.7900000000000003E-2</c:v>
                </c:pt>
                <c:pt idx="9" formatCode="0.00%">
                  <c:v>1.89E-2</c:v>
                </c:pt>
                <c:pt idx="10" formatCode="0.00%">
                  <c:v>1.49E-2</c:v>
                </c:pt>
                <c:pt idx="11" formatCode="0.00%">
                  <c:v>4.0599999999999997E-2</c:v>
                </c:pt>
              </c:numCache>
            </c:numRef>
          </c:val>
          <c:extLst>
            <c:ext xmlns:c16="http://schemas.microsoft.com/office/drawing/2014/chart" uri="{C3380CC4-5D6E-409C-BE32-E72D297353CC}">
              <c16:uniqueId val="{00000000-6695-4F72-B035-70F0DE72E880}"/>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#,##0.00_);_(* \(#,##0.00\);_(* "-"??_);_(@_)</c:formatCode>
                <c:ptCount val="12"/>
                <c:pt idx="0">
                  <c:v>0</c:v>
                </c:pt>
                <c:pt idx="1">
                  <c:v>0</c:v>
                </c:pt>
                <c:pt idx="2">
                  <c:v>0</c:v>
                </c:pt>
                <c:pt idx="3">
                  <c:v>0</c:v>
                </c:pt>
                <c:pt idx="4">
                  <c:v>0</c:v>
                </c:pt>
                <c:pt idx="5">
                  <c:v>0</c:v>
                </c:pt>
                <c:pt idx="6" formatCode="0.00%">
                  <c:v>2.8E-3</c:v>
                </c:pt>
                <c:pt idx="7" formatCode="0.00%">
                  <c:v>4.8999999999999998E-3</c:v>
                </c:pt>
                <c:pt idx="8" formatCode="0.00%">
                  <c:v>3.7900000000000003E-2</c:v>
                </c:pt>
              </c:numCache>
            </c:numRef>
          </c:val>
          <c:extLst>
            <c:ext xmlns:c16="http://schemas.microsoft.com/office/drawing/2014/chart" uri="{C3380CC4-5D6E-409C-BE32-E72D297353CC}">
              <c16:uniqueId val="{00000001-6695-4F72-B035-70F0DE72E880}"/>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2.3333333333333334E-2</c:v>
                </c:pt>
                <c:pt idx="7">
                  <c:v>6.4166666666666664E-2</c:v>
                </c:pt>
                <c:pt idx="8">
                  <c:v>0.38</c:v>
                </c:pt>
                <c:pt idx="9">
                  <c:v>0</c:v>
                </c:pt>
                <c:pt idx="10">
                  <c:v>0</c:v>
                </c:pt>
                <c:pt idx="11">
                  <c:v>0</c:v>
                </c:pt>
              </c:numCache>
            </c:numRef>
          </c:val>
          <c:smooth val="0"/>
          <c:extLst>
            <c:ext xmlns:c16="http://schemas.microsoft.com/office/drawing/2014/chart" uri="{C3380CC4-5D6E-409C-BE32-E72D297353CC}">
              <c16:uniqueId val="{00000002-6695-4F72-B035-70F0DE72E880}"/>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14 Meta 5'!$C$26</c:f>
              <c:strCache>
                <c:ptCount val="1"/>
                <c:pt idx="0">
                  <c:v>Magnitud programada mensual</c:v>
                </c:pt>
              </c:strCache>
            </c:strRef>
          </c:tx>
          <c:invertIfNegative val="0"/>
          <c:cat>
            <c:strRef>
              <c:f>'HV Actividad 14 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14 Meta 5'!$C$27:$C$38</c:f>
              <c:numCache>
                <c:formatCode>_(* #,##0.00_);_(* \(#,##0.00\);_(* "-"??_);_(@_)</c:formatCode>
                <c:ptCount val="12"/>
                <c:pt idx="0">
                  <c:v>0</c:v>
                </c:pt>
                <c:pt idx="1">
                  <c:v>0</c:v>
                </c:pt>
                <c:pt idx="2">
                  <c:v>0</c:v>
                </c:pt>
                <c:pt idx="3">
                  <c:v>0</c:v>
                </c:pt>
                <c:pt idx="4">
                  <c:v>0</c:v>
                </c:pt>
                <c:pt idx="5">
                  <c:v>0</c:v>
                </c:pt>
                <c:pt idx="6">
                  <c:v>2.8</c:v>
                </c:pt>
                <c:pt idx="7">
                  <c:v>2.8</c:v>
                </c:pt>
                <c:pt idx="8">
                  <c:v>2.8</c:v>
                </c:pt>
              </c:numCache>
            </c:numRef>
          </c:val>
          <c:extLst>
            <c:ext xmlns:c16="http://schemas.microsoft.com/office/drawing/2014/chart" uri="{C3380CC4-5D6E-409C-BE32-E72D297353CC}">
              <c16:uniqueId val="{00000000-B26E-4B25-8352-B7634C6FFDD5}"/>
            </c:ext>
          </c:extLst>
        </c:ser>
        <c:ser>
          <c:idx val="1"/>
          <c:order val="1"/>
          <c:tx>
            <c:strRef>
              <c:f>'HV Actividad 14 Meta 5'!$D$26</c:f>
              <c:strCache>
                <c:ptCount val="1"/>
                <c:pt idx="0">
                  <c:v>Magnitud ejecutada mensual</c:v>
                </c:pt>
              </c:strCache>
            </c:strRef>
          </c:tx>
          <c:invertIfNegative val="0"/>
          <c:cat>
            <c:strRef>
              <c:f>'HV Actividad 14 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14 Meta 5'!$D$27:$D$38</c:f>
              <c:numCache>
                <c:formatCode>_(* #,##0.00_);_(* \(#,##0.00\);_(* "-"??_);_(@_)</c:formatCode>
                <c:ptCount val="12"/>
                <c:pt idx="1">
                  <c:v>0</c:v>
                </c:pt>
                <c:pt idx="2">
                  <c:v>0</c:v>
                </c:pt>
                <c:pt idx="3">
                  <c:v>0</c:v>
                </c:pt>
                <c:pt idx="4">
                  <c:v>0</c:v>
                </c:pt>
                <c:pt idx="5">
                  <c:v>0</c:v>
                </c:pt>
                <c:pt idx="6">
                  <c:v>2.8</c:v>
                </c:pt>
                <c:pt idx="7">
                  <c:v>2.8</c:v>
                </c:pt>
                <c:pt idx="8">
                  <c:v>2.8</c:v>
                </c:pt>
              </c:numCache>
            </c:numRef>
          </c:val>
          <c:extLst>
            <c:ext xmlns:c16="http://schemas.microsoft.com/office/drawing/2014/chart" uri="{C3380CC4-5D6E-409C-BE32-E72D297353CC}">
              <c16:uniqueId val="{00000001-B26E-4B25-8352-B7634C6FFDD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14 Meta 5'!$H$26</c:f>
              <c:strCache>
                <c:ptCount val="1"/>
                <c:pt idx="0">
                  <c:v>% Avance acumulado</c:v>
                </c:pt>
              </c:strCache>
            </c:strRef>
          </c:tx>
          <c:val>
            <c:numRef>
              <c:f>'HV Actividad 14 Meta 5'!$H$27:$H$38</c:f>
              <c:numCache>
                <c:formatCode>0.00%</c:formatCode>
                <c:ptCount val="12"/>
                <c:pt idx="0">
                  <c:v>0</c:v>
                </c:pt>
                <c:pt idx="1">
                  <c:v>0</c:v>
                </c:pt>
                <c:pt idx="2">
                  <c:v>0</c:v>
                </c:pt>
                <c:pt idx="3">
                  <c:v>0</c:v>
                </c:pt>
                <c:pt idx="4">
                  <c:v>0</c:v>
                </c:pt>
                <c:pt idx="5">
                  <c:v>0</c:v>
                </c:pt>
                <c:pt idx="6">
                  <c:v>27.999999999999996</c:v>
                </c:pt>
                <c:pt idx="7">
                  <c:v>55.999999999999993</c:v>
                </c:pt>
                <c:pt idx="8">
                  <c:v>83.999999999999986</c:v>
                </c:pt>
                <c:pt idx="9">
                  <c:v>0</c:v>
                </c:pt>
                <c:pt idx="10">
                  <c:v>0</c:v>
                </c:pt>
                <c:pt idx="11">
                  <c:v>0</c:v>
                </c:pt>
              </c:numCache>
            </c:numRef>
          </c:val>
          <c:smooth val="0"/>
          <c:extLst>
            <c:ext xmlns:c16="http://schemas.microsoft.com/office/drawing/2014/chart" uri="{C3380CC4-5D6E-409C-BE32-E72D297353CC}">
              <c16:uniqueId val="{00000002-B26E-4B25-8352-B7634C6FFDD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15 y 16 Meta 5'!$C$26</c:f>
              <c:strCache>
                <c:ptCount val="1"/>
                <c:pt idx="0">
                  <c:v>Magnitud programada mensual</c:v>
                </c:pt>
              </c:strCache>
            </c:strRef>
          </c:tx>
          <c:invertIfNegative val="0"/>
          <c:cat>
            <c:strRef>
              <c:f>'HV Actividad 15 y 16 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15 y 16 Meta 5'!$C$27:$C$38</c:f>
              <c:numCache>
                <c:formatCode>_(* #,##0.00_);_(* \(#,##0.00\);_(* "-"??_);_(@_)</c:formatCode>
                <c:ptCount val="12"/>
                <c:pt idx="6">
                  <c:v>7.5</c:v>
                </c:pt>
                <c:pt idx="7">
                  <c:v>7.5</c:v>
                </c:pt>
                <c:pt idx="8">
                  <c:v>7.5</c:v>
                </c:pt>
                <c:pt idx="9">
                  <c:v>7.5</c:v>
                </c:pt>
                <c:pt idx="10">
                  <c:v>7.5</c:v>
                </c:pt>
                <c:pt idx="11">
                  <c:v>7.5</c:v>
                </c:pt>
              </c:numCache>
            </c:numRef>
          </c:val>
          <c:extLst>
            <c:ext xmlns:c16="http://schemas.microsoft.com/office/drawing/2014/chart" uri="{C3380CC4-5D6E-409C-BE32-E72D297353CC}">
              <c16:uniqueId val="{00000000-5A87-4096-8FB1-04E61B6584EA}"/>
            </c:ext>
          </c:extLst>
        </c:ser>
        <c:ser>
          <c:idx val="1"/>
          <c:order val="1"/>
          <c:tx>
            <c:strRef>
              <c:f>'HV Actividad 15 y 16 Meta 5'!$D$26</c:f>
              <c:strCache>
                <c:ptCount val="1"/>
                <c:pt idx="0">
                  <c:v>Magnitud ejecutada mensual</c:v>
                </c:pt>
              </c:strCache>
            </c:strRef>
          </c:tx>
          <c:invertIfNegative val="0"/>
          <c:cat>
            <c:strRef>
              <c:f>'HV Actividad 15 y 16 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15 y 16 Meta 5'!$D$27:$D$38</c:f>
              <c:numCache>
                <c:formatCode>_(* #,##0.00_);_(* \(#,##0.00\);_(* "-"??_);_(@_)</c:formatCode>
                <c:ptCount val="12"/>
                <c:pt idx="0">
                  <c:v>0</c:v>
                </c:pt>
                <c:pt idx="1">
                  <c:v>0</c:v>
                </c:pt>
                <c:pt idx="2">
                  <c:v>0</c:v>
                </c:pt>
                <c:pt idx="3">
                  <c:v>0</c:v>
                </c:pt>
                <c:pt idx="4">
                  <c:v>0</c:v>
                </c:pt>
                <c:pt idx="5">
                  <c:v>0</c:v>
                </c:pt>
                <c:pt idx="6">
                  <c:v>7.5</c:v>
                </c:pt>
                <c:pt idx="7">
                  <c:v>7.5</c:v>
                </c:pt>
                <c:pt idx="8">
                  <c:v>7.5</c:v>
                </c:pt>
                <c:pt idx="9">
                  <c:v>7.5</c:v>
                </c:pt>
              </c:numCache>
            </c:numRef>
          </c:val>
          <c:extLst>
            <c:ext xmlns:c16="http://schemas.microsoft.com/office/drawing/2014/chart" uri="{C3380CC4-5D6E-409C-BE32-E72D297353CC}">
              <c16:uniqueId val="{00000001-5A87-4096-8FB1-04E61B6584EA}"/>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15 y 16 Meta 5'!$H$26</c:f>
              <c:strCache>
                <c:ptCount val="1"/>
                <c:pt idx="0">
                  <c:v>% Avance acumulado</c:v>
                </c:pt>
              </c:strCache>
            </c:strRef>
          </c:tx>
          <c:val>
            <c:numRef>
              <c:f>'HV Actividad 15 y 16 Meta 5'!$H$27:$H$38</c:f>
              <c:numCache>
                <c:formatCode>0.00%</c:formatCode>
                <c:ptCount val="12"/>
                <c:pt idx="0">
                  <c:v>0</c:v>
                </c:pt>
                <c:pt idx="1">
                  <c:v>0</c:v>
                </c:pt>
                <c:pt idx="2">
                  <c:v>0</c:v>
                </c:pt>
                <c:pt idx="3">
                  <c:v>0</c:v>
                </c:pt>
                <c:pt idx="4">
                  <c:v>0</c:v>
                </c:pt>
                <c:pt idx="5">
                  <c:v>0</c:v>
                </c:pt>
                <c:pt idx="6">
                  <c:v>0.625</c:v>
                </c:pt>
                <c:pt idx="7">
                  <c:v>1.25</c:v>
                </c:pt>
                <c:pt idx="8">
                  <c:v>1.875</c:v>
                </c:pt>
                <c:pt idx="9">
                  <c:v>2.5</c:v>
                </c:pt>
                <c:pt idx="10">
                  <c:v>0</c:v>
                </c:pt>
                <c:pt idx="11">
                  <c:v>0</c:v>
                </c:pt>
              </c:numCache>
            </c:numRef>
          </c:val>
          <c:smooth val="0"/>
          <c:extLst>
            <c:ext xmlns:c16="http://schemas.microsoft.com/office/drawing/2014/chart" uri="{C3380CC4-5D6E-409C-BE32-E72D297353CC}">
              <c16:uniqueId val="{00000002-5A87-4096-8FB1-04E61B6584EA}"/>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22 Meta 7'!$C$26</c:f>
              <c:strCache>
                <c:ptCount val="1"/>
                <c:pt idx="0">
                  <c:v>Magnitud programada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7'!$C$27:$C$38</c:f>
              <c:numCache>
                <c:formatCode>_(* #,##0.00_);_(* \(#,##0.00\);_(* "-"??_);_(@_)</c:formatCode>
                <c:ptCount val="12"/>
                <c:pt idx="9" formatCode="0%">
                  <c:v>0.2</c:v>
                </c:pt>
              </c:numCache>
            </c:numRef>
          </c:val>
          <c:extLst>
            <c:ext xmlns:c16="http://schemas.microsoft.com/office/drawing/2014/chart" uri="{C3380CC4-5D6E-409C-BE32-E72D297353CC}">
              <c16:uniqueId val="{00000000-3A92-4F81-811A-4CA606AE3BE4}"/>
            </c:ext>
          </c:extLst>
        </c:ser>
        <c:ser>
          <c:idx val="1"/>
          <c:order val="1"/>
          <c:tx>
            <c:strRef>
              <c:f>'HV Actividad 22 Meta 7'!$D$26</c:f>
              <c:strCache>
                <c:ptCount val="1"/>
                <c:pt idx="0">
                  <c:v>Magnitud ejecutada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7'!$D$27:$D$38</c:f>
              <c:numCache>
                <c:formatCode>_(* #,##0.00_);_(* \(#,##0.00\);_(* "-"??_);_(@_)</c:formatCode>
                <c:ptCount val="12"/>
                <c:pt idx="9" formatCode="0%">
                  <c:v>0.2</c:v>
                </c:pt>
              </c:numCache>
            </c:numRef>
          </c:val>
          <c:extLst>
            <c:ext xmlns:c16="http://schemas.microsoft.com/office/drawing/2014/chart" uri="{C3380CC4-5D6E-409C-BE32-E72D297353CC}">
              <c16:uniqueId val="{00000001-3A92-4F81-811A-4CA606AE3BE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22 Meta 7'!$H$26</c:f>
              <c:strCache>
                <c:ptCount val="1"/>
                <c:pt idx="0">
                  <c:v>% Avance acumulado</c:v>
                </c:pt>
              </c:strCache>
            </c:strRef>
          </c:tx>
          <c:val>
            <c:numRef>
              <c:f>'HV Actividad 22 Meta 7'!$H$27:$H$38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A92-4F81-811A-4CA606AE3BE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5'!$C$26</c:f>
              <c:strCache>
                <c:ptCount val="1"/>
                <c:pt idx="0">
                  <c:v>Magnitud programada mensual</c:v>
                </c:pt>
              </c:strCache>
            </c:strRef>
          </c:tx>
          <c:invertIfNegative val="0"/>
          <c:cat>
            <c:strRef>
              <c:f>'Meta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#,##0.00_);_(* \(#,##0.00\);_(* "-"??_);_(@_)</c:formatCode>
                <c:ptCount val="12"/>
                <c:pt idx="0">
                  <c:v>0</c:v>
                </c:pt>
                <c:pt idx="1">
                  <c:v>0</c:v>
                </c:pt>
                <c:pt idx="2">
                  <c:v>0</c:v>
                </c:pt>
                <c:pt idx="3">
                  <c:v>0</c:v>
                </c:pt>
                <c:pt idx="4">
                  <c:v>0</c:v>
                </c:pt>
                <c:pt idx="5">
                  <c:v>0</c:v>
                </c:pt>
                <c:pt idx="6" formatCode="0.00%">
                  <c:v>1.9E-2</c:v>
                </c:pt>
                <c:pt idx="7" formatCode="0.00%">
                  <c:v>2.0400000000000001E-2</c:v>
                </c:pt>
                <c:pt idx="8" formatCode="0.00%">
                  <c:v>2.12E-2</c:v>
                </c:pt>
                <c:pt idx="9" formatCode="0.00%">
                  <c:v>2.12E-2</c:v>
                </c:pt>
                <c:pt idx="10" formatCode="0.00%">
                  <c:v>2.12E-2</c:v>
                </c:pt>
                <c:pt idx="11" formatCode="0.00%">
                  <c:v>1.7100000000000001E-2</c:v>
                </c:pt>
              </c:numCache>
            </c:numRef>
          </c:val>
          <c:extLst>
            <c:ext xmlns:c16="http://schemas.microsoft.com/office/drawing/2014/chart" uri="{C3380CC4-5D6E-409C-BE32-E72D297353CC}">
              <c16:uniqueId val="{00000000-B456-4BCC-A51F-53B9136D1619}"/>
            </c:ext>
          </c:extLst>
        </c:ser>
        <c:ser>
          <c:idx val="1"/>
          <c:order val="1"/>
          <c:tx>
            <c:strRef>
              <c:f>'Meta 5'!$D$26</c:f>
              <c:strCache>
                <c:ptCount val="1"/>
                <c:pt idx="0">
                  <c:v>Magnitud ejecutada mensual</c:v>
                </c:pt>
              </c:strCache>
            </c:strRef>
          </c:tx>
          <c:invertIfNegative val="0"/>
          <c:cat>
            <c:strRef>
              <c:f>'Meta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#,##0.00_);_(* \(#,##0.00\);_(* "-"??_);_(@_)</c:formatCode>
                <c:ptCount val="12"/>
                <c:pt idx="0">
                  <c:v>0</c:v>
                </c:pt>
                <c:pt idx="1">
                  <c:v>0</c:v>
                </c:pt>
                <c:pt idx="2">
                  <c:v>0</c:v>
                </c:pt>
                <c:pt idx="3">
                  <c:v>0</c:v>
                </c:pt>
                <c:pt idx="4">
                  <c:v>0</c:v>
                </c:pt>
                <c:pt idx="5">
                  <c:v>0</c:v>
                </c:pt>
                <c:pt idx="6" formatCode="0.00%">
                  <c:v>1.9E-2</c:v>
                </c:pt>
                <c:pt idx="7" formatCode="0.00%">
                  <c:v>2.0400000000000001E-2</c:v>
                </c:pt>
                <c:pt idx="8" formatCode="0.00%">
                  <c:v>2.12E-2</c:v>
                </c:pt>
              </c:numCache>
            </c:numRef>
          </c:val>
          <c:extLst>
            <c:ext xmlns:c16="http://schemas.microsoft.com/office/drawing/2014/chart" uri="{C3380CC4-5D6E-409C-BE32-E72D297353CC}">
              <c16:uniqueId val="{00000001-B456-4BCC-A51F-53B9136D1619}"/>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5'!$H$26</c:f>
              <c:strCache>
                <c:ptCount val="1"/>
                <c:pt idx="0">
                  <c:v>% Avance acumulado</c:v>
                </c:pt>
              </c:strCache>
            </c:strRef>
          </c:tx>
          <c:val>
            <c:numRef>
              <c:f>'Meta 5'!$H$27:$H$38</c:f>
              <c:numCache>
                <c:formatCode>0%</c:formatCode>
                <c:ptCount val="12"/>
                <c:pt idx="0">
                  <c:v>0</c:v>
                </c:pt>
                <c:pt idx="1">
                  <c:v>0</c:v>
                </c:pt>
                <c:pt idx="2">
                  <c:v>0</c:v>
                </c:pt>
                <c:pt idx="3">
                  <c:v>0</c:v>
                </c:pt>
                <c:pt idx="4">
                  <c:v>0</c:v>
                </c:pt>
                <c:pt idx="5">
                  <c:v>0</c:v>
                </c:pt>
                <c:pt idx="6">
                  <c:v>0.15833333333333333</c:v>
                </c:pt>
                <c:pt idx="7">
                  <c:v>0.32833333333333337</c:v>
                </c:pt>
                <c:pt idx="8">
                  <c:v>0.505</c:v>
                </c:pt>
                <c:pt idx="9">
                  <c:v>0</c:v>
                </c:pt>
                <c:pt idx="10">
                  <c:v>0</c:v>
                </c:pt>
                <c:pt idx="11">
                  <c:v>0</c:v>
                </c:pt>
              </c:numCache>
            </c:numRef>
          </c:val>
          <c:smooth val="0"/>
          <c:extLst>
            <c:ext xmlns:c16="http://schemas.microsoft.com/office/drawing/2014/chart" uri="{C3380CC4-5D6E-409C-BE32-E72D297353CC}">
              <c16:uniqueId val="{00000002-B456-4BCC-A51F-53B9136D1619}"/>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6'!$C$26</c:f>
              <c:strCache>
                <c:ptCount val="1"/>
                <c:pt idx="0">
                  <c:v>Magnitud programada mensual</c:v>
                </c:pt>
              </c:strCache>
            </c:strRef>
          </c:tx>
          <c:invertIfNegative val="0"/>
          <c:cat>
            <c:strRef>
              <c:f>'Meta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#,##0.00_);_(* \(#,##0.00\);_(* "-"??_);_(@_)</c:formatCode>
                <c:ptCount val="12"/>
                <c:pt idx="0">
                  <c:v>0</c:v>
                </c:pt>
                <c:pt idx="1">
                  <c:v>0</c:v>
                </c:pt>
                <c:pt idx="2">
                  <c:v>0</c:v>
                </c:pt>
                <c:pt idx="3">
                  <c:v>0</c:v>
                </c:pt>
                <c:pt idx="4">
                  <c:v>0</c:v>
                </c:pt>
                <c:pt idx="5">
                  <c:v>0</c:v>
                </c:pt>
                <c:pt idx="6" formatCode="0.00%">
                  <c:v>8.0000000000000002E-3</c:v>
                </c:pt>
                <c:pt idx="7" formatCode="0.00%">
                  <c:v>9.1999999999999998E-3</c:v>
                </c:pt>
                <c:pt idx="8" formatCode="0.00%">
                  <c:v>9.1999999999999998E-3</c:v>
                </c:pt>
                <c:pt idx="9" formatCode="0.00%">
                  <c:v>3.44E-2</c:v>
                </c:pt>
                <c:pt idx="10" formatCode="0.00%">
                  <c:v>4.2200000000000001E-2</c:v>
                </c:pt>
                <c:pt idx="11" formatCode="0.0%">
                  <c:v>1.7000000000000001E-2</c:v>
                </c:pt>
              </c:numCache>
            </c:numRef>
          </c:val>
          <c:extLst>
            <c:ext xmlns:c16="http://schemas.microsoft.com/office/drawing/2014/chart" uri="{C3380CC4-5D6E-409C-BE32-E72D297353CC}">
              <c16:uniqueId val="{00000000-060E-4FE8-9EE2-7643F05B74BF}"/>
            </c:ext>
          </c:extLst>
        </c:ser>
        <c:ser>
          <c:idx val="1"/>
          <c:order val="1"/>
          <c:tx>
            <c:strRef>
              <c:f>'Meta 6'!$D$26</c:f>
              <c:strCache>
                <c:ptCount val="1"/>
                <c:pt idx="0">
                  <c:v>Magnitud ejecutada mensual</c:v>
                </c:pt>
              </c:strCache>
            </c:strRef>
          </c:tx>
          <c:invertIfNegative val="0"/>
          <c:cat>
            <c:strRef>
              <c:f>'Meta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#,##0.00_);_(* \(#,##0.00\);_(* "-"??_);_(@_)</c:formatCode>
                <c:ptCount val="12"/>
                <c:pt idx="0">
                  <c:v>0</c:v>
                </c:pt>
                <c:pt idx="1">
                  <c:v>0</c:v>
                </c:pt>
                <c:pt idx="2">
                  <c:v>0</c:v>
                </c:pt>
                <c:pt idx="3">
                  <c:v>0</c:v>
                </c:pt>
                <c:pt idx="4">
                  <c:v>0</c:v>
                </c:pt>
                <c:pt idx="5">
                  <c:v>0</c:v>
                </c:pt>
                <c:pt idx="6" formatCode="0.00%">
                  <c:v>8.0000000000000002E-3</c:v>
                </c:pt>
                <c:pt idx="7" formatCode="0.00%">
                  <c:v>9.1999999999999998E-3</c:v>
                </c:pt>
                <c:pt idx="8" formatCode="0.00%">
                  <c:v>9.1999999999999998E-3</c:v>
                </c:pt>
              </c:numCache>
            </c:numRef>
          </c:val>
          <c:extLst>
            <c:ext xmlns:c16="http://schemas.microsoft.com/office/drawing/2014/chart" uri="{C3380CC4-5D6E-409C-BE32-E72D297353CC}">
              <c16:uniqueId val="{00000001-060E-4FE8-9EE2-7643F05B74B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6'!$H$26</c:f>
              <c:strCache>
                <c:ptCount val="1"/>
                <c:pt idx="0">
                  <c:v>% Avance acumulado</c:v>
                </c:pt>
              </c:strCache>
            </c:strRef>
          </c:tx>
          <c:val>
            <c:numRef>
              <c:f>'Meta 6'!$H$27:$H$38</c:f>
              <c:numCache>
                <c:formatCode>0%</c:formatCode>
                <c:ptCount val="12"/>
                <c:pt idx="0">
                  <c:v>0</c:v>
                </c:pt>
                <c:pt idx="1">
                  <c:v>0</c:v>
                </c:pt>
                <c:pt idx="2">
                  <c:v>0</c:v>
                </c:pt>
                <c:pt idx="3">
                  <c:v>0</c:v>
                </c:pt>
                <c:pt idx="4">
                  <c:v>0</c:v>
                </c:pt>
                <c:pt idx="5">
                  <c:v>0</c:v>
                </c:pt>
                <c:pt idx="6">
                  <c:v>6.6666666666666666E-2</c:v>
                </c:pt>
                <c:pt idx="7">
                  <c:v>0.14333333333333334</c:v>
                </c:pt>
                <c:pt idx="8">
                  <c:v>0.22000000000000003</c:v>
                </c:pt>
                <c:pt idx="9">
                  <c:v>0</c:v>
                </c:pt>
                <c:pt idx="10">
                  <c:v>0</c:v>
                </c:pt>
                <c:pt idx="11">
                  <c:v>0</c:v>
                </c:pt>
              </c:numCache>
            </c:numRef>
          </c:val>
          <c:smooth val="0"/>
          <c:extLst>
            <c:ext xmlns:c16="http://schemas.microsoft.com/office/drawing/2014/chart" uri="{C3380CC4-5D6E-409C-BE32-E72D297353CC}">
              <c16:uniqueId val="{00000002-060E-4FE8-9EE2-7643F05B74B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22 Meta 7'!$C$26</c:f>
              <c:strCache>
                <c:ptCount val="1"/>
                <c:pt idx="0">
                  <c:v>Magnitud programada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7'!$C$27:$C$38</c:f>
              <c:numCache>
                <c:formatCode>_(* #,##0.00_);_(* \(#,##0.00\);_(* "-"??_);_(@_)</c:formatCode>
                <c:ptCount val="12"/>
                <c:pt idx="9" formatCode="0%">
                  <c:v>0.2</c:v>
                </c:pt>
              </c:numCache>
            </c:numRef>
          </c:val>
          <c:extLst>
            <c:ext xmlns:c16="http://schemas.microsoft.com/office/drawing/2014/chart" uri="{C3380CC4-5D6E-409C-BE32-E72D297353CC}">
              <c16:uniqueId val="{00000000-C79B-4F99-B3F4-B8993E4D1557}"/>
            </c:ext>
          </c:extLst>
        </c:ser>
        <c:ser>
          <c:idx val="1"/>
          <c:order val="1"/>
          <c:tx>
            <c:strRef>
              <c:f>'HV Actividad 22 Meta 7'!$D$26</c:f>
              <c:strCache>
                <c:ptCount val="1"/>
                <c:pt idx="0">
                  <c:v>Magnitud ejecutada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7'!$D$27:$D$38</c:f>
              <c:numCache>
                <c:formatCode>_(* #,##0.00_);_(* \(#,##0.00\);_(* "-"??_);_(@_)</c:formatCode>
                <c:ptCount val="12"/>
                <c:pt idx="9" formatCode="0%">
                  <c:v>0.2</c:v>
                </c:pt>
              </c:numCache>
            </c:numRef>
          </c:val>
          <c:extLst>
            <c:ext xmlns:c16="http://schemas.microsoft.com/office/drawing/2014/chart" uri="{C3380CC4-5D6E-409C-BE32-E72D297353CC}">
              <c16:uniqueId val="{00000001-C79B-4F99-B3F4-B8993E4D155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22 Meta 7'!$H$26</c:f>
              <c:strCache>
                <c:ptCount val="1"/>
                <c:pt idx="0">
                  <c:v>% Avance acumulado</c:v>
                </c:pt>
              </c:strCache>
            </c:strRef>
          </c:tx>
          <c:val>
            <c:numRef>
              <c:f>'HV Actividad 22 Meta 7'!$H$27:$H$38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79B-4F99-B3F4-B8993E4D155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19 Meta 6'!$C$26</c:f>
              <c:strCache>
                <c:ptCount val="1"/>
                <c:pt idx="0">
                  <c:v>Magnitud programada mensual</c:v>
                </c:pt>
              </c:strCache>
            </c:strRef>
          </c:tx>
          <c:invertIfNegative val="0"/>
          <c:cat>
            <c:strRef>
              <c:f>'HV Actividad 19 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19 Meta 6'!$C$27:$C$38</c:f>
              <c:numCache>
                <c:formatCode>_(* #,##0.00_);_(* \(#,##0.00\);_(* "-"??_);_(@_)</c:formatCode>
                <c:ptCount val="12"/>
                <c:pt idx="0">
                  <c:v>0</c:v>
                </c:pt>
                <c:pt idx="1">
                  <c:v>0</c:v>
                </c:pt>
                <c:pt idx="2">
                  <c:v>0</c:v>
                </c:pt>
                <c:pt idx="3">
                  <c:v>0</c:v>
                </c:pt>
                <c:pt idx="4">
                  <c:v>0</c:v>
                </c:pt>
                <c:pt idx="5">
                  <c:v>0</c:v>
                </c:pt>
                <c:pt idx="6">
                  <c:v>8.3000000000000007</c:v>
                </c:pt>
                <c:pt idx="7">
                  <c:v>8.3000000000000007</c:v>
                </c:pt>
                <c:pt idx="8">
                  <c:v>8.3000000000000007</c:v>
                </c:pt>
                <c:pt idx="9">
                  <c:v>8.3000000000000007</c:v>
                </c:pt>
                <c:pt idx="10">
                  <c:v>8.3000000000000007</c:v>
                </c:pt>
                <c:pt idx="11">
                  <c:v>8.3000000000000007</c:v>
                </c:pt>
              </c:numCache>
            </c:numRef>
          </c:val>
          <c:extLst>
            <c:ext xmlns:c16="http://schemas.microsoft.com/office/drawing/2014/chart" uri="{C3380CC4-5D6E-409C-BE32-E72D297353CC}">
              <c16:uniqueId val="{00000000-4E6A-426D-975B-2163F9BBD5F8}"/>
            </c:ext>
          </c:extLst>
        </c:ser>
        <c:ser>
          <c:idx val="1"/>
          <c:order val="1"/>
          <c:tx>
            <c:strRef>
              <c:f>'HV Actividad 19 Meta 6'!$D$26</c:f>
              <c:strCache>
                <c:ptCount val="1"/>
                <c:pt idx="0">
                  <c:v>Magnitud ejecutada mensual</c:v>
                </c:pt>
              </c:strCache>
            </c:strRef>
          </c:tx>
          <c:invertIfNegative val="0"/>
          <c:cat>
            <c:strRef>
              <c:f>'HV Actividad 19 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19 Meta 6'!$D$27:$D$38</c:f>
              <c:numCache>
                <c:formatCode>_(* #,##0.00_);_(* \(#,##0.00\);_(* "-"??_);_(@_)</c:formatCode>
                <c:ptCount val="12"/>
                <c:pt idx="1">
                  <c:v>0</c:v>
                </c:pt>
                <c:pt idx="2">
                  <c:v>0</c:v>
                </c:pt>
                <c:pt idx="3">
                  <c:v>0</c:v>
                </c:pt>
                <c:pt idx="4">
                  <c:v>0</c:v>
                </c:pt>
                <c:pt idx="5">
                  <c:v>0</c:v>
                </c:pt>
                <c:pt idx="6">
                  <c:v>1</c:v>
                </c:pt>
                <c:pt idx="7">
                  <c:v>1</c:v>
                </c:pt>
                <c:pt idx="8">
                  <c:v>1</c:v>
                </c:pt>
                <c:pt idx="9">
                  <c:v>1</c:v>
                </c:pt>
              </c:numCache>
            </c:numRef>
          </c:val>
          <c:extLst>
            <c:ext xmlns:c16="http://schemas.microsoft.com/office/drawing/2014/chart" uri="{C3380CC4-5D6E-409C-BE32-E72D297353CC}">
              <c16:uniqueId val="{00000001-4E6A-426D-975B-2163F9BBD5F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19 Meta 6'!$H$26</c:f>
              <c:strCache>
                <c:ptCount val="1"/>
                <c:pt idx="0">
                  <c:v>% Avance acumulado</c:v>
                </c:pt>
              </c:strCache>
            </c:strRef>
          </c:tx>
          <c:val>
            <c:numRef>
              <c:f>'HV Actividad 19 Meta 6'!$H$27:$H$38</c:f>
              <c:numCache>
                <c:formatCode>0.00%</c:formatCode>
                <c:ptCount val="12"/>
                <c:pt idx="0">
                  <c:v>0</c:v>
                </c:pt>
                <c:pt idx="1">
                  <c:v>0</c:v>
                </c:pt>
                <c:pt idx="2">
                  <c:v>0</c:v>
                </c:pt>
                <c:pt idx="3">
                  <c:v>0</c:v>
                </c:pt>
                <c:pt idx="4">
                  <c:v>0</c:v>
                </c:pt>
                <c:pt idx="5">
                  <c:v>0</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4E6A-426D-975B-2163F9BBD5F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20 Meta 6'!$C$26</c:f>
              <c:strCache>
                <c:ptCount val="1"/>
                <c:pt idx="0">
                  <c:v>Magnitud programada mensual</c:v>
                </c:pt>
              </c:strCache>
            </c:strRef>
          </c:tx>
          <c:invertIfNegative val="0"/>
          <c:cat>
            <c:strRef>
              <c:f>'HV Actividad 20 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20 Meta 6'!$C$27:$C$38</c:f>
              <c:numCache>
                <c:formatCode>_(* #,##0.00_);_(* \(#,##0.00\);_(* "-"??_);_(@_)</c:formatCode>
                <c:ptCount val="12"/>
                <c:pt idx="0">
                  <c:v>0</c:v>
                </c:pt>
                <c:pt idx="1">
                  <c:v>0</c:v>
                </c:pt>
                <c:pt idx="2">
                  <c:v>0</c:v>
                </c:pt>
                <c:pt idx="3">
                  <c:v>0</c:v>
                </c:pt>
                <c:pt idx="4">
                  <c:v>0</c:v>
                </c:pt>
                <c:pt idx="5">
                  <c:v>0</c:v>
                </c:pt>
                <c:pt idx="6">
                  <c:v>8.3000000000000007</c:v>
                </c:pt>
                <c:pt idx="7">
                  <c:v>8.3000000000000007</c:v>
                </c:pt>
                <c:pt idx="8">
                  <c:v>8.3000000000000007</c:v>
                </c:pt>
                <c:pt idx="9">
                  <c:v>8.3000000000000007</c:v>
                </c:pt>
                <c:pt idx="10">
                  <c:v>8.3000000000000007</c:v>
                </c:pt>
                <c:pt idx="11">
                  <c:v>8.3000000000000007</c:v>
                </c:pt>
              </c:numCache>
            </c:numRef>
          </c:val>
          <c:extLst>
            <c:ext xmlns:c16="http://schemas.microsoft.com/office/drawing/2014/chart" uri="{C3380CC4-5D6E-409C-BE32-E72D297353CC}">
              <c16:uniqueId val="{00000000-2521-45DA-95C4-3DC8A5E1C8F5}"/>
            </c:ext>
          </c:extLst>
        </c:ser>
        <c:ser>
          <c:idx val="1"/>
          <c:order val="1"/>
          <c:tx>
            <c:strRef>
              <c:f>'HV Actividad 20 Meta 6'!$D$26</c:f>
              <c:strCache>
                <c:ptCount val="1"/>
                <c:pt idx="0">
                  <c:v>Magnitud ejecutada mensual</c:v>
                </c:pt>
              </c:strCache>
            </c:strRef>
          </c:tx>
          <c:invertIfNegative val="0"/>
          <c:cat>
            <c:strRef>
              <c:f>'HV Actividad 20 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20 Meta 6'!$D$27:$D$38</c:f>
              <c:numCache>
                <c:formatCode>_(* #,##0.00_);_(* \(#,##0.00\);_(* "-"??_);_(@_)</c:formatCode>
                <c:ptCount val="12"/>
                <c:pt idx="1">
                  <c:v>0</c:v>
                </c:pt>
                <c:pt idx="2">
                  <c:v>0</c:v>
                </c:pt>
                <c:pt idx="3">
                  <c:v>0</c:v>
                </c:pt>
                <c:pt idx="4">
                  <c:v>0</c:v>
                </c:pt>
                <c:pt idx="5">
                  <c:v>0</c:v>
                </c:pt>
                <c:pt idx="6">
                  <c:v>1</c:v>
                </c:pt>
                <c:pt idx="7">
                  <c:v>1</c:v>
                </c:pt>
                <c:pt idx="8">
                  <c:v>1</c:v>
                </c:pt>
                <c:pt idx="9">
                  <c:v>1</c:v>
                </c:pt>
              </c:numCache>
            </c:numRef>
          </c:val>
          <c:extLst>
            <c:ext xmlns:c16="http://schemas.microsoft.com/office/drawing/2014/chart" uri="{C3380CC4-5D6E-409C-BE32-E72D297353CC}">
              <c16:uniqueId val="{00000001-2521-45DA-95C4-3DC8A5E1C8F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20 Meta 6'!$H$26</c:f>
              <c:strCache>
                <c:ptCount val="1"/>
                <c:pt idx="0">
                  <c:v>% Avance acumulado</c:v>
                </c:pt>
              </c:strCache>
            </c:strRef>
          </c:tx>
          <c:val>
            <c:numRef>
              <c:f>'HV Actividad 20 Meta 6'!$H$27:$H$38</c:f>
              <c:numCache>
                <c:formatCode>0.00%</c:formatCode>
                <c:ptCount val="12"/>
                <c:pt idx="0">
                  <c:v>0</c:v>
                </c:pt>
                <c:pt idx="1">
                  <c:v>0</c:v>
                </c:pt>
                <c:pt idx="2">
                  <c:v>0</c:v>
                </c:pt>
                <c:pt idx="3">
                  <c:v>0</c:v>
                </c:pt>
                <c:pt idx="4">
                  <c:v>0</c:v>
                </c:pt>
                <c:pt idx="5">
                  <c:v>0</c:v>
                </c:pt>
                <c:pt idx="6">
                  <c:v>1</c:v>
                </c:pt>
                <c:pt idx="7">
                  <c:v>1</c:v>
                </c:pt>
                <c:pt idx="8">
                  <c:v>1</c:v>
                </c:pt>
                <c:pt idx="9">
                  <c:v>1</c:v>
                </c:pt>
                <c:pt idx="10">
                  <c:v>0</c:v>
                </c:pt>
                <c:pt idx="11">
                  <c:v>0</c:v>
                </c:pt>
              </c:numCache>
            </c:numRef>
          </c:val>
          <c:smooth val="0"/>
          <c:extLst>
            <c:ext xmlns:c16="http://schemas.microsoft.com/office/drawing/2014/chart" uri="{C3380CC4-5D6E-409C-BE32-E72D297353CC}">
              <c16:uniqueId val="{00000002-2521-45DA-95C4-3DC8A5E1C8F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22 Meta 7'!$C$26</c:f>
              <c:strCache>
                <c:ptCount val="1"/>
                <c:pt idx="0">
                  <c:v>Magnitud programada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7'!$C$27:$C$38</c:f>
              <c:numCache>
                <c:formatCode>_(* #,##0.00_);_(* \(#,##0.00\);_(* "-"??_);_(@_)</c:formatCode>
                <c:ptCount val="12"/>
                <c:pt idx="9" formatCode="0%">
                  <c:v>0.2</c:v>
                </c:pt>
              </c:numCache>
            </c:numRef>
          </c:val>
          <c:extLst>
            <c:ext xmlns:c16="http://schemas.microsoft.com/office/drawing/2014/chart" uri="{C3380CC4-5D6E-409C-BE32-E72D297353CC}">
              <c16:uniqueId val="{00000000-779B-4F91-A22D-33A8E558ED1C}"/>
            </c:ext>
          </c:extLst>
        </c:ser>
        <c:ser>
          <c:idx val="1"/>
          <c:order val="1"/>
          <c:tx>
            <c:strRef>
              <c:f>'HV Actividad 22 Meta 7'!$D$26</c:f>
              <c:strCache>
                <c:ptCount val="1"/>
                <c:pt idx="0">
                  <c:v>Magnitud ejecutada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7'!$D$27:$D$38</c:f>
              <c:numCache>
                <c:formatCode>_(* #,##0.00_);_(* \(#,##0.00\);_(* "-"??_);_(@_)</c:formatCode>
                <c:ptCount val="12"/>
                <c:pt idx="9" formatCode="0%">
                  <c:v>0.2</c:v>
                </c:pt>
              </c:numCache>
            </c:numRef>
          </c:val>
          <c:extLst>
            <c:ext xmlns:c16="http://schemas.microsoft.com/office/drawing/2014/chart" uri="{C3380CC4-5D6E-409C-BE32-E72D297353CC}">
              <c16:uniqueId val="{00000001-779B-4F91-A22D-33A8E558ED1C}"/>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22 Meta 7'!$H$26</c:f>
              <c:strCache>
                <c:ptCount val="1"/>
                <c:pt idx="0">
                  <c:v>% Avance acumulado</c:v>
                </c:pt>
              </c:strCache>
            </c:strRef>
          </c:tx>
          <c:val>
            <c:numRef>
              <c:f>'HV Actividad 22 Meta 7'!$H$27:$H$38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9B-4F91-A22D-33A8E558ED1C}"/>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7'!$C$26</c:f>
              <c:strCache>
                <c:ptCount val="1"/>
                <c:pt idx="0">
                  <c:v>Magnitud programada mensual</c:v>
                </c:pt>
              </c:strCache>
            </c:strRef>
          </c:tx>
          <c:invertIfNegative val="0"/>
          <c:cat>
            <c:strRef>
              <c:f>'Meta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_(* #,##0.00_);_(* \(#,##0.00\);_(* "-"??_);_(@_)</c:formatCode>
                <c:ptCount val="12"/>
                <c:pt idx="0">
                  <c:v>0</c:v>
                </c:pt>
                <c:pt idx="1">
                  <c:v>0</c:v>
                </c:pt>
                <c:pt idx="2">
                  <c:v>0</c:v>
                </c:pt>
                <c:pt idx="3">
                  <c:v>0</c:v>
                </c:pt>
                <c:pt idx="4">
                  <c:v>0</c:v>
                </c:pt>
                <c:pt idx="5">
                  <c:v>0</c:v>
                </c:pt>
                <c:pt idx="6" formatCode="0.00%">
                  <c:v>0.02</c:v>
                </c:pt>
                <c:pt idx="7" formatCode="0.00%">
                  <c:v>0.02</c:v>
                </c:pt>
                <c:pt idx="8" formatCode="0.00%">
                  <c:v>0.02</c:v>
                </c:pt>
                <c:pt idx="9" formatCode="0.00%">
                  <c:v>0.02</c:v>
                </c:pt>
                <c:pt idx="10" formatCode="0.00%">
                  <c:v>0.02</c:v>
                </c:pt>
                <c:pt idx="11" formatCode="0.00%">
                  <c:v>0.02</c:v>
                </c:pt>
              </c:numCache>
            </c:numRef>
          </c:val>
          <c:extLst>
            <c:ext xmlns:c16="http://schemas.microsoft.com/office/drawing/2014/chart" uri="{C3380CC4-5D6E-409C-BE32-E72D297353CC}">
              <c16:uniqueId val="{00000000-A88F-4F3D-A7C1-ED3FCF4BCEA3}"/>
            </c:ext>
          </c:extLst>
        </c:ser>
        <c:ser>
          <c:idx val="1"/>
          <c:order val="1"/>
          <c:tx>
            <c:strRef>
              <c:f>'Meta 7'!$D$26</c:f>
              <c:strCache>
                <c:ptCount val="1"/>
                <c:pt idx="0">
                  <c:v>Magnitud ejecutada mensual</c:v>
                </c:pt>
              </c:strCache>
            </c:strRef>
          </c:tx>
          <c:invertIfNegative val="0"/>
          <c:cat>
            <c:strRef>
              <c:f>'Meta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_(* #,##0.00_);_(* \(#,##0.00\);_(* "-"??_);_(@_)</c:formatCode>
                <c:ptCount val="12"/>
                <c:pt idx="0">
                  <c:v>0</c:v>
                </c:pt>
                <c:pt idx="1">
                  <c:v>0</c:v>
                </c:pt>
                <c:pt idx="2">
                  <c:v>0</c:v>
                </c:pt>
                <c:pt idx="3">
                  <c:v>0</c:v>
                </c:pt>
                <c:pt idx="4">
                  <c:v>0</c:v>
                </c:pt>
                <c:pt idx="5">
                  <c:v>0</c:v>
                </c:pt>
                <c:pt idx="6" formatCode="0.00%">
                  <c:v>0.02</c:v>
                </c:pt>
                <c:pt idx="7" formatCode="0.00%">
                  <c:v>0.02</c:v>
                </c:pt>
                <c:pt idx="8" formatCode="0.00%">
                  <c:v>0.02</c:v>
                </c:pt>
              </c:numCache>
            </c:numRef>
          </c:val>
          <c:extLst>
            <c:ext xmlns:c16="http://schemas.microsoft.com/office/drawing/2014/chart" uri="{C3380CC4-5D6E-409C-BE32-E72D297353CC}">
              <c16:uniqueId val="{00000001-A88F-4F3D-A7C1-ED3FCF4BCEA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7'!$H$26</c:f>
              <c:strCache>
                <c:ptCount val="1"/>
                <c:pt idx="0">
                  <c:v>% Avance acumulado</c:v>
                </c:pt>
              </c:strCache>
            </c:strRef>
          </c:tx>
          <c:val>
            <c:numRef>
              <c:f>'Meta 7'!$H$27:$H$38</c:f>
              <c:numCache>
                <c:formatCode>0%</c:formatCode>
                <c:ptCount val="12"/>
                <c:pt idx="0">
                  <c:v>0</c:v>
                </c:pt>
                <c:pt idx="1">
                  <c:v>0</c:v>
                </c:pt>
                <c:pt idx="2">
                  <c:v>0</c:v>
                </c:pt>
                <c:pt idx="3">
                  <c:v>0</c:v>
                </c:pt>
                <c:pt idx="4">
                  <c:v>0</c:v>
                </c:pt>
                <c:pt idx="5">
                  <c:v>0</c:v>
                </c:pt>
                <c:pt idx="6">
                  <c:v>0.16666666666666669</c:v>
                </c:pt>
                <c:pt idx="7">
                  <c:v>0.33333333333333337</c:v>
                </c:pt>
                <c:pt idx="8">
                  <c:v>0.5</c:v>
                </c:pt>
                <c:pt idx="9">
                  <c:v>0</c:v>
                </c:pt>
                <c:pt idx="10">
                  <c:v>0</c:v>
                </c:pt>
                <c:pt idx="11">
                  <c:v>0</c:v>
                </c:pt>
              </c:numCache>
            </c:numRef>
          </c:val>
          <c:smooth val="0"/>
          <c:extLst>
            <c:ext xmlns:c16="http://schemas.microsoft.com/office/drawing/2014/chart" uri="{C3380CC4-5D6E-409C-BE32-E72D297353CC}">
              <c16:uniqueId val="{00000002-A88F-4F3D-A7C1-ED3FCF4BCEA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 Meta 2'!$C$26</c:f>
              <c:strCache>
                <c:ptCount val="1"/>
                <c:pt idx="0">
                  <c:v>Magnitud programada mensual</c:v>
                </c:pt>
              </c:strCache>
            </c:strRef>
          </c:tx>
          <c:invertIfNegative val="0"/>
          <c:cat>
            <c:strRef>
              <c:f>'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 Meta 2'!$C$27:$C$38</c:f>
              <c:numCache>
                <c:formatCode>0%</c:formatCode>
                <c:ptCount val="12"/>
                <c:pt idx="0">
                  <c:v>0</c:v>
                </c:pt>
                <c:pt idx="1">
                  <c:v>0</c:v>
                </c:pt>
                <c:pt idx="2">
                  <c:v>0</c:v>
                </c:pt>
                <c:pt idx="3">
                  <c:v>0</c:v>
                </c:pt>
                <c:pt idx="4">
                  <c:v>0</c:v>
                </c:pt>
                <c:pt idx="5">
                  <c:v>0</c:v>
                </c:pt>
                <c:pt idx="6" formatCode="0.00%">
                  <c:v>1.9800000000000002E-2</c:v>
                </c:pt>
                <c:pt idx="7" formatCode="0.00%">
                  <c:v>1.9800000000000002E-2</c:v>
                </c:pt>
                <c:pt idx="8" formatCode="0.00%">
                  <c:v>1.9800000000000002E-2</c:v>
                </c:pt>
                <c:pt idx="9" formatCode="0.00%">
                  <c:v>1.9800000000000002E-2</c:v>
                </c:pt>
                <c:pt idx="10" formatCode="0.00%">
                  <c:v>1.9800000000000002E-2</c:v>
                </c:pt>
                <c:pt idx="11" formatCode="0.00%">
                  <c:v>2.0500000000000001E-2</c:v>
                </c:pt>
              </c:numCache>
            </c:numRef>
          </c:val>
          <c:extLst>
            <c:ext xmlns:c16="http://schemas.microsoft.com/office/drawing/2014/chart" uri="{C3380CC4-5D6E-409C-BE32-E72D297353CC}">
              <c16:uniqueId val="{00000000-28F8-4213-B489-E5284251C9EE}"/>
            </c:ext>
          </c:extLst>
        </c:ser>
        <c:ser>
          <c:idx val="1"/>
          <c:order val="1"/>
          <c:tx>
            <c:strRef>
              <c:f>' Meta 2'!$D$26</c:f>
              <c:strCache>
                <c:ptCount val="1"/>
                <c:pt idx="0">
                  <c:v>Magnitud ejecutada mensual</c:v>
                </c:pt>
              </c:strCache>
            </c:strRef>
          </c:tx>
          <c:invertIfNegative val="0"/>
          <c:cat>
            <c:strRef>
              <c:f>'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 Meta 2'!$D$27:$D$38</c:f>
              <c:numCache>
                <c:formatCode>_(* #,##0.00_);_(* \(#,##0.00\);_(* "-"??_);_(@_)</c:formatCode>
                <c:ptCount val="12"/>
                <c:pt idx="0">
                  <c:v>0</c:v>
                </c:pt>
                <c:pt idx="1">
                  <c:v>0</c:v>
                </c:pt>
                <c:pt idx="2">
                  <c:v>0</c:v>
                </c:pt>
                <c:pt idx="3">
                  <c:v>0</c:v>
                </c:pt>
                <c:pt idx="4">
                  <c:v>0</c:v>
                </c:pt>
                <c:pt idx="5">
                  <c:v>0</c:v>
                </c:pt>
                <c:pt idx="6" formatCode="0.00%">
                  <c:v>1.9800000000000002E-2</c:v>
                </c:pt>
                <c:pt idx="7" formatCode="0.00%">
                  <c:v>1.9800000000000002E-2</c:v>
                </c:pt>
                <c:pt idx="8" formatCode="0.00%">
                  <c:v>1.9800000000000002E-2</c:v>
                </c:pt>
              </c:numCache>
            </c:numRef>
          </c:val>
          <c:extLst>
            <c:ext xmlns:c16="http://schemas.microsoft.com/office/drawing/2014/chart" uri="{C3380CC4-5D6E-409C-BE32-E72D297353CC}">
              <c16:uniqueId val="{00000001-28F8-4213-B489-E5284251C9E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 Meta 2'!$H$26</c:f>
              <c:strCache>
                <c:ptCount val="1"/>
                <c:pt idx="0">
                  <c:v>% Avance acumulado</c:v>
                </c:pt>
              </c:strCache>
            </c:strRef>
          </c:tx>
          <c:val>
            <c:numRef>
              <c:f>' Meta 2'!$H$27:$H$38</c:f>
              <c:numCache>
                <c:formatCode>0%</c:formatCode>
                <c:ptCount val="12"/>
                <c:pt idx="0">
                  <c:v>0</c:v>
                </c:pt>
                <c:pt idx="1">
                  <c:v>0</c:v>
                </c:pt>
                <c:pt idx="2">
                  <c:v>0</c:v>
                </c:pt>
                <c:pt idx="3">
                  <c:v>0</c:v>
                </c:pt>
                <c:pt idx="4">
                  <c:v>0</c:v>
                </c:pt>
                <c:pt idx="5">
                  <c:v>0</c:v>
                </c:pt>
                <c:pt idx="6">
                  <c:v>0.16500000000000001</c:v>
                </c:pt>
                <c:pt idx="7">
                  <c:v>0.33</c:v>
                </c:pt>
                <c:pt idx="8">
                  <c:v>0.495</c:v>
                </c:pt>
                <c:pt idx="9">
                  <c:v>0</c:v>
                </c:pt>
                <c:pt idx="10">
                  <c:v>0</c:v>
                </c:pt>
                <c:pt idx="11">
                  <c:v>0</c:v>
                </c:pt>
              </c:numCache>
            </c:numRef>
          </c:val>
          <c:smooth val="0"/>
          <c:extLst>
            <c:ext xmlns:c16="http://schemas.microsoft.com/office/drawing/2014/chart" uri="{C3380CC4-5D6E-409C-BE32-E72D297353CC}">
              <c16:uniqueId val="{00000002-28F8-4213-B489-E5284251C9E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28 Meta 8'!$C$26</c:f>
              <c:strCache>
                <c:ptCount val="1"/>
                <c:pt idx="0">
                  <c:v>Magnitud programada mensual</c:v>
                </c:pt>
              </c:strCache>
            </c:strRef>
          </c:tx>
          <c:invertIfNegative val="0"/>
          <c:cat>
            <c:strRef>
              <c:f>'HV Actividad 28 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28 Meta 8'!$C$27:$C$38</c:f>
              <c:numCache>
                <c:formatCode>_(* #,##0.00_);_(* \(#,##0.00\);_(* "-"??_);_(@_)</c:formatCode>
                <c:ptCount val="12"/>
                <c:pt idx="0">
                  <c:v>0</c:v>
                </c:pt>
                <c:pt idx="1">
                  <c:v>0</c:v>
                </c:pt>
                <c:pt idx="2">
                  <c:v>0</c:v>
                </c:pt>
                <c:pt idx="3">
                  <c:v>0</c:v>
                </c:pt>
                <c:pt idx="4">
                  <c:v>0</c:v>
                </c:pt>
                <c:pt idx="5">
                  <c:v>0</c:v>
                </c:pt>
                <c:pt idx="6">
                  <c:v>8.3000000000000007</c:v>
                </c:pt>
                <c:pt idx="7">
                  <c:v>8.3000000000000007</c:v>
                </c:pt>
                <c:pt idx="8">
                  <c:v>8.3000000000000007</c:v>
                </c:pt>
                <c:pt idx="9">
                  <c:v>8.3000000000000007</c:v>
                </c:pt>
                <c:pt idx="10">
                  <c:v>8.3000000000000007</c:v>
                </c:pt>
                <c:pt idx="11">
                  <c:v>8.3000000000000007</c:v>
                </c:pt>
              </c:numCache>
            </c:numRef>
          </c:val>
          <c:extLst>
            <c:ext xmlns:c16="http://schemas.microsoft.com/office/drawing/2014/chart" uri="{C3380CC4-5D6E-409C-BE32-E72D297353CC}">
              <c16:uniqueId val="{00000000-0B6A-470B-8C6F-90A16AFD172B}"/>
            </c:ext>
          </c:extLst>
        </c:ser>
        <c:ser>
          <c:idx val="1"/>
          <c:order val="1"/>
          <c:tx>
            <c:strRef>
              <c:f>'HV Actividad 28 Meta 8'!$D$26</c:f>
              <c:strCache>
                <c:ptCount val="1"/>
                <c:pt idx="0">
                  <c:v>Magnitud ejecutada mensual</c:v>
                </c:pt>
              </c:strCache>
            </c:strRef>
          </c:tx>
          <c:invertIfNegative val="0"/>
          <c:cat>
            <c:strRef>
              <c:f>'HV Actividad 28 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28 Meta 8'!$D$27:$D$38</c:f>
              <c:numCache>
                <c:formatCode>_(* #,##0.00_);_(* \(#,##0.00\);_(* "-"??_);_(@_)</c:formatCode>
                <c:ptCount val="12"/>
                <c:pt idx="1">
                  <c:v>0</c:v>
                </c:pt>
                <c:pt idx="2">
                  <c:v>0</c:v>
                </c:pt>
                <c:pt idx="3">
                  <c:v>0</c:v>
                </c:pt>
                <c:pt idx="4">
                  <c:v>0</c:v>
                </c:pt>
                <c:pt idx="5">
                  <c:v>0</c:v>
                </c:pt>
                <c:pt idx="6">
                  <c:v>1</c:v>
                </c:pt>
                <c:pt idx="7">
                  <c:v>1</c:v>
                </c:pt>
                <c:pt idx="8">
                  <c:v>1</c:v>
                </c:pt>
                <c:pt idx="9">
                  <c:v>1</c:v>
                </c:pt>
              </c:numCache>
            </c:numRef>
          </c:val>
          <c:extLst>
            <c:ext xmlns:c16="http://schemas.microsoft.com/office/drawing/2014/chart" uri="{C3380CC4-5D6E-409C-BE32-E72D297353CC}">
              <c16:uniqueId val="{00000001-0B6A-470B-8C6F-90A16AFD172B}"/>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28 Meta 8'!$H$26</c:f>
              <c:strCache>
                <c:ptCount val="1"/>
                <c:pt idx="0">
                  <c:v>% Avance acumulado</c:v>
                </c:pt>
              </c:strCache>
            </c:strRef>
          </c:tx>
          <c:val>
            <c:numRef>
              <c:f>'HV Actividad 28 Meta 8'!$H$27:$H$38</c:f>
              <c:numCache>
                <c:formatCode>0.00%</c:formatCode>
                <c:ptCount val="12"/>
                <c:pt idx="0">
                  <c:v>0</c:v>
                </c:pt>
                <c:pt idx="1">
                  <c:v>0</c:v>
                </c:pt>
                <c:pt idx="2">
                  <c:v>0</c:v>
                </c:pt>
                <c:pt idx="3">
                  <c:v>0</c:v>
                </c:pt>
                <c:pt idx="4">
                  <c:v>0</c:v>
                </c:pt>
                <c:pt idx="5">
                  <c:v>0</c:v>
                </c:pt>
                <c:pt idx="6">
                  <c:v>8.3333333333333329E-2</c:v>
                </c:pt>
                <c:pt idx="7">
                  <c:v>0.16666666666666666</c:v>
                </c:pt>
                <c:pt idx="8">
                  <c:v>0.25</c:v>
                </c:pt>
                <c:pt idx="9">
                  <c:v>0.33333333333333331</c:v>
                </c:pt>
                <c:pt idx="10">
                  <c:v>0</c:v>
                </c:pt>
                <c:pt idx="11">
                  <c:v>0</c:v>
                </c:pt>
              </c:numCache>
            </c:numRef>
          </c:val>
          <c:smooth val="0"/>
          <c:extLst>
            <c:ext xmlns:c16="http://schemas.microsoft.com/office/drawing/2014/chart" uri="{C3380CC4-5D6E-409C-BE32-E72D297353CC}">
              <c16:uniqueId val="{00000002-0B6A-470B-8C6F-90A16AFD172B}"/>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29 Meta 8'!$C$26</c:f>
              <c:strCache>
                <c:ptCount val="1"/>
                <c:pt idx="0">
                  <c:v>Magnitud programada mensual</c:v>
                </c:pt>
              </c:strCache>
            </c:strRef>
          </c:tx>
          <c:invertIfNegative val="0"/>
          <c:cat>
            <c:strRef>
              <c:f>'HV Actividad 29 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29 Meta 8'!$C$27:$C$38</c:f>
              <c:numCache>
                <c:formatCode>_(* #,##0.00_);_(* \(#,##0.00\);_(* "-"??_);_(@_)</c:formatCode>
                <c:ptCount val="12"/>
                <c:pt idx="0">
                  <c:v>0</c:v>
                </c:pt>
                <c:pt idx="1">
                  <c:v>0</c:v>
                </c:pt>
                <c:pt idx="2">
                  <c:v>0</c:v>
                </c:pt>
                <c:pt idx="3">
                  <c:v>0</c:v>
                </c:pt>
                <c:pt idx="4">
                  <c:v>0</c:v>
                </c:pt>
                <c:pt idx="5">
                  <c:v>0</c:v>
                </c:pt>
                <c:pt idx="6">
                  <c:v>8.3000000000000007</c:v>
                </c:pt>
                <c:pt idx="7">
                  <c:v>8.3000000000000007</c:v>
                </c:pt>
                <c:pt idx="8">
                  <c:v>8.3000000000000007</c:v>
                </c:pt>
                <c:pt idx="9">
                  <c:v>8.3000000000000007</c:v>
                </c:pt>
                <c:pt idx="10">
                  <c:v>8.3000000000000007</c:v>
                </c:pt>
                <c:pt idx="11">
                  <c:v>8.3000000000000007</c:v>
                </c:pt>
              </c:numCache>
            </c:numRef>
          </c:val>
          <c:extLst>
            <c:ext xmlns:c16="http://schemas.microsoft.com/office/drawing/2014/chart" uri="{C3380CC4-5D6E-409C-BE32-E72D297353CC}">
              <c16:uniqueId val="{00000000-0A0F-4063-B8A9-D00F49A7C158}"/>
            </c:ext>
          </c:extLst>
        </c:ser>
        <c:ser>
          <c:idx val="1"/>
          <c:order val="1"/>
          <c:tx>
            <c:strRef>
              <c:f>'HV Actividad 29 Meta 8'!$D$26</c:f>
              <c:strCache>
                <c:ptCount val="1"/>
                <c:pt idx="0">
                  <c:v>Magnitud ejecutada mensual</c:v>
                </c:pt>
              </c:strCache>
            </c:strRef>
          </c:tx>
          <c:invertIfNegative val="0"/>
          <c:cat>
            <c:strRef>
              <c:f>'HV Actividad 29 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29 Meta 8'!$D$27:$D$38</c:f>
              <c:numCache>
                <c:formatCode>_(* #,##0.00_);_(* \(#,##0.00\);_(* "-"??_);_(@_)</c:formatCode>
                <c:ptCount val="12"/>
                <c:pt idx="1">
                  <c:v>0</c:v>
                </c:pt>
                <c:pt idx="2">
                  <c:v>0</c:v>
                </c:pt>
                <c:pt idx="3">
                  <c:v>0</c:v>
                </c:pt>
                <c:pt idx="4">
                  <c:v>0</c:v>
                </c:pt>
                <c:pt idx="5">
                  <c:v>0</c:v>
                </c:pt>
                <c:pt idx="6">
                  <c:v>1</c:v>
                </c:pt>
                <c:pt idx="7">
                  <c:v>1</c:v>
                </c:pt>
                <c:pt idx="8">
                  <c:v>1</c:v>
                </c:pt>
                <c:pt idx="9">
                  <c:v>1</c:v>
                </c:pt>
              </c:numCache>
            </c:numRef>
          </c:val>
          <c:extLst>
            <c:ext xmlns:c16="http://schemas.microsoft.com/office/drawing/2014/chart" uri="{C3380CC4-5D6E-409C-BE32-E72D297353CC}">
              <c16:uniqueId val="{00000001-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29 Meta 8'!$H$26</c:f>
              <c:strCache>
                <c:ptCount val="1"/>
                <c:pt idx="0">
                  <c:v>% Avance acumulado</c:v>
                </c:pt>
              </c:strCache>
            </c:strRef>
          </c:tx>
          <c:val>
            <c:numRef>
              <c:f>'HV Actividad 29 Meta 8'!$H$27:$H$38</c:f>
              <c:numCache>
                <c:formatCode>0.00%</c:formatCode>
                <c:ptCount val="12"/>
                <c:pt idx="0">
                  <c:v>0</c:v>
                </c:pt>
                <c:pt idx="1">
                  <c:v>0</c:v>
                </c:pt>
                <c:pt idx="2">
                  <c:v>0</c:v>
                </c:pt>
                <c:pt idx="3">
                  <c:v>0</c:v>
                </c:pt>
                <c:pt idx="4">
                  <c:v>0</c:v>
                </c:pt>
                <c:pt idx="5">
                  <c:v>0</c:v>
                </c:pt>
                <c:pt idx="6">
                  <c:v>8.3333333333333329E-2</c:v>
                </c:pt>
                <c:pt idx="7">
                  <c:v>0.16666666666666666</c:v>
                </c:pt>
                <c:pt idx="8">
                  <c:v>0.25</c:v>
                </c:pt>
                <c:pt idx="9">
                  <c:v>0.33333333333333331</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22 Meta 7'!$C$26</c:f>
              <c:strCache>
                <c:ptCount val="1"/>
                <c:pt idx="0">
                  <c:v>Magnitud programada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7'!$C$27:$C$38</c:f>
              <c:numCache>
                <c:formatCode>_(* #,##0.00_);_(* \(#,##0.00\);_(* "-"??_);_(@_)</c:formatCode>
                <c:ptCount val="12"/>
                <c:pt idx="9" formatCode="0%">
                  <c:v>0.2</c:v>
                </c:pt>
              </c:numCache>
            </c:numRef>
          </c:val>
          <c:extLst>
            <c:ext xmlns:c16="http://schemas.microsoft.com/office/drawing/2014/chart" uri="{C3380CC4-5D6E-409C-BE32-E72D297353CC}">
              <c16:uniqueId val="{00000000-E6B8-4BB3-96A1-E342DBC75EDD}"/>
            </c:ext>
          </c:extLst>
        </c:ser>
        <c:ser>
          <c:idx val="1"/>
          <c:order val="1"/>
          <c:tx>
            <c:strRef>
              <c:f>'HV Actividad 22 Meta 7'!$D$26</c:f>
              <c:strCache>
                <c:ptCount val="1"/>
                <c:pt idx="0">
                  <c:v>Magnitud ejecutada mensual</c:v>
                </c:pt>
              </c:strCache>
            </c:strRef>
          </c:tx>
          <c:invertIfNegative val="0"/>
          <c:cat>
            <c:strRef>
              <c:f>'HV Actividad 22 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7'!$D$27:$D$38</c:f>
              <c:numCache>
                <c:formatCode>_(* #,##0.00_);_(* \(#,##0.00\);_(* "-"??_);_(@_)</c:formatCode>
                <c:ptCount val="12"/>
                <c:pt idx="9" formatCode="0%">
                  <c:v>0.2</c:v>
                </c:pt>
              </c:numCache>
            </c:numRef>
          </c:val>
          <c:extLst>
            <c:ext xmlns:c16="http://schemas.microsoft.com/office/drawing/2014/chart" uri="{C3380CC4-5D6E-409C-BE32-E72D297353CC}">
              <c16:uniqueId val="{00000001-E6B8-4BB3-96A1-E342DBC75EDD}"/>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22 Meta 7'!$H$26</c:f>
              <c:strCache>
                <c:ptCount val="1"/>
                <c:pt idx="0">
                  <c:v>% Avance acumulado</c:v>
                </c:pt>
              </c:strCache>
            </c:strRef>
          </c:tx>
          <c:val>
            <c:numRef>
              <c:f>'HV Actividad 22 Meta 7'!$H$27:$H$38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6B8-4BB3-96A1-E342DBC75EDD}"/>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22 Meta 7 (2)'!$C$26</c:f>
              <c:strCache>
                <c:ptCount val="1"/>
                <c:pt idx="0">
                  <c:v>Magnitud programada mensual</c:v>
                </c:pt>
              </c:strCache>
            </c:strRef>
          </c:tx>
          <c:invertIfNegative val="0"/>
          <c:cat>
            <c:strRef>
              <c:f>'HV Actividad 22 Meta 7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 (2)'!$C$27:$C$38</c:f>
              <c:numCache>
                <c:formatCode>_(* #,##0.00_);_(* \(#,##0.00\);_(* "-"??_);_(@_)</c:formatCode>
                <c:ptCount val="12"/>
                <c:pt idx="9" formatCode="0%">
                  <c:v>0.2</c:v>
                </c:pt>
              </c:numCache>
            </c:numRef>
          </c:val>
          <c:extLst>
            <c:ext xmlns:c16="http://schemas.microsoft.com/office/drawing/2014/chart" uri="{C3380CC4-5D6E-409C-BE32-E72D297353CC}">
              <c16:uniqueId val="{00000000-6475-42A8-BFAD-44ABE8515E5A}"/>
            </c:ext>
          </c:extLst>
        </c:ser>
        <c:ser>
          <c:idx val="1"/>
          <c:order val="1"/>
          <c:tx>
            <c:strRef>
              <c:f>'HV Actividad 22 Meta 7 (2)'!$D$26</c:f>
              <c:strCache>
                <c:ptCount val="1"/>
                <c:pt idx="0">
                  <c:v>Magnitud ejecutada mensual</c:v>
                </c:pt>
              </c:strCache>
            </c:strRef>
          </c:tx>
          <c:invertIfNegative val="0"/>
          <c:cat>
            <c:strRef>
              <c:f>'HV Actividad 22 Meta 7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22 Meta 7 (2)'!$D$27:$D$38</c:f>
              <c:numCache>
                <c:formatCode>_(* #,##0.00_);_(* \(#,##0.00\);_(* "-"??_);_(@_)</c:formatCode>
                <c:ptCount val="12"/>
                <c:pt idx="9" formatCode="0%">
                  <c:v>0.2</c:v>
                </c:pt>
              </c:numCache>
            </c:numRef>
          </c:val>
          <c:extLst>
            <c:ext xmlns:c16="http://schemas.microsoft.com/office/drawing/2014/chart" uri="{C3380CC4-5D6E-409C-BE32-E72D297353CC}">
              <c16:uniqueId val="{00000001-6475-42A8-BFAD-44ABE8515E5A}"/>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22 Meta 7 (2)'!$H$26</c:f>
              <c:strCache>
                <c:ptCount val="1"/>
                <c:pt idx="0">
                  <c:v>% Avance acumulado</c:v>
                </c:pt>
              </c:strCache>
            </c:strRef>
          </c:tx>
          <c:val>
            <c:numRef>
              <c:f>'HV Actividad 22 Meta 7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475-42A8-BFAD-44ABE8515E5A}"/>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8'!$C$26</c:f>
              <c:strCache>
                <c:ptCount val="1"/>
                <c:pt idx="0">
                  <c:v>Magnitud programada mensual</c:v>
                </c:pt>
              </c:strCache>
            </c:strRef>
          </c:tx>
          <c:invertIfNegative val="0"/>
          <c:cat>
            <c:strRef>
              <c:f>'Meta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8'!$C$27:$C$38</c:f>
              <c:numCache>
                <c:formatCode>_(* #,##0.00_);_(* \(#,##0.00\);_(* "-"??_);_(@_)</c:formatCode>
                <c:ptCount val="12"/>
                <c:pt idx="0">
                  <c:v>0</c:v>
                </c:pt>
                <c:pt idx="1">
                  <c:v>0</c:v>
                </c:pt>
                <c:pt idx="2">
                  <c:v>0</c:v>
                </c:pt>
                <c:pt idx="3">
                  <c:v>0</c:v>
                </c:pt>
                <c:pt idx="4">
                  <c:v>0</c:v>
                </c:pt>
                <c:pt idx="5">
                  <c:v>0</c:v>
                </c:pt>
                <c:pt idx="6" formatCode="0.00%">
                  <c:v>1.9199999999999998E-2</c:v>
                </c:pt>
                <c:pt idx="7" formatCode="0.00%">
                  <c:v>2.0400000000000001E-2</c:v>
                </c:pt>
                <c:pt idx="8" formatCode="0.00%">
                  <c:v>2.0400000000000001E-2</c:v>
                </c:pt>
                <c:pt idx="9" formatCode="0.00%">
                  <c:v>2.0400000000000001E-2</c:v>
                </c:pt>
                <c:pt idx="10" formatCode="0.00%">
                  <c:v>2.0400000000000001E-2</c:v>
                </c:pt>
                <c:pt idx="11" formatCode="0.00%">
                  <c:v>1.9199999999999998E-2</c:v>
                </c:pt>
              </c:numCache>
            </c:numRef>
          </c:val>
          <c:extLst>
            <c:ext xmlns:c16="http://schemas.microsoft.com/office/drawing/2014/chart" uri="{C3380CC4-5D6E-409C-BE32-E72D297353CC}">
              <c16:uniqueId val="{00000000-4A73-47F3-BC2D-7E8304E983D6}"/>
            </c:ext>
          </c:extLst>
        </c:ser>
        <c:ser>
          <c:idx val="1"/>
          <c:order val="1"/>
          <c:tx>
            <c:strRef>
              <c:f>'Meta 8'!$D$26</c:f>
              <c:strCache>
                <c:ptCount val="1"/>
                <c:pt idx="0">
                  <c:v>Magnitud ejecutada mensual</c:v>
                </c:pt>
              </c:strCache>
            </c:strRef>
          </c:tx>
          <c:invertIfNegative val="0"/>
          <c:cat>
            <c:strRef>
              <c:f>'Meta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8'!$D$27:$D$38</c:f>
              <c:numCache>
                <c:formatCode>_(* #,##0.00_);_(* \(#,##0.00\);_(* "-"??_);_(@_)</c:formatCode>
                <c:ptCount val="12"/>
                <c:pt idx="0">
                  <c:v>0</c:v>
                </c:pt>
                <c:pt idx="1">
                  <c:v>0</c:v>
                </c:pt>
                <c:pt idx="2">
                  <c:v>0</c:v>
                </c:pt>
                <c:pt idx="3">
                  <c:v>0</c:v>
                </c:pt>
                <c:pt idx="4">
                  <c:v>0</c:v>
                </c:pt>
                <c:pt idx="5">
                  <c:v>0</c:v>
                </c:pt>
                <c:pt idx="6" formatCode="0.00%">
                  <c:v>1.9199999999999998E-2</c:v>
                </c:pt>
                <c:pt idx="7" formatCode="0.00%">
                  <c:v>2.0400000000000001E-2</c:v>
                </c:pt>
                <c:pt idx="8" formatCode="0.00%">
                  <c:v>2.0400000000000001E-2</c:v>
                </c:pt>
              </c:numCache>
            </c:numRef>
          </c:val>
          <c:extLst>
            <c:ext xmlns:c16="http://schemas.microsoft.com/office/drawing/2014/chart" uri="{C3380CC4-5D6E-409C-BE32-E72D297353CC}">
              <c16:uniqueId val="{00000001-4A73-47F3-BC2D-7E8304E983D6}"/>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8'!$H$26</c:f>
              <c:strCache>
                <c:ptCount val="1"/>
                <c:pt idx="0">
                  <c:v>% Avance acumulado</c:v>
                </c:pt>
              </c:strCache>
            </c:strRef>
          </c:tx>
          <c:val>
            <c:numRef>
              <c:f>'Meta 8'!$H$27:$H$38</c:f>
              <c:numCache>
                <c:formatCode>0%</c:formatCode>
                <c:ptCount val="12"/>
                <c:pt idx="0">
                  <c:v>0</c:v>
                </c:pt>
                <c:pt idx="1">
                  <c:v>0</c:v>
                </c:pt>
                <c:pt idx="2">
                  <c:v>0</c:v>
                </c:pt>
                <c:pt idx="3">
                  <c:v>0</c:v>
                </c:pt>
                <c:pt idx="4">
                  <c:v>0</c:v>
                </c:pt>
                <c:pt idx="5">
                  <c:v>0</c:v>
                </c:pt>
                <c:pt idx="6">
                  <c:v>0.16</c:v>
                </c:pt>
                <c:pt idx="7">
                  <c:v>0.33</c:v>
                </c:pt>
                <c:pt idx="8">
                  <c:v>0.5</c:v>
                </c:pt>
                <c:pt idx="9">
                  <c:v>0</c:v>
                </c:pt>
                <c:pt idx="10">
                  <c:v>0</c:v>
                </c:pt>
                <c:pt idx="11">
                  <c:v>0</c:v>
                </c:pt>
              </c:numCache>
            </c:numRef>
          </c:val>
          <c:smooth val="0"/>
          <c:extLst>
            <c:ext xmlns:c16="http://schemas.microsoft.com/office/drawing/2014/chart" uri="{C3380CC4-5D6E-409C-BE32-E72D297353CC}">
              <c16:uniqueId val="{00000002-4A73-47F3-BC2D-7E8304E983D6}"/>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9'!$C$26</c:f>
              <c:strCache>
                <c:ptCount val="1"/>
                <c:pt idx="0">
                  <c:v>Magnitud programada mensual</c:v>
                </c:pt>
              </c:strCache>
            </c:strRef>
          </c:tx>
          <c:invertIfNegative val="0"/>
          <c:cat>
            <c:strRef>
              <c:f>'Meta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9'!$C$27:$C$38</c:f>
              <c:numCache>
                <c:formatCode>_(* #,##0.00_);_(* \(#,##0.00\);_(* "-"??_);_(@_)</c:formatCode>
                <c:ptCount val="12"/>
                <c:pt idx="0">
                  <c:v>0</c:v>
                </c:pt>
                <c:pt idx="1">
                  <c:v>0</c:v>
                </c:pt>
                <c:pt idx="2">
                  <c:v>0</c:v>
                </c:pt>
                <c:pt idx="3">
                  <c:v>0</c:v>
                </c:pt>
                <c:pt idx="4">
                  <c:v>0</c:v>
                </c:pt>
                <c:pt idx="5">
                  <c:v>0</c:v>
                </c:pt>
                <c:pt idx="6">
                  <c:v>0</c:v>
                </c:pt>
                <c:pt idx="7">
                  <c:v>0</c:v>
                </c:pt>
                <c:pt idx="8">
                  <c:v>0</c:v>
                </c:pt>
                <c:pt idx="9">
                  <c:v>3.6</c:v>
                </c:pt>
                <c:pt idx="10">
                  <c:v>3.6</c:v>
                </c:pt>
                <c:pt idx="11">
                  <c:v>4.8</c:v>
                </c:pt>
              </c:numCache>
            </c:numRef>
          </c:val>
          <c:extLst>
            <c:ext xmlns:c16="http://schemas.microsoft.com/office/drawing/2014/chart" uri="{C3380CC4-5D6E-409C-BE32-E72D297353CC}">
              <c16:uniqueId val="{00000000-A595-4A16-852E-D7159A782650}"/>
            </c:ext>
          </c:extLst>
        </c:ser>
        <c:ser>
          <c:idx val="1"/>
          <c:order val="1"/>
          <c:tx>
            <c:strRef>
              <c:f>'Meta 9'!$D$26</c:f>
              <c:strCache>
                <c:ptCount val="1"/>
                <c:pt idx="0">
                  <c:v>Magnitud ejecutada mensual</c:v>
                </c:pt>
              </c:strCache>
            </c:strRef>
          </c:tx>
          <c:invertIfNegative val="0"/>
          <c:cat>
            <c:strRef>
              <c:f>'Meta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9'!$D$27:$D$38</c:f>
              <c:numCache>
                <c:formatCode>_(* #,##0.00_);_(* \(#,##0.00\);_(* "-"??_);_(@_)</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A595-4A16-852E-D7159A782650}"/>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9'!$H$26</c:f>
              <c:strCache>
                <c:ptCount val="1"/>
                <c:pt idx="0">
                  <c:v>% Avance acumulado</c:v>
                </c:pt>
              </c:strCache>
            </c:strRef>
          </c:tx>
          <c:val>
            <c:numRef>
              <c:f>'Meta 9'!$H$27:$H$38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595-4A16-852E-D7159A782650}"/>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10'!$C$26</c:f>
              <c:strCache>
                <c:ptCount val="1"/>
                <c:pt idx="0">
                  <c:v>Magnitud programada mensual</c:v>
                </c:pt>
              </c:strCache>
            </c:strRef>
          </c:tx>
          <c:invertIfNegative val="0"/>
          <c:cat>
            <c:strRef>
              <c:f>'Meta 10'!$B$27:$B$38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10'!$C$27:$C$38</c:f>
              <c:numCache>
                <c:formatCode>_(* #,##0.00_);_(* \(#,##0.00\);_(* "-"??_);_(@_)</c:formatCode>
                <c:ptCount val="12"/>
                <c:pt idx="0">
                  <c:v>0</c:v>
                </c:pt>
                <c:pt idx="1">
                  <c:v>0</c:v>
                </c:pt>
                <c:pt idx="2">
                  <c:v>0</c:v>
                </c:pt>
                <c:pt idx="3">
                  <c:v>0</c:v>
                </c:pt>
                <c:pt idx="4">
                  <c:v>0</c:v>
                </c:pt>
                <c:pt idx="5">
                  <c:v>0</c:v>
                </c:pt>
                <c:pt idx="6" formatCode="_(* #,##0.000_);_(* \(#,##0.000\);_(* &quot;-&quot;??_);_(@_)">
                  <c:v>2.76E-2</c:v>
                </c:pt>
                <c:pt idx="7" formatCode="_(* #,##0.000_);_(* \(#,##0.000\);_(* &quot;-&quot;??_);_(@_)">
                  <c:v>4.5999999999999999E-2</c:v>
                </c:pt>
                <c:pt idx="8" formatCode="_(* #,##0.000_);_(* \(#,##0.000\);_(* &quot;-&quot;??_);_(@_)">
                  <c:v>4.5999999999999999E-2</c:v>
                </c:pt>
                <c:pt idx="9" formatCode="_(* #,##0.000_);_(* \(#,##0.000\);_(* &quot;-&quot;??_);_(@_)">
                  <c:v>4.5999999999999999E-2</c:v>
                </c:pt>
                <c:pt idx="10" formatCode="_(* #,##0.000_);_(* \(#,##0.000\);_(* &quot;-&quot;??_);_(@_)">
                  <c:v>4.5999999999999999E-2</c:v>
                </c:pt>
                <c:pt idx="11" formatCode="_(* #,##0.000_);_(* \(#,##0.000\);_(* &quot;-&quot;??_);_(@_)">
                  <c:v>1.7999999999999999E-2</c:v>
                </c:pt>
              </c:numCache>
            </c:numRef>
          </c:val>
          <c:extLst>
            <c:ext xmlns:c16="http://schemas.microsoft.com/office/drawing/2014/chart" uri="{C3380CC4-5D6E-409C-BE32-E72D297353CC}">
              <c16:uniqueId val="{00000000-ABEA-44C1-ABA0-593753AE8B0A}"/>
            </c:ext>
          </c:extLst>
        </c:ser>
        <c:ser>
          <c:idx val="1"/>
          <c:order val="1"/>
          <c:tx>
            <c:strRef>
              <c:f>'Meta 10'!$D$26</c:f>
              <c:strCache>
                <c:ptCount val="1"/>
                <c:pt idx="0">
                  <c:v>Magnitud ejecutada mensual</c:v>
                </c:pt>
              </c:strCache>
            </c:strRef>
          </c:tx>
          <c:invertIfNegative val="0"/>
          <c:cat>
            <c:strRef>
              <c:f>'Meta 10'!$B$27:$B$38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10'!$D$27:$D$38</c:f>
              <c:numCache>
                <c:formatCode>_(* #,##0.00_);_(* \(#,##0.00\);_(* "-"??_);_(@_)</c:formatCode>
                <c:ptCount val="12"/>
                <c:pt idx="0">
                  <c:v>0</c:v>
                </c:pt>
                <c:pt idx="1">
                  <c:v>0</c:v>
                </c:pt>
                <c:pt idx="2">
                  <c:v>0</c:v>
                </c:pt>
                <c:pt idx="3">
                  <c:v>0</c:v>
                </c:pt>
                <c:pt idx="4">
                  <c:v>0</c:v>
                </c:pt>
                <c:pt idx="5">
                  <c:v>0</c:v>
                </c:pt>
                <c:pt idx="6" formatCode="_(* #,##0.000_);_(* \(#,##0.000\);_(* &quot;-&quot;??_);_(@_)">
                  <c:v>2.76E-2</c:v>
                </c:pt>
                <c:pt idx="7" formatCode="_(* #,##0.000_);_(* \(#,##0.000\);_(* &quot;-&quot;??_);_(@_)">
                  <c:v>4.5999999999999999E-2</c:v>
                </c:pt>
                <c:pt idx="8" formatCode="_(* #,##0.000_);_(* \(#,##0.000\);_(* &quot;-&quot;??_);_(@_)">
                  <c:v>4.5999999999999999E-2</c:v>
                </c:pt>
              </c:numCache>
            </c:numRef>
          </c:val>
          <c:extLst>
            <c:ext xmlns:c16="http://schemas.microsoft.com/office/drawing/2014/chart" uri="{C3380CC4-5D6E-409C-BE32-E72D297353CC}">
              <c16:uniqueId val="{00000001-ABEA-44C1-ABA0-593753AE8B0A}"/>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10'!$H$26</c:f>
              <c:strCache>
                <c:ptCount val="1"/>
                <c:pt idx="0">
                  <c:v>% Avance acumulado</c:v>
                </c:pt>
              </c:strCache>
            </c:strRef>
          </c:tx>
          <c:val>
            <c:numRef>
              <c:f>'Meta 10'!$H$27:$H$38</c:f>
              <c:numCache>
                <c:formatCode>0%</c:formatCode>
                <c:ptCount val="12"/>
                <c:pt idx="0">
                  <c:v>0</c:v>
                </c:pt>
                <c:pt idx="1">
                  <c:v>0</c:v>
                </c:pt>
                <c:pt idx="2">
                  <c:v>0</c:v>
                </c:pt>
                <c:pt idx="3">
                  <c:v>0</c:v>
                </c:pt>
                <c:pt idx="4">
                  <c:v>0</c:v>
                </c:pt>
                <c:pt idx="5">
                  <c:v>0</c:v>
                </c:pt>
                <c:pt idx="6">
                  <c:v>0.12</c:v>
                </c:pt>
                <c:pt idx="7">
                  <c:v>0.31999999999999995</c:v>
                </c:pt>
                <c:pt idx="8">
                  <c:v>0.51999999999999991</c:v>
                </c:pt>
                <c:pt idx="9">
                  <c:v>0</c:v>
                </c:pt>
                <c:pt idx="10">
                  <c:v>0</c:v>
                </c:pt>
                <c:pt idx="11">
                  <c:v>0</c:v>
                </c:pt>
              </c:numCache>
            </c:numRef>
          </c:val>
          <c:smooth val="0"/>
          <c:extLst>
            <c:ext xmlns:c16="http://schemas.microsoft.com/office/drawing/2014/chart" uri="{C3380CC4-5D6E-409C-BE32-E72D297353CC}">
              <c16:uniqueId val="{00000002-ABEA-44C1-ABA0-593753AE8B0A}"/>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30 Meta 9'!$C$26</c:f>
              <c:strCache>
                <c:ptCount val="1"/>
                <c:pt idx="0">
                  <c:v>Magnitud programada mensual</c:v>
                </c:pt>
              </c:strCache>
            </c:strRef>
          </c:tx>
          <c:invertIfNegative val="0"/>
          <c:cat>
            <c:strRef>
              <c:f>'HV Actividad 30 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30 Meta 9'!$C$27:$C$38</c:f>
              <c:numCache>
                <c:formatCode>_(* #,##0.00_);_(* \(#,##0.00\);_(* "-"??_);_(@_)</c:formatCode>
                <c:ptCount val="12"/>
                <c:pt idx="9">
                  <c:v>16.600000000000001</c:v>
                </c:pt>
              </c:numCache>
            </c:numRef>
          </c:val>
          <c:extLst>
            <c:ext xmlns:c16="http://schemas.microsoft.com/office/drawing/2014/chart" uri="{C3380CC4-5D6E-409C-BE32-E72D297353CC}">
              <c16:uniqueId val="{00000000-F741-4F2A-90CA-5A3F16E7E6C8}"/>
            </c:ext>
          </c:extLst>
        </c:ser>
        <c:ser>
          <c:idx val="1"/>
          <c:order val="1"/>
          <c:tx>
            <c:strRef>
              <c:f>'HV Actividad 30 Meta 9'!$D$26</c:f>
              <c:strCache>
                <c:ptCount val="1"/>
                <c:pt idx="0">
                  <c:v>Magnitud ejecutada mensual</c:v>
                </c:pt>
              </c:strCache>
            </c:strRef>
          </c:tx>
          <c:invertIfNegative val="0"/>
          <c:cat>
            <c:strRef>
              <c:f>'HV Actividad 30 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30 Meta 9'!$D$27:$D$38</c:f>
              <c:numCache>
                <c:formatCode>_(* #,##0.00_);_(* \(#,##0.00\);_(* "-"??_);_(@_)</c:formatCode>
                <c:ptCount val="12"/>
              </c:numCache>
            </c:numRef>
          </c:val>
          <c:extLst>
            <c:ext xmlns:c16="http://schemas.microsoft.com/office/drawing/2014/chart" uri="{C3380CC4-5D6E-409C-BE32-E72D297353CC}">
              <c16:uniqueId val="{00000001-F741-4F2A-90CA-5A3F16E7E6C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30 Meta 9'!$H$26</c:f>
              <c:strCache>
                <c:ptCount val="1"/>
                <c:pt idx="0">
                  <c:v>% Avance acumulado</c:v>
                </c:pt>
              </c:strCache>
            </c:strRef>
          </c:tx>
          <c:val>
            <c:numRef>
              <c:f>'HV Actividad 30 Meta 9'!$H$27:$H$38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741-4F2A-90CA-5A3F16E7E6C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31 Meta 11'!$C$26</c:f>
              <c:strCache>
                <c:ptCount val="1"/>
                <c:pt idx="0">
                  <c:v>Magnitud programada mensual</c:v>
                </c:pt>
              </c:strCache>
            </c:strRef>
          </c:tx>
          <c:invertIfNegative val="0"/>
          <c:cat>
            <c:strRef>
              <c:f>'HV Actividad 31 Meta 11'!$B$27:$B$38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31 Meta 11'!$C$27:$C$38</c:f>
              <c:numCache>
                <c:formatCode>_(* #,##0.00_);_(* \(#,##0.00\);_(* "-"??_);_(@_)</c:formatCode>
                <c:ptCount val="12"/>
                <c:pt idx="0">
                  <c:v>0</c:v>
                </c:pt>
                <c:pt idx="1">
                  <c:v>0</c:v>
                </c:pt>
                <c:pt idx="2">
                  <c:v>0</c:v>
                </c:pt>
                <c:pt idx="3">
                  <c:v>0</c:v>
                </c:pt>
                <c:pt idx="4">
                  <c:v>0</c:v>
                </c:pt>
                <c:pt idx="5">
                  <c:v>0</c:v>
                </c:pt>
                <c:pt idx="6">
                  <c:v>2</c:v>
                </c:pt>
                <c:pt idx="7">
                  <c:v>2</c:v>
                </c:pt>
                <c:pt idx="8">
                  <c:v>2</c:v>
                </c:pt>
                <c:pt idx="9">
                  <c:v>2</c:v>
                </c:pt>
                <c:pt idx="10">
                  <c:v>2</c:v>
                </c:pt>
                <c:pt idx="11">
                  <c:v>2</c:v>
                </c:pt>
              </c:numCache>
            </c:numRef>
          </c:val>
          <c:extLst>
            <c:ext xmlns:c16="http://schemas.microsoft.com/office/drawing/2014/chart" uri="{C3380CC4-5D6E-409C-BE32-E72D297353CC}">
              <c16:uniqueId val="{00000000-FB64-46AA-918F-71659EF81435}"/>
            </c:ext>
          </c:extLst>
        </c:ser>
        <c:ser>
          <c:idx val="1"/>
          <c:order val="1"/>
          <c:tx>
            <c:strRef>
              <c:f>'HV Actividad 31 Meta 11'!$D$26</c:f>
              <c:strCache>
                <c:ptCount val="1"/>
                <c:pt idx="0">
                  <c:v>Magnitud ejecutada mensual</c:v>
                </c:pt>
              </c:strCache>
            </c:strRef>
          </c:tx>
          <c:invertIfNegative val="0"/>
          <c:cat>
            <c:strRef>
              <c:f>'HV Actividad 31 Meta 11'!$B$27:$B$38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31 Meta 11'!$D$27:$D$38</c:f>
              <c:numCache>
                <c:formatCode>_(* #,##0.00_);_(* \(#,##0.00\);_(* "-"??_);_(@_)</c:formatCode>
                <c:ptCount val="12"/>
                <c:pt idx="0">
                  <c:v>0</c:v>
                </c:pt>
                <c:pt idx="1">
                  <c:v>0</c:v>
                </c:pt>
                <c:pt idx="2">
                  <c:v>0</c:v>
                </c:pt>
                <c:pt idx="3">
                  <c:v>0</c:v>
                </c:pt>
                <c:pt idx="4">
                  <c:v>0</c:v>
                </c:pt>
                <c:pt idx="5">
                  <c:v>0</c:v>
                </c:pt>
                <c:pt idx="6">
                  <c:v>1</c:v>
                </c:pt>
                <c:pt idx="7">
                  <c:v>2</c:v>
                </c:pt>
                <c:pt idx="8">
                  <c:v>2</c:v>
                </c:pt>
                <c:pt idx="9">
                  <c:v>2</c:v>
                </c:pt>
              </c:numCache>
            </c:numRef>
          </c:val>
          <c:extLst>
            <c:ext xmlns:c16="http://schemas.microsoft.com/office/drawing/2014/chart" uri="{C3380CC4-5D6E-409C-BE32-E72D297353CC}">
              <c16:uniqueId val="{00000001-FB64-46AA-918F-71659EF8143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31 Meta 11'!$H$26</c:f>
              <c:strCache>
                <c:ptCount val="1"/>
                <c:pt idx="0">
                  <c:v>% Avance acumulado</c:v>
                </c:pt>
              </c:strCache>
            </c:strRef>
          </c:tx>
          <c:val>
            <c:numRef>
              <c:f>'HV Actividad 31 Meta 11'!$H$27:$H$38</c:f>
              <c:numCache>
                <c:formatCode>0.00%</c:formatCode>
                <c:ptCount val="12"/>
                <c:pt idx="0">
                  <c:v>0</c:v>
                </c:pt>
                <c:pt idx="1">
                  <c:v>0</c:v>
                </c:pt>
                <c:pt idx="2">
                  <c:v>0</c:v>
                </c:pt>
                <c:pt idx="3">
                  <c:v>0</c:v>
                </c:pt>
                <c:pt idx="4">
                  <c:v>0</c:v>
                </c:pt>
                <c:pt idx="5">
                  <c:v>0</c:v>
                </c:pt>
                <c:pt idx="6">
                  <c:v>8.3333333333333329E-2</c:v>
                </c:pt>
                <c:pt idx="7">
                  <c:v>0.25</c:v>
                </c:pt>
                <c:pt idx="8">
                  <c:v>0.41666666666666663</c:v>
                </c:pt>
                <c:pt idx="9">
                  <c:v>0.58333333333333326</c:v>
                </c:pt>
                <c:pt idx="10">
                  <c:v>0</c:v>
                </c:pt>
                <c:pt idx="11">
                  <c:v>0</c:v>
                </c:pt>
              </c:numCache>
            </c:numRef>
          </c:val>
          <c:smooth val="0"/>
          <c:extLst>
            <c:ext xmlns:c16="http://schemas.microsoft.com/office/drawing/2014/chart" uri="{C3380CC4-5D6E-409C-BE32-E72D297353CC}">
              <c16:uniqueId val="{00000002-FB64-46AA-918F-71659EF8143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5 y 9 Meta 2'!$C$26</c:f>
              <c:strCache>
                <c:ptCount val="1"/>
                <c:pt idx="0">
                  <c:v>Magnitud programada mensual</c:v>
                </c:pt>
              </c:strCache>
            </c:strRef>
          </c:tx>
          <c:invertIfNegative val="0"/>
          <c:cat>
            <c:strRef>
              <c:f>'HV Actividad 5 y 9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5 y 9 Meta 2'!$C$27:$C$38</c:f>
              <c:numCache>
                <c:formatCode>_(* #,##0.00_);_(* \(#,##0.00\);_(* "-"??_);_(@_)</c:formatCode>
                <c:ptCount val="12"/>
                <c:pt idx="9">
                  <c:v>16.600000000000001</c:v>
                </c:pt>
              </c:numCache>
            </c:numRef>
          </c:val>
          <c:extLst>
            <c:ext xmlns:c16="http://schemas.microsoft.com/office/drawing/2014/chart" uri="{C3380CC4-5D6E-409C-BE32-E72D297353CC}">
              <c16:uniqueId val="{00000000-AFB4-4E8D-A82B-A75D910A479E}"/>
            </c:ext>
          </c:extLst>
        </c:ser>
        <c:ser>
          <c:idx val="1"/>
          <c:order val="1"/>
          <c:tx>
            <c:strRef>
              <c:f>'HV Actividad 5 y 9 Meta 2'!$D$26</c:f>
              <c:strCache>
                <c:ptCount val="1"/>
                <c:pt idx="0">
                  <c:v>Magnitud ejecutada mensual</c:v>
                </c:pt>
              </c:strCache>
            </c:strRef>
          </c:tx>
          <c:invertIfNegative val="0"/>
          <c:cat>
            <c:strRef>
              <c:f>'HV Actividad 5 y 9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5 y 9 Meta 2'!$D$27:$D$38</c:f>
              <c:numCache>
                <c:formatCode>_(* #,##0.00_);_(* \(#,##0.00\);_(* "-"??_);_(@_)</c:formatCode>
                <c:ptCount val="12"/>
              </c:numCache>
            </c:numRef>
          </c:val>
          <c:extLst>
            <c:ext xmlns:c16="http://schemas.microsoft.com/office/drawing/2014/chart" uri="{C3380CC4-5D6E-409C-BE32-E72D297353CC}">
              <c16:uniqueId val="{00000001-AFB4-4E8D-A82B-A75D910A479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5 y 9 Meta 2'!$H$26</c:f>
              <c:strCache>
                <c:ptCount val="1"/>
                <c:pt idx="0">
                  <c:v>% Avance acumulado</c:v>
                </c:pt>
              </c:strCache>
            </c:strRef>
          </c:tx>
          <c:val>
            <c:numRef>
              <c:f>'HV Actividad 5 y 9 Meta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4-4E8D-A82B-A75D910A479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5 a 9 Meta 2'!$C$26</c:f>
              <c:strCache>
                <c:ptCount val="1"/>
                <c:pt idx="0">
                  <c:v>Magnitud programada mensual</c:v>
                </c:pt>
              </c:strCache>
            </c:strRef>
          </c:tx>
          <c:invertIfNegative val="0"/>
          <c:cat>
            <c:strRef>
              <c:f>'HV Actividad 5 a 9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5 a 9 Meta 2'!$C$27:$C$38</c:f>
              <c:numCache>
                <c:formatCode>0%</c:formatCode>
                <c:ptCount val="12"/>
                <c:pt idx="0">
                  <c:v>0</c:v>
                </c:pt>
                <c:pt idx="1">
                  <c:v>0</c:v>
                </c:pt>
                <c:pt idx="2">
                  <c:v>0</c:v>
                </c:pt>
                <c:pt idx="3">
                  <c:v>0</c:v>
                </c:pt>
                <c:pt idx="4">
                  <c:v>0</c:v>
                </c:pt>
                <c:pt idx="5">
                  <c:v>0</c:v>
                </c:pt>
                <c:pt idx="6" formatCode="0.00%">
                  <c:v>8.2400000000000001E-2</c:v>
                </c:pt>
                <c:pt idx="7" formatCode="0.00%">
                  <c:v>8.2400000000000001E-2</c:v>
                </c:pt>
                <c:pt idx="8" formatCode="0.00%">
                  <c:v>8.2400000000000001E-2</c:v>
                </c:pt>
                <c:pt idx="9" formatCode="0.00%">
                  <c:v>8.2400000000000001E-2</c:v>
                </c:pt>
                <c:pt idx="10" formatCode="0.00%">
                  <c:v>8.2400000000000001E-2</c:v>
                </c:pt>
                <c:pt idx="11" formatCode="0.00%">
                  <c:v>8.2400000000000001E-2</c:v>
                </c:pt>
              </c:numCache>
            </c:numRef>
          </c:val>
          <c:extLst>
            <c:ext xmlns:c16="http://schemas.microsoft.com/office/drawing/2014/chart" uri="{C3380CC4-5D6E-409C-BE32-E72D297353CC}">
              <c16:uniqueId val="{00000000-6308-4C66-B7B9-27EBAA18CEDE}"/>
            </c:ext>
          </c:extLst>
        </c:ser>
        <c:ser>
          <c:idx val="1"/>
          <c:order val="1"/>
          <c:tx>
            <c:strRef>
              <c:f>'HV Actividad 5 a 9 Meta 2'!$D$26</c:f>
              <c:strCache>
                <c:ptCount val="1"/>
                <c:pt idx="0">
                  <c:v>Magnitud ejecutada mensual</c:v>
                </c:pt>
              </c:strCache>
            </c:strRef>
          </c:tx>
          <c:invertIfNegative val="0"/>
          <c:cat>
            <c:strRef>
              <c:f>'HV Actividad 5 a 9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5 a 9 Meta 2'!$D$27:$D$38</c:f>
              <c:numCache>
                <c:formatCode>_(* #,##0.00_);_(* \(#,##0.00\);_(* "-"??_);_(@_)</c:formatCode>
                <c:ptCount val="12"/>
                <c:pt idx="6" formatCode="0.00%">
                  <c:v>8.2400000000000001E-2</c:v>
                </c:pt>
                <c:pt idx="7" formatCode="0.00%">
                  <c:v>8.2400000000000001E-2</c:v>
                </c:pt>
                <c:pt idx="8" formatCode="0.00%">
                  <c:v>8.2400000000000001E-2</c:v>
                </c:pt>
                <c:pt idx="9" formatCode="0.00%">
                  <c:v>8.2400000000000001E-2</c:v>
                </c:pt>
              </c:numCache>
            </c:numRef>
          </c:val>
          <c:extLst>
            <c:ext xmlns:c16="http://schemas.microsoft.com/office/drawing/2014/chart" uri="{C3380CC4-5D6E-409C-BE32-E72D297353CC}">
              <c16:uniqueId val="{00000001-6308-4C66-B7B9-27EBAA18CED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5 a 9 Meta 2'!$H$26</c:f>
              <c:strCache>
                <c:ptCount val="1"/>
                <c:pt idx="0">
                  <c:v>% Avance acumulado</c:v>
                </c:pt>
              </c:strCache>
            </c:strRef>
          </c:tx>
          <c:val>
            <c:numRef>
              <c:f>'HV Actividad 5 a 9 Meta 2'!$H$27:$H$38</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308-4C66-B7B9-27EBAA18CED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10 Meta 3'!$C$26</c:f>
              <c:strCache>
                <c:ptCount val="1"/>
                <c:pt idx="0">
                  <c:v>Magnitud programada mensual</c:v>
                </c:pt>
              </c:strCache>
            </c:strRef>
          </c:tx>
          <c:invertIfNegative val="0"/>
          <c:cat>
            <c:strRef>
              <c:f>'HV Actividad 10 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10 Meta 3'!$C$27:$C$38</c:f>
              <c:numCache>
                <c:formatCode>_(* #,##0.00_);_(* \(#,##0.00\);_(* "-"??_);_(@_)</c:formatCode>
                <c:ptCount val="12"/>
                <c:pt idx="9">
                  <c:v>16.600000000000001</c:v>
                </c:pt>
              </c:numCache>
            </c:numRef>
          </c:val>
          <c:extLst>
            <c:ext xmlns:c16="http://schemas.microsoft.com/office/drawing/2014/chart" uri="{C3380CC4-5D6E-409C-BE32-E72D297353CC}">
              <c16:uniqueId val="{00000000-9D9E-4D7A-B626-70CA2FF35E33}"/>
            </c:ext>
          </c:extLst>
        </c:ser>
        <c:ser>
          <c:idx val="1"/>
          <c:order val="1"/>
          <c:tx>
            <c:strRef>
              <c:f>'HV Actividad 10 Meta 3'!$D$26</c:f>
              <c:strCache>
                <c:ptCount val="1"/>
                <c:pt idx="0">
                  <c:v>Magnitud ejecutada mensual</c:v>
                </c:pt>
              </c:strCache>
            </c:strRef>
          </c:tx>
          <c:invertIfNegative val="0"/>
          <c:cat>
            <c:strRef>
              <c:f>'HV Actividad 10 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10 Meta 3'!$D$27:$D$38</c:f>
              <c:numCache>
                <c:formatCode>_(* #,##0.00_);_(* \(#,##0.00\);_(* "-"??_);_(@_)</c:formatCode>
                <c:ptCount val="12"/>
              </c:numCache>
            </c:numRef>
          </c:val>
          <c:extLst>
            <c:ext xmlns:c16="http://schemas.microsoft.com/office/drawing/2014/chart" uri="{C3380CC4-5D6E-409C-BE32-E72D297353CC}">
              <c16:uniqueId val="{00000001-9D9E-4D7A-B626-70CA2FF35E3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10 Meta 3'!$H$26</c:f>
              <c:strCache>
                <c:ptCount val="1"/>
                <c:pt idx="0">
                  <c:v>% Avance acumulado</c:v>
                </c:pt>
              </c:strCache>
            </c:strRef>
          </c:tx>
          <c:val>
            <c:numRef>
              <c:f>'HV Actividad 10 Meta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D9E-4D7A-B626-70CA2FF35E3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11 Meta 3 '!$C$26</c:f>
              <c:strCache>
                <c:ptCount val="1"/>
                <c:pt idx="0">
                  <c:v>Magnitud programada mensual</c:v>
                </c:pt>
              </c:strCache>
            </c:strRef>
          </c:tx>
          <c:invertIfNegative val="0"/>
          <c:cat>
            <c:strRef>
              <c:f>'HV Actividad 11 Meta 3 '!$B$27:$B$38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11 Meta 3 '!$C$27:$C$38</c:f>
              <c:numCache>
                <c:formatCode>_(* #,##0.00_);_(* \(#,##0.00\);_(* "-"??_);_(@_)</c:formatCode>
                <c:ptCount val="12"/>
                <c:pt idx="9">
                  <c:v>16.600000000000001</c:v>
                </c:pt>
              </c:numCache>
            </c:numRef>
          </c:val>
          <c:extLst>
            <c:ext xmlns:c16="http://schemas.microsoft.com/office/drawing/2014/chart" uri="{C3380CC4-5D6E-409C-BE32-E72D297353CC}">
              <c16:uniqueId val="{00000000-47FF-4DEA-8FA6-FBF95A723B79}"/>
            </c:ext>
          </c:extLst>
        </c:ser>
        <c:ser>
          <c:idx val="1"/>
          <c:order val="1"/>
          <c:tx>
            <c:strRef>
              <c:f>'HV Actividad 11 Meta 3 '!$D$26</c:f>
              <c:strCache>
                <c:ptCount val="1"/>
                <c:pt idx="0">
                  <c:v>Magnitud ejecutada mensual</c:v>
                </c:pt>
              </c:strCache>
            </c:strRef>
          </c:tx>
          <c:invertIfNegative val="0"/>
          <c:cat>
            <c:strRef>
              <c:f>'HV Actividad 11 Meta 3 '!$B$27:$B$38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11 Meta 3 '!$D$27:$D$38</c:f>
              <c:numCache>
                <c:formatCode>_(* #,##0.00_);_(* \(#,##0.00\);_(* "-"??_);_(@_)</c:formatCode>
                <c:ptCount val="12"/>
              </c:numCache>
            </c:numRef>
          </c:val>
          <c:extLst>
            <c:ext xmlns:c16="http://schemas.microsoft.com/office/drawing/2014/chart" uri="{C3380CC4-5D6E-409C-BE32-E72D297353CC}">
              <c16:uniqueId val="{00000001-47FF-4DEA-8FA6-FBF95A723B79}"/>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11 Meta 3 '!$H$26</c:f>
              <c:strCache>
                <c:ptCount val="1"/>
                <c:pt idx="0">
                  <c:v>% Avance acumulado</c:v>
                </c:pt>
              </c:strCache>
            </c:strRef>
          </c:tx>
          <c:val>
            <c:numRef>
              <c:f>'HV Actividad 11 Meta 3 '!$H$27:$H$38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7FF-4DEA-8FA6-FBF95A723B79}"/>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'HV Actividad 12 Meta 3  '!$C$26</c:f>
              <c:strCache>
                <c:ptCount val="1"/>
                <c:pt idx="0">
                  <c:v>Magnitud programada mensual</c:v>
                </c:pt>
              </c:strCache>
            </c:strRef>
          </c:tx>
          <c:invertIfNegative val="0"/>
          <c:cat>
            <c:strRef>
              <c:f>'HV Actividad 12 Meta 3  '!$B$27:$B$38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12 Meta 3  '!$C$27:$C$38</c:f>
              <c:numCache>
                <c:formatCode>_(* #,##0.00_);_(* \(#,##0.00\);_(* "-"??_);_(@_)</c:formatCode>
                <c:ptCount val="12"/>
                <c:pt idx="9">
                  <c:v>16.600000000000001</c:v>
                </c:pt>
              </c:numCache>
            </c:numRef>
          </c:val>
          <c:extLst>
            <c:ext xmlns:c16="http://schemas.microsoft.com/office/drawing/2014/chart" uri="{C3380CC4-5D6E-409C-BE32-E72D297353CC}">
              <c16:uniqueId val="{00000000-B8B5-4323-A53D-FAAFFBCC834C}"/>
            </c:ext>
          </c:extLst>
        </c:ser>
        <c:ser>
          <c:idx val="1"/>
          <c:order val="1"/>
          <c:tx>
            <c:strRef>
              <c:f>'HV Actividad 12 Meta 3  '!$D$26</c:f>
              <c:strCache>
                <c:ptCount val="1"/>
                <c:pt idx="0">
                  <c:v>Magnitud ejecutada mensual</c:v>
                </c:pt>
              </c:strCache>
            </c:strRef>
          </c:tx>
          <c:invertIfNegative val="0"/>
          <c:cat>
            <c:strRef>
              <c:f>'HV Actividad 12 Meta 3  '!$B$27:$B$38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Actividad 12 Meta 3  '!$D$27:$D$38</c:f>
              <c:numCache>
                <c:formatCode>_(* #,##0.00_);_(* \(#,##0.00\);_(* "-"??_);_(@_)</c:formatCode>
                <c:ptCount val="12"/>
              </c:numCache>
            </c:numRef>
          </c:val>
          <c:extLst>
            <c:ext xmlns:c16="http://schemas.microsoft.com/office/drawing/2014/chart" uri="{C3380CC4-5D6E-409C-BE32-E72D297353CC}">
              <c16:uniqueId val="{00000001-B8B5-4323-A53D-FAAFFBCC834C}"/>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'HV Actividad 12 Meta 3  '!$H$26</c:f>
              <c:strCache>
                <c:ptCount val="1"/>
                <c:pt idx="0">
                  <c:v>% Avance acumulado</c:v>
                </c:pt>
              </c:strCache>
            </c:strRef>
          </c:tx>
          <c:val>
            <c:numRef>
              <c:f>'HV Actividad 12 Meta 3  '!$H$27:$H$38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8B5-4323-A53D-FAAFFBCC834C}"/>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0</c:v>
                </c:pt>
                <c:pt idx="1">
                  <c:v>0</c:v>
                </c:pt>
                <c:pt idx="2">
                  <c:v>0</c:v>
                </c:pt>
                <c:pt idx="3">
                  <c:v>0</c:v>
                </c:pt>
                <c:pt idx="4">
                  <c:v>0</c:v>
                </c:pt>
                <c:pt idx="5">
                  <c:v>0</c:v>
                </c:pt>
                <c:pt idx="6">
                  <c:v>0</c:v>
                </c:pt>
                <c:pt idx="7">
                  <c:v>0</c:v>
                </c:pt>
                <c:pt idx="8" formatCode="0.0%">
                  <c:v>5.0000000000000001E-3</c:v>
                </c:pt>
                <c:pt idx="9" formatCode="0.0%">
                  <c:v>4.4999999999999998E-2</c:v>
                </c:pt>
                <c:pt idx="10" formatCode="0.0%">
                  <c:v>6.5000000000000002E-2</c:v>
                </c:pt>
                <c:pt idx="11" formatCode="0.0%">
                  <c:v>5.0000000000000001E-3</c:v>
                </c:pt>
              </c:numCache>
            </c:numRef>
          </c:val>
          <c:extLst>
            <c:ext xmlns:c16="http://schemas.microsoft.com/office/drawing/2014/chart" uri="{C3380CC4-5D6E-409C-BE32-E72D297353CC}">
              <c16:uniqueId val="{00000000-750F-482E-B49C-DA88009FAB46}"/>
            </c:ext>
          </c:extLst>
        </c:ser>
        <c:ser>
          <c:idx val="1"/>
          <c:order val="1"/>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0</c:v>
                </c:pt>
                <c:pt idx="1">
                  <c:v>0</c:v>
                </c:pt>
                <c:pt idx="2">
                  <c:v>0</c:v>
                </c:pt>
                <c:pt idx="3">
                  <c:v>0</c:v>
                </c:pt>
                <c:pt idx="4">
                  <c:v>0</c:v>
                </c:pt>
                <c:pt idx="5">
                  <c:v>0</c:v>
                </c:pt>
                <c:pt idx="6">
                  <c:v>0</c:v>
                </c:pt>
                <c:pt idx="7">
                  <c:v>0</c:v>
                </c:pt>
                <c:pt idx="8" formatCode="0.0%">
                  <c:v>5.0000000000000001E-3</c:v>
                </c:pt>
              </c:numCache>
            </c:numRef>
          </c:val>
          <c:extLst>
            <c:ext xmlns:c16="http://schemas.microsoft.com/office/drawing/2014/chart" uri="{C3380CC4-5D6E-409C-BE32-E72D297353CC}">
              <c16:uniqueId val="{00000001-750F-482E-B49C-DA88009FAB46}"/>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3'!$H$26</c:f>
              <c:strCache>
                <c:ptCount val="1"/>
                <c:pt idx="0">
                  <c:v>% Avance acumulado</c:v>
                </c:pt>
              </c:strCache>
            </c:strRef>
          </c:tx>
          <c:val>
            <c:numRef>
              <c:f>'Meta 3'!$H$27:$H$38</c:f>
              <c:numCache>
                <c:formatCode>0%</c:formatCode>
                <c:ptCount val="12"/>
                <c:pt idx="0">
                  <c:v>0</c:v>
                </c:pt>
                <c:pt idx="1">
                  <c:v>0</c:v>
                </c:pt>
                <c:pt idx="2">
                  <c:v>0</c:v>
                </c:pt>
                <c:pt idx="3">
                  <c:v>0</c:v>
                </c:pt>
                <c:pt idx="4">
                  <c:v>0</c:v>
                </c:pt>
                <c:pt idx="5">
                  <c:v>0</c:v>
                </c:pt>
                <c:pt idx="6">
                  <c:v>0</c:v>
                </c:pt>
                <c:pt idx="7">
                  <c:v>0</c:v>
                </c:pt>
                <c:pt idx="8">
                  <c:v>4.1666666666666671E-2</c:v>
                </c:pt>
                <c:pt idx="9">
                  <c:v>0</c:v>
                </c:pt>
                <c:pt idx="10">
                  <c:v>0</c:v>
                </c:pt>
                <c:pt idx="11">
                  <c:v>0</c:v>
                </c:pt>
              </c:numCache>
            </c:numRef>
          </c:val>
          <c:smooth val="0"/>
          <c:extLst>
            <c:ext xmlns:c16="http://schemas.microsoft.com/office/drawing/2014/chart" uri="{C3380CC4-5D6E-409C-BE32-E72D297353CC}">
              <c16:uniqueId val="{00000002-750F-482E-B49C-DA88009FAB46}"/>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'Meta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0</c:v>
                </c:pt>
                <c:pt idx="1">
                  <c:v>0</c:v>
                </c:pt>
                <c:pt idx="2">
                  <c:v>0</c:v>
                </c:pt>
                <c:pt idx="3">
                  <c:v>0</c:v>
                </c:pt>
                <c:pt idx="4">
                  <c:v>0</c:v>
                </c:pt>
                <c:pt idx="5">
                  <c:v>0</c:v>
                </c:pt>
                <c:pt idx="6">
                  <c:v>0</c:v>
                </c:pt>
                <c:pt idx="7">
                  <c:v>0</c:v>
                </c:pt>
                <c:pt idx="8">
                  <c:v>0</c:v>
                </c:pt>
                <c:pt idx="9">
                  <c:v>0</c:v>
                </c:pt>
                <c:pt idx="10">
                  <c:v>0.06</c:v>
                </c:pt>
                <c:pt idx="11">
                  <c:v>0.06</c:v>
                </c:pt>
              </c:numCache>
            </c:numRef>
          </c:val>
          <c:extLst>
            <c:ext xmlns:c16="http://schemas.microsoft.com/office/drawing/2014/chart" uri="{C3380CC4-5D6E-409C-BE32-E72D297353CC}">
              <c16:uniqueId val="{00000000-7708-4833-8878-9B25661EA1DD}"/>
            </c:ext>
          </c:extLst>
        </c:ser>
        <c:ser>
          <c:idx val="1"/>
          <c:order val="1"/>
          <c:tx>
            <c:strRef>
              <c:f>'Meta 4'!$D$26</c:f>
              <c:strCache>
                <c:ptCount val="1"/>
                <c:pt idx="0">
                  <c:v>Magnitud ejecutada mensual</c:v>
                </c:pt>
              </c:strCache>
            </c:strRef>
          </c:tx>
          <c:invertIfNegative val="0"/>
          <c:cat>
            <c:strRef>
              <c:f>'Meta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708-4833-8878-9B25661EA1DD}"/>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4'!$H$26</c:f>
              <c:strCache>
                <c:ptCount val="1"/>
                <c:pt idx="0">
                  <c:v>% Avance acumulado</c:v>
                </c:pt>
              </c:strCache>
            </c:strRef>
          </c:tx>
          <c:val>
            <c:numRef>
              <c:f>'Meta 4'!$H$27:$H$38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08-4833-8878-9B25661EA1DD}"/>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0.xml"/><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0</xdr:rowOff>
    </xdr:from>
    <xdr:to>
      <xdr:col>1</xdr:col>
      <xdr:colOff>1323975</xdr:colOff>
      <xdr:row>2</xdr:row>
      <xdr:rowOff>314325</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0"/>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46567</xdr:colOff>
          <xdr:row>1</xdr:row>
          <xdr:rowOff>21167</xdr:rowOff>
        </xdr:from>
        <xdr:to>
          <xdr:col>8</xdr:col>
          <xdr:colOff>1447800</xdr:colOff>
          <xdr:row>1</xdr:row>
          <xdr:rowOff>448733</xdr:rowOff>
        </xdr:to>
        <xdr:sp macro="" textlink="">
          <xdr:nvSpPr>
            <xdr:cNvPr id="35836929" name="Object 1" hidden="1">
              <a:extLst>
                <a:ext uri="{63B3BB69-23CF-44E3-9099-C40C66FF867C}">
                  <a14:compatExt spid="_x0000_s35836929"/>
                </a:ext>
                <a:ext uri="{FF2B5EF4-FFF2-40B4-BE49-F238E27FC236}">
                  <a16:creationId xmlns:a16="http://schemas.microsoft.com/office/drawing/2014/main" id="{00000000-0008-0000-0000-000001D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900-000003000000}"/>
            </a:ext>
            <a:ext uri="{147F2762-F138-4A5C-976F-8EAC2B608ADB}">
              <a16:predDERef xmlns:a16="http://schemas.microsoft.com/office/drawing/2014/main" pred="{DF5FDB67-2EEB-4575-96AF-08A3841A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A00-000003000000}"/>
            </a:ext>
            <a:ext uri="{147F2762-F138-4A5C-976F-8EAC2B608ADB}">
              <a16:predDERef xmlns:a16="http://schemas.microsoft.com/office/drawing/2014/main" pred="{9D04974F-CC0E-4F83-901E-B5E9E0A63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44767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B00-000003000000}"/>
            </a:ext>
            <a:ext uri="{147F2762-F138-4A5C-976F-8EAC2B608ADB}">
              <a16:predDERef xmlns:a16="http://schemas.microsoft.com/office/drawing/2014/main" pred="{7796E4A8-A8EE-46DF-95F7-EDF690469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C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D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E00-000005000000}"/>
            </a:ext>
            <a:ext uri="{147F2762-F138-4A5C-976F-8EAC2B608ADB}">
              <a16:predDERef xmlns:a16="http://schemas.microsoft.com/office/drawing/2014/main" pred="{2577953C-29B3-407A-B2AF-E4D8F7154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F00-000003000000}"/>
            </a:ext>
            <a:ext uri="{147F2762-F138-4A5C-976F-8EAC2B608ADB}">
              <a16:predDERef xmlns:a16="http://schemas.microsoft.com/office/drawing/2014/main" pred="{75D3B221-0F37-451F-A9BA-400E65CDF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123825</xdr:rowOff>
    </xdr:from>
    <xdr:to>
      <xdr:col>8</xdr:col>
      <xdr:colOff>1476375</xdr:colOff>
      <xdr:row>44</xdr:row>
      <xdr:rowOff>28575</xdr:rowOff>
    </xdr:to>
    <xdr:graphicFrame macro="">
      <xdr:nvGraphicFramePr>
        <xdr:cNvPr id="3" name="3 Gráfico">
          <a:extLst>
            <a:ext uri="{FF2B5EF4-FFF2-40B4-BE49-F238E27FC236}">
              <a16:creationId xmlns:a16="http://schemas.microsoft.com/office/drawing/2014/main" id="{00000000-0008-0000-1000-000003000000}"/>
            </a:ext>
            <a:ext uri="{147F2762-F138-4A5C-976F-8EAC2B608ADB}">
              <a16:predDERef xmlns:a16="http://schemas.microsoft.com/office/drawing/2014/main" pred="{A0D46EC5-65F1-49E0-9E34-7FF85D463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71475" y="123825"/>
          <a:ext cx="1009650" cy="44767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100-000003000000}"/>
            </a:ext>
            <a:ext uri="{147F2762-F138-4A5C-976F-8EAC2B608ADB}">
              <a16:predDERef xmlns:a16="http://schemas.microsoft.com/office/drawing/2014/main" pred="{3E51DC09-E6FC-4F3E-B05D-5129B9D88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2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E71A20E5-AA79-4D53-8AEC-F7770CEA8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300-000003000000}"/>
            </a:ext>
            <a:ext uri="{147F2762-F138-4A5C-976F-8EAC2B608ADB}">
              <a16:predDERef xmlns:a16="http://schemas.microsoft.com/office/drawing/2014/main" pred="{E197B119-FC09-4F70-93B7-E56517252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133350</xdr:colOff>
      <xdr:row>44</xdr:row>
      <xdr:rowOff>1257300</xdr:rowOff>
    </xdr:from>
    <xdr:to>
      <xdr:col>5</xdr:col>
      <xdr:colOff>1295400</xdr:colOff>
      <xdr:row>44</xdr:row>
      <xdr:rowOff>2066925</xdr:rowOff>
    </xdr:to>
    <xdr:pic>
      <xdr:nvPicPr>
        <xdr:cNvPr id="4" name="Imagen 3">
          <a:extLst>
            <a:ext uri="{FF2B5EF4-FFF2-40B4-BE49-F238E27FC236}">
              <a16:creationId xmlns:a16="http://schemas.microsoft.com/office/drawing/2014/main" id="{00000000-0008-0000-1300-000004000000}"/>
            </a:ext>
            <a:ext uri="{147F2762-F138-4A5C-976F-8EAC2B608ADB}">
              <a16:predDERef xmlns:a16="http://schemas.microsoft.com/office/drawing/2014/main" pred="{3C519C97-983D-4B4D-A22F-FFAED1B9F05A}"/>
            </a:ext>
          </a:extLst>
        </xdr:cNvPr>
        <xdr:cNvPicPr>
          <a:picLocks noChangeAspect="1"/>
        </xdr:cNvPicPr>
      </xdr:nvPicPr>
      <xdr:blipFill>
        <a:blip xmlns:r="http://schemas.openxmlformats.org/officeDocument/2006/relationships" r:embed="rId3"/>
        <a:stretch>
          <a:fillRect/>
        </a:stretch>
      </xdr:blipFill>
      <xdr:spPr>
        <a:xfrm>
          <a:off x="1895475" y="18211800"/>
          <a:ext cx="4572000" cy="8096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14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46567</xdr:colOff>
          <xdr:row>1</xdr:row>
          <xdr:rowOff>21167</xdr:rowOff>
        </xdr:from>
        <xdr:to>
          <xdr:col>8</xdr:col>
          <xdr:colOff>1447800</xdr:colOff>
          <xdr:row>1</xdr:row>
          <xdr:rowOff>448733</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14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1400-000002000000}"/>
            </a:ext>
            <a:ext uri="{147F2762-F138-4A5C-976F-8EAC2B608ADB}">
              <a16:predDERef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500-000003000000}"/>
            </a:ext>
            <a:ext uri="{147F2762-F138-4A5C-976F-8EAC2B608ADB}">
              <a16:predDERef xmlns:a16="http://schemas.microsoft.com/office/drawing/2014/main" pred="{90C32BBC-8FD8-4967-BE0D-9073F8D63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600-000003000000}"/>
            </a:ext>
            <a:ext uri="{147F2762-F138-4A5C-976F-8EAC2B608ADB}">
              <a16:predDERef xmlns:a16="http://schemas.microsoft.com/office/drawing/2014/main" pred="{90C32BBC-8FD8-4967-BE0D-9073F8D63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7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8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9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A00-000003000000}"/>
            </a:ext>
            <a:ext uri="{147F2762-F138-4A5C-976F-8EAC2B608ADB}">
              <a16:predDERef xmlns:a16="http://schemas.microsoft.com/office/drawing/2014/main" pred="{8A677412-3818-4972-9624-DAB656E3C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1B00-000003000000}"/>
            </a:ext>
            <a:ext uri="{147F2762-F138-4A5C-976F-8EAC2B608ADB}">
              <a16:predDERef xmlns:a16="http://schemas.microsoft.com/office/drawing/2014/main" pred="{4AD01010-A431-4776-AB22-CFB59C7FA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 uri="{147F2762-F138-4A5C-976F-8EAC2B608ADB}">
              <a16:predDERef xmlns:a16="http://schemas.microsoft.com/office/drawing/2014/main" pred="{775A74B1-DE69-4F8D-803B-1E302B0B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300-000005000000}"/>
            </a:ext>
            <a:ext uri="{147F2762-F138-4A5C-976F-8EAC2B608ADB}">
              <a16:predDERef xmlns:a16="http://schemas.microsoft.com/office/drawing/2014/main" pred="{E71A20E5-AA79-4D53-8AEC-F7770CEA8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 uri="{147F2762-F138-4A5C-976F-8EAC2B608ADB}">
              <a16:predDERef xmlns:a16="http://schemas.microsoft.com/office/drawing/2014/main" pred="{4177B45D-BD80-41CF-A698-EC8062A1C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500-000003000000}"/>
            </a:ext>
            <a:ext uri="{147F2762-F138-4A5C-976F-8EAC2B608ADB}">
              <a16:predDERef xmlns:a16="http://schemas.microsoft.com/office/drawing/2014/main" pred="{B8231A9C-BC54-4154-A5C4-50DB04DF0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600-000003000000}"/>
            </a:ext>
            <a:ext uri="{147F2762-F138-4A5C-976F-8EAC2B608ADB}">
              <a16:predDERef xmlns:a16="http://schemas.microsoft.com/office/drawing/2014/main" pred="{DFCA2BF1-4CEC-4C99-8D58-70DEA50CC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7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8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3.bin"/><Relationship Id="rId6" Type="http://schemas.openxmlformats.org/officeDocument/2006/relationships/comments" Target="../comments2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15A62-D483-4115-A0C8-03EA6F1F8700}">
  <sheetPr>
    <tabColor theme="3" tint="0.79998168889431442"/>
  </sheetPr>
  <dimension ref="B1:X56"/>
  <sheetViews>
    <sheetView topLeftCell="A23" zoomScale="80" zoomScaleNormal="80" workbookViewId="0">
      <selection activeCell="I27" sqref="C27:I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9" width="22.41015625" style="3" customWidth="1"/>
    <col min="10" max="10" width="7.87890625" style="3" customWidth="1"/>
    <col min="11"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1</v>
      </c>
      <c r="D6" s="112" t="s">
        <v>10</v>
      </c>
      <c r="E6" s="112"/>
      <c r="F6" s="113" t="s">
        <v>284</v>
      </c>
      <c r="G6" s="113"/>
      <c r="H6" s="113"/>
      <c r="I6" s="113"/>
      <c r="J6" s="10"/>
      <c r="K6" s="10"/>
      <c r="M6" s="7" t="s">
        <v>12</v>
      </c>
      <c r="N6" s="2" t="s">
        <v>13</v>
      </c>
    </row>
    <row r="7" spans="2:14" ht="30.75" customHeight="1" x14ac:dyDescent="0.4">
      <c r="B7" s="35" t="s">
        <v>14</v>
      </c>
      <c r="C7" s="50" t="s">
        <v>18</v>
      </c>
      <c r="D7" s="112" t="s">
        <v>15</v>
      </c>
      <c r="E7" s="112"/>
      <c r="F7" s="114" t="s">
        <v>285</v>
      </c>
      <c r="G7" s="114"/>
      <c r="H7" s="38" t="s">
        <v>17</v>
      </c>
      <c r="I7" s="50" t="s">
        <v>18</v>
      </c>
      <c r="J7" s="11"/>
      <c r="K7" s="11"/>
      <c r="M7" s="7" t="s">
        <v>19</v>
      </c>
      <c r="N7" s="2" t="s">
        <v>20</v>
      </c>
    </row>
    <row r="8" spans="2:14" ht="30.75" customHeight="1" x14ac:dyDescent="0.4">
      <c r="B8" s="35" t="s">
        <v>21</v>
      </c>
      <c r="C8" s="116" t="s">
        <v>286</v>
      </c>
      <c r="D8" s="116"/>
      <c r="E8" s="116"/>
      <c r="F8" s="116"/>
      <c r="G8" s="38" t="s">
        <v>23</v>
      </c>
      <c r="H8" s="117">
        <v>7951</v>
      </c>
      <c r="I8" s="117"/>
      <c r="J8" s="12"/>
      <c r="K8" s="12"/>
      <c r="M8" s="7" t="s">
        <v>24</v>
      </c>
      <c r="N8" s="2" t="s">
        <v>25</v>
      </c>
    </row>
    <row r="9" spans="2:14" ht="30.75" customHeight="1" x14ac:dyDescent="0.4">
      <c r="B9" s="35" t="s">
        <v>3</v>
      </c>
      <c r="C9" s="118" t="s">
        <v>24</v>
      </c>
      <c r="D9" s="118"/>
      <c r="E9" s="118"/>
      <c r="F9" s="118"/>
      <c r="G9" s="38" t="s">
        <v>26</v>
      </c>
      <c r="H9" s="119" t="s">
        <v>287</v>
      </c>
      <c r="I9" s="119"/>
      <c r="J9" s="13"/>
      <c r="K9" s="13"/>
      <c r="M9" s="14" t="s">
        <v>28</v>
      </c>
    </row>
    <row r="10" spans="2:14" ht="30.75" customHeight="1" x14ac:dyDescent="0.4">
      <c r="B10" s="35" t="s">
        <v>29</v>
      </c>
      <c r="C10" s="120" t="s">
        <v>288</v>
      </c>
      <c r="D10" s="120"/>
      <c r="E10" s="120"/>
      <c r="F10" s="120"/>
      <c r="G10" s="120"/>
      <c r="H10" s="120"/>
      <c r="I10" s="120"/>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13" t="s">
        <v>289</v>
      </c>
      <c r="D12" s="113"/>
      <c r="E12" s="113"/>
      <c r="F12" s="113"/>
      <c r="G12" s="38" t="s">
        <v>36</v>
      </c>
      <c r="H12" s="121" t="s">
        <v>53</v>
      </c>
      <c r="I12" s="121"/>
      <c r="J12" s="11"/>
      <c r="K12" s="11"/>
      <c r="M12" s="14" t="s">
        <v>38</v>
      </c>
      <c r="N12" s="2" t="s">
        <v>18</v>
      </c>
    </row>
    <row r="13" spans="2:14" ht="30.75" customHeight="1" x14ac:dyDescent="0.4">
      <c r="B13" s="35" t="s">
        <v>39</v>
      </c>
      <c r="C13" s="122" t="s">
        <v>186</v>
      </c>
      <c r="D13" s="122"/>
      <c r="E13" s="122"/>
      <c r="F13" s="122"/>
      <c r="G13" s="38" t="s">
        <v>41</v>
      </c>
      <c r="H13" s="114" t="s">
        <v>25</v>
      </c>
      <c r="I13" s="114"/>
      <c r="J13" s="11"/>
      <c r="K13" s="11"/>
      <c r="M13" s="14" t="s">
        <v>42</v>
      </c>
    </row>
    <row r="14" spans="2:14" ht="42" customHeight="1" x14ac:dyDescent="0.4">
      <c r="B14" s="35" t="s">
        <v>43</v>
      </c>
      <c r="C14" s="113" t="s">
        <v>290</v>
      </c>
      <c r="D14" s="113"/>
      <c r="E14" s="113"/>
      <c r="F14" s="113"/>
      <c r="G14" s="113"/>
      <c r="H14" s="113"/>
      <c r="I14" s="113"/>
      <c r="J14" s="15"/>
      <c r="K14" s="15"/>
      <c r="M14" s="14" t="s">
        <v>45</v>
      </c>
      <c r="N14" s="2"/>
    </row>
    <row r="15" spans="2:14" ht="30.75" customHeight="1" x14ac:dyDescent="0.4">
      <c r="B15" s="35" t="s">
        <v>46</v>
      </c>
      <c r="C15" s="115" t="s">
        <v>291</v>
      </c>
      <c r="D15" s="115"/>
      <c r="E15" s="115"/>
      <c r="F15" s="115"/>
      <c r="G15" s="115"/>
      <c r="H15" s="115"/>
      <c r="I15" s="115"/>
      <c r="J15" s="16"/>
      <c r="K15" s="16"/>
      <c r="M15" s="14" t="s">
        <v>48</v>
      </c>
      <c r="N15" s="2"/>
    </row>
    <row r="16" spans="2:14" ht="33.75" customHeight="1" x14ac:dyDescent="0.4">
      <c r="B16" s="35" t="s">
        <v>49</v>
      </c>
      <c r="C16" s="113" t="s">
        <v>292</v>
      </c>
      <c r="D16" s="113"/>
      <c r="E16" s="113"/>
      <c r="F16" s="113"/>
      <c r="G16" s="113"/>
      <c r="H16" s="113"/>
      <c r="I16" s="113"/>
      <c r="J16" s="17"/>
      <c r="K16" s="17"/>
      <c r="M16" s="14"/>
      <c r="N16" s="2"/>
    </row>
    <row r="17" spans="2:15" ht="30.75" customHeight="1" x14ac:dyDescent="0.4">
      <c r="B17" s="35" t="s">
        <v>51</v>
      </c>
      <c r="C17" s="114" t="s">
        <v>52</v>
      </c>
      <c r="D17" s="125"/>
      <c r="E17" s="125"/>
      <c r="F17" s="125"/>
      <c r="G17" s="125"/>
      <c r="H17" s="125"/>
      <c r="I17" s="125"/>
      <c r="J17" s="18"/>
      <c r="K17" s="18"/>
      <c r="M17" s="14" t="s">
        <v>53</v>
      </c>
      <c r="N17" s="2"/>
    </row>
    <row r="18" spans="2:15" ht="18" customHeight="1" x14ac:dyDescent="0.4">
      <c r="B18" s="126" t="s">
        <v>54</v>
      </c>
      <c r="C18" s="127" t="s">
        <v>55</v>
      </c>
      <c r="D18" s="127"/>
      <c r="E18" s="127"/>
      <c r="F18" s="128" t="s">
        <v>56</v>
      </c>
      <c r="G18" s="128"/>
      <c r="H18" s="128"/>
      <c r="I18" s="128"/>
      <c r="J18" s="19"/>
      <c r="K18" s="19"/>
      <c r="M18" s="14" t="s">
        <v>57</v>
      </c>
      <c r="N18" s="2"/>
    </row>
    <row r="19" spans="2:15" ht="39.75" customHeight="1" x14ac:dyDescent="0.4">
      <c r="B19" s="126"/>
      <c r="C19" s="113" t="s">
        <v>293</v>
      </c>
      <c r="D19" s="113"/>
      <c r="E19" s="113"/>
      <c r="F19" s="113" t="s">
        <v>294</v>
      </c>
      <c r="G19" s="113"/>
      <c r="H19" s="113"/>
      <c r="I19" s="113"/>
      <c r="J19" s="17"/>
      <c r="K19" s="17"/>
      <c r="M19" s="14" t="s">
        <v>37</v>
      </c>
      <c r="N19" s="2"/>
    </row>
    <row r="20" spans="2:15" ht="39.75" customHeight="1" x14ac:dyDescent="0.4">
      <c r="B20" s="35" t="s">
        <v>60</v>
      </c>
      <c r="C20" s="114" t="s">
        <v>52</v>
      </c>
      <c r="D20" s="114"/>
      <c r="E20" s="114"/>
      <c r="F20" s="121"/>
      <c r="G20" s="121"/>
      <c r="H20" s="121"/>
      <c r="I20" s="121"/>
      <c r="J20" s="11"/>
      <c r="K20" s="11"/>
      <c r="M20" s="14"/>
      <c r="N20" s="2"/>
    </row>
    <row r="21" spans="2:15" ht="42" customHeight="1" x14ac:dyDescent="0.4">
      <c r="B21" s="35" t="s">
        <v>61</v>
      </c>
      <c r="C21" s="113" t="s">
        <v>295</v>
      </c>
      <c r="D21" s="113"/>
      <c r="E21" s="113"/>
      <c r="F21" s="113"/>
      <c r="G21" s="113"/>
      <c r="H21" s="113"/>
      <c r="I21" s="113"/>
      <c r="J21" s="16"/>
      <c r="K21" s="93"/>
      <c r="M21" s="20"/>
      <c r="N21" s="2"/>
    </row>
    <row r="22" spans="2:15" ht="23.25" customHeight="1" x14ac:dyDescent="0.4">
      <c r="B22" s="35" t="s">
        <v>64</v>
      </c>
      <c r="C22" s="123">
        <v>45474</v>
      </c>
      <c r="D22" s="123"/>
      <c r="E22" s="123"/>
      <c r="F22" s="38" t="s">
        <v>66</v>
      </c>
      <c r="G22" s="94" t="s">
        <v>98</v>
      </c>
      <c r="H22" s="38" t="s">
        <v>67</v>
      </c>
      <c r="I22" s="95">
        <v>0</v>
      </c>
      <c r="J22" s="21"/>
      <c r="K22" s="96"/>
      <c r="M22" s="20"/>
    </row>
    <row r="23" spans="2:15" ht="27" customHeight="1" x14ac:dyDescent="0.4">
      <c r="B23" s="35" t="s">
        <v>68</v>
      </c>
      <c r="C23" s="123">
        <v>45657</v>
      </c>
      <c r="D23" s="113"/>
      <c r="E23" s="113"/>
      <c r="F23" s="38" t="s">
        <v>70</v>
      </c>
      <c r="G23" s="124">
        <v>0.12</v>
      </c>
      <c r="H23" s="124"/>
      <c r="I23" s="124"/>
      <c r="J23" s="22"/>
      <c r="K23" s="96"/>
      <c r="M23" s="20"/>
    </row>
    <row r="24" spans="2:15" ht="30.75" customHeight="1" x14ac:dyDescent="0.4">
      <c r="B24" s="35" t="s">
        <v>71</v>
      </c>
      <c r="C24" s="121" t="s">
        <v>48</v>
      </c>
      <c r="D24" s="121"/>
      <c r="E24" s="121"/>
      <c r="F24" s="97" t="s">
        <v>72</v>
      </c>
      <c r="G24" s="113" t="s">
        <v>98</v>
      </c>
      <c r="H24" s="113"/>
      <c r="I24" s="113"/>
      <c r="J24" s="19"/>
      <c r="K24" s="98"/>
      <c r="M24" s="20"/>
    </row>
    <row r="25" spans="2:15" ht="22.5" customHeight="1" x14ac:dyDescent="0.4">
      <c r="B25" s="129" t="s">
        <v>73</v>
      </c>
      <c r="C25" s="129"/>
      <c r="D25" s="129"/>
      <c r="E25" s="129"/>
      <c r="F25" s="129"/>
      <c r="G25" s="129"/>
      <c r="H25" s="129"/>
      <c r="I25" s="129"/>
      <c r="J25" s="9"/>
      <c r="K25" s="99"/>
      <c r="M25" s="20"/>
    </row>
    <row r="26" spans="2:15" ht="43.5" customHeight="1" x14ac:dyDescent="0.4">
      <c r="B26" s="41" t="s">
        <v>74</v>
      </c>
      <c r="C26" s="41" t="s">
        <v>75</v>
      </c>
      <c r="D26" s="41" t="s">
        <v>76</v>
      </c>
      <c r="E26" s="42" t="s">
        <v>77</v>
      </c>
      <c r="F26" s="41" t="s">
        <v>78</v>
      </c>
      <c r="G26" s="41" t="s">
        <v>79</v>
      </c>
      <c r="H26" s="42" t="s">
        <v>80</v>
      </c>
      <c r="I26" s="41" t="s">
        <v>81</v>
      </c>
      <c r="J26" s="17"/>
      <c r="K26" s="100"/>
      <c r="M26" s="20"/>
    </row>
    <row r="27" spans="2:15" ht="19.5" customHeight="1" x14ac:dyDescent="0.4">
      <c r="B27" s="92" t="s">
        <v>82</v>
      </c>
      <c r="C27" s="101">
        <v>0</v>
      </c>
      <c r="D27" s="79">
        <v>0</v>
      </c>
      <c r="E27" s="369">
        <f>IF(OR(C27=0,C27=""),0,D27/C27)</f>
        <v>0</v>
      </c>
      <c r="F27" s="130">
        <f>SUM(C27:C38)</f>
        <v>0.12</v>
      </c>
      <c r="G27" s="131">
        <f>SUM(D33:D38)</f>
        <v>4.5600000000000002E-2</v>
      </c>
      <c r="H27" s="370">
        <f>IF(D27="","",(D27*100%)/$G$23)</f>
        <v>0</v>
      </c>
      <c r="I27" s="132">
        <f>G27+I22</f>
        <v>4.5600000000000002E-2</v>
      </c>
      <c r="J27" s="23"/>
      <c r="M27" s="20"/>
    </row>
    <row r="28" spans="2:15" ht="19.5" customHeight="1" x14ac:dyDescent="0.4">
      <c r="B28" s="92" t="s">
        <v>83</v>
      </c>
      <c r="C28" s="101">
        <v>0</v>
      </c>
      <c r="D28" s="79">
        <v>0</v>
      </c>
      <c r="E28" s="369">
        <f t="shared" ref="E28:E38" si="0">IF(OR(C28=0,C28=""),0,D28/C28)</f>
        <v>0</v>
      </c>
      <c r="F28" s="130"/>
      <c r="G28" s="131"/>
      <c r="H28" s="370">
        <f t="shared" ref="H28:H32" si="1">IF(D28="","",(D28*100%)/$G$23)</f>
        <v>0</v>
      </c>
      <c r="I28" s="132"/>
      <c r="J28" s="23"/>
      <c r="M28" s="20"/>
    </row>
    <row r="29" spans="2:15" ht="19.5" customHeight="1" x14ac:dyDescent="0.4">
      <c r="B29" s="92" t="s">
        <v>84</v>
      </c>
      <c r="C29" s="101">
        <v>0</v>
      </c>
      <c r="D29" s="79">
        <v>0</v>
      </c>
      <c r="E29" s="369">
        <f t="shared" si="0"/>
        <v>0</v>
      </c>
      <c r="F29" s="130"/>
      <c r="G29" s="131"/>
      <c r="H29" s="370">
        <f t="shared" si="1"/>
        <v>0</v>
      </c>
      <c r="I29" s="132"/>
      <c r="J29" s="23"/>
      <c r="K29" s="23"/>
      <c r="M29" s="20"/>
    </row>
    <row r="30" spans="2:15" ht="19.5" customHeight="1" x14ac:dyDescent="0.4">
      <c r="B30" s="92" t="s">
        <v>85</v>
      </c>
      <c r="C30" s="101">
        <v>0</v>
      </c>
      <c r="D30" s="79">
        <v>0</v>
      </c>
      <c r="E30" s="369">
        <f t="shared" si="0"/>
        <v>0</v>
      </c>
      <c r="F30" s="130"/>
      <c r="G30" s="131"/>
      <c r="H30" s="370">
        <f t="shared" si="1"/>
        <v>0</v>
      </c>
      <c r="I30" s="132"/>
      <c r="J30" s="23"/>
      <c r="K30" s="23"/>
    </row>
    <row r="31" spans="2:15" ht="19.5" customHeight="1" x14ac:dyDescent="0.4">
      <c r="B31" s="92" t="s">
        <v>86</v>
      </c>
      <c r="C31" s="101">
        <v>0</v>
      </c>
      <c r="D31" s="79">
        <v>0</v>
      </c>
      <c r="E31" s="369">
        <f t="shared" si="0"/>
        <v>0</v>
      </c>
      <c r="F31" s="130"/>
      <c r="G31" s="131"/>
      <c r="H31" s="370">
        <f t="shared" si="1"/>
        <v>0</v>
      </c>
      <c r="I31" s="132"/>
      <c r="J31" s="23"/>
      <c r="K31" s="102"/>
      <c r="O31" s="103">
        <f>+$K$31*L31/100</f>
        <v>0</v>
      </c>
    </row>
    <row r="32" spans="2:15" ht="19.5" customHeight="1" x14ac:dyDescent="0.4">
      <c r="B32" s="92" t="s">
        <v>87</v>
      </c>
      <c r="C32" s="101">
        <v>0</v>
      </c>
      <c r="D32" s="79">
        <v>0</v>
      </c>
      <c r="E32" s="369">
        <f>IF(OR(C32=0,C32=""),0,D32/C32)</f>
        <v>0</v>
      </c>
      <c r="F32" s="130"/>
      <c r="G32" s="131"/>
      <c r="H32" s="370">
        <f t="shared" si="1"/>
        <v>0</v>
      </c>
      <c r="I32" s="132"/>
      <c r="J32" s="23"/>
      <c r="K32" s="104"/>
      <c r="O32" s="103">
        <f t="shared" ref="O32:O36" si="2">+$K$31*L32/100</f>
        <v>0</v>
      </c>
    </row>
    <row r="33" spans="2:15" ht="19.5" customHeight="1" x14ac:dyDescent="0.4">
      <c r="B33" s="92" t="s">
        <v>88</v>
      </c>
      <c r="C33" s="105">
        <v>2.8E-3</v>
      </c>
      <c r="D33" s="105">
        <f>+C33</f>
        <v>2.8E-3</v>
      </c>
      <c r="E33" s="369">
        <f t="shared" si="0"/>
        <v>1</v>
      </c>
      <c r="F33" s="130"/>
      <c r="G33" s="131"/>
      <c r="H33" s="370">
        <f>IF(D33="","",(D33*100%)/$G$23 + H32)</f>
        <v>2.3333333333333334E-2</v>
      </c>
      <c r="I33" s="132"/>
      <c r="J33" s="23"/>
      <c r="K33" s="104"/>
      <c r="L33" s="103"/>
      <c r="O33" s="103">
        <f t="shared" si="2"/>
        <v>0</v>
      </c>
    </row>
    <row r="34" spans="2:15" ht="19.5" customHeight="1" x14ac:dyDescent="0.4">
      <c r="B34" s="92" t="s">
        <v>89</v>
      </c>
      <c r="C34" s="105">
        <v>4.8999999999999998E-3</v>
      </c>
      <c r="D34" s="105">
        <v>4.8999999999999998E-3</v>
      </c>
      <c r="E34" s="369">
        <f t="shared" si="0"/>
        <v>1</v>
      </c>
      <c r="F34" s="130"/>
      <c r="G34" s="131"/>
      <c r="H34" s="370">
        <f t="shared" ref="H34:H38" si="3">IF(D34="","",(D34*100%)/$G$23 + H33)</f>
        <v>6.4166666666666664E-2</v>
      </c>
      <c r="I34" s="132"/>
      <c r="J34" s="23"/>
      <c r="K34" s="104"/>
      <c r="L34" s="103"/>
      <c r="O34" s="103">
        <f t="shared" si="2"/>
        <v>0</v>
      </c>
    </row>
    <row r="35" spans="2:15" ht="19.5" customHeight="1" x14ac:dyDescent="0.4">
      <c r="B35" s="92" t="s">
        <v>90</v>
      </c>
      <c r="C35" s="105">
        <v>3.7900000000000003E-2</v>
      </c>
      <c r="D35" s="105">
        <v>3.7900000000000003E-2</v>
      </c>
      <c r="E35" s="369">
        <f>IF(OR(C35=0,C35=""),0,D35/C35)</f>
        <v>1</v>
      </c>
      <c r="F35" s="130"/>
      <c r="G35" s="131"/>
      <c r="H35" s="370">
        <f>IF(D35="","",(D35*100%)/$G$23 + H34)</f>
        <v>0.38</v>
      </c>
      <c r="I35" s="132"/>
      <c r="J35" s="23"/>
      <c r="K35" s="104"/>
      <c r="O35" s="103">
        <f t="shared" si="2"/>
        <v>0</v>
      </c>
    </row>
    <row r="36" spans="2:15" ht="19.5" customHeight="1" x14ac:dyDescent="0.4">
      <c r="B36" s="92" t="s">
        <v>91</v>
      </c>
      <c r="C36" s="105">
        <v>1.89E-2</v>
      </c>
      <c r="D36" s="105"/>
      <c r="E36" s="369">
        <f>IF(OR(C36=0,C36=""),0,D36/C36)</f>
        <v>0</v>
      </c>
      <c r="F36" s="130"/>
      <c r="G36" s="131"/>
      <c r="H36" s="370" t="str">
        <f>IF(D36="","",(D36*100%)/$G$23 + H35)</f>
        <v/>
      </c>
      <c r="I36" s="132"/>
      <c r="J36" s="23"/>
      <c r="K36" s="104"/>
      <c r="O36" s="103">
        <f t="shared" si="2"/>
        <v>0</v>
      </c>
    </row>
    <row r="37" spans="2:15" ht="19.5" customHeight="1" x14ac:dyDescent="0.4">
      <c r="B37" s="92" t="s">
        <v>92</v>
      </c>
      <c r="C37" s="105">
        <v>1.49E-2</v>
      </c>
      <c r="D37" s="105"/>
      <c r="E37" s="369">
        <f t="shared" si="0"/>
        <v>0</v>
      </c>
      <c r="F37" s="130"/>
      <c r="G37" s="131"/>
      <c r="H37" s="370" t="str">
        <f t="shared" si="3"/>
        <v/>
      </c>
      <c r="I37" s="132"/>
      <c r="J37" s="23"/>
      <c r="K37" s="104"/>
    </row>
    <row r="38" spans="2:15" ht="19.5" customHeight="1" x14ac:dyDescent="0.4">
      <c r="B38" s="92" t="s">
        <v>93</v>
      </c>
      <c r="C38" s="105">
        <v>4.0599999999999997E-2</v>
      </c>
      <c r="D38" s="105"/>
      <c r="E38" s="369">
        <f t="shared" si="0"/>
        <v>0</v>
      </c>
      <c r="F38" s="130"/>
      <c r="G38" s="131"/>
      <c r="H38" s="370" t="str">
        <f t="shared" si="3"/>
        <v/>
      </c>
      <c r="I38" s="132"/>
      <c r="J38" s="23"/>
      <c r="K38" s="104"/>
    </row>
    <row r="39" spans="2:15" ht="156.75" customHeight="1" x14ac:dyDescent="0.4">
      <c r="B39" s="45" t="s">
        <v>94</v>
      </c>
      <c r="C39" s="134" t="s">
        <v>299</v>
      </c>
      <c r="D39" s="134"/>
      <c r="E39" s="134"/>
      <c r="F39" s="134"/>
      <c r="G39" s="134"/>
      <c r="H39" s="134"/>
      <c r="I39" s="134"/>
      <c r="J39" s="24"/>
      <c r="K39" s="24"/>
    </row>
    <row r="40" spans="2:15" ht="34.5" customHeight="1" x14ac:dyDescent="0.4">
      <c r="B40" s="135"/>
      <c r="C40" s="135"/>
      <c r="D40" s="135"/>
      <c r="E40" s="135"/>
      <c r="F40" s="135"/>
      <c r="G40" s="135"/>
      <c r="H40" s="135"/>
      <c r="I40" s="135"/>
      <c r="J40" s="9"/>
      <c r="K40" s="9"/>
    </row>
    <row r="41" spans="2:15" ht="34.5" customHeight="1" x14ac:dyDescent="0.4">
      <c r="B41" s="135"/>
      <c r="C41" s="135"/>
      <c r="D41" s="135"/>
      <c r="E41" s="135"/>
      <c r="F41" s="135"/>
      <c r="G41" s="135"/>
      <c r="H41" s="135"/>
      <c r="I41" s="135"/>
      <c r="J41" s="24"/>
      <c r="K41" s="24"/>
    </row>
    <row r="42" spans="2:15" ht="34.5" customHeight="1" x14ac:dyDescent="0.4">
      <c r="B42" s="135"/>
      <c r="C42" s="135"/>
      <c r="D42" s="135"/>
      <c r="E42" s="135"/>
      <c r="F42" s="135"/>
      <c r="G42" s="135"/>
      <c r="H42" s="135"/>
      <c r="I42" s="135"/>
      <c r="J42" s="24"/>
      <c r="K42" s="24"/>
    </row>
    <row r="43" spans="2:15" ht="34.5" customHeight="1" x14ac:dyDescent="0.4">
      <c r="B43" s="135"/>
      <c r="C43" s="135"/>
      <c r="D43" s="135"/>
      <c r="E43" s="135"/>
      <c r="F43" s="135"/>
      <c r="G43" s="135"/>
      <c r="H43" s="135"/>
      <c r="I43" s="135"/>
      <c r="J43" s="24"/>
      <c r="K43" s="24"/>
    </row>
    <row r="44" spans="2:15" ht="34.5" customHeight="1" x14ac:dyDescent="0.4">
      <c r="B44" s="135"/>
      <c r="C44" s="135"/>
      <c r="D44" s="135"/>
      <c r="E44" s="135"/>
      <c r="F44" s="135"/>
      <c r="G44" s="135"/>
      <c r="H44" s="135"/>
      <c r="I44" s="135"/>
      <c r="J44" s="8"/>
      <c r="K44" s="8"/>
    </row>
    <row r="45" spans="2:15" ht="54" customHeight="1" x14ac:dyDescent="0.4">
      <c r="B45" s="35" t="s">
        <v>96</v>
      </c>
      <c r="C45" s="134" t="s">
        <v>300</v>
      </c>
      <c r="D45" s="134"/>
      <c r="E45" s="134"/>
      <c r="F45" s="134"/>
      <c r="G45" s="134"/>
      <c r="H45" s="134"/>
      <c r="I45" s="134"/>
      <c r="J45" s="25"/>
      <c r="K45" s="25"/>
    </row>
    <row r="46" spans="2:15" ht="45" customHeight="1" x14ac:dyDescent="0.4">
      <c r="B46" s="35" t="s">
        <v>97</v>
      </c>
      <c r="C46" s="136" t="s">
        <v>98</v>
      </c>
      <c r="D46" s="136"/>
      <c r="E46" s="136"/>
      <c r="F46" s="136"/>
      <c r="G46" s="136"/>
      <c r="H46" s="136"/>
      <c r="I46" s="136"/>
      <c r="J46" s="25"/>
      <c r="K46" s="25"/>
    </row>
    <row r="47" spans="2:15" ht="22.5" customHeight="1" x14ac:dyDescent="0.4">
      <c r="B47" s="129" t="s">
        <v>99</v>
      </c>
      <c r="C47" s="129"/>
      <c r="D47" s="129"/>
      <c r="E47" s="129"/>
      <c r="F47" s="129"/>
      <c r="G47" s="129"/>
      <c r="H47" s="129"/>
      <c r="I47" s="129"/>
      <c r="J47" s="25"/>
      <c r="K47" s="25"/>
    </row>
    <row r="48" spans="2:15" ht="32.25" customHeight="1" x14ac:dyDescent="0.4">
      <c r="B48" s="47" t="s">
        <v>100</v>
      </c>
      <c r="C48" s="114" t="s">
        <v>296</v>
      </c>
      <c r="D48" s="114"/>
      <c r="E48" s="114"/>
      <c r="F48" s="114"/>
      <c r="G48" s="114"/>
      <c r="H48" s="114"/>
      <c r="I48" s="114"/>
      <c r="J48" s="26"/>
      <c r="K48" s="26"/>
    </row>
    <row r="49" spans="2:11" ht="28.5" customHeight="1" x14ac:dyDescent="0.4">
      <c r="B49" s="38" t="s">
        <v>102</v>
      </c>
      <c r="C49" s="114" t="s">
        <v>297</v>
      </c>
      <c r="D49" s="114"/>
      <c r="E49" s="114"/>
      <c r="F49" s="114"/>
      <c r="G49" s="114"/>
      <c r="H49" s="114"/>
      <c r="I49" s="114"/>
      <c r="J49" s="26"/>
      <c r="K49" s="26"/>
    </row>
    <row r="50" spans="2:11" ht="30" customHeight="1" x14ac:dyDescent="0.4">
      <c r="B50" s="46" t="s">
        <v>103</v>
      </c>
      <c r="C50" s="133" t="s">
        <v>298</v>
      </c>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DB1D9609-0A80-43AB-BEFC-26087D95AB7E}">
      <formula1>O17:O19</formula1>
    </dataValidation>
    <dataValidation type="list" allowBlank="1" showInputMessage="1" showErrorMessage="1" sqref="H12:I12" xr:uid="{C35F8E68-DBAC-414B-800D-05DA24D5574B}">
      <formula1>M17:M19</formula1>
    </dataValidation>
    <dataValidation type="list" allowBlank="1" showInputMessage="1" showErrorMessage="1" sqref="C24:E24" xr:uid="{69691F9C-ACFB-4E06-ACD6-5DDBE332BF4A}">
      <formula1>$M$12:$M$15</formula1>
    </dataValidation>
    <dataValidation type="list" allowBlank="1" showInputMessage="1" showErrorMessage="1" sqref="C9:F9" xr:uid="{171ED84D-9788-43CA-9D17-79456DCF1180}">
      <formula1>$M$6:$M$9</formula1>
    </dataValidation>
    <dataValidation type="list" allowBlank="1" showInputMessage="1" showErrorMessage="1" sqref="J10:K10" xr:uid="{4ADC7035-64A5-40A3-AE9F-BBA4A6C631EF}">
      <formula1>$M$21:$M$28</formula1>
    </dataValidation>
    <dataValidation type="list" allowBlank="1" showInputMessage="1" showErrorMessage="1" sqref="H13:I13" xr:uid="{68B8125E-3761-4D18-A6B8-72F445ACFB88}">
      <formula1>$N$5:$N$8</formula1>
    </dataValidation>
    <dataValidation type="list" allowBlank="1" showInputMessage="1" showErrorMessage="1" sqref="C7 I7" xr:uid="{4E40772C-01F1-4D7B-9A91-C770F9A080CC}">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36929" r:id="rId4">
          <objectPr defaultSize="0" autoPict="0" r:id="rId5">
            <anchor moveWithCells="1" sizeWithCells="1">
              <from>
                <xdr:col>8</xdr:col>
                <xdr:colOff>46567</xdr:colOff>
                <xdr:row>1</xdr:row>
                <xdr:rowOff>21167</xdr:rowOff>
              </from>
              <to>
                <xdr:col>8</xdr:col>
                <xdr:colOff>1447800</xdr:colOff>
                <xdr:row>1</xdr:row>
                <xdr:rowOff>448733</xdr:rowOff>
              </to>
            </anchor>
          </objectPr>
        </oleObject>
      </mc:Choice>
      <mc:Fallback>
        <oleObject progId="PBrush" shapeId="35836929"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X56"/>
  <sheetViews>
    <sheetView topLeftCell="A48" zoomScaleNormal="100" workbookViewId="0">
      <selection activeCell="C48" sqref="C48:I4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9" width="27.1171875" style="3" customWidth="1"/>
    <col min="10"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5</v>
      </c>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t="s">
        <v>33</v>
      </c>
      <c r="J7" s="11"/>
      <c r="K7" s="11"/>
      <c r="M7" s="7" t="s">
        <v>19</v>
      </c>
      <c r="N7" s="2" t="s">
        <v>20</v>
      </c>
    </row>
    <row r="8" spans="2:14" ht="30.75" customHeight="1" x14ac:dyDescent="0.4">
      <c r="B8" s="35" t="s">
        <v>21</v>
      </c>
      <c r="C8" s="113"/>
      <c r="D8" s="113"/>
      <c r="E8" s="113"/>
      <c r="F8" s="113"/>
      <c r="G8" s="38" t="s">
        <v>23</v>
      </c>
      <c r="H8" s="117">
        <v>7951</v>
      </c>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c r="D12" s="115"/>
      <c r="E12" s="115"/>
      <c r="F12" s="115"/>
      <c r="G12" s="38" t="s">
        <v>36</v>
      </c>
      <c r="H12" s="121" t="s">
        <v>53</v>
      </c>
      <c r="I12" s="121"/>
      <c r="J12" s="11"/>
      <c r="K12" s="11"/>
      <c r="M12" s="14" t="s">
        <v>38</v>
      </c>
      <c r="N12" s="2" t="s">
        <v>18</v>
      </c>
    </row>
    <row r="13" spans="2:14" ht="30.75" customHeight="1" x14ac:dyDescent="0.4">
      <c r="B13" s="35" t="s">
        <v>39</v>
      </c>
      <c r="C13" s="122" t="s">
        <v>134</v>
      </c>
      <c r="D13" s="122"/>
      <c r="E13" s="122"/>
      <c r="F13" s="122"/>
      <c r="G13" s="38" t="s">
        <v>41</v>
      </c>
      <c r="H13" s="114" t="s">
        <v>8</v>
      </c>
      <c r="I13" s="114"/>
      <c r="J13" s="11"/>
      <c r="K13" s="11"/>
      <c r="M13" s="14" t="s">
        <v>42</v>
      </c>
    </row>
    <row r="14" spans="2:14" ht="64.5" customHeight="1" x14ac:dyDescent="0.4">
      <c r="B14" s="35" t="s">
        <v>43</v>
      </c>
      <c r="C14" s="267" t="s">
        <v>135</v>
      </c>
      <c r="D14" s="268"/>
      <c r="E14" s="268"/>
      <c r="F14" s="268"/>
      <c r="G14" s="268"/>
      <c r="H14" s="268"/>
      <c r="I14" s="269"/>
      <c r="J14" s="15"/>
      <c r="K14" s="15"/>
      <c r="M14" s="14" t="s">
        <v>45</v>
      </c>
      <c r="N14" s="2"/>
    </row>
    <row r="15" spans="2:14" ht="30.75" customHeight="1" x14ac:dyDescent="0.4">
      <c r="B15" s="35" t="s">
        <v>46</v>
      </c>
      <c r="C15" s="264" t="s">
        <v>136</v>
      </c>
      <c r="D15" s="265"/>
      <c r="E15" s="265"/>
      <c r="F15" s="265"/>
      <c r="G15" s="265"/>
      <c r="H15" s="265"/>
      <c r="I15" s="266"/>
      <c r="J15" s="16"/>
      <c r="K15" s="16"/>
      <c r="M15" s="14" t="s">
        <v>48</v>
      </c>
      <c r="N15" s="2"/>
    </row>
    <row r="16" spans="2:14" ht="20.25" customHeight="1" x14ac:dyDescent="0.4">
      <c r="B16" s="35" t="s">
        <v>49</v>
      </c>
      <c r="C16" s="270" t="s">
        <v>106</v>
      </c>
      <c r="D16" s="271"/>
      <c r="E16" s="271"/>
      <c r="F16" s="271"/>
      <c r="G16" s="271"/>
      <c r="H16" s="271"/>
      <c r="I16" s="272"/>
      <c r="J16" s="17"/>
      <c r="K16" s="17"/>
      <c r="M16" s="14"/>
      <c r="N16" s="2"/>
    </row>
    <row r="17" spans="2:14" ht="30.75" customHeight="1" x14ac:dyDescent="0.4">
      <c r="B17" s="35" t="s">
        <v>51</v>
      </c>
      <c r="C17" s="273" t="s">
        <v>52</v>
      </c>
      <c r="D17" s="274"/>
      <c r="E17" s="274"/>
      <c r="F17" s="274"/>
      <c r="G17" s="274"/>
      <c r="H17" s="274"/>
      <c r="I17" s="27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276" t="s">
        <v>137</v>
      </c>
      <c r="D19" s="277"/>
      <c r="E19" s="278"/>
      <c r="F19" s="279" t="s">
        <v>117</v>
      </c>
      <c r="G19" s="280"/>
      <c r="H19" s="280"/>
      <c r="I19" s="281"/>
      <c r="J19" s="17"/>
      <c r="K19" s="17"/>
      <c r="M19" s="14" t="s">
        <v>37</v>
      </c>
      <c r="N19" s="2"/>
    </row>
    <row r="20" spans="2:14" ht="39.75" customHeight="1" x14ac:dyDescent="0.4">
      <c r="B20" s="36" t="s">
        <v>60</v>
      </c>
      <c r="C20" s="276" t="s">
        <v>108</v>
      </c>
      <c r="D20" s="277"/>
      <c r="E20" s="278"/>
      <c r="F20" s="279" t="s">
        <v>108</v>
      </c>
      <c r="G20" s="280"/>
      <c r="H20" s="280"/>
      <c r="I20" s="281"/>
      <c r="J20" s="11"/>
      <c r="K20" s="11"/>
      <c r="M20" s="14"/>
      <c r="N20" s="2"/>
    </row>
    <row r="21" spans="2:14" ht="42" customHeight="1" x14ac:dyDescent="0.4">
      <c r="B21" s="36" t="s">
        <v>61</v>
      </c>
      <c r="C21" s="282" t="s">
        <v>138</v>
      </c>
      <c r="D21" s="283"/>
      <c r="E21" s="284"/>
      <c r="F21" s="270" t="s">
        <v>139</v>
      </c>
      <c r="G21" s="271"/>
      <c r="H21" s="271"/>
      <c r="I21" s="285"/>
      <c r="J21" s="16"/>
      <c r="K21" s="16"/>
      <c r="M21" s="20"/>
      <c r="N21" s="2"/>
    </row>
    <row r="22" spans="2:14" ht="23.25" customHeight="1" x14ac:dyDescent="0.4">
      <c r="B22" s="36" t="s">
        <v>64</v>
      </c>
      <c r="C22" s="286" t="s">
        <v>140</v>
      </c>
      <c r="D22" s="287"/>
      <c r="E22" s="288"/>
      <c r="F22" s="38" t="s">
        <v>66</v>
      </c>
      <c r="G22" s="48" t="s">
        <v>141</v>
      </c>
      <c r="H22" s="38" t="s">
        <v>67</v>
      </c>
      <c r="I22" s="49"/>
      <c r="J22" s="21"/>
      <c r="K22" s="21"/>
      <c r="M22" s="20"/>
    </row>
    <row r="23" spans="2:14" ht="27" customHeight="1" x14ac:dyDescent="0.4">
      <c r="B23" s="36" t="s">
        <v>68</v>
      </c>
      <c r="C23" s="270" t="s">
        <v>142</v>
      </c>
      <c r="D23" s="271"/>
      <c r="E23" s="272"/>
      <c r="F23" s="38" t="s">
        <v>70</v>
      </c>
      <c r="G23" s="210" t="s">
        <v>141</v>
      </c>
      <c r="H23" s="211"/>
      <c r="I23" s="212"/>
      <c r="J23" s="22"/>
      <c r="K23" s="22"/>
      <c r="M23" s="20"/>
    </row>
    <row r="24" spans="2:14" ht="30.75" customHeight="1" x14ac:dyDescent="0.4">
      <c r="B24" s="37" t="s">
        <v>71</v>
      </c>
      <c r="C24" s="289" t="s">
        <v>48</v>
      </c>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57" t="s">
        <v>78</v>
      </c>
      <c r="G26" s="41" t="s">
        <v>79</v>
      </c>
      <c r="H26" s="42" t="s">
        <v>80</v>
      </c>
      <c r="I26" s="43" t="s">
        <v>81</v>
      </c>
      <c r="J26" s="17"/>
      <c r="K26" s="17"/>
      <c r="M26" s="20"/>
    </row>
    <row r="27" spans="2:14" ht="19.5" customHeight="1" x14ac:dyDescent="0.4">
      <c r="B27" s="44" t="s">
        <v>82</v>
      </c>
      <c r="C27" s="51">
        <v>0</v>
      </c>
      <c r="D27" s="52"/>
      <c r="E27" s="56">
        <f>IF(OR(C27=0,C27=""),0,D27/C27)</f>
        <v>0</v>
      </c>
      <c r="F27" s="292">
        <f>SUM(C27:C38)</f>
        <v>8.3999999999999986</v>
      </c>
      <c r="G27" s="295">
        <f>SUM(D27:D38)</f>
        <v>8.3999999999999986</v>
      </c>
      <c r="H27" s="54">
        <f>+(D27*100%)/$G$23</f>
        <v>0</v>
      </c>
      <c r="I27" s="214">
        <f>G27+I22</f>
        <v>8.3999999999999986</v>
      </c>
      <c r="J27" s="23"/>
      <c r="K27" s="23"/>
      <c r="M27" s="20"/>
    </row>
    <row r="28" spans="2:14" ht="19.5" customHeight="1" x14ac:dyDescent="0.5">
      <c r="B28" s="44" t="s">
        <v>83</v>
      </c>
      <c r="C28" s="51">
        <v>0</v>
      </c>
      <c r="D28" s="52">
        <v>0</v>
      </c>
      <c r="E28" s="56">
        <f t="shared" ref="E28:E38" si="0">IF(OR(C28=0,C28=""),0,D28/C28)</f>
        <v>0</v>
      </c>
      <c r="F28" s="293"/>
      <c r="G28" s="296"/>
      <c r="H28" s="55">
        <f>+IF(D28="","",((D28*100%)/$G$23)+H27)</f>
        <v>0</v>
      </c>
      <c r="I28" s="215"/>
      <c r="J28" s="23"/>
      <c r="K28" s="23"/>
      <c r="M28" s="20"/>
    </row>
    <row r="29" spans="2:14" ht="19.5" customHeight="1" x14ac:dyDescent="0.5">
      <c r="B29" s="44" t="s">
        <v>84</v>
      </c>
      <c r="C29" s="51">
        <v>0</v>
      </c>
      <c r="D29" s="52">
        <v>0</v>
      </c>
      <c r="E29" s="56">
        <f t="shared" si="0"/>
        <v>0</v>
      </c>
      <c r="F29" s="293"/>
      <c r="G29" s="296"/>
      <c r="H29" s="55">
        <f>+IF(D29="","",((D29*100%)/$G$23)+H28)</f>
        <v>0</v>
      </c>
      <c r="I29" s="215"/>
      <c r="J29" s="23"/>
      <c r="K29" s="23"/>
      <c r="M29" s="20"/>
    </row>
    <row r="30" spans="2:14" ht="19.5" customHeight="1" x14ac:dyDescent="0.5">
      <c r="B30" s="44" t="s">
        <v>85</v>
      </c>
      <c r="C30" s="51">
        <v>0</v>
      </c>
      <c r="D30" s="52">
        <v>0</v>
      </c>
      <c r="E30" s="56">
        <f t="shared" si="0"/>
        <v>0</v>
      </c>
      <c r="F30" s="293"/>
      <c r="G30" s="296"/>
      <c r="H30" s="55">
        <f t="shared" ref="H30:H38" si="1">+IF(D30="","",((D30*100%)/$G$23)+H29)</f>
        <v>0</v>
      </c>
      <c r="I30" s="215"/>
      <c r="J30" s="23"/>
      <c r="K30" s="23"/>
    </row>
    <row r="31" spans="2:14" ht="19.5" customHeight="1" x14ac:dyDescent="0.5">
      <c r="B31" s="44" t="s">
        <v>86</v>
      </c>
      <c r="C31" s="51">
        <v>0</v>
      </c>
      <c r="D31" s="52">
        <v>0</v>
      </c>
      <c r="E31" s="56">
        <f t="shared" si="0"/>
        <v>0</v>
      </c>
      <c r="F31" s="293"/>
      <c r="G31" s="296"/>
      <c r="H31" s="55">
        <f t="shared" si="1"/>
        <v>0</v>
      </c>
      <c r="I31" s="215"/>
      <c r="J31" s="23"/>
      <c r="K31" s="23"/>
    </row>
    <row r="32" spans="2:14" ht="19.5" customHeight="1" x14ac:dyDescent="0.5">
      <c r="B32" s="44" t="s">
        <v>87</v>
      </c>
      <c r="C32" s="51">
        <v>0</v>
      </c>
      <c r="D32" s="52">
        <v>0</v>
      </c>
      <c r="E32" s="56">
        <f t="shared" si="0"/>
        <v>0</v>
      </c>
      <c r="F32" s="293"/>
      <c r="G32" s="296"/>
      <c r="H32" s="55">
        <f t="shared" si="1"/>
        <v>0</v>
      </c>
      <c r="I32" s="215"/>
      <c r="J32" s="23"/>
      <c r="K32" s="23"/>
    </row>
    <row r="33" spans="2:11" ht="19.5" customHeight="1" x14ac:dyDescent="0.5">
      <c r="B33" s="44" t="s">
        <v>88</v>
      </c>
      <c r="C33" s="51">
        <v>2.8</v>
      </c>
      <c r="D33" s="52">
        <v>2.8</v>
      </c>
      <c r="E33" s="56">
        <f t="shared" si="0"/>
        <v>1</v>
      </c>
      <c r="F33" s="293"/>
      <c r="G33" s="296"/>
      <c r="H33" s="55">
        <f>+IF(D33="","",((D33*100%)/$G$23)+H32)</f>
        <v>27.999999999999996</v>
      </c>
      <c r="I33" s="215"/>
      <c r="J33" s="23"/>
      <c r="K33" s="23"/>
    </row>
    <row r="34" spans="2:11" ht="19.5" customHeight="1" x14ac:dyDescent="0.5">
      <c r="B34" s="44" t="s">
        <v>89</v>
      </c>
      <c r="C34" s="51">
        <v>2.8</v>
      </c>
      <c r="D34" s="52">
        <v>2.8</v>
      </c>
      <c r="E34" s="56">
        <f t="shared" si="0"/>
        <v>1</v>
      </c>
      <c r="F34" s="293"/>
      <c r="G34" s="296"/>
      <c r="H34" s="55">
        <f t="shared" si="1"/>
        <v>55.999999999999993</v>
      </c>
      <c r="I34" s="215"/>
      <c r="J34" s="23"/>
      <c r="K34" s="23"/>
    </row>
    <row r="35" spans="2:11" ht="19.5" customHeight="1" x14ac:dyDescent="0.5">
      <c r="B35" s="44" t="s">
        <v>90</v>
      </c>
      <c r="C35" s="51">
        <v>2.8</v>
      </c>
      <c r="D35" s="52">
        <v>2.8</v>
      </c>
      <c r="E35" s="56">
        <f t="shared" si="0"/>
        <v>1</v>
      </c>
      <c r="F35" s="293"/>
      <c r="G35" s="296"/>
      <c r="H35" s="55">
        <f t="shared" si="1"/>
        <v>83.999999999999986</v>
      </c>
      <c r="I35" s="215"/>
      <c r="J35" s="23"/>
      <c r="K35" s="23"/>
    </row>
    <row r="36" spans="2:11" ht="19.5" customHeight="1" x14ac:dyDescent="0.5">
      <c r="B36" s="44" t="s">
        <v>91</v>
      </c>
      <c r="C36" s="51"/>
      <c r="D36" s="52"/>
      <c r="E36" s="56">
        <f t="shared" si="0"/>
        <v>0</v>
      </c>
      <c r="F36" s="293"/>
      <c r="G36" s="296"/>
      <c r="H36" s="55" t="str">
        <f t="shared" si="1"/>
        <v/>
      </c>
      <c r="I36" s="215"/>
      <c r="J36" s="23"/>
      <c r="K36" s="23"/>
    </row>
    <row r="37" spans="2:11" ht="19.5" customHeight="1" x14ac:dyDescent="0.5">
      <c r="B37" s="44" t="s">
        <v>92</v>
      </c>
      <c r="C37" s="51"/>
      <c r="D37" s="52"/>
      <c r="E37" s="56">
        <f t="shared" si="0"/>
        <v>0</v>
      </c>
      <c r="F37" s="293"/>
      <c r="G37" s="296"/>
      <c r="H37" s="55" t="str">
        <f t="shared" si="1"/>
        <v/>
      </c>
      <c r="I37" s="215"/>
      <c r="J37" s="23"/>
      <c r="K37" s="23"/>
    </row>
    <row r="38" spans="2:11" ht="19.5" customHeight="1" x14ac:dyDescent="0.5">
      <c r="B38" s="44" t="s">
        <v>93</v>
      </c>
      <c r="C38" s="51"/>
      <c r="D38" s="52"/>
      <c r="E38" s="56">
        <f t="shared" si="0"/>
        <v>0</v>
      </c>
      <c r="F38" s="294"/>
      <c r="G38" s="297"/>
      <c r="H38" s="55" t="str">
        <f t="shared" si="1"/>
        <v/>
      </c>
      <c r="I38" s="216"/>
      <c r="J38" s="23"/>
      <c r="K38" s="23"/>
    </row>
    <row r="39" spans="2:11" ht="90" customHeight="1" x14ac:dyDescent="0.4">
      <c r="B39" s="45" t="s">
        <v>94</v>
      </c>
      <c r="C39" s="298" t="s">
        <v>143</v>
      </c>
      <c r="D39" s="299"/>
      <c r="E39" s="299"/>
      <c r="F39" s="300"/>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08.75" customHeight="1" x14ac:dyDescent="0.4">
      <c r="B45" s="35" t="s">
        <v>96</v>
      </c>
      <c r="C45" s="302" t="s">
        <v>144</v>
      </c>
      <c r="D45" s="303"/>
      <c r="E45" s="303"/>
      <c r="F45" s="303"/>
      <c r="G45" s="303"/>
      <c r="H45" s="303"/>
      <c r="I45" s="304"/>
      <c r="J45" s="25"/>
      <c r="K45" s="25"/>
    </row>
    <row r="46" spans="2:11" ht="69.75" customHeight="1" x14ac:dyDescent="0.4">
      <c r="B46" s="35" t="s">
        <v>97</v>
      </c>
      <c r="C46" s="245" t="s">
        <v>145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146</v>
      </c>
      <c r="D48" s="133"/>
      <c r="E48" s="133"/>
      <c r="F48" s="133"/>
      <c r="G48" s="133"/>
      <c r="H48" s="133"/>
      <c r="I48" s="133"/>
      <c r="J48" s="26"/>
      <c r="K48" s="26"/>
    </row>
    <row r="49" spans="2:11" ht="28.5" customHeight="1" x14ac:dyDescent="0.4">
      <c r="B49" s="38" t="s">
        <v>102</v>
      </c>
      <c r="C49" s="133" t="s">
        <v>146</v>
      </c>
      <c r="D49" s="133"/>
      <c r="E49" s="133"/>
      <c r="F49" s="133"/>
      <c r="G49" s="133"/>
      <c r="H49" s="133"/>
      <c r="I49" s="133"/>
      <c r="J49" s="26"/>
      <c r="K49" s="26"/>
    </row>
    <row r="50" spans="2:11" ht="30" customHeight="1" x14ac:dyDescent="0.4">
      <c r="B50" s="46" t="s">
        <v>103</v>
      </c>
      <c r="C50" s="133" t="s">
        <v>147</v>
      </c>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56"/>
  <sheetViews>
    <sheetView topLeftCell="A36" zoomScaleNormal="100" workbookViewId="0">
      <selection activeCell="C48" sqref="C48:I4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5</v>
      </c>
      <c r="D6" s="112" t="s">
        <v>10</v>
      </c>
      <c r="E6" s="112"/>
      <c r="F6" s="113" t="s">
        <v>148</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149</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58" t="s">
        <v>150</v>
      </c>
      <c r="D12" s="159"/>
      <c r="E12" s="159"/>
      <c r="F12" s="160"/>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135</v>
      </c>
      <c r="D14" s="206"/>
      <c r="E14" s="206"/>
      <c r="F14" s="206"/>
      <c r="G14" s="206"/>
      <c r="H14" s="206"/>
      <c r="I14" s="207"/>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5" t="s">
        <v>106</v>
      </c>
      <c r="D19" s="156"/>
      <c r="E19" s="213"/>
      <c r="F19" s="156" t="s">
        <v>117</v>
      </c>
      <c r="G19" s="156"/>
      <c r="H19" s="156"/>
      <c r="I19" s="213"/>
      <c r="J19" s="17"/>
      <c r="K19" s="17"/>
      <c r="M19" s="14" t="s">
        <v>37</v>
      </c>
      <c r="N19" s="2"/>
    </row>
    <row r="20" spans="2:14" ht="39.75" customHeight="1" x14ac:dyDescent="0.4">
      <c r="B20" s="36" t="s">
        <v>60</v>
      </c>
      <c r="C20" s="308" t="s">
        <v>108</v>
      </c>
      <c r="D20" s="309"/>
      <c r="E20" s="310"/>
      <c r="F20" s="314" t="s">
        <v>108</v>
      </c>
      <c r="G20" s="314"/>
      <c r="H20" s="314"/>
      <c r="I20" s="315"/>
      <c r="J20" s="11"/>
      <c r="K20" s="11"/>
      <c r="M20" s="14"/>
      <c r="N20" s="2"/>
    </row>
    <row r="21" spans="2:14" ht="57.75" customHeight="1" x14ac:dyDescent="0.4">
      <c r="B21" s="36" t="s">
        <v>61</v>
      </c>
      <c r="C21" s="155" t="s">
        <v>151</v>
      </c>
      <c r="D21" s="156"/>
      <c r="E21" s="157"/>
      <c r="F21" s="156" t="s">
        <v>152</v>
      </c>
      <c r="G21" s="156"/>
      <c r="H21" s="156"/>
      <c r="I21" s="316"/>
      <c r="J21" s="16"/>
      <c r="K21" s="16"/>
      <c r="M21" s="20"/>
      <c r="N21" s="2"/>
    </row>
    <row r="22" spans="2:14" ht="23.25" customHeight="1" x14ac:dyDescent="0.4">
      <c r="B22" s="36" t="s">
        <v>64</v>
      </c>
      <c r="C22" s="317">
        <v>45298</v>
      </c>
      <c r="D22" s="318"/>
      <c r="E22" s="319"/>
      <c r="F22" s="38" t="s">
        <v>66</v>
      </c>
      <c r="G22" s="60" t="s">
        <v>153</v>
      </c>
      <c r="H22" s="38" t="s">
        <v>67</v>
      </c>
      <c r="I22" s="61">
        <v>100</v>
      </c>
      <c r="J22" s="21"/>
      <c r="K22" s="21"/>
      <c r="M22" s="20"/>
    </row>
    <row r="23" spans="2:14" ht="27" customHeight="1" x14ac:dyDescent="0.4">
      <c r="B23" s="36" t="s">
        <v>68</v>
      </c>
      <c r="C23" s="320" t="s">
        <v>154</v>
      </c>
      <c r="D23" s="318"/>
      <c r="E23" s="319"/>
      <c r="F23" s="38" t="s">
        <v>70</v>
      </c>
      <c r="G23" s="210">
        <v>12</v>
      </c>
      <c r="H23" s="211"/>
      <c r="I23" s="212"/>
      <c r="J23" s="22"/>
      <c r="K23" s="22"/>
      <c r="M23" s="20"/>
    </row>
    <row r="24" spans="2:14" ht="30.75" customHeight="1" x14ac:dyDescent="0.4">
      <c r="B24" s="37" t="s">
        <v>71</v>
      </c>
      <c r="C24" s="311" t="s">
        <v>155</v>
      </c>
      <c r="D24" s="312"/>
      <c r="E24" s="313"/>
      <c r="F24" s="39" t="s">
        <v>72</v>
      </c>
      <c r="G24" s="155" t="s">
        <v>156</v>
      </c>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v>0</v>
      </c>
      <c r="E27" s="53">
        <f>IF(OR(C27=0,C27=""),0,D27/C27)</f>
        <v>0</v>
      </c>
      <c r="F27" s="214">
        <f>SUM(C27:C38)</f>
        <v>45</v>
      </c>
      <c r="G27" s="214">
        <f>SUM(D27:D38)</f>
        <v>30</v>
      </c>
      <c r="H27" s="54">
        <f>+(D27*100%)/$G$23</f>
        <v>0</v>
      </c>
      <c r="I27" s="214">
        <f>G27+I22</f>
        <v>130</v>
      </c>
      <c r="J27" s="23"/>
      <c r="K27" s="23"/>
      <c r="M27" s="20"/>
    </row>
    <row r="28" spans="2:14" ht="19.5" customHeight="1" x14ac:dyDescent="0.5">
      <c r="B28" s="44" t="s">
        <v>83</v>
      </c>
      <c r="C28" s="51"/>
      <c r="D28" s="52">
        <v>0</v>
      </c>
      <c r="E28" s="53">
        <f t="shared" ref="E28:E38" si="0">IF(OR(C28=0,C28=""),0,D28/C28)</f>
        <v>0</v>
      </c>
      <c r="F28" s="215"/>
      <c r="G28" s="215"/>
      <c r="H28" s="62">
        <f>+IF(D28="","",((D28*100%)/$G$23)+H27)</f>
        <v>0</v>
      </c>
      <c r="I28" s="215"/>
      <c r="J28" s="23"/>
      <c r="K28" s="23"/>
      <c r="M28" s="20"/>
    </row>
    <row r="29" spans="2:14" ht="19.5" customHeight="1" x14ac:dyDescent="0.5">
      <c r="B29" s="44" t="s">
        <v>84</v>
      </c>
      <c r="C29" s="51"/>
      <c r="D29" s="52">
        <v>0</v>
      </c>
      <c r="E29" s="53">
        <f t="shared" si="0"/>
        <v>0</v>
      </c>
      <c r="F29" s="215"/>
      <c r="G29" s="215"/>
      <c r="H29" s="62">
        <f t="shared" ref="H29:H38" si="1">+IF(D29="","",((D29*100%)/$G$23)+H28)</f>
        <v>0</v>
      </c>
      <c r="I29" s="215"/>
      <c r="J29" s="23"/>
      <c r="K29" s="23"/>
      <c r="M29" s="20"/>
    </row>
    <row r="30" spans="2:14" ht="19.5" customHeight="1" x14ac:dyDescent="0.5">
      <c r="B30" s="44" t="s">
        <v>85</v>
      </c>
      <c r="C30" s="51"/>
      <c r="D30" s="52">
        <v>0</v>
      </c>
      <c r="E30" s="53">
        <f t="shared" si="0"/>
        <v>0</v>
      </c>
      <c r="F30" s="215"/>
      <c r="G30" s="215"/>
      <c r="H30" s="62">
        <f t="shared" si="1"/>
        <v>0</v>
      </c>
      <c r="I30" s="215"/>
      <c r="J30" s="23"/>
      <c r="K30" s="23"/>
    </row>
    <row r="31" spans="2:14" ht="19.5" customHeight="1" x14ac:dyDescent="0.5">
      <c r="B31" s="44" t="s">
        <v>86</v>
      </c>
      <c r="C31" s="51"/>
      <c r="D31" s="52">
        <v>0</v>
      </c>
      <c r="E31" s="53">
        <f t="shared" si="0"/>
        <v>0</v>
      </c>
      <c r="F31" s="215"/>
      <c r="G31" s="215"/>
      <c r="H31" s="62">
        <f t="shared" si="1"/>
        <v>0</v>
      </c>
      <c r="I31" s="215"/>
      <c r="J31" s="23"/>
      <c r="K31" s="23"/>
    </row>
    <row r="32" spans="2:14" ht="19.5" customHeight="1" x14ac:dyDescent="0.5">
      <c r="B32" s="44" t="s">
        <v>87</v>
      </c>
      <c r="C32" s="51"/>
      <c r="D32" s="52">
        <v>0</v>
      </c>
      <c r="E32" s="53">
        <f t="shared" si="0"/>
        <v>0</v>
      </c>
      <c r="F32" s="215"/>
      <c r="G32" s="215"/>
      <c r="H32" s="62">
        <f t="shared" si="1"/>
        <v>0</v>
      </c>
      <c r="I32" s="215"/>
      <c r="J32" s="23"/>
      <c r="K32" s="23"/>
    </row>
    <row r="33" spans="2:11" ht="19.5" customHeight="1" x14ac:dyDescent="0.5">
      <c r="B33" s="44" t="s">
        <v>88</v>
      </c>
      <c r="C33" s="51">
        <v>7.5</v>
      </c>
      <c r="D33" s="52">
        <v>7.5</v>
      </c>
      <c r="E33" s="53">
        <f t="shared" si="0"/>
        <v>1</v>
      </c>
      <c r="F33" s="215"/>
      <c r="G33" s="215"/>
      <c r="H33" s="62">
        <f t="shared" si="1"/>
        <v>0.625</v>
      </c>
      <c r="I33" s="215"/>
      <c r="J33" s="23"/>
      <c r="K33" s="23"/>
    </row>
    <row r="34" spans="2:11" ht="19.5" customHeight="1" x14ac:dyDescent="0.5">
      <c r="B34" s="44" t="s">
        <v>89</v>
      </c>
      <c r="C34" s="51">
        <v>7.5</v>
      </c>
      <c r="D34" s="52">
        <v>7.5</v>
      </c>
      <c r="E34" s="53">
        <f t="shared" si="0"/>
        <v>1</v>
      </c>
      <c r="F34" s="215"/>
      <c r="G34" s="215"/>
      <c r="H34" s="62">
        <f t="shared" si="1"/>
        <v>1.25</v>
      </c>
      <c r="I34" s="215"/>
      <c r="J34" s="23"/>
      <c r="K34" s="23"/>
    </row>
    <row r="35" spans="2:11" ht="19.5" customHeight="1" x14ac:dyDescent="0.5">
      <c r="B35" s="44" t="s">
        <v>90</v>
      </c>
      <c r="C35" s="51">
        <v>7.5</v>
      </c>
      <c r="D35" s="52">
        <v>7.5</v>
      </c>
      <c r="E35" s="53">
        <f t="shared" si="0"/>
        <v>1</v>
      </c>
      <c r="F35" s="215"/>
      <c r="G35" s="215"/>
      <c r="H35" s="62">
        <f t="shared" si="1"/>
        <v>1.875</v>
      </c>
      <c r="I35" s="215"/>
      <c r="J35" s="23"/>
      <c r="K35" s="23"/>
    </row>
    <row r="36" spans="2:11" ht="19.5" customHeight="1" x14ac:dyDescent="0.5">
      <c r="B36" s="44" t="s">
        <v>91</v>
      </c>
      <c r="C36" s="51">
        <v>7.5</v>
      </c>
      <c r="D36" s="52">
        <v>7.5</v>
      </c>
      <c r="E36" s="53">
        <f t="shared" si="0"/>
        <v>1</v>
      </c>
      <c r="F36" s="215"/>
      <c r="G36" s="215"/>
      <c r="H36" s="62">
        <f t="shared" si="1"/>
        <v>2.5</v>
      </c>
      <c r="I36" s="215"/>
      <c r="J36" s="23"/>
      <c r="K36" s="23"/>
    </row>
    <row r="37" spans="2:11" ht="19.5" customHeight="1" x14ac:dyDescent="0.5">
      <c r="B37" s="44" t="s">
        <v>92</v>
      </c>
      <c r="C37" s="51">
        <v>7.5</v>
      </c>
      <c r="D37" s="52"/>
      <c r="E37" s="53">
        <f t="shared" si="0"/>
        <v>0</v>
      </c>
      <c r="F37" s="215"/>
      <c r="G37" s="215"/>
      <c r="H37" s="62" t="str">
        <f t="shared" si="1"/>
        <v/>
      </c>
      <c r="I37" s="215"/>
      <c r="J37" s="23"/>
      <c r="K37" s="23"/>
    </row>
    <row r="38" spans="2:11" ht="19.5" customHeight="1" x14ac:dyDescent="0.5">
      <c r="B38" s="44" t="s">
        <v>93</v>
      </c>
      <c r="C38" s="51">
        <v>7.5</v>
      </c>
      <c r="D38" s="52"/>
      <c r="E38" s="53">
        <f t="shared" si="0"/>
        <v>0</v>
      </c>
      <c r="F38" s="216"/>
      <c r="G38" s="216"/>
      <c r="H38" s="62" t="str">
        <f t="shared" si="1"/>
        <v/>
      </c>
      <c r="I38" s="216"/>
      <c r="J38" s="23"/>
      <c r="K38" s="23"/>
    </row>
    <row r="39" spans="2:11" ht="143.25" customHeight="1" x14ac:dyDescent="0.4">
      <c r="B39" s="45" t="s">
        <v>94</v>
      </c>
      <c r="C39" s="305" t="s">
        <v>157</v>
      </c>
      <c r="D39" s="306"/>
      <c r="E39" s="306"/>
      <c r="F39" s="306"/>
      <c r="G39" s="306"/>
      <c r="H39" s="306"/>
      <c r="I39" s="307"/>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305" t="s">
        <v>158</v>
      </c>
      <c r="D45" s="306"/>
      <c r="E45" s="306"/>
      <c r="F45" s="306"/>
      <c r="G45" s="306"/>
      <c r="H45" s="306"/>
      <c r="I45" s="307"/>
      <c r="J45" s="25"/>
      <c r="K45" s="25"/>
    </row>
    <row r="46" spans="2:11" ht="69.75" customHeight="1" x14ac:dyDescent="0.4">
      <c r="B46" s="35" t="s">
        <v>97</v>
      </c>
      <c r="C46" s="255" t="s">
        <v>159</v>
      </c>
      <c r="D46" s="256"/>
      <c r="E46" s="256"/>
      <c r="F46" s="256"/>
      <c r="G46" s="256"/>
      <c r="H46" s="256"/>
      <c r="I46" s="25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5" t="s">
        <v>160</v>
      </c>
      <c r="D48" s="156"/>
      <c r="E48" s="156"/>
      <c r="F48" s="156"/>
      <c r="G48" s="156"/>
      <c r="H48" s="156"/>
      <c r="I48" s="213"/>
      <c r="J48" s="26"/>
      <c r="K48" s="26"/>
    </row>
    <row r="49" spans="2:11" ht="28.5" customHeight="1" x14ac:dyDescent="0.4">
      <c r="B49" s="38" t="s">
        <v>102</v>
      </c>
      <c r="C49" s="308" t="s">
        <v>160</v>
      </c>
      <c r="D49" s="309"/>
      <c r="E49" s="309"/>
      <c r="F49" s="309"/>
      <c r="G49" s="309"/>
      <c r="H49" s="309"/>
      <c r="I49" s="310"/>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C13:F13"/>
    <mergeCell ref="H13:I13"/>
    <mergeCell ref="C14:I14"/>
    <mergeCell ref="C15:I15"/>
    <mergeCell ref="C16:I16"/>
    <mergeCell ref="H8:I8"/>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showDropDown="1" showInputMessage="1" showErrorMessage="1" sqref="K12" xr:uid="{00000000-0002-0000-0900-000000000000}">
      <formula1>O17:O19</formula1>
    </dataValidation>
    <dataValidation type="list" allowBlank="1" showInputMessage="1" showErrorMessage="1" sqref="C9:F9" xr:uid="{00000000-0002-0000-0900-000001000000}">
      <formula1>$M$6:$M$9</formula1>
    </dataValidation>
    <dataValidation type="list" allowBlank="1" showInputMessage="1" showErrorMessage="1" sqref="J10:K10" xr:uid="{00000000-0002-0000-0900-000002000000}">
      <formula1>$M$21:$M$28</formula1>
    </dataValidation>
    <dataValidation type="list" allowBlank="1" showInputMessage="1" showErrorMessage="1" sqref="H13:I13" xr:uid="{00000000-0002-0000-0900-000003000000}">
      <formula1>$N$5:$N$8</formula1>
    </dataValidation>
    <dataValidation type="list" allowBlank="1" showInputMessage="1" showErrorMessage="1" sqref="C7 I7" xr:uid="{00000000-0002-0000-09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X50"/>
  <sheetViews>
    <sheetView topLeftCell="A27" workbookViewId="0">
      <selection activeCell="C48" sqref="C48:I48"/>
    </sheetView>
  </sheetViews>
  <sheetFormatPr baseColWidth="10" defaultColWidth="9.1171875" defaultRowHeight="14.35" x14ac:dyDescent="0.5"/>
  <cols>
    <col min="1" max="1" width="0.87890625" customWidth="1"/>
    <col min="2" max="2" width="20" customWidth="1"/>
    <col min="3" max="3" width="17" customWidth="1"/>
    <col min="4" max="4" width="20.5859375" customWidth="1"/>
    <col min="5" max="5" width="18" customWidth="1"/>
    <col min="6" max="6" width="16" customWidth="1"/>
    <col min="7" max="7" width="18.29296875" customWidth="1"/>
    <col min="8" max="8" width="22.29296875" customWidth="1"/>
  </cols>
  <sheetData>
    <row r="1" spans="1:24" x14ac:dyDescent="0.5">
      <c r="A1" s="3"/>
      <c r="B1" s="107"/>
      <c r="C1" s="108" t="s">
        <v>0</v>
      </c>
      <c r="D1" s="108"/>
      <c r="E1" s="108"/>
      <c r="F1" s="108"/>
      <c r="G1" s="108"/>
      <c r="H1" s="108"/>
      <c r="I1" s="109"/>
      <c r="J1" s="6"/>
      <c r="K1" s="6"/>
      <c r="L1" s="1"/>
      <c r="M1" s="7" t="s">
        <v>1</v>
      </c>
      <c r="N1" s="1"/>
      <c r="O1" s="1"/>
      <c r="P1" s="1"/>
      <c r="Q1" s="1"/>
      <c r="R1" s="1"/>
      <c r="S1" s="1"/>
      <c r="T1" s="1"/>
      <c r="U1" s="1"/>
      <c r="V1" s="1"/>
      <c r="W1" s="1"/>
      <c r="X1" s="1"/>
    </row>
    <row r="2" spans="1:24" x14ac:dyDescent="0.5">
      <c r="A2" s="3"/>
      <c r="B2" s="107"/>
      <c r="C2" s="108" t="s">
        <v>2</v>
      </c>
      <c r="D2" s="108"/>
      <c r="E2" s="108"/>
      <c r="F2" s="108"/>
      <c r="G2" s="108"/>
      <c r="H2" s="108"/>
      <c r="I2" s="109"/>
      <c r="J2" s="6"/>
      <c r="K2" s="6"/>
      <c r="L2" s="1"/>
      <c r="M2" s="7" t="s">
        <v>3</v>
      </c>
      <c r="N2" s="1"/>
      <c r="O2" s="1"/>
      <c r="P2" s="1"/>
      <c r="Q2" s="1"/>
      <c r="R2" s="1"/>
      <c r="S2" s="1"/>
      <c r="T2" s="1"/>
      <c r="U2" s="1"/>
      <c r="V2" s="1"/>
      <c r="W2" s="1"/>
      <c r="X2" s="1"/>
    </row>
    <row r="3" spans="1:24" x14ac:dyDescent="0.5">
      <c r="A3" s="3"/>
      <c r="B3" s="107"/>
      <c r="C3" s="108" t="s">
        <v>4</v>
      </c>
      <c r="D3" s="108"/>
      <c r="E3" s="108"/>
      <c r="F3" s="108" t="s">
        <v>5</v>
      </c>
      <c r="G3" s="108"/>
      <c r="H3" s="108"/>
      <c r="I3" s="109"/>
      <c r="J3" s="6"/>
      <c r="K3" s="6"/>
      <c r="L3" s="1"/>
      <c r="M3" s="7" t="s">
        <v>6</v>
      </c>
      <c r="N3" s="1"/>
      <c r="O3" s="1"/>
      <c r="P3" s="1"/>
      <c r="Q3" s="1"/>
      <c r="R3" s="1"/>
      <c r="S3" s="1"/>
      <c r="T3" s="1"/>
      <c r="U3" s="1"/>
      <c r="V3" s="1"/>
      <c r="W3" s="1"/>
      <c r="X3" s="1"/>
    </row>
    <row r="4" spans="1:24" x14ac:dyDescent="0.5">
      <c r="A4" s="3"/>
      <c r="B4" s="110"/>
      <c r="C4" s="110"/>
      <c r="D4" s="110"/>
      <c r="E4" s="110"/>
      <c r="F4" s="110"/>
      <c r="G4" s="110"/>
      <c r="H4" s="110"/>
      <c r="I4" s="110"/>
      <c r="J4" s="8"/>
      <c r="K4" s="8"/>
      <c r="L4" s="1"/>
      <c r="M4" s="1"/>
      <c r="N4" s="1"/>
      <c r="O4" s="1"/>
      <c r="P4" s="1"/>
      <c r="Q4" s="1"/>
      <c r="R4" s="1"/>
      <c r="S4" s="1"/>
      <c r="T4" s="1"/>
      <c r="U4" s="1"/>
      <c r="V4" s="1"/>
      <c r="W4" s="1"/>
      <c r="X4" s="1"/>
    </row>
    <row r="5" spans="1:24" x14ac:dyDescent="0.5">
      <c r="A5" s="3"/>
      <c r="B5" s="111" t="s">
        <v>7</v>
      </c>
      <c r="C5" s="111"/>
      <c r="D5" s="111"/>
      <c r="E5" s="111"/>
      <c r="F5" s="111"/>
      <c r="G5" s="111"/>
      <c r="H5" s="111"/>
      <c r="I5" s="111"/>
      <c r="J5" s="9"/>
      <c r="K5" s="9"/>
      <c r="L5" s="1"/>
      <c r="M5" s="1"/>
      <c r="N5" s="2" t="s">
        <v>8</v>
      </c>
      <c r="O5" s="1"/>
      <c r="P5" s="1"/>
      <c r="Q5" s="1"/>
      <c r="R5" s="1"/>
      <c r="S5" s="1"/>
      <c r="T5" s="1"/>
      <c r="U5" s="1"/>
      <c r="V5" s="1"/>
      <c r="W5" s="1"/>
      <c r="X5" s="1"/>
    </row>
    <row r="6" spans="1:24" ht="23.35" x14ac:dyDescent="0.5">
      <c r="A6" s="3"/>
      <c r="B6" s="35" t="s">
        <v>9</v>
      </c>
      <c r="C6" s="50"/>
      <c r="D6" s="112" t="s">
        <v>10</v>
      </c>
      <c r="E6" s="112"/>
      <c r="F6" s="113"/>
      <c r="G6" s="113"/>
      <c r="H6" s="113"/>
      <c r="I6" s="113"/>
      <c r="J6" s="10"/>
      <c r="K6" s="10"/>
      <c r="L6" s="1"/>
      <c r="M6" s="7" t="s">
        <v>12</v>
      </c>
      <c r="N6" s="2" t="s">
        <v>13</v>
      </c>
      <c r="O6" s="1"/>
      <c r="P6" s="1"/>
      <c r="Q6" s="1"/>
      <c r="R6" s="1"/>
      <c r="S6" s="1"/>
      <c r="T6" s="1"/>
      <c r="U6" s="1"/>
      <c r="V6" s="1"/>
      <c r="W6" s="1"/>
      <c r="X6" s="1"/>
    </row>
    <row r="7" spans="1:24" ht="23.35" x14ac:dyDescent="0.5">
      <c r="A7" s="3"/>
      <c r="B7" s="35" t="s">
        <v>14</v>
      </c>
      <c r="C7" s="50"/>
      <c r="D7" s="112" t="s">
        <v>15</v>
      </c>
      <c r="E7" s="112"/>
      <c r="F7" s="114"/>
      <c r="G7" s="114"/>
      <c r="H7" s="38" t="s">
        <v>17</v>
      </c>
      <c r="I7" s="50"/>
      <c r="J7" s="11"/>
      <c r="K7" s="11"/>
      <c r="L7" s="1"/>
      <c r="M7" s="7" t="s">
        <v>19</v>
      </c>
      <c r="N7" s="2" t="s">
        <v>20</v>
      </c>
      <c r="O7" s="1"/>
      <c r="P7" s="1"/>
      <c r="Q7" s="1"/>
      <c r="R7" s="1"/>
      <c r="S7" s="1"/>
      <c r="T7" s="1"/>
      <c r="U7" s="1"/>
      <c r="V7" s="1"/>
      <c r="W7" s="1"/>
      <c r="X7" s="1"/>
    </row>
    <row r="8" spans="1:24" x14ac:dyDescent="0.5">
      <c r="A8" s="3"/>
      <c r="B8" s="35" t="s">
        <v>21</v>
      </c>
      <c r="C8" s="113"/>
      <c r="D8" s="113"/>
      <c r="E8" s="113"/>
      <c r="F8" s="113"/>
      <c r="G8" s="38" t="s">
        <v>23</v>
      </c>
      <c r="H8" s="117"/>
      <c r="I8" s="117"/>
      <c r="J8" s="12"/>
      <c r="K8" s="12"/>
      <c r="L8" s="1"/>
      <c r="M8" s="7" t="s">
        <v>24</v>
      </c>
      <c r="N8" s="2" t="s">
        <v>25</v>
      </c>
      <c r="O8" s="1"/>
      <c r="P8" s="1"/>
      <c r="Q8" s="1"/>
      <c r="R8" s="1"/>
      <c r="S8" s="1"/>
      <c r="T8" s="1"/>
      <c r="U8" s="1"/>
      <c r="V8" s="1"/>
      <c r="W8" s="1"/>
      <c r="X8" s="1"/>
    </row>
    <row r="9" spans="1:24" x14ac:dyDescent="0.5">
      <c r="A9" s="3"/>
      <c r="B9" s="35" t="s">
        <v>3</v>
      </c>
      <c r="C9" s="118"/>
      <c r="D9" s="118"/>
      <c r="E9" s="118"/>
      <c r="F9" s="118"/>
      <c r="G9" s="38" t="s">
        <v>26</v>
      </c>
      <c r="H9" s="198"/>
      <c r="I9" s="198"/>
      <c r="J9" s="13"/>
      <c r="K9" s="13"/>
      <c r="L9" s="1"/>
      <c r="M9" s="14" t="s">
        <v>28</v>
      </c>
      <c r="N9" s="1"/>
      <c r="O9" s="1"/>
      <c r="P9" s="1"/>
      <c r="Q9" s="1"/>
      <c r="R9" s="1"/>
      <c r="S9" s="1"/>
      <c r="T9" s="1"/>
      <c r="U9" s="1"/>
      <c r="V9" s="1"/>
      <c r="W9" s="1"/>
      <c r="X9" s="1"/>
    </row>
    <row r="10" spans="1:24" x14ac:dyDescent="0.5">
      <c r="A10" s="3"/>
      <c r="B10" s="35" t="s">
        <v>29</v>
      </c>
      <c r="C10" s="113"/>
      <c r="D10" s="113"/>
      <c r="E10" s="113"/>
      <c r="F10" s="113"/>
      <c r="G10" s="113"/>
      <c r="H10" s="113"/>
      <c r="I10" s="113"/>
      <c r="J10" s="15"/>
      <c r="K10" s="15"/>
      <c r="L10" s="1"/>
      <c r="M10" s="14"/>
      <c r="N10" s="1"/>
      <c r="O10" s="1"/>
      <c r="P10" s="1"/>
      <c r="Q10" s="1"/>
      <c r="R10" s="1"/>
      <c r="S10" s="1"/>
      <c r="T10" s="1"/>
      <c r="U10" s="1"/>
      <c r="V10" s="1"/>
      <c r="W10" s="1"/>
      <c r="X10" s="1"/>
    </row>
    <row r="11" spans="1:24" ht="23.35" x14ac:dyDescent="0.5">
      <c r="A11" s="3"/>
      <c r="B11" s="35" t="s">
        <v>31</v>
      </c>
      <c r="C11" s="114"/>
      <c r="D11" s="114"/>
      <c r="E11" s="114"/>
      <c r="F11" s="114"/>
      <c r="G11" s="114"/>
      <c r="H11" s="114"/>
      <c r="I11" s="114"/>
      <c r="J11" s="11"/>
      <c r="K11" s="11"/>
      <c r="L11" s="1"/>
      <c r="M11" s="14"/>
      <c r="N11" s="2" t="s">
        <v>33</v>
      </c>
      <c r="O11" s="1"/>
      <c r="P11" s="1"/>
      <c r="Q11" s="1"/>
      <c r="R11" s="1"/>
      <c r="S11" s="1"/>
      <c r="T11" s="1"/>
      <c r="U11" s="1"/>
      <c r="V11" s="1"/>
      <c r="W11" s="1"/>
      <c r="X11" s="1"/>
    </row>
    <row r="12" spans="1:24" x14ac:dyDescent="0.5">
      <c r="A12" s="3"/>
      <c r="B12" s="35" t="s">
        <v>34</v>
      </c>
      <c r="C12" s="115" t="s">
        <v>161</v>
      </c>
      <c r="D12" s="115"/>
      <c r="E12" s="115"/>
      <c r="F12" s="115"/>
      <c r="G12" s="38" t="s">
        <v>36</v>
      </c>
      <c r="H12" s="121" t="s">
        <v>53</v>
      </c>
      <c r="I12" s="121"/>
      <c r="J12" s="11"/>
      <c r="K12" s="11"/>
      <c r="L12" s="1"/>
      <c r="M12" s="14" t="s">
        <v>38</v>
      </c>
      <c r="N12" s="2" t="s">
        <v>18</v>
      </c>
      <c r="O12" s="1"/>
      <c r="P12" s="1"/>
      <c r="Q12" s="1"/>
      <c r="R12" s="1"/>
      <c r="S12" s="1"/>
      <c r="T12" s="1"/>
      <c r="U12" s="1"/>
      <c r="V12" s="1"/>
      <c r="W12" s="1"/>
      <c r="X12" s="1"/>
    </row>
    <row r="13" spans="1:24" x14ac:dyDescent="0.5">
      <c r="A13" s="3"/>
      <c r="B13" s="35" t="s">
        <v>39</v>
      </c>
      <c r="C13" s="122" t="s">
        <v>162</v>
      </c>
      <c r="D13" s="122"/>
      <c r="E13" s="122"/>
      <c r="F13" s="122"/>
      <c r="G13" s="38" t="s">
        <v>41</v>
      </c>
      <c r="H13" s="114" t="s">
        <v>8</v>
      </c>
      <c r="I13" s="114"/>
      <c r="J13" s="11"/>
      <c r="K13" s="11"/>
      <c r="L13" s="1"/>
      <c r="M13" s="14" t="s">
        <v>42</v>
      </c>
      <c r="N13" s="1"/>
      <c r="O13" s="1"/>
      <c r="P13" s="1"/>
      <c r="Q13" s="1"/>
      <c r="R13" s="1"/>
      <c r="S13" s="1"/>
      <c r="T13" s="1"/>
      <c r="U13" s="1"/>
      <c r="V13" s="1"/>
      <c r="W13" s="1"/>
      <c r="X13" s="1"/>
    </row>
    <row r="14" spans="1:24" ht="23.35" x14ac:dyDescent="0.5">
      <c r="A14" s="3"/>
      <c r="B14" s="35" t="s">
        <v>43</v>
      </c>
      <c r="C14" s="321" t="s">
        <v>163</v>
      </c>
      <c r="D14" s="321"/>
      <c r="E14" s="321"/>
      <c r="F14" s="321"/>
      <c r="G14" s="321"/>
      <c r="H14" s="321"/>
      <c r="I14" s="321"/>
      <c r="J14" s="15"/>
      <c r="K14" s="15"/>
      <c r="L14" s="1"/>
      <c r="M14" s="14" t="s">
        <v>45</v>
      </c>
      <c r="N14" s="2"/>
      <c r="O14" s="1"/>
      <c r="P14" s="1"/>
      <c r="Q14" s="1"/>
      <c r="R14" s="1"/>
      <c r="S14" s="1"/>
      <c r="T14" s="1"/>
      <c r="U14" s="1"/>
      <c r="V14" s="1"/>
      <c r="W14" s="1"/>
      <c r="X14" s="1"/>
    </row>
    <row r="15" spans="1:24" ht="23.35" x14ac:dyDescent="0.5">
      <c r="A15" s="3"/>
      <c r="B15" s="35" t="s">
        <v>46</v>
      </c>
      <c r="C15" s="115" t="s">
        <v>136</v>
      </c>
      <c r="D15" s="115"/>
      <c r="E15" s="115"/>
      <c r="F15" s="115"/>
      <c r="G15" s="115"/>
      <c r="H15" s="115"/>
      <c r="I15" s="115"/>
      <c r="J15" s="16"/>
      <c r="K15" s="16"/>
      <c r="L15" s="1"/>
      <c r="M15" s="14" t="s">
        <v>48</v>
      </c>
      <c r="N15" s="2"/>
      <c r="O15" s="1"/>
      <c r="P15" s="1"/>
      <c r="Q15" s="1"/>
      <c r="R15" s="1"/>
      <c r="S15" s="1"/>
      <c r="T15" s="1"/>
      <c r="U15" s="1"/>
      <c r="V15" s="1"/>
      <c r="W15" s="1"/>
      <c r="X15" s="1"/>
    </row>
    <row r="16" spans="1:24" x14ac:dyDescent="0.5">
      <c r="A16" s="3"/>
      <c r="B16" s="35" t="s">
        <v>49</v>
      </c>
      <c r="C16" s="113" t="s">
        <v>164</v>
      </c>
      <c r="D16" s="113"/>
      <c r="E16" s="113"/>
      <c r="F16" s="113"/>
      <c r="G16" s="113"/>
      <c r="H16" s="113"/>
      <c r="I16" s="113"/>
      <c r="J16" s="17"/>
      <c r="K16" s="17"/>
      <c r="L16" s="1"/>
      <c r="M16" s="14"/>
      <c r="N16" s="2"/>
      <c r="O16" s="1"/>
      <c r="P16" s="1"/>
      <c r="Q16" s="1"/>
      <c r="R16" s="1"/>
      <c r="S16" s="1"/>
      <c r="T16" s="1"/>
      <c r="U16" s="1"/>
      <c r="V16" s="1"/>
      <c r="W16" s="1"/>
      <c r="X16" s="1"/>
    </row>
    <row r="17" spans="1:24" ht="23.35" x14ac:dyDescent="0.5">
      <c r="A17" s="3"/>
      <c r="B17" s="35" t="s">
        <v>51</v>
      </c>
      <c r="C17" s="114" t="s">
        <v>165</v>
      </c>
      <c r="D17" s="125"/>
      <c r="E17" s="125"/>
      <c r="F17" s="125"/>
      <c r="G17" s="125"/>
      <c r="H17" s="125"/>
      <c r="I17" s="125"/>
      <c r="J17" s="18"/>
      <c r="K17" s="18"/>
      <c r="L17" s="1"/>
      <c r="M17" s="14" t="s">
        <v>53</v>
      </c>
      <c r="N17" s="2"/>
      <c r="O17" s="1"/>
      <c r="P17" s="1"/>
      <c r="Q17" s="1"/>
      <c r="R17" s="1"/>
      <c r="S17" s="1"/>
      <c r="T17" s="1"/>
      <c r="U17" s="1"/>
      <c r="V17" s="1"/>
      <c r="W17" s="1"/>
      <c r="X17" s="1"/>
    </row>
    <row r="18" spans="1:24" x14ac:dyDescent="0.5">
      <c r="A18" s="3"/>
      <c r="B18" s="126" t="s">
        <v>54</v>
      </c>
      <c r="C18" s="127" t="s">
        <v>55</v>
      </c>
      <c r="D18" s="127"/>
      <c r="E18" s="127"/>
      <c r="F18" s="128" t="s">
        <v>56</v>
      </c>
      <c r="G18" s="128"/>
      <c r="H18" s="128"/>
      <c r="I18" s="128"/>
      <c r="J18" s="19"/>
      <c r="K18" s="19"/>
      <c r="L18" s="1"/>
      <c r="M18" s="14" t="s">
        <v>57</v>
      </c>
      <c r="N18" s="2"/>
      <c r="O18" s="1"/>
      <c r="P18" s="1"/>
      <c r="Q18" s="1"/>
      <c r="R18" s="1"/>
      <c r="S18" s="1"/>
      <c r="T18" s="1"/>
      <c r="U18" s="1"/>
      <c r="V18" s="1"/>
      <c r="W18" s="1"/>
      <c r="X18" s="1"/>
    </row>
    <row r="19" spans="1:24" ht="24" customHeight="1" x14ac:dyDescent="0.5">
      <c r="A19" s="3"/>
      <c r="B19" s="126"/>
      <c r="C19" s="276" t="s">
        <v>166</v>
      </c>
      <c r="D19" s="277"/>
      <c r="E19" s="278"/>
      <c r="F19" s="276" t="s">
        <v>167</v>
      </c>
      <c r="G19" s="277"/>
      <c r="H19" s="277"/>
      <c r="I19" s="323"/>
      <c r="J19" s="17"/>
      <c r="K19" s="17"/>
      <c r="L19" s="1"/>
      <c r="M19" s="14" t="s">
        <v>37</v>
      </c>
      <c r="N19" s="2"/>
      <c r="O19" s="1"/>
      <c r="P19" s="1"/>
      <c r="Q19" s="1"/>
      <c r="R19" s="1"/>
      <c r="S19" s="1"/>
      <c r="T19" s="1"/>
      <c r="U19" s="1"/>
      <c r="V19" s="1"/>
      <c r="W19" s="1"/>
      <c r="X19" s="1"/>
    </row>
    <row r="20" spans="1:24" ht="24.35" x14ac:dyDescent="0.5">
      <c r="A20" s="3"/>
      <c r="B20" s="36" t="s">
        <v>60</v>
      </c>
      <c r="C20" s="276" t="s">
        <v>168</v>
      </c>
      <c r="D20" s="277"/>
      <c r="E20" s="278"/>
      <c r="F20" s="276" t="s">
        <v>169</v>
      </c>
      <c r="G20" s="277"/>
      <c r="H20" s="277"/>
      <c r="I20" s="323"/>
      <c r="J20" s="11"/>
      <c r="K20" s="11"/>
      <c r="L20" s="1"/>
      <c r="M20" s="14"/>
      <c r="N20" s="2"/>
      <c r="O20" s="1"/>
      <c r="P20" s="1"/>
      <c r="Q20" s="1"/>
      <c r="R20" s="1"/>
      <c r="S20" s="1"/>
      <c r="T20" s="1"/>
      <c r="U20" s="1"/>
      <c r="V20" s="1"/>
      <c r="W20" s="1"/>
      <c r="X20" s="1"/>
    </row>
    <row r="21" spans="1:24" ht="40.5" customHeight="1" x14ac:dyDescent="0.5">
      <c r="A21" s="3"/>
      <c r="B21" s="36" t="s">
        <v>61</v>
      </c>
      <c r="C21" s="282" t="s">
        <v>170</v>
      </c>
      <c r="D21" s="283"/>
      <c r="E21" s="284"/>
      <c r="F21" s="270"/>
      <c r="G21" s="271"/>
      <c r="H21" s="271"/>
      <c r="I21" s="285"/>
      <c r="J21" s="16"/>
      <c r="K21" s="16"/>
      <c r="L21" s="1"/>
      <c r="M21" s="20"/>
      <c r="N21" s="2"/>
      <c r="O21" s="1"/>
      <c r="P21" s="1"/>
      <c r="Q21" s="1"/>
      <c r="R21" s="1"/>
      <c r="S21" s="1"/>
      <c r="T21" s="1"/>
      <c r="U21" s="1"/>
      <c r="V21" s="1"/>
      <c r="W21" s="1"/>
      <c r="X21" s="1"/>
    </row>
    <row r="22" spans="1:24" x14ac:dyDescent="0.5">
      <c r="A22" s="3"/>
      <c r="B22" s="36" t="s">
        <v>64</v>
      </c>
      <c r="C22" s="286">
        <v>45474</v>
      </c>
      <c r="D22" s="287"/>
      <c r="E22" s="288"/>
      <c r="F22" s="38" t="s">
        <v>66</v>
      </c>
      <c r="G22" s="48"/>
      <c r="H22" s="38" t="s">
        <v>67</v>
      </c>
      <c r="I22" s="49"/>
      <c r="J22" s="21"/>
      <c r="K22" s="21"/>
      <c r="L22" s="1"/>
      <c r="M22" s="20"/>
      <c r="N22" s="1"/>
      <c r="O22" s="1"/>
      <c r="P22" s="1"/>
      <c r="Q22" s="58"/>
      <c r="R22" s="1"/>
      <c r="S22" s="1"/>
      <c r="T22" s="1"/>
      <c r="U22" s="1"/>
      <c r="V22" s="1"/>
      <c r="W22" s="1"/>
      <c r="X22" s="1"/>
    </row>
    <row r="23" spans="1:24" x14ac:dyDescent="0.5">
      <c r="A23" s="3"/>
      <c r="B23" s="36" t="s">
        <v>68</v>
      </c>
      <c r="C23" s="322" t="s">
        <v>171</v>
      </c>
      <c r="D23" s="271"/>
      <c r="E23" s="272"/>
      <c r="F23" s="38" t="s">
        <v>70</v>
      </c>
      <c r="G23" s="210">
        <v>100</v>
      </c>
      <c r="H23" s="211"/>
      <c r="I23" s="212"/>
      <c r="J23" s="22"/>
      <c r="K23" s="22"/>
      <c r="L23" s="1"/>
      <c r="M23" s="20"/>
      <c r="N23" s="1"/>
      <c r="O23" s="1"/>
      <c r="P23" s="1"/>
      <c r="Q23" s="1"/>
      <c r="R23" s="1"/>
      <c r="S23" s="1"/>
      <c r="T23" s="1"/>
      <c r="U23" s="1"/>
      <c r="V23" s="1"/>
      <c r="W23" s="1"/>
      <c r="X23" s="1"/>
    </row>
    <row r="24" spans="1:24" ht="23.35" x14ac:dyDescent="0.5">
      <c r="A24" s="3"/>
      <c r="B24" s="37" t="s">
        <v>71</v>
      </c>
      <c r="C24" s="289"/>
      <c r="D24" s="290"/>
      <c r="E24" s="291"/>
      <c r="F24" s="39" t="s">
        <v>72</v>
      </c>
      <c r="G24" s="270"/>
      <c r="H24" s="271"/>
      <c r="I24" s="272"/>
      <c r="J24" s="19"/>
      <c r="K24" s="19"/>
      <c r="L24" s="1"/>
      <c r="M24" s="20"/>
      <c r="N24" s="1"/>
      <c r="O24" s="1"/>
      <c r="P24" s="1"/>
      <c r="Q24" s="1"/>
      <c r="R24" s="1"/>
      <c r="S24" s="1"/>
      <c r="T24" s="1"/>
      <c r="U24" s="1"/>
      <c r="V24" s="1"/>
      <c r="W24" s="1"/>
      <c r="X24" s="1"/>
    </row>
    <row r="25" spans="1:24" x14ac:dyDescent="0.5">
      <c r="A25" s="3"/>
      <c r="B25" s="174" t="s">
        <v>73</v>
      </c>
      <c r="C25" s="129"/>
      <c r="D25" s="129"/>
      <c r="E25" s="129"/>
      <c r="F25" s="129"/>
      <c r="G25" s="129"/>
      <c r="H25" s="129"/>
      <c r="I25" s="175"/>
      <c r="J25" s="9"/>
      <c r="K25" s="9"/>
      <c r="L25" s="1"/>
      <c r="M25" s="20"/>
      <c r="N25" s="1"/>
      <c r="O25" s="1"/>
      <c r="P25" s="1"/>
      <c r="Q25" s="1"/>
      <c r="R25" s="1"/>
      <c r="S25" s="1"/>
      <c r="T25" s="1"/>
      <c r="U25" s="1"/>
      <c r="V25" s="1"/>
      <c r="W25" s="1"/>
      <c r="X25" s="1"/>
    </row>
    <row r="26" spans="1:24" ht="46.7" x14ac:dyDescent="0.5">
      <c r="A26" s="3"/>
      <c r="B26" s="40" t="s">
        <v>74</v>
      </c>
      <c r="C26" s="41" t="s">
        <v>75</v>
      </c>
      <c r="D26" s="41" t="s">
        <v>76</v>
      </c>
      <c r="E26" s="42" t="s">
        <v>77</v>
      </c>
      <c r="F26" s="41" t="s">
        <v>78</v>
      </c>
      <c r="G26" s="41" t="s">
        <v>79</v>
      </c>
      <c r="H26" s="42" t="s">
        <v>80</v>
      </c>
      <c r="I26" s="43" t="s">
        <v>81</v>
      </c>
      <c r="J26" s="17"/>
      <c r="K26" s="17"/>
      <c r="L26" s="1"/>
      <c r="M26" s="20"/>
      <c r="N26" s="1"/>
      <c r="O26" s="1"/>
      <c r="P26" s="1"/>
      <c r="Q26" s="1"/>
      <c r="R26" s="1"/>
      <c r="S26" s="1"/>
      <c r="T26" s="1"/>
      <c r="U26" s="1"/>
      <c r="V26" s="1"/>
      <c r="W26" s="1"/>
      <c r="X26" s="1"/>
    </row>
    <row r="27" spans="1:24" x14ac:dyDescent="0.5">
      <c r="A27" s="3"/>
      <c r="B27" s="44" t="s">
        <v>82</v>
      </c>
      <c r="C27" s="51"/>
      <c r="D27" s="52">
        <v>0</v>
      </c>
      <c r="E27" s="53">
        <f>IF(OR(C27=0,C27=""),0,D27/C27)</f>
        <v>0</v>
      </c>
      <c r="F27" s="214">
        <f>SUM(C27:C38)</f>
        <v>115</v>
      </c>
      <c r="G27" s="214">
        <f>SUM(D27:D38)</f>
        <v>75</v>
      </c>
      <c r="H27" s="54">
        <f>+(D27*100%)/$G$23</f>
        <v>0</v>
      </c>
      <c r="I27" s="214">
        <f>G27+I22</f>
        <v>75</v>
      </c>
      <c r="J27" s="23"/>
      <c r="K27" s="23"/>
      <c r="L27" s="1"/>
      <c r="M27" s="20"/>
      <c r="N27" s="1"/>
      <c r="O27" s="1"/>
      <c r="P27" s="1"/>
      <c r="Q27" s="1"/>
      <c r="R27" s="1"/>
      <c r="S27" s="1"/>
      <c r="T27" s="1"/>
      <c r="U27" s="1"/>
      <c r="V27" s="1"/>
      <c r="W27" s="1"/>
      <c r="X27" s="1"/>
    </row>
    <row r="28" spans="1:24" x14ac:dyDescent="0.5">
      <c r="A28" s="3"/>
      <c r="B28" s="44" t="s">
        <v>83</v>
      </c>
      <c r="C28" s="51"/>
      <c r="D28" s="52">
        <v>0</v>
      </c>
      <c r="E28" s="53">
        <f t="shared" ref="E28:E38" si="0">IF(OR(C28=0,C28=""),0,D28/C28)</f>
        <v>0</v>
      </c>
      <c r="F28" s="215"/>
      <c r="G28" s="215"/>
      <c r="H28" s="55">
        <f>+IF(D28="","",((D28*100%)/$G$23)+H27)</f>
        <v>0</v>
      </c>
      <c r="I28" s="215"/>
      <c r="J28" s="23"/>
      <c r="K28" s="23"/>
      <c r="L28" s="1"/>
      <c r="M28" s="20"/>
      <c r="N28" s="1"/>
      <c r="O28" s="1"/>
      <c r="P28" s="1"/>
      <c r="Q28" s="1"/>
      <c r="R28" s="1"/>
      <c r="S28" s="1"/>
      <c r="T28" s="1"/>
      <c r="U28" s="1"/>
      <c r="V28" s="1"/>
      <c r="W28" s="1"/>
      <c r="X28" s="1"/>
    </row>
    <row r="29" spans="1:24" x14ac:dyDescent="0.5">
      <c r="A29" s="3"/>
      <c r="B29" s="44" t="s">
        <v>84</v>
      </c>
      <c r="C29" s="51"/>
      <c r="D29" s="52">
        <v>0</v>
      </c>
      <c r="E29" s="53">
        <f t="shared" si="0"/>
        <v>0</v>
      </c>
      <c r="F29" s="215"/>
      <c r="G29" s="215"/>
      <c r="H29" s="55">
        <f>+IF(D29="","",((D29*100%)/$G$23)+H28)</f>
        <v>0</v>
      </c>
      <c r="I29" s="215"/>
      <c r="J29" s="23"/>
      <c r="K29" s="23"/>
      <c r="L29" s="1"/>
      <c r="M29" s="20"/>
      <c r="N29" s="1"/>
      <c r="O29" s="1"/>
      <c r="P29" s="1"/>
      <c r="Q29" s="1"/>
      <c r="R29" s="1"/>
      <c r="S29" s="1"/>
      <c r="T29" s="1"/>
      <c r="U29" s="1"/>
      <c r="V29" s="1"/>
      <c r="W29" s="1"/>
      <c r="X29" s="1"/>
    </row>
    <row r="30" spans="1:24" x14ac:dyDescent="0.5">
      <c r="A30" s="3"/>
      <c r="B30" s="44" t="s">
        <v>85</v>
      </c>
      <c r="C30" s="51"/>
      <c r="D30" s="52">
        <v>0</v>
      </c>
      <c r="E30" s="53">
        <f t="shared" si="0"/>
        <v>0</v>
      </c>
      <c r="F30" s="215"/>
      <c r="G30" s="215"/>
      <c r="H30" s="55">
        <f t="shared" ref="H30:H38" si="1">+IF(D30="","",((D30*100%)/$G$23)+H29)</f>
        <v>0</v>
      </c>
      <c r="I30" s="215"/>
      <c r="J30" s="23"/>
      <c r="K30" s="23"/>
      <c r="L30" s="1"/>
      <c r="M30" s="1"/>
      <c r="N30" s="1"/>
      <c r="O30" s="1"/>
      <c r="P30" s="1"/>
      <c r="Q30" s="1"/>
      <c r="R30" s="1"/>
      <c r="S30" s="1"/>
      <c r="T30" s="1"/>
      <c r="U30" s="1"/>
      <c r="V30" s="1"/>
      <c r="W30" s="1"/>
      <c r="X30" s="1"/>
    </row>
    <row r="31" spans="1:24" x14ac:dyDescent="0.5">
      <c r="A31" s="3"/>
      <c r="B31" s="44" t="s">
        <v>86</v>
      </c>
      <c r="C31" s="51"/>
      <c r="D31" s="52">
        <v>0</v>
      </c>
      <c r="E31" s="53">
        <f t="shared" si="0"/>
        <v>0</v>
      </c>
      <c r="F31" s="215"/>
      <c r="G31" s="215"/>
      <c r="H31" s="55">
        <f t="shared" si="1"/>
        <v>0</v>
      </c>
      <c r="I31" s="215"/>
      <c r="J31" s="23"/>
      <c r="K31" s="23"/>
      <c r="L31" s="1"/>
      <c r="M31" s="1"/>
      <c r="N31" s="1"/>
      <c r="O31" s="1"/>
      <c r="P31" s="1"/>
      <c r="Q31" s="1"/>
      <c r="R31" s="1"/>
      <c r="S31" s="1"/>
      <c r="T31" s="1"/>
      <c r="U31" s="1"/>
      <c r="V31" s="1"/>
      <c r="W31" s="1"/>
      <c r="X31" s="1"/>
    </row>
    <row r="32" spans="1:24" x14ac:dyDescent="0.5">
      <c r="A32" s="3"/>
      <c r="B32" s="44" t="s">
        <v>87</v>
      </c>
      <c r="C32" s="51"/>
      <c r="D32" s="52">
        <v>0</v>
      </c>
      <c r="E32" s="53">
        <f t="shared" si="0"/>
        <v>0</v>
      </c>
      <c r="F32" s="215"/>
      <c r="G32" s="215"/>
      <c r="H32" s="55">
        <f t="shared" si="1"/>
        <v>0</v>
      </c>
      <c r="I32" s="215"/>
      <c r="J32" s="23"/>
      <c r="K32" s="23"/>
      <c r="L32" s="1"/>
      <c r="M32" s="1"/>
      <c r="N32" s="1"/>
      <c r="O32" s="1"/>
      <c r="P32" s="1"/>
      <c r="Q32" s="1"/>
      <c r="R32" s="1"/>
      <c r="S32" s="1"/>
      <c r="T32" s="1"/>
      <c r="U32" s="1"/>
      <c r="V32" s="1"/>
      <c r="W32" s="1"/>
      <c r="X32" s="1"/>
    </row>
    <row r="33" spans="1:24" x14ac:dyDescent="0.5">
      <c r="A33" s="3"/>
      <c r="B33" s="44" t="s">
        <v>88</v>
      </c>
      <c r="C33" s="51">
        <v>15</v>
      </c>
      <c r="D33" s="52">
        <v>15</v>
      </c>
      <c r="E33" s="53">
        <f t="shared" si="0"/>
        <v>1</v>
      </c>
      <c r="F33" s="215"/>
      <c r="G33" s="215"/>
      <c r="H33" s="55">
        <f t="shared" si="1"/>
        <v>0.15</v>
      </c>
      <c r="I33" s="215"/>
      <c r="J33" s="23"/>
      <c r="K33" s="23"/>
      <c r="L33" s="1"/>
      <c r="M33" s="1"/>
      <c r="N33" s="1"/>
      <c r="O33" s="1"/>
      <c r="P33" s="1"/>
      <c r="Q33" s="1"/>
      <c r="R33" s="1"/>
      <c r="S33" s="1"/>
      <c r="T33" s="1"/>
      <c r="U33" s="1"/>
      <c r="V33" s="1"/>
      <c r="W33" s="1"/>
      <c r="X33" s="1"/>
    </row>
    <row r="34" spans="1:24" x14ac:dyDescent="0.5">
      <c r="A34" s="3"/>
      <c r="B34" s="44" t="s">
        <v>89</v>
      </c>
      <c r="C34" s="51">
        <v>20</v>
      </c>
      <c r="D34" s="52">
        <v>20</v>
      </c>
      <c r="E34" s="53">
        <f t="shared" si="0"/>
        <v>1</v>
      </c>
      <c r="F34" s="215"/>
      <c r="G34" s="215"/>
      <c r="H34" s="55">
        <f t="shared" si="1"/>
        <v>0.35</v>
      </c>
      <c r="I34" s="215"/>
      <c r="J34" s="23"/>
      <c r="K34" s="23"/>
      <c r="L34" s="1"/>
      <c r="M34" s="1"/>
      <c r="N34" s="1"/>
      <c r="O34" s="1"/>
      <c r="P34" s="1"/>
      <c r="Q34" s="1"/>
      <c r="R34" s="1"/>
      <c r="S34" s="1"/>
      <c r="T34" s="1"/>
      <c r="U34" s="1"/>
      <c r="V34" s="1"/>
      <c r="W34" s="1"/>
      <c r="X34" s="1"/>
    </row>
    <row r="35" spans="1:24" x14ac:dyDescent="0.5">
      <c r="A35" s="3"/>
      <c r="B35" s="44" t="s">
        <v>90</v>
      </c>
      <c r="C35" s="51">
        <v>20</v>
      </c>
      <c r="D35" s="52">
        <v>20</v>
      </c>
      <c r="E35" s="53">
        <f t="shared" si="0"/>
        <v>1</v>
      </c>
      <c r="F35" s="215"/>
      <c r="G35" s="215"/>
      <c r="H35" s="55">
        <f t="shared" si="1"/>
        <v>0.55000000000000004</v>
      </c>
      <c r="I35" s="215"/>
      <c r="J35" s="23"/>
      <c r="K35" s="23"/>
      <c r="L35" s="1"/>
      <c r="M35" s="1"/>
      <c r="N35" s="1"/>
      <c r="O35" s="1"/>
      <c r="P35" s="1"/>
      <c r="Q35" s="1"/>
      <c r="R35" s="1"/>
      <c r="S35" s="1"/>
      <c r="T35" s="1"/>
      <c r="U35" s="1"/>
      <c r="V35" s="1"/>
      <c r="W35" s="1"/>
      <c r="X35" s="1"/>
    </row>
    <row r="36" spans="1:24" x14ac:dyDescent="0.5">
      <c r="A36" s="3"/>
      <c r="B36" s="44" t="s">
        <v>91</v>
      </c>
      <c r="C36" s="51">
        <v>20</v>
      </c>
      <c r="D36" s="52">
        <v>20</v>
      </c>
      <c r="E36" s="53">
        <f>IF(OR(C36=0,C36=""),0,D36/C36)</f>
        <v>1</v>
      </c>
      <c r="F36" s="215"/>
      <c r="G36" s="215"/>
      <c r="H36" s="55">
        <f t="shared" si="1"/>
        <v>0.75</v>
      </c>
      <c r="I36" s="215"/>
      <c r="J36" s="23"/>
      <c r="K36" s="23"/>
      <c r="L36" s="1"/>
      <c r="M36" s="1"/>
      <c r="N36" s="1"/>
      <c r="O36" s="1"/>
      <c r="P36" s="1"/>
      <c r="Q36" s="1"/>
      <c r="R36" s="1"/>
      <c r="S36" s="1"/>
      <c r="T36" s="1"/>
      <c r="U36" s="1"/>
      <c r="V36" s="1"/>
      <c r="W36" s="1"/>
      <c r="X36" s="1"/>
    </row>
    <row r="37" spans="1:24" x14ac:dyDescent="0.5">
      <c r="A37" s="3"/>
      <c r="B37" s="44" t="s">
        <v>92</v>
      </c>
      <c r="C37" s="51">
        <v>20</v>
      </c>
      <c r="D37" s="52"/>
      <c r="E37" s="53">
        <f t="shared" si="0"/>
        <v>0</v>
      </c>
      <c r="F37" s="215"/>
      <c r="G37" s="215"/>
      <c r="H37" s="55" t="str">
        <f t="shared" si="1"/>
        <v/>
      </c>
      <c r="I37" s="215"/>
      <c r="J37" s="23"/>
      <c r="K37" s="23"/>
      <c r="L37" s="1"/>
      <c r="M37" s="1"/>
      <c r="N37" s="1"/>
      <c r="O37" s="1"/>
      <c r="P37" s="1"/>
      <c r="Q37" s="1"/>
      <c r="R37" s="1"/>
      <c r="S37" s="1"/>
      <c r="T37" s="1"/>
      <c r="U37" s="1"/>
      <c r="V37" s="1"/>
      <c r="W37" s="1"/>
      <c r="X37" s="1"/>
    </row>
    <row r="38" spans="1:24" x14ac:dyDescent="0.5">
      <c r="A38" s="3"/>
      <c r="B38" s="44" t="s">
        <v>93</v>
      </c>
      <c r="C38" s="51">
        <v>20</v>
      </c>
      <c r="D38" s="52"/>
      <c r="E38" s="53">
        <f t="shared" si="0"/>
        <v>0</v>
      </c>
      <c r="F38" s="216"/>
      <c r="G38" s="216"/>
      <c r="H38" s="55" t="str">
        <f t="shared" si="1"/>
        <v/>
      </c>
      <c r="I38" s="216"/>
      <c r="J38" s="23"/>
      <c r="K38" s="23"/>
      <c r="L38" s="1"/>
      <c r="M38" s="1"/>
      <c r="N38" s="1"/>
      <c r="O38" s="1"/>
      <c r="P38" s="1"/>
      <c r="Q38" s="1"/>
      <c r="R38" s="1"/>
      <c r="S38" s="1"/>
      <c r="T38" s="1"/>
      <c r="U38" s="1"/>
      <c r="V38" s="1"/>
      <c r="W38" s="1"/>
      <c r="X38" s="1"/>
    </row>
    <row r="39" spans="1:24" ht="45" customHeight="1" x14ac:dyDescent="0.5">
      <c r="A39" s="3"/>
      <c r="B39" s="45" t="s">
        <v>94</v>
      </c>
      <c r="C39" s="324" t="s">
        <v>172</v>
      </c>
      <c r="D39" s="299"/>
      <c r="E39" s="299"/>
      <c r="F39" s="299"/>
      <c r="G39" s="299"/>
      <c r="H39" s="299"/>
      <c r="I39" s="301"/>
      <c r="J39" s="24"/>
      <c r="K39" s="24"/>
      <c r="L39" s="1"/>
      <c r="M39" s="1"/>
      <c r="N39" s="1"/>
      <c r="O39" s="1"/>
      <c r="P39" s="1"/>
      <c r="Q39" s="1"/>
      <c r="R39" s="1"/>
      <c r="S39" s="1"/>
      <c r="T39" s="1"/>
      <c r="U39" s="1"/>
      <c r="V39" s="1"/>
      <c r="W39" s="1"/>
      <c r="X39" s="1"/>
    </row>
    <row r="40" spans="1:24" x14ac:dyDescent="0.5">
      <c r="A40" s="3"/>
      <c r="B40" s="185"/>
      <c r="C40" s="186"/>
      <c r="D40" s="186"/>
      <c r="E40" s="186"/>
      <c r="F40" s="186"/>
      <c r="G40" s="186"/>
      <c r="H40" s="186"/>
      <c r="I40" s="187"/>
      <c r="J40" s="9"/>
      <c r="K40" s="9"/>
      <c r="L40" s="1"/>
      <c r="M40" s="1"/>
      <c r="N40" s="1"/>
      <c r="O40" s="1"/>
      <c r="P40" s="1"/>
      <c r="Q40" s="1"/>
      <c r="R40" s="1"/>
      <c r="S40" s="1"/>
      <c r="T40" s="1"/>
      <c r="U40" s="1"/>
      <c r="V40" s="1"/>
      <c r="W40" s="1"/>
      <c r="X40" s="1"/>
    </row>
    <row r="41" spans="1:24" x14ac:dyDescent="0.5">
      <c r="A41" s="3"/>
      <c r="B41" s="188"/>
      <c r="C41" s="189"/>
      <c r="D41" s="189"/>
      <c r="E41" s="189"/>
      <c r="F41" s="189"/>
      <c r="G41" s="189"/>
      <c r="H41" s="189"/>
      <c r="I41" s="190"/>
      <c r="J41" s="24"/>
      <c r="K41" s="24"/>
      <c r="L41" s="1"/>
      <c r="M41" s="1"/>
      <c r="N41" s="1"/>
      <c r="O41" s="1"/>
      <c r="P41" s="1"/>
      <c r="Q41" s="1"/>
      <c r="R41" s="1"/>
      <c r="S41" s="1"/>
      <c r="T41" s="1"/>
      <c r="U41" s="1"/>
      <c r="V41" s="1"/>
      <c r="W41" s="1"/>
      <c r="X41" s="1"/>
    </row>
    <row r="42" spans="1:24" x14ac:dyDescent="0.5">
      <c r="A42" s="3"/>
      <c r="B42" s="188"/>
      <c r="C42" s="189"/>
      <c r="D42" s="189"/>
      <c r="E42" s="189"/>
      <c r="F42" s="189"/>
      <c r="G42" s="189"/>
      <c r="H42" s="189"/>
      <c r="I42" s="190"/>
      <c r="J42" s="24"/>
      <c r="K42" s="24"/>
      <c r="L42" s="1"/>
      <c r="M42" s="1"/>
      <c r="N42" s="1"/>
      <c r="O42" s="1"/>
      <c r="P42" s="1"/>
      <c r="Q42" s="1"/>
      <c r="R42" s="1"/>
      <c r="S42" s="1"/>
      <c r="T42" s="1"/>
      <c r="U42" s="1"/>
      <c r="V42" s="1"/>
      <c r="W42" s="1"/>
      <c r="X42" s="1"/>
    </row>
    <row r="43" spans="1:24" x14ac:dyDescent="0.5">
      <c r="A43" s="3"/>
      <c r="B43" s="188"/>
      <c r="C43" s="189"/>
      <c r="D43" s="189"/>
      <c r="E43" s="189"/>
      <c r="F43" s="189"/>
      <c r="G43" s="189"/>
      <c r="H43" s="189"/>
      <c r="I43" s="190"/>
      <c r="J43" s="24"/>
      <c r="K43" s="24"/>
      <c r="L43" s="1"/>
      <c r="M43" s="1"/>
      <c r="N43" s="1"/>
      <c r="O43" s="1"/>
      <c r="P43" s="1"/>
      <c r="Q43" s="1"/>
      <c r="R43" s="1"/>
      <c r="S43" s="1"/>
      <c r="T43" s="1"/>
      <c r="U43" s="1"/>
      <c r="V43" s="1"/>
      <c r="W43" s="1"/>
      <c r="X43" s="1"/>
    </row>
    <row r="44" spans="1:24" x14ac:dyDescent="0.5">
      <c r="A44" s="3"/>
      <c r="B44" s="191"/>
      <c r="C44" s="192"/>
      <c r="D44" s="192"/>
      <c r="E44" s="192"/>
      <c r="F44" s="192"/>
      <c r="G44" s="192"/>
      <c r="H44" s="192"/>
      <c r="I44" s="193"/>
      <c r="J44" s="8"/>
      <c r="K44" s="8"/>
      <c r="L44" s="1"/>
      <c r="M44" s="1"/>
      <c r="N44" s="1"/>
      <c r="O44" s="1"/>
      <c r="P44" s="1"/>
      <c r="Q44" s="1"/>
      <c r="R44" s="1"/>
      <c r="S44" s="1"/>
      <c r="T44" s="1"/>
      <c r="U44" s="1"/>
      <c r="V44" s="1"/>
      <c r="W44" s="1"/>
      <c r="X44" s="1"/>
    </row>
    <row r="45" spans="1:24" ht="78" customHeight="1" x14ac:dyDescent="0.5">
      <c r="A45" s="3"/>
      <c r="B45" s="35" t="s">
        <v>96</v>
      </c>
      <c r="C45" s="245" t="s">
        <v>173</v>
      </c>
      <c r="D45" s="246"/>
      <c r="E45" s="246"/>
      <c r="F45" s="246"/>
      <c r="G45" s="246"/>
      <c r="H45" s="246"/>
      <c r="I45" s="247"/>
      <c r="J45" s="25"/>
      <c r="K45" s="25"/>
      <c r="L45" s="1"/>
      <c r="M45" s="1"/>
      <c r="N45" s="1"/>
      <c r="O45" s="1"/>
      <c r="P45" s="1"/>
      <c r="Q45" s="1"/>
      <c r="R45" s="1"/>
      <c r="S45" s="1"/>
      <c r="T45" s="1"/>
      <c r="U45" s="1"/>
      <c r="V45" s="1"/>
      <c r="W45" s="1"/>
      <c r="X45" s="1"/>
    </row>
    <row r="46" spans="1:24" ht="23.35" x14ac:dyDescent="0.5">
      <c r="A46" s="3"/>
      <c r="B46" s="35" t="s">
        <v>97</v>
      </c>
      <c r="C46" s="245" t="s">
        <v>174</v>
      </c>
      <c r="D46" s="246"/>
      <c r="E46" s="246"/>
      <c r="F46" s="246"/>
      <c r="G46" s="246"/>
      <c r="H46" s="246"/>
      <c r="I46" s="247"/>
      <c r="J46" s="25"/>
      <c r="K46" s="25"/>
      <c r="L46" s="1"/>
      <c r="M46" s="1"/>
      <c r="N46" s="1"/>
      <c r="O46" s="1"/>
      <c r="P46" s="1"/>
      <c r="Q46" s="1"/>
      <c r="R46" s="1"/>
      <c r="S46" s="1"/>
      <c r="T46" s="1"/>
      <c r="U46" s="1"/>
      <c r="V46" s="1"/>
      <c r="W46" s="1"/>
      <c r="X46" s="1"/>
    </row>
    <row r="47" spans="1:24" x14ac:dyDescent="0.5">
      <c r="A47" s="3"/>
      <c r="B47" s="129" t="s">
        <v>99</v>
      </c>
      <c r="C47" s="129"/>
      <c r="D47" s="129"/>
      <c r="E47" s="129"/>
      <c r="F47" s="129"/>
      <c r="G47" s="129"/>
      <c r="H47" s="129"/>
      <c r="I47" s="129"/>
      <c r="J47" s="25"/>
      <c r="K47" s="25"/>
      <c r="L47" s="1"/>
      <c r="M47" s="1"/>
      <c r="N47" s="1"/>
      <c r="O47" s="1"/>
      <c r="P47" s="1"/>
      <c r="Q47" s="1"/>
      <c r="R47" s="1"/>
      <c r="S47" s="1"/>
      <c r="T47" s="1"/>
      <c r="U47" s="1"/>
      <c r="V47" s="1"/>
      <c r="W47" s="1"/>
      <c r="X47" s="1"/>
    </row>
    <row r="48" spans="1:24" ht="23.35" x14ac:dyDescent="0.5">
      <c r="A48" s="3"/>
      <c r="B48" s="47" t="s">
        <v>100</v>
      </c>
      <c r="C48" s="133" t="s">
        <v>175</v>
      </c>
      <c r="D48" s="133"/>
      <c r="E48" s="133"/>
      <c r="F48" s="133"/>
      <c r="G48" s="133"/>
      <c r="H48" s="133"/>
      <c r="I48" s="133"/>
      <c r="J48" s="26"/>
      <c r="K48" s="26"/>
      <c r="L48" s="1"/>
      <c r="M48" s="1"/>
      <c r="N48" s="1"/>
      <c r="O48" s="1"/>
      <c r="P48" s="1"/>
      <c r="Q48" s="1"/>
      <c r="R48" s="1"/>
      <c r="S48" s="1"/>
      <c r="T48" s="1"/>
      <c r="U48" s="1"/>
      <c r="V48" s="1"/>
      <c r="W48" s="1"/>
      <c r="X48" s="1"/>
    </row>
    <row r="49" spans="1:24" x14ac:dyDescent="0.5">
      <c r="A49" s="3"/>
      <c r="B49" s="38" t="s">
        <v>102</v>
      </c>
      <c r="C49" s="133" t="s">
        <v>176</v>
      </c>
      <c r="D49" s="133"/>
      <c r="E49" s="133"/>
      <c r="F49" s="133"/>
      <c r="G49" s="133"/>
      <c r="H49" s="133"/>
      <c r="I49" s="133"/>
      <c r="J49" s="26"/>
      <c r="K49" s="26"/>
      <c r="L49" s="1"/>
      <c r="M49" s="1"/>
      <c r="N49" s="1"/>
      <c r="O49" s="1"/>
      <c r="P49" s="1"/>
      <c r="Q49" s="1"/>
      <c r="R49" s="1"/>
      <c r="S49" s="1"/>
      <c r="T49" s="1"/>
      <c r="U49" s="1"/>
      <c r="V49" s="1"/>
      <c r="W49" s="1"/>
      <c r="X49" s="1"/>
    </row>
    <row r="50" spans="1:24" ht="23.35" x14ac:dyDescent="0.5">
      <c r="A50" s="3"/>
      <c r="B50" s="46" t="s">
        <v>103</v>
      </c>
      <c r="C50" s="133"/>
      <c r="D50" s="133"/>
      <c r="E50" s="133"/>
      <c r="F50" s="133"/>
      <c r="G50" s="133"/>
      <c r="H50" s="133"/>
      <c r="I50" s="133"/>
      <c r="J50" s="27"/>
      <c r="K50" s="27"/>
      <c r="L50" s="1"/>
      <c r="M50" s="1"/>
      <c r="N50" s="1"/>
      <c r="O50" s="1"/>
      <c r="P50" s="1"/>
      <c r="Q50" s="1"/>
      <c r="R50" s="1"/>
      <c r="S50" s="1"/>
      <c r="T50" s="1"/>
      <c r="U50" s="1"/>
      <c r="V50" s="1"/>
      <c r="W50" s="1"/>
      <c r="X50" s="1"/>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A00-000000000000}">
      <formula1>$N$11:$N$12</formula1>
    </dataValidation>
    <dataValidation type="list" allowBlank="1" showInputMessage="1" showErrorMessage="1" sqref="H13:I13" xr:uid="{00000000-0002-0000-0A00-000001000000}">
      <formula1>$N$5:$N$8</formula1>
    </dataValidation>
    <dataValidation type="list" allowBlank="1" showInputMessage="1" showErrorMessage="1" sqref="J10:K10" xr:uid="{00000000-0002-0000-0A00-000002000000}">
      <formula1>$M$21:$M$28</formula1>
    </dataValidation>
    <dataValidation type="list" allowBlank="1" showInputMessage="1" showErrorMessage="1" sqref="C9:F9" xr:uid="{00000000-0002-0000-0A00-000003000000}">
      <formula1>$M$6:$M$9</formula1>
    </dataValidation>
    <dataValidation type="list" allowBlank="1" showInputMessage="1" showErrorMessage="1" sqref="C24:E24" xr:uid="{00000000-0002-0000-0A00-000004000000}">
      <formula1>$M$12:$M$15</formula1>
    </dataValidation>
    <dataValidation type="list" allowBlank="1" showInputMessage="1" showErrorMessage="1" sqref="H12:I12" xr:uid="{00000000-0002-0000-0A00-000005000000}">
      <formula1>M17:M19</formula1>
    </dataValidation>
    <dataValidation type="list" showDropDown="1" showInputMessage="1" showErrorMessage="1" sqref="K12" xr:uid="{00000000-0002-0000-0A00-000006000000}">
      <formula1>O17:O19</formula1>
    </dataValidation>
  </dataValidations>
  <pageMargins left="0.7" right="0.7" top="0.75" bottom="0.75" header="0.3" footer="0.3"/>
  <headerFooter>
    <oddHeader>&amp;L&amp;"Calibri"&amp;15&amp;K000000 Información Pública Clasificada&amp;1#_x000D_</oddHead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X56"/>
  <sheetViews>
    <sheetView topLeftCell="A21" zoomScaleNormal="100" workbookViewId="0">
      <selection activeCell="C27" sqref="C27:I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5</v>
      </c>
      <c r="D6" s="112" t="s">
        <v>10</v>
      </c>
      <c r="E6" s="112"/>
      <c r="F6" s="113" t="s">
        <v>148</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149</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150</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329" t="s">
        <v>177</v>
      </c>
      <c r="D14" s="330"/>
      <c r="E14" s="330"/>
      <c r="F14" s="330"/>
      <c r="G14" s="330"/>
      <c r="H14" s="330"/>
      <c r="I14" s="331"/>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106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6.2" customHeight="1" x14ac:dyDescent="0.4">
      <c r="B21" s="36" t="s">
        <v>61</v>
      </c>
      <c r="C21" s="282" t="s">
        <v>178</v>
      </c>
      <c r="D21" s="283"/>
      <c r="E21" s="284"/>
      <c r="F21" s="282" t="s">
        <v>179</v>
      </c>
      <c r="G21" s="283"/>
      <c r="H21" s="283"/>
      <c r="I21" s="328"/>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t="s">
        <v>70</v>
      </c>
      <c r="G23" s="248">
        <v>0.12</v>
      </c>
      <c r="H23" s="249"/>
      <c r="I23" s="250"/>
      <c r="J23" s="74"/>
      <c r="K23" s="73"/>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75"/>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176">
        <f>SUM(C27:C38)</f>
        <v>0.1201</v>
      </c>
      <c r="G27" s="176">
        <f>SUM(D27:D38)</f>
        <v>6.0600000000000001E-2</v>
      </c>
      <c r="H27" s="372">
        <f>+(D27/$G$23)</f>
        <v>0</v>
      </c>
      <c r="I27" s="176">
        <f>G27+I22</f>
        <v>6.0600000000000001E-2</v>
      </c>
      <c r="J27" s="23"/>
      <c r="K27" s="23"/>
      <c r="M27" s="20"/>
    </row>
    <row r="28" spans="2:14" ht="19.5" customHeight="1" x14ac:dyDescent="0.4">
      <c r="B28" s="44" t="s">
        <v>83</v>
      </c>
      <c r="C28" s="51">
        <v>0</v>
      </c>
      <c r="D28" s="52">
        <v>0</v>
      </c>
      <c r="E28" s="371">
        <f t="shared" ref="E28:E38" si="0">IF(OR(C28=0,C28=""),0,D28/C28)</f>
        <v>0</v>
      </c>
      <c r="F28" s="177"/>
      <c r="G28" s="177"/>
      <c r="H28" s="372">
        <f t="shared" ref="H28:H38" si="1">+IF(D28="","",((D28*100%)/$G$23)+H27)</f>
        <v>0</v>
      </c>
      <c r="I28" s="177"/>
      <c r="J28" s="23"/>
      <c r="K28" s="23"/>
      <c r="M28" s="20"/>
    </row>
    <row r="29" spans="2:14" ht="19.5" customHeight="1" x14ac:dyDescent="0.4">
      <c r="B29" s="44" t="s">
        <v>84</v>
      </c>
      <c r="C29" s="51">
        <v>0</v>
      </c>
      <c r="D29" s="52">
        <v>0</v>
      </c>
      <c r="E29" s="371">
        <f t="shared" si="0"/>
        <v>0</v>
      </c>
      <c r="F29" s="177"/>
      <c r="G29" s="177"/>
      <c r="H29" s="372">
        <f t="shared" si="1"/>
        <v>0</v>
      </c>
      <c r="I29" s="177"/>
      <c r="J29" s="23"/>
      <c r="K29" s="23"/>
      <c r="M29" s="20"/>
    </row>
    <row r="30" spans="2:14" ht="19.5" customHeight="1" x14ac:dyDescent="0.4">
      <c r="B30" s="44" t="s">
        <v>85</v>
      </c>
      <c r="C30" s="51">
        <v>0</v>
      </c>
      <c r="D30" s="52">
        <v>0</v>
      </c>
      <c r="E30" s="371">
        <f t="shared" si="0"/>
        <v>0</v>
      </c>
      <c r="F30" s="177"/>
      <c r="G30" s="177"/>
      <c r="H30" s="372">
        <f t="shared" si="1"/>
        <v>0</v>
      </c>
      <c r="I30" s="177"/>
      <c r="J30" s="23"/>
      <c r="K30" s="23"/>
    </row>
    <row r="31" spans="2:14" ht="19.5" customHeight="1" x14ac:dyDescent="0.4">
      <c r="B31" s="44" t="s">
        <v>86</v>
      </c>
      <c r="C31" s="51">
        <v>0</v>
      </c>
      <c r="D31" s="52">
        <v>0</v>
      </c>
      <c r="E31" s="371">
        <f t="shared" si="0"/>
        <v>0</v>
      </c>
      <c r="F31" s="177"/>
      <c r="G31" s="177"/>
      <c r="H31" s="372">
        <f t="shared" si="1"/>
        <v>0</v>
      </c>
      <c r="I31" s="177"/>
      <c r="J31" s="23"/>
      <c r="K31" s="23"/>
    </row>
    <row r="32" spans="2:14" ht="19.5" customHeight="1" x14ac:dyDescent="0.4">
      <c r="B32" s="44" t="s">
        <v>87</v>
      </c>
      <c r="C32" s="51">
        <v>0</v>
      </c>
      <c r="D32" s="52">
        <v>0</v>
      </c>
      <c r="E32" s="371">
        <f t="shared" si="0"/>
        <v>0</v>
      </c>
      <c r="F32" s="177"/>
      <c r="G32" s="177"/>
      <c r="H32" s="372">
        <f t="shared" si="1"/>
        <v>0</v>
      </c>
      <c r="I32" s="177"/>
      <c r="J32" s="23"/>
      <c r="K32" s="23"/>
    </row>
    <row r="33" spans="2:11" ht="19.5" customHeight="1" x14ac:dyDescent="0.4">
      <c r="B33" s="44" t="s">
        <v>88</v>
      </c>
      <c r="C33" s="376">
        <v>1.9E-2</v>
      </c>
      <c r="D33" s="376">
        <v>1.9E-2</v>
      </c>
      <c r="E33" s="371">
        <f t="shared" si="0"/>
        <v>1</v>
      </c>
      <c r="F33" s="177"/>
      <c r="G33" s="177"/>
      <c r="H33" s="372">
        <f t="shared" si="1"/>
        <v>0.15833333333333333</v>
      </c>
      <c r="I33" s="177"/>
      <c r="J33" s="23"/>
      <c r="K33" s="23"/>
    </row>
    <row r="34" spans="2:11" ht="19.5" customHeight="1" x14ac:dyDescent="0.4">
      <c r="B34" s="44" t="s">
        <v>89</v>
      </c>
      <c r="C34" s="376">
        <v>2.0400000000000001E-2</v>
      </c>
      <c r="D34" s="376">
        <v>2.0400000000000001E-2</v>
      </c>
      <c r="E34" s="371">
        <f t="shared" si="0"/>
        <v>1</v>
      </c>
      <c r="F34" s="177"/>
      <c r="G34" s="177"/>
      <c r="H34" s="372">
        <f t="shared" si="1"/>
        <v>0.32833333333333337</v>
      </c>
      <c r="I34" s="177"/>
      <c r="J34" s="23"/>
      <c r="K34" s="23"/>
    </row>
    <row r="35" spans="2:11" ht="19.5" customHeight="1" x14ac:dyDescent="0.4">
      <c r="B35" s="44" t="s">
        <v>90</v>
      </c>
      <c r="C35" s="376">
        <v>2.12E-2</v>
      </c>
      <c r="D35" s="376">
        <v>2.12E-2</v>
      </c>
      <c r="E35" s="371">
        <f t="shared" si="0"/>
        <v>1</v>
      </c>
      <c r="F35" s="177"/>
      <c r="G35" s="177"/>
      <c r="H35" s="372">
        <f t="shared" si="1"/>
        <v>0.505</v>
      </c>
      <c r="I35" s="177"/>
      <c r="J35" s="23"/>
      <c r="K35" s="23"/>
    </row>
    <row r="36" spans="2:11" ht="19.5" customHeight="1" x14ac:dyDescent="0.4">
      <c r="B36" s="44" t="s">
        <v>91</v>
      </c>
      <c r="C36" s="376">
        <v>2.12E-2</v>
      </c>
      <c r="D36" s="34"/>
      <c r="E36" s="371">
        <f t="shared" si="0"/>
        <v>0</v>
      </c>
      <c r="F36" s="177"/>
      <c r="G36" s="177"/>
      <c r="H36" s="372" t="str">
        <f t="shared" si="1"/>
        <v/>
      </c>
      <c r="I36" s="177"/>
      <c r="J36" s="23"/>
      <c r="K36" s="23"/>
    </row>
    <row r="37" spans="2:11" ht="19.5" customHeight="1" x14ac:dyDescent="0.4">
      <c r="B37" s="44" t="s">
        <v>92</v>
      </c>
      <c r="C37" s="376">
        <v>2.12E-2</v>
      </c>
      <c r="D37" s="34"/>
      <c r="E37" s="371">
        <f t="shared" si="0"/>
        <v>0</v>
      </c>
      <c r="F37" s="177"/>
      <c r="G37" s="177"/>
      <c r="H37" s="372" t="str">
        <f t="shared" si="1"/>
        <v/>
      </c>
      <c r="I37" s="177"/>
      <c r="J37" s="23"/>
      <c r="K37" s="23"/>
    </row>
    <row r="38" spans="2:11" ht="19.5" customHeight="1" x14ac:dyDescent="0.4">
      <c r="B38" s="44" t="s">
        <v>93</v>
      </c>
      <c r="C38" s="376">
        <v>1.7100000000000001E-2</v>
      </c>
      <c r="D38" s="34"/>
      <c r="E38" s="371">
        <f t="shared" si="0"/>
        <v>0</v>
      </c>
      <c r="F38" s="178"/>
      <c r="G38" s="178"/>
      <c r="H38" s="372" t="str">
        <f t="shared" si="1"/>
        <v/>
      </c>
      <c r="I38" s="178"/>
      <c r="J38" s="23"/>
      <c r="K38" s="23"/>
    </row>
    <row r="39" spans="2:11" ht="143.25" customHeight="1" x14ac:dyDescent="0.4">
      <c r="B39" s="45" t="s">
        <v>94</v>
      </c>
      <c r="C39" s="325" t="s">
        <v>278</v>
      </c>
      <c r="D39" s="326"/>
      <c r="E39" s="326"/>
      <c r="F39" s="326"/>
      <c r="G39" s="326"/>
      <c r="H39" s="326"/>
      <c r="I39" s="327"/>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279" customHeight="1" x14ac:dyDescent="0.4">
      <c r="B45" s="35" t="s">
        <v>96</v>
      </c>
      <c r="C45" s="325" t="s">
        <v>279</v>
      </c>
      <c r="D45" s="326"/>
      <c r="E45" s="326"/>
      <c r="F45" s="326"/>
      <c r="G45" s="326"/>
      <c r="H45" s="326"/>
      <c r="I45" s="327"/>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8" t="s">
        <v>180</v>
      </c>
      <c r="D48" s="159"/>
      <c r="E48" s="159"/>
      <c r="F48" s="159"/>
      <c r="G48" s="159"/>
      <c r="H48" s="159"/>
      <c r="I48" s="160"/>
      <c r="J48" s="26"/>
      <c r="K48" s="26"/>
    </row>
    <row r="49" spans="2:11" ht="28.5" customHeight="1" x14ac:dyDescent="0.4">
      <c r="B49" s="38" t="s">
        <v>102</v>
      </c>
      <c r="C49" s="158" t="s">
        <v>180</v>
      </c>
      <c r="D49" s="159"/>
      <c r="E49" s="159"/>
      <c r="F49" s="159"/>
      <c r="G49" s="159"/>
      <c r="H49" s="159"/>
      <c r="I49" s="160"/>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allowBlank="1" showInputMessage="1" showErrorMessage="1" sqref="C7 I7" xr:uid="{00000000-0002-0000-0B00-000000000000}">
      <formula1>$N$11:$N$12</formula1>
    </dataValidation>
    <dataValidation type="list" allowBlank="1" showInputMessage="1" showErrorMessage="1" sqref="H13:I13" xr:uid="{00000000-0002-0000-0B00-000001000000}">
      <formula1>$N$5:$N$8</formula1>
    </dataValidation>
    <dataValidation type="list" allowBlank="1" showInputMessage="1" showErrorMessage="1" sqref="J10:K10" xr:uid="{00000000-0002-0000-0B00-000002000000}">
      <formula1>$M$21:$M$28</formula1>
    </dataValidation>
    <dataValidation type="list" allowBlank="1" showInputMessage="1" showErrorMessage="1" sqref="C9:F9" xr:uid="{00000000-0002-0000-0B00-000003000000}">
      <formula1>$M$6:$M$9</formula1>
    </dataValidation>
    <dataValidation type="list" showDropDown="1" showInputMessage="1" showErrorMessage="1" sqref="K12" xr:uid="{00000000-0002-0000-0B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X56"/>
  <sheetViews>
    <sheetView topLeftCell="A23" zoomScaleNormal="100" workbookViewId="0">
      <selection activeCell="C27" sqref="C27:I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6</v>
      </c>
      <c r="D6" s="112" t="s">
        <v>10</v>
      </c>
      <c r="E6" s="112"/>
      <c r="F6" s="113" t="s">
        <v>181</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182</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183</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329" t="s">
        <v>271</v>
      </c>
      <c r="D14" s="330"/>
      <c r="E14" s="330"/>
      <c r="F14" s="330"/>
      <c r="G14" s="330"/>
      <c r="H14" s="330"/>
      <c r="I14" s="331"/>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106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248">
        <v>0.12</v>
      </c>
      <c r="H23" s="249"/>
      <c r="I23" s="250"/>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176">
        <f>SUM(C27:C38)</f>
        <v>0.12000000000000001</v>
      </c>
      <c r="G27" s="176">
        <f>SUM(D27:D38)</f>
        <v>2.64E-2</v>
      </c>
      <c r="H27" s="372">
        <f>+(D27/$G$23)</f>
        <v>0</v>
      </c>
      <c r="I27" s="176">
        <f>G27+I22</f>
        <v>2.64E-2</v>
      </c>
      <c r="J27" s="23"/>
      <c r="K27" s="23"/>
      <c r="M27" s="20"/>
    </row>
    <row r="28" spans="2:14" ht="19.5" customHeight="1" x14ac:dyDescent="0.4">
      <c r="B28" s="44" t="s">
        <v>83</v>
      </c>
      <c r="C28" s="51">
        <v>0</v>
      </c>
      <c r="D28" s="52">
        <v>0</v>
      </c>
      <c r="E28" s="371">
        <f t="shared" ref="E28:E38" si="0">IF(OR(C28=0,C28=""),0,D28/C28)</f>
        <v>0</v>
      </c>
      <c r="F28" s="177"/>
      <c r="G28" s="177"/>
      <c r="H28" s="372">
        <f t="shared" ref="H28:H38" si="1">+IF(D28="","",((D28*100%)/$G$23)+H27)</f>
        <v>0</v>
      </c>
      <c r="I28" s="177"/>
      <c r="J28" s="23"/>
      <c r="K28" s="23"/>
      <c r="M28" s="20"/>
    </row>
    <row r="29" spans="2:14" ht="19.5" customHeight="1" x14ac:dyDescent="0.4">
      <c r="B29" s="44" t="s">
        <v>84</v>
      </c>
      <c r="C29" s="51">
        <v>0</v>
      </c>
      <c r="D29" s="52">
        <v>0</v>
      </c>
      <c r="E29" s="371">
        <f t="shared" si="0"/>
        <v>0</v>
      </c>
      <c r="F29" s="177"/>
      <c r="G29" s="177"/>
      <c r="H29" s="372">
        <f t="shared" si="1"/>
        <v>0</v>
      </c>
      <c r="I29" s="177"/>
      <c r="J29" s="23"/>
      <c r="K29" s="23"/>
      <c r="M29" s="20"/>
    </row>
    <row r="30" spans="2:14" ht="19.5" customHeight="1" x14ac:dyDescent="0.4">
      <c r="B30" s="44" t="s">
        <v>85</v>
      </c>
      <c r="C30" s="51">
        <v>0</v>
      </c>
      <c r="D30" s="52">
        <v>0</v>
      </c>
      <c r="E30" s="371">
        <f t="shared" si="0"/>
        <v>0</v>
      </c>
      <c r="F30" s="177"/>
      <c r="G30" s="177"/>
      <c r="H30" s="372">
        <f t="shared" si="1"/>
        <v>0</v>
      </c>
      <c r="I30" s="177"/>
      <c r="J30" s="23"/>
      <c r="K30" s="23"/>
    </row>
    <row r="31" spans="2:14" ht="19.5" customHeight="1" x14ac:dyDescent="0.4">
      <c r="B31" s="44" t="s">
        <v>86</v>
      </c>
      <c r="C31" s="51">
        <v>0</v>
      </c>
      <c r="D31" s="52">
        <v>0</v>
      </c>
      <c r="E31" s="371">
        <f t="shared" si="0"/>
        <v>0</v>
      </c>
      <c r="F31" s="177"/>
      <c r="G31" s="177"/>
      <c r="H31" s="372">
        <f t="shared" si="1"/>
        <v>0</v>
      </c>
      <c r="I31" s="177"/>
      <c r="J31" s="23"/>
      <c r="K31" s="23"/>
    </row>
    <row r="32" spans="2:14" ht="19.5" customHeight="1" x14ac:dyDescent="0.4">
      <c r="B32" s="44" t="s">
        <v>87</v>
      </c>
      <c r="C32" s="51">
        <v>0</v>
      </c>
      <c r="D32" s="52">
        <v>0</v>
      </c>
      <c r="E32" s="371">
        <f t="shared" si="0"/>
        <v>0</v>
      </c>
      <c r="F32" s="177"/>
      <c r="G32" s="177"/>
      <c r="H32" s="372">
        <f t="shared" si="1"/>
        <v>0</v>
      </c>
      <c r="I32" s="177"/>
      <c r="J32" s="23"/>
      <c r="K32" s="23"/>
    </row>
    <row r="33" spans="2:11" ht="19.5" customHeight="1" x14ac:dyDescent="0.4">
      <c r="B33" s="44" t="s">
        <v>88</v>
      </c>
      <c r="C33" s="376">
        <v>8.0000000000000002E-3</v>
      </c>
      <c r="D33" s="376">
        <v>8.0000000000000002E-3</v>
      </c>
      <c r="E33" s="371">
        <f t="shared" si="0"/>
        <v>1</v>
      </c>
      <c r="F33" s="177"/>
      <c r="G33" s="177"/>
      <c r="H33" s="372">
        <f t="shared" si="1"/>
        <v>6.6666666666666666E-2</v>
      </c>
      <c r="I33" s="177"/>
      <c r="J33" s="23"/>
      <c r="K33" s="23"/>
    </row>
    <row r="34" spans="2:11" ht="19.5" customHeight="1" x14ac:dyDescent="0.4">
      <c r="B34" s="44" t="s">
        <v>89</v>
      </c>
      <c r="C34" s="376">
        <v>9.1999999999999998E-3</v>
      </c>
      <c r="D34" s="376">
        <v>9.1999999999999998E-3</v>
      </c>
      <c r="E34" s="371">
        <f t="shared" si="0"/>
        <v>1</v>
      </c>
      <c r="F34" s="177"/>
      <c r="G34" s="177"/>
      <c r="H34" s="372">
        <f t="shared" si="1"/>
        <v>0.14333333333333334</v>
      </c>
      <c r="I34" s="177"/>
      <c r="J34" s="23"/>
      <c r="K34" s="23"/>
    </row>
    <row r="35" spans="2:11" ht="19.5" customHeight="1" x14ac:dyDescent="0.4">
      <c r="B35" s="44" t="s">
        <v>90</v>
      </c>
      <c r="C35" s="376">
        <v>9.1999999999999998E-3</v>
      </c>
      <c r="D35" s="376">
        <v>9.1999999999999998E-3</v>
      </c>
      <c r="E35" s="371">
        <f t="shared" si="0"/>
        <v>1</v>
      </c>
      <c r="F35" s="177"/>
      <c r="G35" s="177"/>
      <c r="H35" s="372">
        <f t="shared" si="1"/>
        <v>0.22000000000000003</v>
      </c>
      <c r="I35" s="177"/>
      <c r="J35" s="23"/>
      <c r="K35" s="23"/>
    </row>
    <row r="36" spans="2:11" ht="19.5" customHeight="1" x14ac:dyDescent="0.4">
      <c r="B36" s="44" t="s">
        <v>91</v>
      </c>
      <c r="C36" s="376">
        <v>3.44E-2</v>
      </c>
      <c r="D36" s="77"/>
      <c r="E36" s="371">
        <f t="shared" si="0"/>
        <v>0</v>
      </c>
      <c r="F36" s="177"/>
      <c r="G36" s="177"/>
      <c r="H36" s="372" t="str">
        <f t="shared" si="1"/>
        <v/>
      </c>
      <c r="I36" s="177"/>
      <c r="J36" s="23"/>
      <c r="K36" s="23"/>
    </row>
    <row r="37" spans="2:11" ht="19.5" customHeight="1" x14ac:dyDescent="0.4">
      <c r="B37" s="44" t="s">
        <v>92</v>
      </c>
      <c r="C37" s="376">
        <v>4.2200000000000001E-2</v>
      </c>
      <c r="D37" s="51"/>
      <c r="E37" s="371">
        <f t="shared" si="0"/>
        <v>0</v>
      </c>
      <c r="F37" s="177"/>
      <c r="G37" s="177"/>
      <c r="H37" s="372" t="str">
        <f t="shared" si="1"/>
        <v/>
      </c>
      <c r="I37" s="177"/>
      <c r="J37" s="23"/>
      <c r="K37" s="23"/>
    </row>
    <row r="38" spans="2:11" ht="19.5" customHeight="1" x14ac:dyDescent="0.4">
      <c r="B38" s="44" t="s">
        <v>93</v>
      </c>
      <c r="C38" s="374">
        <v>1.7000000000000001E-2</v>
      </c>
      <c r="D38" s="51"/>
      <c r="E38" s="371">
        <f t="shared" si="0"/>
        <v>0</v>
      </c>
      <c r="F38" s="178"/>
      <c r="G38" s="178"/>
      <c r="H38" s="372" t="str">
        <f t="shared" si="1"/>
        <v/>
      </c>
      <c r="I38" s="178"/>
      <c r="J38" s="23"/>
      <c r="K38" s="23"/>
    </row>
    <row r="39" spans="2:11" ht="166.95" customHeight="1" x14ac:dyDescent="0.4">
      <c r="B39" s="45" t="s">
        <v>94</v>
      </c>
      <c r="C39" s="332" t="s">
        <v>269</v>
      </c>
      <c r="D39" s="303"/>
      <c r="E39" s="303"/>
      <c r="F39" s="303"/>
      <c r="G39" s="303"/>
      <c r="H39" s="303"/>
      <c r="I39" s="30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214.2" customHeight="1" x14ac:dyDescent="0.4">
      <c r="B45" s="35" t="s">
        <v>96</v>
      </c>
      <c r="C45" s="255" t="s">
        <v>280</v>
      </c>
      <c r="D45" s="256"/>
      <c r="E45" s="256"/>
      <c r="F45" s="256"/>
      <c r="G45" s="256"/>
      <c r="H45" s="256"/>
      <c r="I45" s="257"/>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255" t="s">
        <v>270</v>
      </c>
      <c r="D48" s="159"/>
      <c r="E48" s="159"/>
      <c r="F48" s="159"/>
      <c r="G48" s="159"/>
      <c r="H48" s="159"/>
      <c r="I48" s="160"/>
      <c r="J48" s="26"/>
      <c r="K48" s="26"/>
    </row>
    <row r="49" spans="2:11" ht="28.5" customHeight="1" x14ac:dyDescent="0.4">
      <c r="B49" s="38" t="s">
        <v>102</v>
      </c>
      <c r="C49" s="255" t="s">
        <v>270</v>
      </c>
      <c r="D49" s="159"/>
      <c r="E49" s="159"/>
      <c r="F49" s="159"/>
      <c r="G49" s="159"/>
      <c r="H49" s="159"/>
      <c r="I49" s="160"/>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showDropDown="1" showInputMessage="1" showErrorMessage="1" sqref="K12" xr:uid="{00000000-0002-0000-0C00-000000000000}">
      <formula1>O17:O19</formula1>
    </dataValidation>
    <dataValidation type="list" allowBlank="1" showInputMessage="1" showErrorMessage="1" sqref="C9:F9" xr:uid="{00000000-0002-0000-0C00-000001000000}">
      <formula1>$M$6:$M$9</formula1>
    </dataValidation>
    <dataValidation type="list" allowBlank="1" showInputMessage="1" showErrorMessage="1" sqref="J10:K10" xr:uid="{00000000-0002-0000-0C00-000002000000}">
      <formula1>$M$21:$M$28</formula1>
    </dataValidation>
    <dataValidation type="list" allowBlank="1" showInputMessage="1" showErrorMessage="1" sqref="H13:I13" xr:uid="{00000000-0002-0000-0C00-000003000000}">
      <formula1>$N$5:$N$8</formula1>
    </dataValidation>
    <dataValidation type="list" allowBlank="1" showInputMessage="1" showErrorMessage="1" sqref="C7 I7" xr:uid="{00000000-0002-0000-0C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56"/>
  <sheetViews>
    <sheetView topLeftCell="A8" workbookViewId="0">
      <selection activeCell="C14" sqref="C14:I14"/>
    </sheetView>
  </sheetViews>
  <sheetFormatPr baseColWidth="10" defaultColWidth="9.1171875" defaultRowHeight="14.35" x14ac:dyDescent="0.5"/>
  <cols>
    <col min="1" max="1" width="1" customWidth="1"/>
    <col min="2" max="2" width="25.41015625" customWidth="1"/>
    <col min="3" max="3" width="14.5859375" customWidth="1"/>
    <col min="4" max="4" width="20.1171875" customWidth="1"/>
    <col min="5" max="5" width="16.41015625" customWidth="1"/>
    <col min="6" max="6" width="25" customWidth="1"/>
    <col min="7" max="7" width="22" customWidth="1"/>
    <col min="8" max="8" width="20.5859375" customWidth="1"/>
    <col min="9" max="11" width="22.41015625" customWidth="1"/>
    <col min="13" max="14" width="0" hidden="1" customWidth="1"/>
  </cols>
  <sheetData>
    <row r="1" spans="1:24" x14ac:dyDescent="0.5">
      <c r="A1" s="3"/>
      <c r="B1" s="107"/>
      <c r="C1" s="108" t="s">
        <v>0</v>
      </c>
      <c r="D1" s="108"/>
      <c r="E1" s="108"/>
      <c r="F1" s="108"/>
      <c r="G1" s="108"/>
      <c r="H1" s="108"/>
      <c r="I1" s="109"/>
      <c r="J1" s="6"/>
      <c r="K1" s="6"/>
      <c r="L1" s="1"/>
      <c r="M1" s="7" t="s">
        <v>1</v>
      </c>
      <c r="N1" s="1"/>
      <c r="O1" s="1"/>
      <c r="P1" s="1"/>
      <c r="Q1" s="1"/>
      <c r="R1" s="1"/>
      <c r="S1" s="1"/>
      <c r="T1" s="1"/>
      <c r="U1" s="1"/>
      <c r="V1" s="1"/>
      <c r="W1" s="1"/>
      <c r="X1" s="1"/>
    </row>
    <row r="2" spans="1:24" x14ac:dyDescent="0.5">
      <c r="A2" s="3"/>
      <c r="B2" s="107"/>
      <c r="C2" s="108" t="s">
        <v>2</v>
      </c>
      <c r="D2" s="108"/>
      <c r="E2" s="108"/>
      <c r="F2" s="108"/>
      <c r="G2" s="108"/>
      <c r="H2" s="108"/>
      <c r="I2" s="109"/>
      <c r="J2" s="6"/>
      <c r="K2" s="6"/>
      <c r="L2" s="1"/>
      <c r="M2" s="7" t="s">
        <v>3</v>
      </c>
      <c r="N2" s="1"/>
      <c r="O2" s="1"/>
      <c r="P2" s="1"/>
      <c r="Q2" s="1"/>
      <c r="R2" s="1"/>
      <c r="S2" s="1"/>
      <c r="T2" s="1"/>
      <c r="U2" s="1"/>
      <c r="V2" s="1"/>
      <c r="W2" s="1"/>
      <c r="X2" s="1"/>
    </row>
    <row r="3" spans="1:24" x14ac:dyDescent="0.5">
      <c r="A3" s="3"/>
      <c r="B3" s="107"/>
      <c r="C3" s="108" t="s">
        <v>4</v>
      </c>
      <c r="D3" s="108"/>
      <c r="E3" s="108"/>
      <c r="F3" s="108" t="s">
        <v>5</v>
      </c>
      <c r="G3" s="108"/>
      <c r="H3" s="108"/>
      <c r="I3" s="109"/>
      <c r="J3" s="6"/>
      <c r="K3" s="6"/>
      <c r="L3" s="1"/>
      <c r="M3" s="7" t="s">
        <v>6</v>
      </c>
      <c r="N3" s="1"/>
      <c r="O3" s="1"/>
      <c r="P3" s="1"/>
      <c r="Q3" s="1"/>
      <c r="R3" s="1"/>
      <c r="S3" s="1"/>
      <c r="T3" s="1"/>
      <c r="U3" s="1"/>
      <c r="V3" s="1"/>
      <c r="W3" s="1"/>
      <c r="X3" s="1"/>
    </row>
    <row r="4" spans="1:24" x14ac:dyDescent="0.5">
      <c r="A4" s="3"/>
      <c r="B4" s="110"/>
      <c r="C4" s="110"/>
      <c r="D4" s="110"/>
      <c r="E4" s="110"/>
      <c r="F4" s="110"/>
      <c r="G4" s="110"/>
      <c r="H4" s="110"/>
      <c r="I4" s="110"/>
      <c r="J4" s="8"/>
      <c r="K4" s="8"/>
      <c r="L4" s="1"/>
      <c r="M4" s="1"/>
      <c r="N4" s="1"/>
      <c r="O4" s="1"/>
      <c r="P4" s="1"/>
      <c r="Q4" s="1"/>
      <c r="R4" s="1"/>
      <c r="S4" s="1"/>
      <c r="T4" s="1"/>
      <c r="U4" s="1"/>
      <c r="V4" s="1"/>
      <c r="W4" s="1"/>
      <c r="X4" s="1"/>
    </row>
    <row r="5" spans="1:24" x14ac:dyDescent="0.5">
      <c r="A5" s="3"/>
      <c r="B5" s="111" t="s">
        <v>7</v>
      </c>
      <c r="C5" s="111"/>
      <c r="D5" s="111"/>
      <c r="E5" s="111"/>
      <c r="F5" s="111"/>
      <c r="G5" s="111"/>
      <c r="H5" s="111"/>
      <c r="I5" s="111"/>
      <c r="J5" s="9"/>
      <c r="K5" s="9"/>
      <c r="L5" s="1"/>
      <c r="M5" s="1"/>
      <c r="N5" s="2" t="s">
        <v>8</v>
      </c>
      <c r="O5" s="1"/>
      <c r="P5" s="1"/>
      <c r="Q5" s="1"/>
      <c r="R5" s="1"/>
      <c r="S5" s="1"/>
      <c r="T5" s="1"/>
      <c r="U5" s="1"/>
      <c r="V5" s="1"/>
      <c r="W5" s="1"/>
      <c r="X5" s="1"/>
    </row>
    <row r="6" spans="1:24" ht="23.35" x14ac:dyDescent="0.5">
      <c r="A6" s="3"/>
      <c r="B6" s="35" t="s">
        <v>9</v>
      </c>
      <c r="C6" s="50"/>
      <c r="D6" s="112" t="s">
        <v>10</v>
      </c>
      <c r="E6" s="112"/>
      <c r="F6" s="113"/>
      <c r="G6" s="113"/>
      <c r="H6" s="113"/>
      <c r="I6" s="113"/>
      <c r="J6" s="10"/>
      <c r="K6" s="10"/>
      <c r="L6" s="1"/>
      <c r="M6" s="7" t="s">
        <v>12</v>
      </c>
      <c r="N6" s="2" t="s">
        <v>13</v>
      </c>
      <c r="O6" s="1"/>
      <c r="P6" s="1"/>
      <c r="Q6" s="1"/>
      <c r="R6" s="1"/>
      <c r="S6" s="1"/>
      <c r="T6" s="1"/>
      <c r="U6" s="1"/>
      <c r="V6" s="1"/>
      <c r="W6" s="1"/>
      <c r="X6" s="1"/>
    </row>
    <row r="7" spans="1:24" ht="23.35" x14ac:dyDescent="0.5">
      <c r="A7" s="3"/>
      <c r="B7" s="35" t="s">
        <v>14</v>
      </c>
      <c r="C7" s="50"/>
      <c r="D7" s="112" t="s">
        <v>15</v>
      </c>
      <c r="E7" s="112"/>
      <c r="F7" s="114"/>
      <c r="G7" s="114"/>
      <c r="H7" s="38" t="s">
        <v>17</v>
      </c>
      <c r="I7" s="50"/>
      <c r="J7" s="11"/>
      <c r="K7" s="11"/>
      <c r="L7" s="1"/>
      <c r="M7" s="7" t="s">
        <v>19</v>
      </c>
      <c r="N7" s="2" t="s">
        <v>20</v>
      </c>
      <c r="O7" s="1"/>
      <c r="P7" s="1"/>
      <c r="Q7" s="1"/>
      <c r="R7" s="1"/>
      <c r="S7" s="1"/>
      <c r="T7" s="1"/>
      <c r="U7" s="1"/>
      <c r="V7" s="1"/>
      <c r="W7" s="1"/>
      <c r="X7" s="1"/>
    </row>
    <row r="8" spans="1:24" x14ac:dyDescent="0.5">
      <c r="A8" s="3"/>
      <c r="B8" s="35" t="s">
        <v>21</v>
      </c>
      <c r="C8" s="113"/>
      <c r="D8" s="113"/>
      <c r="E8" s="113"/>
      <c r="F8" s="113"/>
      <c r="G8" s="38" t="s">
        <v>23</v>
      </c>
      <c r="H8" s="117"/>
      <c r="I8" s="117"/>
      <c r="J8" s="12"/>
      <c r="K8" s="12"/>
      <c r="L8" s="1"/>
      <c r="M8" s="7" t="s">
        <v>24</v>
      </c>
      <c r="N8" s="2" t="s">
        <v>25</v>
      </c>
      <c r="O8" s="1"/>
      <c r="P8" s="1"/>
      <c r="Q8" s="1"/>
      <c r="R8" s="1"/>
      <c r="S8" s="1"/>
      <c r="T8" s="1"/>
      <c r="U8" s="1"/>
      <c r="V8" s="1"/>
      <c r="W8" s="1"/>
      <c r="X8" s="1"/>
    </row>
    <row r="9" spans="1:24" x14ac:dyDescent="0.5">
      <c r="A9" s="3"/>
      <c r="B9" s="35" t="s">
        <v>3</v>
      </c>
      <c r="C9" s="118"/>
      <c r="D9" s="118"/>
      <c r="E9" s="118"/>
      <c r="F9" s="118"/>
      <c r="G9" s="38" t="s">
        <v>26</v>
      </c>
      <c r="H9" s="198"/>
      <c r="I9" s="198"/>
      <c r="J9" s="13"/>
      <c r="K9" s="13"/>
      <c r="L9" s="1"/>
      <c r="M9" s="14" t="s">
        <v>28</v>
      </c>
      <c r="N9" s="1"/>
      <c r="O9" s="1"/>
      <c r="P9" s="1"/>
      <c r="Q9" s="1"/>
      <c r="R9" s="1"/>
      <c r="S9" s="1"/>
      <c r="T9" s="1"/>
      <c r="U9" s="1"/>
      <c r="V9" s="1"/>
      <c r="W9" s="1"/>
      <c r="X9" s="1"/>
    </row>
    <row r="10" spans="1:24" x14ac:dyDescent="0.5">
      <c r="A10" s="3"/>
      <c r="B10" s="35" t="s">
        <v>29</v>
      </c>
      <c r="C10" s="113"/>
      <c r="D10" s="113"/>
      <c r="E10" s="113"/>
      <c r="F10" s="113"/>
      <c r="G10" s="113"/>
      <c r="H10" s="113"/>
      <c r="I10" s="113"/>
      <c r="J10" s="15"/>
      <c r="K10" s="15"/>
      <c r="L10" s="1"/>
      <c r="M10" s="14"/>
      <c r="N10" s="1"/>
      <c r="O10" s="1"/>
      <c r="P10" s="1"/>
      <c r="Q10" s="1"/>
      <c r="R10" s="1"/>
      <c r="S10" s="1"/>
      <c r="T10" s="1"/>
      <c r="U10" s="1"/>
      <c r="V10" s="1"/>
      <c r="W10" s="1"/>
      <c r="X10" s="1"/>
    </row>
    <row r="11" spans="1:24" ht="23.35" x14ac:dyDescent="0.5">
      <c r="A11" s="3"/>
      <c r="B11" s="35" t="s">
        <v>31</v>
      </c>
      <c r="C11" s="114"/>
      <c r="D11" s="114"/>
      <c r="E11" s="114"/>
      <c r="F11" s="114"/>
      <c r="G11" s="114"/>
      <c r="H11" s="114"/>
      <c r="I11" s="114"/>
      <c r="J11" s="11"/>
      <c r="K11" s="11"/>
      <c r="L11" s="1"/>
      <c r="M11" s="14"/>
      <c r="N11" s="2" t="s">
        <v>33</v>
      </c>
      <c r="O11" s="1"/>
      <c r="P11" s="1"/>
      <c r="Q11" s="1"/>
      <c r="R11" s="1"/>
      <c r="S11" s="1"/>
      <c r="T11" s="1"/>
      <c r="U11" s="1"/>
      <c r="V11" s="1"/>
      <c r="W11" s="1"/>
      <c r="X11" s="1"/>
    </row>
    <row r="12" spans="1:24" x14ac:dyDescent="0.5">
      <c r="A12" s="3"/>
      <c r="B12" s="35" t="s">
        <v>34</v>
      </c>
      <c r="C12" s="115" t="s">
        <v>185</v>
      </c>
      <c r="D12" s="115"/>
      <c r="E12" s="115"/>
      <c r="F12" s="115"/>
      <c r="G12" s="38" t="s">
        <v>36</v>
      </c>
      <c r="H12" s="121" t="s">
        <v>53</v>
      </c>
      <c r="I12" s="121"/>
      <c r="J12" s="11"/>
      <c r="K12" s="11"/>
      <c r="L12" s="1"/>
      <c r="M12" s="14" t="s">
        <v>38</v>
      </c>
      <c r="N12" s="2" t="s">
        <v>18</v>
      </c>
      <c r="O12" s="1"/>
      <c r="P12" s="1"/>
      <c r="Q12" s="1"/>
      <c r="R12" s="1"/>
      <c r="S12" s="1"/>
      <c r="T12" s="1"/>
      <c r="U12" s="1"/>
      <c r="V12" s="1"/>
      <c r="W12" s="1"/>
      <c r="X12" s="1"/>
    </row>
    <row r="13" spans="1:24" x14ac:dyDescent="0.5">
      <c r="A13" s="3"/>
      <c r="B13" s="35" t="s">
        <v>39</v>
      </c>
      <c r="C13" s="122" t="s">
        <v>186</v>
      </c>
      <c r="D13" s="122"/>
      <c r="E13" s="122"/>
      <c r="F13" s="122"/>
      <c r="G13" s="38" t="s">
        <v>41</v>
      </c>
      <c r="H13" s="114" t="s">
        <v>8</v>
      </c>
      <c r="I13" s="114"/>
      <c r="J13" s="11"/>
      <c r="K13" s="11"/>
      <c r="L13" s="1"/>
      <c r="M13" s="14" t="s">
        <v>42</v>
      </c>
      <c r="N13" s="1"/>
      <c r="O13" s="1"/>
      <c r="P13" s="1"/>
      <c r="Q13" s="1"/>
      <c r="R13" s="1"/>
      <c r="S13" s="1"/>
      <c r="T13" s="1"/>
      <c r="U13" s="1"/>
      <c r="V13" s="1"/>
      <c r="W13" s="1"/>
      <c r="X13" s="1"/>
    </row>
    <row r="14" spans="1:24" ht="23.35" x14ac:dyDescent="0.5">
      <c r="A14" s="3"/>
      <c r="B14" s="35" t="s">
        <v>43</v>
      </c>
      <c r="C14" s="321" t="s">
        <v>187</v>
      </c>
      <c r="D14" s="321"/>
      <c r="E14" s="321"/>
      <c r="F14" s="321"/>
      <c r="G14" s="321"/>
      <c r="H14" s="321"/>
      <c r="I14" s="321"/>
      <c r="J14" s="15"/>
      <c r="K14" s="15"/>
      <c r="L14" s="1"/>
      <c r="M14" s="14" t="s">
        <v>45</v>
      </c>
      <c r="N14" s="2"/>
      <c r="O14" s="1"/>
      <c r="P14" s="1"/>
      <c r="Q14" s="1"/>
      <c r="R14" s="1"/>
      <c r="S14" s="1"/>
      <c r="T14" s="1"/>
      <c r="U14" s="1"/>
      <c r="V14" s="1"/>
      <c r="W14" s="1"/>
      <c r="X14" s="1"/>
    </row>
    <row r="15" spans="1:24" x14ac:dyDescent="0.5">
      <c r="A15" s="3"/>
      <c r="B15" s="35" t="s">
        <v>46</v>
      </c>
      <c r="C15" s="115" t="s">
        <v>188</v>
      </c>
      <c r="D15" s="115"/>
      <c r="E15" s="115"/>
      <c r="F15" s="115"/>
      <c r="G15" s="115"/>
      <c r="H15" s="115"/>
      <c r="I15" s="115"/>
      <c r="J15" s="16"/>
      <c r="K15" s="16"/>
      <c r="L15" s="1"/>
      <c r="M15" s="14" t="s">
        <v>48</v>
      </c>
      <c r="N15" s="2"/>
      <c r="O15" s="1"/>
      <c r="P15" s="1"/>
      <c r="Q15" s="1"/>
      <c r="R15" s="1"/>
      <c r="S15" s="1"/>
      <c r="T15" s="1"/>
      <c r="U15" s="1"/>
      <c r="V15" s="1"/>
      <c r="W15" s="1"/>
      <c r="X15" s="1"/>
    </row>
    <row r="16" spans="1:24" x14ac:dyDescent="0.5">
      <c r="A16" s="3"/>
      <c r="B16" s="35" t="s">
        <v>49</v>
      </c>
      <c r="C16" s="113" t="s">
        <v>189</v>
      </c>
      <c r="D16" s="113"/>
      <c r="E16" s="113"/>
      <c r="F16" s="113"/>
      <c r="G16" s="113"/>
      <c r="H16" s="113"/>
      <c r="I16" s="113"/>
      <c r="J16" s="17"/>
      <c r="K16" s="17"/>
      <c r="L16" s="1"/>
      <c r="M16" s="14"/>
      <c r="N16" s="2"/>
      <c r="O16" s="1"/>
      <c r="P16" s="1"/>
      <c r="Q16" s="1"/>
      <c r="R16" s="1"/>
      <c r="S16" s="1"/>
      <c r="T16" s="1"/>
      <c r="U16" s="1"/>
      <c r="V16" s="1"/>
      <c r="W16" s="1"/>
      <c r="X16" s="1"/>
    </row>
    <row r="17" spans="1:24" ht="23.35" x14ac:dyDescent="0.5">
      <c r="A17" s="3"/>
      <c r="B17" s="35" t="s">
        <v>51</v>
      </c>
      <c r="C17" s="114" t="s">
        <v>165</v>
      </c>
      <c r="D17" s="125"/>
      <c r="E17" s="125"/>
      <c r="F17" s="125"/>
      <c r="G17" s="125"/>
      <c r="H17" s="125"/>
      <c r="I17" s="125"/>
      <c r="J17" s="18"/>
      <c r="K17" s="18"/>
      <c r="L17" s="1"/>
      <c r="M17" s="14" t="s">
        <v>53</v>
      </c>
      <c r="N17" s="2"/>
      <c r="O17" s="1"/>
      <c r="P17" s="1"/>
      <c r="Q17" s="1"/>
      <c r="R17" s="1"/>
      <c r="S17" s="1"/>
      <c r="T17" s="1"/>
      <c r="U17" s="1"/>
      <c r="V17" s="1"/>
      <c r="W17" s="1"/>
      <c r="X17" s="1"/>
    </row>
    <row r="18" spans="1:24" x14ac:dyDescent="0.5">
      <c r="A18" s="3"/>
      <c r="B18" s="126" t="s">
        <v>54</v>
      </c>
      <c r="C18" s="127" t="s">
        <v>55</v>
      </c>
      <c r="D18" s="127"/>
      <c r="E18" s="127"/>
      <c r="F18" s="128" t="s">
        <v>56</v>
      </c>
      <c r="G18" s="128"/>
      <c r="H18" s="128"/>
      <c r="I18" s="128"/>
      <c r="J18" s="19"/>
      <c r="K18" s="19"/>
      <c r="L18" s="1"/>
      <c r="M18" s="14" t="s">
        <v>57</v>
      </c>
      <c r="N18" s="2"/>
      <c r="O18" s="1"/>
      <c r="P18" s="1"/>
      <c r="Q18" s="1"/>
      <c r="R18" s="1"/>
      <c r="S18" s="1"/>
      <c r="T18" s="1"/>
      <c r="U18" s="1"/>
      <c r="V18" s="1"/>
      <c r="W18" s="1"/>
      <c r="X18" s="1"/>
    </row>
    <row r="19" spans="1:24" ht="24.75" customHeight="1" x14ac:dyDescent="0.5">
      <c r="A19" s="3"/>
      <c r="B19" s="126"/>
      <c r="C19" s="276" t="s">
        <v>190</v>
      </c>
      <c r="D19" s="277"/>
      <c r="E19" s="278"/>
      <c r="F19" s="276" t="s">
        <v>190</v>
      </c>
      <c r="G19" s="277"/>
      <c r="H19" s="277"/>
      <c r="I19" s="323"/>
      <c r="J19" s="17"/>
      <c r="K19" s="17"/>
      <c r="L19" s="1"/>
      <c r="M19" s="14" t="s">
        <v>37</v>
      </c>
      <c r="N19" s="2"/>
      <c r="O19" s="1"/>
      <c r="P19" s="1"/>
      <c r="Q19" s="1"/>
      <c r="R19" s="1"/>
      <c r="S19" s="1"/>
      <c r="T19" s="1"/>
      <c r="U19" s="1"/>
      <c r="V19" s="1"/>
      <c r="W19" s="1"/>
      <c r="X19" s="1"/>
    </row>
    <row r="20" spans="1:24" ht="24.35" x14ac:dyDescent="0.5">
      <c r="A20" s="3"/>
      <c r="B20" s="36" t="s">
        <v>60</v>
      </c>
      <c r="C20" s="276" t="s">
        <v>168</v>
      </c>
      <c r="D20" s="277"/>
      <c r="E20" s="278"/>
      <c r="F20" s="276" t="s">
        <v>168</v>
      </c>
      <c r="G20" s="277"/>
      <c r="H20" s="277"/>
      <c r="I20" s="323"/>
      <c r="J20" s="11"/>
      <c r="K20" s="11"/>
      <c r="L20" s="1"/>
      <c r="M20" s="14"/>
      <c r="N20" s="2"/>
      <c r="O20" s="1"/>
      <c r="P20" s="1"/>
      <c r="Q20" s="1"/>
      <c r="R20" s="1"/>
      <c r="S20" s="1"/>
      <c r="T20" s="1"/>
      <c r="U20" s="1"/>
      <c r="V20" s="1"/>
      <c r="W20" s="1"/>
      <c r="X20" s="1"/>
    </row>
    <row r="21" spans="1:24" x14ac:dyDescent="0.5">
      <c r="A21" s="3"/>
      <c r="B21" s="36" t="s">
        <v>61</v>
      </c>
      <c r="C21" s="282"/>
      <c r="D21" s="283"/>
      <c r="E21" s="284"/>
      <c r="F21" s="270"/>
      <c r="G21" s="271"/>
      <c r="H21" s="271"/>
      <c r="I21" s="285"/>
      <c r="J21" s="16"/>
      <c r="K21" s="16"/>
      <c r="L21" s="1"/>
      <c r="M21" s="20"/>
      <c r="N21" s="2"/>
      <c r="O21" s="1"/>
      <c r="P21" s="1"/>
      <c r="Q21" s="1"/>
      <c r="R21" s="1"/>
      <c r="S21" s="1"/>
      <c r="T21" s="1"/>
      <c r="U21" s="1"/>
      <c r="V21" s="1"/>
      <c r="W21" s="1"/>
      <c r="X21" s="1"/>
    </row>
    <row r="22" spans="1:24" x14ac:dyDescent="0.5">
      <c r="A22" s="3"/>
      <c r="B22" s="36" t="s">
        <v>64</v>
      </c>
      <c r="C22" s="286"/>
      <c r="D22" s="287"/>
      <c r="E22" s="288"/>
      <c r="F22" s="38" t="s">
        <v>66</v>
      </c>
      <c r="G22" s="48"/>
      <c r="H22" s="38" t="s">
        <v>67</v>
      </c>
      <c r="I22" s="49"/>
      <c r="J22" s="21"/>
      <c r="K22" s="21"/>
      <c r="L22" s="1"/>
      <c r="M22" s="20"/>
      <c r="N22" s="1"/>
      <c r="O22" s="1"/>
      <c r="P22" s="1"/>
      <c r="Q22" s="1"/>
      <c r="R22" s="1"/>
      <c r="S22" s="1"/>
      <c r="T22" s="1"/>
      <c r="U22" s="1"/>
      <c r="V22" s="1"/>
      <c r="W22" s="1"/>
      <c r="X22" s="1"/>
    </row>
    <row r="23" spans="1:24" x14ac:dyDescent="0.5">
      <c r="A23" s="3"/>
      <c r="B23" s="36" t="s">
        <v>68</v>
      </c>
      <c r="C23" s="270"/>
      <c r="D23" s="271"/>
      <c r="E23" s="272"/>
      <c r="F23" s="38" t="s">
        <v>70</v>
      </c>
      <c r="G23" s="210">
        <v>12</v>
      </c>
      <c r="H23" s="211"/>
      <c r="I23" s="212"/>
      <c r="J23" s="22"/>
      <c r="K23" s="22"/>
      <c r="L23" s="1"/>
      <c r="M23" s="20"/>
      <c r="N23" s="1"/>
      <c r="O23" s="1"/>
      <c r="P23" s="1"/>
      <c r="Q23" s="1"/>
      <c r="R23" s="1"/>
      <c r="S23" s="1"/>
      <c r="T23" s="1"/>
      <c r="U23" s="1"/>
      <c r="V23" s="1"/>
      <c r="W23" s="1"/>
      <c r="X23" s="1"/>
    </row>
    <row r="24" spans="1:24" ht="23.35" x14ac:dyDescent="0.5">
      <c r="A24" s="3"/>
      <c r="B24" s="37" t="s">
        <v>71</v>
      </c>
      <c r="C24" s="289"/>
      <c r="D24" s="290"/>
      <c r="E24" s="291"/>
      <c r="F24" s="39" t="s">
        <v>72</v>
      </c>
      <c r="G24" s="270"/>
      <c r="H24" s="271"/>
      <c r="I24" s="272"/>
      <c r="J24" s="19"/>
      <c r="K24" s="19"/>
      <c r="L24" s="1"/>
      <c r="M24" s="20"/>
      <c r="N24" s="1"/>
      <c r="O24" s="1"/>
      <c r="P24" s="1"/>
      <c r="Q24" s="1"/>
      <c r="R24" s="1"/>
      <c r="S24" s="1"/>
      <c r="T24" s="1"/>
      <c r="U24" s="1"/>
      <c r="V24" s="1"/>
      <c r="W24" s="1"/>
      <c r="X24" s="1"/>
    </row>
    <row r="25" spans="1:24" x14ac:dyDescent="0.5">
      <c r="A25" s="3"/>
      <c r="B25" s="174" t="s">
        <v>73</v>
      </c>
      <c r="C25" s="129"/>
      <c r="D25" s="129"/>
      <c r="E25" s="129"/>
      <c r="F25" s="129"/>
      <c r="G25" s="129"/>
      <c r="H25" s="129"/>
      <c r="I25" s="175"/>
      <c r="J25" s="9"/>
      <c r="K25" s="9"/>
      <c r="L25" s="1"/>
      <c r="M25" s="20"/>
      <c r="N25" s="1"/>
      <c r="O25" s="1"/>
      <c r="P25" s="1"/>
      <c r="Q25" s="1"/>
      <c r="R25" s="1"/>
      <c r="S25" s="1"/>
      <c r="T25" s="1"/>
      <c r="U25" s="1"/>
      <c r="V25" s="1"/>
      <c r="W25" s="1"/>
      <c r="X25" s="1"/>
    </row>
    <row r="26" spans="1:24" ht="35" x14ac:dyDescent="0.5">
      <c r="A26" s="3"/>
      <c r="B26" s="40" t="s">
        <v>74</v>
      </c>
      <c r="C26" s="41" t="s">
        <v>75</v>
      </c>
      <c r="D26" s="41" t="s">
        <v>76</v>
      </c>
      <c r="E26" s="42" t="s">
        <v>77</v>
      </c>
      <c r="F26" s="41" t="s">
        <v>78</v>
      </c>
      <c r="G26" s="41" t="s">
        <v>79</v>
      </c>
      <c r="H26" s="42" t="s">
        <v>80</v>
      </c>
      <c r="I26" s="43" t="s">
        <v>81</v>
      </c>
      <c r="J26" s="17"/>
      <c r="K26" s="17"/>
      <c r="L26" s="1"/>
      <c r="M26" s="20"/>
      <c r="N26" s="1"/>
      <c r="O26" s="1"/>
      <c r="P26" s="1"/>
      <c r="Q26" s="1"/>
      <c r="R26" s="1"/>
      <c r="S26" s="1"/>
      <c r="T26" s="1"/>
      <c r="U26" s="1"/>
      <c r="V26" s="1"/>
      <c r="W26" s="1"/>
      <c r="X26" s="1"/>
    </row>
    <row r="27" spans="1:24" x14ac:dyDescent="0.5">
      <c r="A27" s="3"/>
      <c r="B27" s="44" t="s">
        <v>82</v>
      </c>
      <c r="C27" s="51"/>
      <c r="D27" s="52"/>
      <c r="E27" s="53">
        <f>IF(OR(C27=0,C27=""),0,D27/C27)</f>
        <v>0</v>
      </c>
      <c r="F27" s="214">
        <f>SUM(C27:C38)</f>
        <v>20</v>
      </c>
      <c r="G27" s="214">
        <f>SUM(D27:D38)</f>
        <v>15</v>
      </c>
      <c r="H27" s="54">
        <f>+(D27*100%)/$G$23</f>
        <v>0</v>
      </c>
      <c r="I27" s="214">
        <f>G27+I22</f>
        <v>15</v>
      </c>
      <c r="J27" s="23"/>
      <c r="K27" s="23"/>
      <c r="L27" s="1"/>
      <c r="M27" s="20"/>
      <c r="N27" s="1"/>
      <c r="O27" s="1"/>
      <c r="P27" s="1"/>
      <c r="Q27" s="1"/>
      <c r="R27" s="1"/>
      <c r="S27" s="1"/>
      <c r="T27" s="1"/>
      <c r="U27" s="1"/>
      <c r="V27" s="1"/>
      <c r="W27" s="1"/>
      <c r="X27" s="1"/>
    </row>
    <row r="28" spans="1:24" x14ac:dyDescent="0.5">
      <c r="A28" s="3"/>
      <c r="B28" s="44" t="s">
        <v>83</v>
      </c>
      <c r="C28" s="51"/>
      <c r="D28" s="52"/>
      <c r="E28" s="53">
        <f t="shared" ref="E28:E38" si="0">IF(OR(C28=0,C28=""),0,D28/C28)</f>
        <v>0</v>
      </c>
      <c r="F28" s="215"/>
      <c r="G28" s="215"/>
      <c r="H28" s="55" t="str">
        <f>+IF(D28="","",((D28*100%)/$G$23)+H27)</f>
        <v/>
      </c>
      <c r="I28" s="215"/>
      <c r="J28" s="23"/>
      <c r="K28" s="23"/>
      <c r="L28" s="1"/>
      <c r="M28" s="20"/>
      <c r="N28" s="1"/>
      <c r="O28" s="1"/>
      <c r="P28" s="1"/>
      <c r="Q28" s="1"/>
      <c r="R28" s="1"/>
      <c r="S28" s="1"/>
      <c r="T28" s="1"/>
      <c r="U28" s="1"/>
      <c r="V28" s="1"/>
      <c r="W28" s="1"/>
      <c r="X28" s="1"/>
    </row>
    <row r="29" spans="1:24" x14ac:dyDescent="0.5">
      <c r="A29" s="3"/>
      <c r="B29" s="44" t="s">
        <v>84</v>
      </c>
      <c r="C29" s="51"/>
      <c r="D29" s="52"/>
      <c r="E29" s="53">
        <f t="shared" si="0"/>
        <v>0</v>
      </c>
      <c r="F29" s="215"/>
      <c r="G29" s="215"/>
      <c r="H29" s="55" t="str">
        <f>+IF(D29="","",((D29*100%)/$G$23)+H28)</f>
        <v/>
      </c>
      <c r="I29" s="215"/>
      <c r="J29" s="23"/>
      <c r="K29" s="23"/>
      <c r="L29" s="1"/>
      <c r="M29" s="20"/>
      <c r="N29" s="1"/>
      <c r="O29" s="1"/>
      <c r="P29" s="1"/>
      <c r="Q29" s="1"/>
      <c r="R29" s="1"/>
      <c r="S29" s="1"/>
      <c r="T29" s="1"/>
      <c r="U29" s="1"/>
      <c r="V29" s="1"/>
      <c r="W29" s="1"/>
      <c r="X29" s="1"/>
    </row>
    <row r="30" spans="1:24" x14ac:dyDescent="0.5">
      <c r="A30" s="3"/>
      <c r="B30" s="44" t="s">
        <v>85</v>
      </c>
      <c r="C30" s="51"/>
      <c r="D30" s="52"/>
      <c r="E30" s="53">
        <f t="shared" si="0"/>
        <v>0</v>
      </c>
      <c r="F30" s="215"/>
      <c r="G30" s="215"/>
      <c r="H30" s="55" t="str">
        <f t="shared" ref="H30:H38" si="1">+IF(D30="","",((D30*100%)/$G$23)+H29)</f>
        <v/>
      </c>
      <c r="I30" s="215"/>
      <c r="J30" s="23"/>
      <c r="K30" s="23"/>
      <c r="L30" s="1"/>
      <c r="M30" s="1"/>
      <c r="N30" s="1"/>
      <c r="O30" s="1"/>
      <c r="P30" s="1"/>
      <c r="Q30" s="1"/>
      <c r="R30" s="1"/>
      <c r="S30" s="1"/>
      <c r="T30" s="1"/>
      <c r="U30" s="1"/>
      <c r="V30" s="1"/>
      <c r="W30" s="1"/>
      <c r="X30" s="1"/>
    </row>
    <row r="31" spans="1:24" x14ac:dyDescent="0.5">
      <c r="A31" s="3"/>
      <c r="B31" s="44" t="s">
        <v>86</v>
      </c>
      <c r="C31" s="51"/>
      <c r="D31" s="52"/>
      <c r="E31" s="53">
        <f t="shared" si="0"/>
        <v>0</v>
      </c>
      <c r="F31" s="215"/>
      <c r="G31" s="215"/>
      <c r="H31" s="55" t="str">
        <f t="shared" si="1"/>
        <v/>
      </c>
      <c r="I31" s="215"/>
      <c r="J31" s="23"/>
      <c r="K31" s="23"/>
      <c r="L31" s="1"/>
      <c r="M31" s="1"/>
      <c r="N31" s="1"/>
      <c r="O31" s="1"/>
      <c r="P31" s="1"/>
      <c r="Q31" s="1"/>
      <c r="R31" s="1"/>
      <c r="S31" s="1"/>
      <c r="T31" s="1"/>
      <c r="U31" s="1"/>
      <c r="V31" s="1"/>
      <c r="W31" s="1"/>
      <c r="X31" s="1"/>
    </row>
    <row r="32" spans="1:24" x14ac:dyDescent="0.5">
      <c r="A32" s="3"/>
      <c r="B32" s="44" t="s">
        <v>87</v>
      </c>
      <c r="C32" s="51"/>
      <c r="D32" s="52"/>
      <c r="E32" s="53">
        <f t="shared" si="0"/>
        <v>0</v>
      </c>
      <c r="F32" s="215"/>
      <c r="G32" s="215"/>
      <c r="H32" s="55" t="str">
        <f t="shared" si="1"/>
        <v/>
      </c>
      <c r="I32" s="215"/>
      <c r="J32" s="23"/>
      <c r="K32" s="23"/>
      <c r="L32" s="1"/>
      <c r="M32" s="1"/>
      <c r="N32" s="1"/>
      <c r="O32" s="1"/>
      <c r="P32" s="1"/>
      <c r="Q32" s="1"/>
      <c r="R32" s="1"/>
      <c r="S32" s="1"/>
      <c r="T32" s="1"/>
      <c r="U32" s="1"/>
      <c r="V32" s="1"/>
      <c r="W32" s="1"/>
      <c r="X32" s="1"/>
    </row>
    <row r="33" spans="1:24" x14ac:dyDescent="0.5">
      <c r="A33" s="3"/>
      <c r="B33" s="44" t="s">
        <v>88</v>
      </c>
      <c r="C33" s="51" t="s">
        <v>191</v>
      </c>
      <c r="D33" s="52"/>
      <c r="E33" s="53">
        <v>1</v>
      </c>
      <c r="F33" s="215"/>
      <c r="G33" s="215"/>
      <c r="H33" s="55" t="str">
        <f t="shared" si="1"/>
        <v/>
      </c>
      <c r="I33" s="215"/>
      <c r="J33" s="23"/>
      <c r="K33" s="23"/>
      <c r="L33" s="1"/>
      <c r="M33" s="1"/>
      <c r="N33" s="1"/>
      <c r="O33" s="1"/>
      <c r="P33" s="1"/>
      <c r="Q33" s="1"/>
      <c r="R33" s="1"/>
      <c r="S33" s="1"/>
      <c r="T33" s="1"/>
      <c r="U33" s="1"/>
      <c r="V33" s="1"/>
      <c r="W33" s="1"/>
      <c r="X33" s="1"/>
    </row>
    <row r="34" spans="1:24" x14ac:dyDescent="0.5">
      <c r="A34" s="3"/>
      <c r="B34" s="44" t="s">
        <v>89</v>
      </c>
      <c r="C34" s="51" t="s">
        <v>191</v>
      </c>
      <c r="D34" s="52"/>
      <c r="E34" s="53">
        <v>1</v>
      </c>
      <c r="F34" s="215"/>
      <c r="G34" s="215"/>
      <c r="H34" s="55" t="str">
        <f t="shared" si="1"/>
        <v/>
      </c>
      <c r="I34" s="215"/>
      <c r="J34" s="23"/>
      <c r="K34" s="23"/>
      <c r="L34" s="1"/>
      <c r="M34" s="1"/>
      <c r="N34" s="1"/>
      <c r="O34" s="1"/>
      <c r="P34" s="1"/>
      <c r="Q34" s="1"/>
      <c r="R34" s="1"/>
      <c r="S34" s="1"/>
      <c r="T34" s="1"/>
      <c r="U34" s="1"/>
      <c r="V34" s="1"/>
      <c r="W34" s="1"/>
      <c r="X34" s="1"/>
    </row>
    <row r="35" spans="1:24" x14ac:dyDescent="0.5">
      <c r="A35" s="3"/>
      <c r="B35" s="44" t="s">
        <v>90</v>
      </c>
      <c r="C35" s="51" t="s">
        <v>191</v>
      </c>
      <c r="D35" s="52"/>
      <c r="E35" s="53">
        <v>1</v>
      </c>
      <c r="F35" s="215"/>
      <c r="G35" s="215"/>
      <c r="H35" s="55" t="str">
        <f t="shared" si="1"/>
        <v/>
      </c>
      <c r="I35" s="215"/>
      <c r="J35" s="23"/>
      <c r="K35" s="23"/>
      <c r="L35" s="1"/>
      <c r="M35" s="1"/>
      <c r="N35" s="1"/>
      <c r="O35" s="1"/>
      <c r="P35" s="1"/>
      <c r="Q35" s="1"/>
      <c r="R35" s="1"/>
      <c r="S35" s="1"/>
      <c r="T35" s="1"/>
      <c r="U35" s="1"/>
      <c r="V35" s="1"/>
      <c r="W35" s="1"/>
      <c r="X35" s="1"/>
    </row>
    <row r="36" spans="1:24" x14ac:dyDescent="0.5">
      <c r="A36" s="3"/>
      <c r="B36" s="44" t="s">
        <v>91</v>
      </c>
      <c r="C36" s="51">
        <v>20</v>
      </c>
      <c r="D36" s="52">
        <v>15</v>
      </c>
      <c r="E36" s="53">
        <f t="shared" si="0"/>
        <v>0.75</v>
      </c>
      <c r="F36" s="215"/>
      <c r="G36" s="215"/>
      <c r="H36" s="55" t="e">
        <f t="shared" si="1"/>
        <v>#VALUE!</v>
      </c>
      <c r="I36" s="215"/>
      <c r="J36" s="23"/>
      <c r="K36" s="23"/>
      <c r="L36" s="1"/>
      <c r="M36" s="1"/>
      <c r="N36" s="1"/>
      <c r="O36" s="1"/>
      <c r="P36" s="1"/>
      <c r="Q36" s="1"/>
      <c r="R36" s="1"/>
      <c r="S36" s="1"/>
      <c r="T36" s="1"/>
      <c r="U36" s="1"/>
      <c r="V36" s="1"/>
      <c r="W36" s="1"/>
      <c r="X36" s="1"/>
    </row>
    <row r="37" spans="1:24" x14ac:dyDescent="0.5">
      <c r="A37" s="3"/>
      <c r="B37" s="44" t="s">
        <v>92</v>
      </c>
      <c r="C37" s="51"/>
      <c r="D37" s="52"/>
      <c r="E37" s="53">
        <f t="shared" si="0"/>
        <v>0</v>
      </c>
      <c r="F37" s="215"/>
      <c r="G37" s="215"/>
      <c r="H37" s="55" t="str">
        <f t="shared" si="1"/>
        <v/>
      </c>
      <c r="I37" s="215"/>
      <c r="J37" s="23"/>
      <c r="K37" s="23"/>
      <c r="L37" s="1"/>
      <c r="M37" s="1"/>
      <c r="N37" s="1"/>
      <c r="O37" s="1"/>
      <c r="P37" s="1"/>
      <c r="Q37" s="1"/>
      <c r="R37" s="1"/>
      <c r="S37" s="1"/>
      <c r="T37" s="1"/>
      <c r="U37" s="1"/>
      <c r="V37" s="1"/>
      <c r="W37" s="1"/>
      <c r="X37" s="1"/>
    </row>
    <row r="38" spans="1:24" x14ac:dyDescent="0.5">
      <c r="A38" s="3"/>
      <c r="B38" s="44" t="s">
        <v>93</v>
      </c>
      <c r="C38" s="51"/>
      <c r="D38" s="52"/>
      <c r="E38" s="53">
        <f t="shared" si="0"/>
        <v>0</v>
      </c>
      <c r="F38" s="216"/>
      <c r="G38" s="216"/>
      <c r="H38" s="55" t="str">
        <f t="shared" si="1"/>
        <v/>
      </c>
      <c r="I38" s="216"/>
      <c r="J38" s="23"/>
      <c r="K38" s="23"/>
      <c r="L38" s="1"/>
      <c r="M38" s="1"/>
      <c r="N38" s="1"/>
      <c r="O38" s="1"/>
      <c r="P38" s="1"/>
      <c r="Q38" s="1"/>
      <c r="R38" s="1"/>
      <c r="S38" s="1"/>
      <c r="T38" s="1"/>
      <c r="U38" s="1"/>
      <c r="V38" s="1"/>
      <c r="W38" s="1"/>
      <c r="X38" s="1"/>
    </row>
    <row r="39" spans="1:24" ht="23.35" x14ac:dyDescent="0.5">
      <c r="A39" s="3"/>
      <c r="B39" s="45" t="s">
        <v>94</v>
      </c>
      <c r="C39" s="333" t="s">
        <v>192</v>
      </c>
      <c r="D39" s="334"/>
      <c r="E39" s="334"/>
      <c r="F39" s="334"/>
      <c r="G39" s="334"/>
      <c r="H39" s="334"/>
      <c r="I39" s="335"/>
      <c r="J39" s="24"/>
      <c r="K39" s="24"/>
      <c r="L39" s="1"/>
      <c r="M39" s="1"/>
      <c r="N39" s="1"/>
      <c r="O39" s="1"/>
      <c r="P39" s="1"/>
      <c r="Q39" s="1"/>
      <c r="R39" s="1"/>
      <c r="S39" s="1"/>
      <c r="T39" s="1"/>
      <c r="U39" s="1"/>
      <c r="V39" s="1"/>
      <c r="W39" s="1"/>
      <c r="X39" s="1"/>
    </row>
    <row r="40" spans="1:24" x14ac:dyDescent="0.5">
      <c r="A40" s="3"/>
      <c r="B40" s="185"/>
      <c r="C40" s="186"/>
      <c r="D40" s="186"/>
      <c r="E40" s="186"/>
      <c r="F40" s="186"/>
      <c r="G40" s="186"/>
      <c r="H40" s="186"/>
      <c r="I40" s="187"/>
      <c r="J40" s="9"/>
      <c r="K40" s="9"/>
      <c r="L40" s="1"/>
      <c r="M40" s="1"/>
      <c r="N40" s="1"/>
      <c r="O40" s="1"/>
      <c r="P40" s="1"/>
      <c r="Q40" s="1"/>
      <c r="R40" s="1"/>
      <c r="S40" s="1"/>
      <c r="T40" s="1"/>
      <c r="U40" s="1"/>
      <c r="V40" s="1"/>
      <c r="W40" s="1"/>
      <c r="X40" s="1"/>
    </row>
    <row r="41" spans="1:24" x14ac:dyDescent="0.5">
      <c r="A41" s="3"/>
      <c r="B41" s="188"/>
      <c r="C41" s="189"/>
      <c r="D41" s="189"/>
      <c r="E41" s="189"/>
      <c r="F41" s="189"/>
      <c r="G41" s="189"/>
      <c r="H41" s="189"/>
      <c r="I41" s="190"/>
      <c r="J41" s="24"/>
      <c r="K41" s="24"/>
      <c r="L41" s="1"/>
      <c r="M41" s="1"/>
      <c r="N41" s="1"/>
      <c r="O41" s="1"/>
      <c r="P41" s="1"/>
      <c r="Q41" s="1"/>
      <c r="R41" s="1"/>
      <c r="S41" s="1"/>
      <c r="T41" s="1"/>
      <c r="U41" s="1"/>
      <c r="V41" s="1"/>
      <c r="W41" s="1"/>
      <c r="X41" s="1"/>
    </row>
    <row r="42" spans="1:24" x14ac:dyDescent="0.5">
      <c r="A42" s="3"/>
      <c r="B42" s="188"/>
      <c r="C42" s="189"/>
      <c r="D42" s="189"/>
      <c r="E42" s="189"/>
      <c r="F42" s="189"/>
      <c r="G42" s="189"/>
      <c r="H42" s="189"/>
      <c r="I42" s="190"/>
      <c r="J42" s="24"/>
      <c r="K42" s="24"/>
      <c r="L42" s="1"/>
      <c r="M42" s="1"/>
      <c r="N42" s="1"/>
      <c r="O42" s="1"/>
      <c r="P42" s="1"/>
      <c r="Q42" s="1"/>
      <c r="R42" s="1"/>
      <c r="S42" s="1"/>
      <c r="T42" s="1"/>
      <c r="U42" s="1"/>
      <c r="V42" s="1"/>
      <c r="W42" s="1"/>
      <c r="X42" s="1"/>
    </row>
    <row r="43" spans="1:24" x14ac:dyDescent="0.5">
      <c r="A43" s="3"/>
      <c r="B43" s="188"/>
      <c r="C43" s="189"/>
      <c r="D43" s="189"/>
      <c r="E43" s="189"/>
      <c r="F43" s="189"/>
      <c r="G43" s="189"/>
      <c r="H43" s="189"/>
      <c r="I43" s="190"/>
      <c r="J43" s="24"/>
      <c r="K43" s="24"/>
      <c r="L43" s="1"/>
      <c r="M43" s="1"/>
      <c r="N43" s="1"/>
      <c r="O43" s="1"/>
      <c r="P43" s="1"/>
      <c r="Q43" s="1"/>
      <c r="R43" s="1"/>
      <c r="S43" s="1"/>
      <c r="T43" s="1"/>
      <c r="U43" s="1"/>
      <c r="V43" s="1"/>
      <c r="W43" s="1"/>
      <c r="X43" s="1"/>
    </row>
    <row r="44" spans="1:24" x14ac:dyDescent="0.5">
      <c r="A44" s="3"/>
      <c r="B44" s="191"/>
      <c r="C44" s="192"/>
      <c r="D44" s="192"/>
      <c r="E44" s="192"/>
      <c r="F44" s="192"/>
      <c r="G44" s="192"/>
      <c r="H44" s="192"/>
      <c r="I44" s="193"/>
      <c r="J44" s="8"/>
      <c r="K44" s="8"/>
      <c r="L44" s="1"/>
      <c r="M44" s="1"/>
      <c r="N44" s="1"/>
      <c r="O44" s="1"/>
      <c r="P44" s="1"/>
      <c r="Q44" s="1"/>
      <c r="R44" s="1"/>
      <c r="S44" s="1"/>
      <c r="T44" s="1"/>
      <c r="U44" s="1"/>
      <c r="V44" s="1"/>
      <c r="W44" s="1"/>
      <c r="X44" s="1"/>
    </row>
    <row r="45" spans="1:24" ht="126" customHeight="1" x14ac:dyDescent="0.5">
      <c r="A45" s="3"/>
      <c r="B45" s="35" t="s">
        <v>96</v>
      </c>
      <c r="C45" s="336" t="s">
        <v>193</v>
      </c>
      <c r="D45" s="337"/>
      <c r="E45" s="337"/>
      <c r="F45" s="337"/>
      <c r="G45" s="337"/>
      <c r="H45" s="337"/>
      <c r="I45" s="338"/>
      <c r="J45" s="25"/>
      <c r="K45" s="25"/>
      <c r="L45" s="1"/>
      <c r="M45" s="1"/>
      <c r="N45" s="1"/>
      <c r="O45" s="1"/>
      <c r="P45" s="1"/>
      <c r="Q45" s="1"/>
      <c r="R45" s="1"/>
      <c r="S45" s="1"/>
      <c r="T45" s="1"/>
      <c r="U45" s="1"/>
      <c r="V45" s="1"/>
      <c r="W45" s="1"/>
      <c r="X45" s="1"/>
    </row>
    <row r="46" spans="1:24" ht="23.35" x14ac:dyDescent="0.5">
      <c r="A46" s="3"/>
      <c r="B46" s="35" t="s">
        <v>97</v>
      </c>
      <c r="C46" s="245"/>
      <c r="D46" s="246"/>
      <c r="E46" s="246"/>
      <c r="F46" s="246"/>
      <c r="G46" s="246"/>
      <c r="H46" s="246"/>
      <c r="I46" s="247"/>
      <c r="J46" s="25"/>
      <c r="K46" s="25"/>
      <c r="L46" s="1"/>
      <c r="M46" s="1"/>
      <c r="N46" s="1"/>
      <c r="O46" s="1"/>
      <c r="P46" s="1"/>
      <c r="Q46" s="1"/>
      <c r="R46" s="1"/>
      <c r="S46" s="1"/>
      <c r="T46" s="1"/>
      <c r="U46" s="1"/>
      <c r="V46" s="1"/>
      <c r="W46" s="1"/>
      <c r="X46" s="1"/>
    </row>
    <row r="47" spans="1:24" x14ac:dyDescent="0.5">
      <c r="A47" s="3"/>
      <c r="B47" s="129" t="s">
        <v>99</v>
      </c>
      <c r="C47" s="129"/>
      <c r="D47" s="129"/>
      <c r="E47" s="129"/>
      <c r="F47" s="129"/>
      <c r="G47" s="129"/>
      <c r="H47" s="129"/>
      <c r="I47" s="129"/>
      <c r="J47" s="25"/>
      <c r="K47" s="25"/>
      <c r="L47" s="1"/>
      <c r="M47" s="1"/>
      <c r="N47" s="1"/>
      <c r="O47" s="1"/>
      <c r="P47" s="1"/>
      <c r="Q47" s="1"/>
      <c r="R47" s="1"/>
      <c r="S47" s="1"/>
      <c r="T47" s="1"/>
      <c r="U47" s="1"/>
      <c r="V47" s="1"/>
      <c r="W47" s="1"/>
      <c r="X47" s="1"/>
    </row>
    <row r="48" spans="1:24" x14ac:dyDescent="0.5">
      <c r="A48" s="3"/>
      <c r="B48" s="47" t="s">
        <v>100</v>
      </c>
      <c r="C48" s="133" t="s">
        <v>184</v>
      </c>
      <c r="D48" s="133"/>
      <c r="E48" s="133"/>
      <c r="F48" s="133"/>
      <c r="G48" s="133"/>
      <c r="H48" s="133"/>
      <c r="I48" s="133"/>
      <c r="J48" s="26"/>
      <c r="K48" s="26"/>
      <c r="L48" s="1"/>
      <c r="M48" s="1"/>
      <c r="N48" s="1"/>
      <c r="O48" s="1"/>
      <c r="P48" s="1"/>
      <c r="Q48" s="1"/>
      <c r="R48" s="1"/>
      <c r="S48" s="1"/>
      <c r="T48" s="1"/>
      <c r="U48" s="1"/>
      <c r="V48" s="1"/>
      <c r="W48" s="1"/>
      <c r="X48" s="1"/>
    </row>
    <row r="49" spans="1:24" x14ac:dyDescent="0.5">
      <c r="A49" s="3"/>
      <c r="B49" s="38" t="s">
        <v>102</v>
      </c>
      <c r="C49" s="133" t="s">
        <v>184</v>
      </c>
      <c r="D49" s="133"/>
      <c r="E49" s="133"/>
      <c r="F49" s="133"/>
      <c r="G49" s="133"/>
      <c r="H49" s="133"/>
      <c r="I49" s="133"/>
      <c r="J49" s="26"/>
      <c r="K49" s="26"/>
      <c r="L49" s="1"/>
      <c r="M49" s="1"/>
      <c r="N49" s="1"/>
      <c r="O49" s="1"/>
      <c r="P49" s="1"/>
      <c r="Q49" s="1"/>
      <c r="R49" s="1"/>
      <c r="S49" s="1"/>
      <c r="T49" s="1"/>
      <c r="U49" s="1"/>
      <c r="V49" s="1"/>
      <c r="W49" s="1"/>
      <c r="X49" s="1"/>
    </row>
    <row r="50" spans="1:24" ht="23.35" x14ac:dyDescent="0.5">
      <c r="A50" s="3"/>
      <c r="B50" s="46" t="s">
        <v>103</v>
      </c>
      <c r="C50" s="133"/>
      <c r="D50" s="133"/>
      <c r="E50" s="133"/>
      <c r="F50" s="133"/>
      <c r="G50" s="133"/>
      <c r="H50" s="133"/>
      <c r="I50" s="133"/>
      <c r="J50" s="27"/>
      <c r="K50" s="27"/>
      <c r="L50" s="1"/>
      <c r="M50" s="1"/>
      <c r="N50" s="1"/>
      <c r="O50" s="1"/>
      <c r="P50" s="1"/>
      <c r="Q50" s="1"/>
      <c r="R50" s="1"/>
      <c r="S50" s="1"/>
      <c r="T50" s="1"/>
      <c r="U50" s="1"/>
      <c r="V50" s="1"/>
      <c r="W50" s="1"/>
      <c r="X50" s="1"/>
    </row>
    <row r="51" spans="1:24" x14ac:dyDescent="0.5">
      <c r="A51" s="3"/>
      <c r="B51" s="28"/>
      <c r="C51" s="29"/>
      <c r="D51" s="29"/>
      <c r="E51" s="30"/>
      <c r="F51" s="30"/>
      <c r="G51" s="31"/>
      <c r="H51" s="32"/>
      <c r="I51" s="29"/>
      <c r="J51" s="33"/>
      <c r="K51" s="33"/>
      <c r="L51" s="1"/>
      <c r="M51" s="1"/>
      <c r="N51" s="1"/>
      <c r="O51" s="1"/>
      <c r="P51" s="1"/>
      <c r="Q51" s="1"/>
      <c r="R51" s="1"/>
      <c r="S51" s="1"/>
      <c r="T51" s="1"/>
      <c r="U51" s="1"/>
      <c r="V51" s="1"/>
      <c r="W51" s="1"/>
      <c r="X51" s="1"/>
    </row>
    <row r="52" spans="1:24" x14ac:dyDescent="0.5">
      <c r="A52" s="3"/>
      <c r="B52" s="28"/>
      <c r="C52" s="29"/>
      <c r="D52" s="29"/>
      <c r="E52" s="30"/>
      <c r="F52" s="30"/>
      <c r="G52" s="31"/>
      <c r="H52" s="32"/>
      <c r="I52" s="29"/>
      <c r="J52" s="33"/>
      <c r="K52" s="33"/>
      <c r="L52" s="1"/>
      <c r="M52" s="1"/>
      <c r="N52" s="1"/>
      <c r="O52" s="1"/>
      <c r="P52" s="1"/>
      <c r="Q52" s="1"/>
      <c r="R52" s="1"/>
      <c r="S52" s="1"/>
      <c r="T52" s="1"/>
      <c r="U52" s="1"/>
      <c r="V52" s="1"/>
      <c r="W52" s="1"/>
      <c r="X52" s="1"/>
    </row>
    <row r="53" spans="1:24" x14ac:dyDescent="0.5">
      <c r="A53" s="3"/>
      <c r="B53" s="28"/>
      <c r="C53" s="29"/>
      <c r="D53" s="29"/>
      <c r="E53" s="30"/>
      <c r="F53" s="30"/>
      <c r="G53" s="31"/>
      <c r="H53" s="32"/>
      <c r="I53" s="29"/>
      <c r="J53" s="33"/>
      <c r="K53" s="33"/>
      <c r="L53" s="1"/>
      <c r="M53" s="1"/>
      <c r="N53" s="1"/>
      <c r="O53" s="1"/>
      <c r="P53" s="1"/>
      <c r="Q53" s="1"/>
      <c r="R53" s="1"/>
      <c r="S53" s="1"/>
      <c r="T53" s="1"/>
      <c r="U53" s="1"/>
      <c r="V53" s="1"/>
      <c r="W53" s="1"/>
      <c r="X53" s="1"/>
    </row>
    <row r="54" spans="1:24" x14ac:dyDescent="0.5">
      <c r="A54" s="3"/>
      <c r="B54" s="28"/>
      <c r="C54" s="29"/>
      <c r="D54" s="29"/>
      <c r="E54" s="30"/>
      <c r="F54" s="30"/>
      <c r="G54" s="31"/>
      <c r="H54" s="32"/>
      <c r="I54" s="29"/>
      <c r="J54" s="33"/>
      <c r="K54" s="33"/>
      <c r="L54" s="1"/>
      <c r="M54" s="1"/>
      <c r="N54" s="1"/>
      <c r="O54" s="1"/>
      <c r="P54" s="1"/>
      <c r="Q54" s="1"/>
      <c r="R54" s="1"/>
      <c r="S54" s="1"/>
      <c r="T54" s="1"/>
      <c r="U54" s="1"/>
      <c r="V54" s="1"/>
      <c r="W54" s="1"/>
      <c r="X54" s="1"/>
    </row>
    <row r="55" spans="1:24" x14ac:dyDescent="0.5">
      <c r="A55" s="3"/>
      <c r="B55" s="28"/>
      <c r="C55" s="29"/>
      <c r="D55" s="29"/>
      <c r="E55" s="30"/>
      <c r="F55" s="30"/>
      <c r="G55" s="31"/>
      <c r="H55" s="32"/>
      <c r="I55" s="29"/>
      <c r="J55" s="33"/>
      <c r="K55" s="33"/>
      <c r="L55" s="1"/>
      <c r="M55" s="1"/>
      <c r="N55" s="1"/>
      <c r="O55" s="1"/>
      <c r="P55" s="1"/>
      <c r="Q55" s="1"/>
      <c r="R55" s="1"/>
      <c r="S55" s="1"/>
      <c r="T55" s="1"/>
      <c r="U55" s="1"/>
      <c r="V55" s="1"/>
      <c r="W55" s="1"/>
      <c r="X55" s="1"/>
    </row>
    <row r="56" spans="1:24" x14ac:dyDescent="0.5">
      <c r="A56" s="3"/>
      <c r="B56" s="28"/>
      <c r="C56" s="29"/>
      <c r="D56" s="29"/>
      <c r="E56" s="30"/>
      <c r="F56" s="30"/>
      <c r="G56" s="31"/>
      <c r="H56" s="32"/>
      <c r="I56" s="29"/>
      <c r="J56" s="33"/>
      <c r="K56" s="33"/>
      <c r="L56" s="1"/>
      <c r="M56" s="1"/>
      <c r="N56" s="1"/>
      <c r="O56" s="1"/>
      <c r="P56" s="1"/>
      <c r="Q56" s="1"/>
      <c r="R56" s="1"/>
      <c r="S56" s="1"/>
      <c r="T56" s="1"/>
      <c r="U56" s="1"/>
      <c r="V56" s="1"/>
      <c r="W56" s="1"/>
      <c r="X56" s="1"/>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D00-000000000000}">
      <formula1>O17:O19</formula1>
    </dataValidation>
    <dataValidation type="list" allowBlank="1" showInputMessage="1" showErrorMessage="1" sqref="H12:I12" xr:uid="{00000000-0002-0000-0D00-000001000000}">
      <formula1>M17:M19</formula1>
    </dataValidation>
    <dataValidation type="list" allowBlank="1" showInputMessage="1" showErrorMessage="1" sqref="C24:E24" xr:uid="{00000000-0002-0000-0D00-000002000000}">
      <formula1>$M$12:$M$15</formula1>
    </dataValidation>
    <dataValidation type="list" allowBlank="1" showInputMessage="1" showErrorMessage="1" sqref="C9:F9" xr:uid="{00000000-0002-0000-0D00-000003000000}">
      <formula1>$M$6:$M$9</formula1>
    </dataValidation>
    <dataValidation type="list" allowBlank="1" showInputMessage="1" showErrorMessage="1" sqref="J10:K10" xr:uid="{00000000-0002-0000-0D00-000004000000}">
      <formula1>$M$21:$M$28</formula1>
    </dataValidation>
    <dataValidation type="list" allowBlank="1" showInputMessage="1" showErrorMessage="1" sqref="H13:I13" xr:uid="{00000000-0002-0000-0D00-000005000000}">
      <formula1>$N$5:$N$8</formula1>
    </dataValidation>
    <dataValidation type="list" allowBlank="1" showInputMessage="1" showErrorMessage="1" sqref="C7 I7" xr:uid="{00000000-0002-0000-0D00-000006000000}">
      <formula1>$N$11:$N$12</formula1>
    </dataValidation>
  </dataValidations>
  <pageMargins left="0.7" right="0.7" top="0.75" bottom="0.75" header="0.3" footer="0.3"/>
  <headerFooter>
    <oddHeader>&amp;L&amp;"Calibri"&amp;15&amp;K000000 Información Pública Clasificada&amp;1#_x000D_</oddHead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B1:X56"/>
  <sheetViews>
    <sheetView topLeftCell="A11" zoomScale="70" zoomScaleNormal="70" workbookViewId="0">
      <selection activeCell="C14" sqref="C14:I1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9" width="27.1171875" style="3" customWidth="1"/>
    <col min="10"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t="s">
        <v>33</v>
      </c>
      <c r="J7" s="11"/>
      <c r="K7" s="11"/>
      <c r="M7" s="7" t="s">
        <v>19</v>
      </c>
      <c r="N7" s="2" t="s">
        <v>20</v>
      </c>
    </row>
    <row r="8" spans="2:14" ht="30.75" customHeight="1" x14ac:dyDescent="0.4">
      <c r="B8" s="35" t="s">
        <v>21</v>
      </c>
      <c r="C8" s="113"/>
      <c r="D8" s="113"/>
      <c r="E8" s="113"/>
      <c r="F8" s="113"/>
      <c r="G8" s="38" t="s">
        <v>23</v>
      </c>
      <c r="H8" s="117">
        <v>7951</v>
      </c>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t="s">
        <v>194</v>
      </c>
      <c r="D12" s="115"/>
      <c r="E12" s="115"/>
      <c r="F12" s="115"/>
      <c r="G12" s="38" t="s">
        <v>36</v>
      </c>
      <c r="H12" s="121" t="s">
        <v>53</v>
      </c>
      <c r="I12" s="121"/>
      <c r="J12" s="11"/>
      <c r="K12" s="11"/>
      <c r="M12" s="14" t="s">
        <v>38</v>
      </c>
      <c r="N12" s="2" t="s">
        <v>18</v>
      </c>
    </row>
    <row r="13" spans="2:14" ht="30.75" customHeight="1" x14ac:dyDescent="0.4">
      <c r="B13" s="35" t="s">
        <v>39</v>
      </c>
      <c r="C13" s="122" t="s">
        <v>186</v>
      </c>
      <c r="D13" s="122"/>
      <c r="E13" s="122"/>
      <c r="F13" s="122"/>
      <c r="G13" s="38" t="s">
        <v>41</v>
      </c>
      <c r="H13" s="114" t="s">
        <v>8</v>
      </c>
      <c r="I13" s="114"/>
      <c r="J13" s="11"/>
      <c r="K13" s="11"/>
      <c r="M13" s="14" t="s">
        <v>42</v>
      </c>
    </row>
    <row r="14" spans="2:14" ht="64.5" customHeight="1" x14ac:dyDescent="0.4">
      <c r="B14" s="35" t="s">
        <v>43</v>
      </c>
      <c r="C14" s="321" t="s">
        <v>195</v>
      </c>
      <c r="D14" s="321"/>
      <c r="E14" s="321"/>
      <c r="F14" s="321"/>
      <c r="G14" s="321"/>
      <c r="H14" s="321"/>
      <c r="I14" s="321"/>
      <c r="J14" s="15"/>
      <c r="K14" s="15"/>
      <c r="M14" s="14" t="s">
        <v>45</v>
      </c>
      <c r="N14" s="2"/>
    </row>
    <row r="15" spans="2:14" ht="30.75" customHeight="1" x14ac:dyDescent="0.4">
      <c r="B15" s="35" t="s">
        <v>46</v>
      </c>
      <c r="C15" s="115" t="s">
        <v>196</v>
      </c>
      <c r="D15" s="115"/>
      <c r="E15" s="115"/>
      <c r="F15" s="115"/>
      <c r="G15" s="115"/>
      <c r="H15" s="115"/>
      <c r="I15" s="115"/>
      <c r="J15" s="16"/>
      <c r="K15" s="16"/>
      <c r="M15" s="14" t="s">
        <v>48</v>
      </c>
      <c r="N15" s="2"/>
    </row>
    <row r="16" spans="2:14" ht="20.25" customHeight="1" x14ac:dyDescent="0.4">
      <c r="B16" s="35" t="s">
        <v>49</v>
      </c>
      <c r="C16" s="113" t="s">
        <v>189</v>
      </c>
      <c r="D16" s="113"/>
      <c r="E16" s="113"/>
      <c r="F16" s="113"/>
      <c r="G16" s="113"/>
      <c r="H16" s="113"/>
      <c r="I16" s="113"/>
      <c r="J16" s="17"/>
      <c r="K16" s="17"/>
      <c r="M16" s="14"/>
      <c r="N16" s="2"/>
    </row>
    <row r="17" spans="2:14" ht="30.75" customHeight="1" x14ac:dyDescent="0.4">
      <c r="B17" s="35" t="s">
        <v>51</v>
      </c>
      <c r="C17" s="114" t="s">
        <v>165</v>
      </c>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276" t="s">
        <v>197</v>
      </c>
      <c r="D19" s="277"/>
      <c r="E19" s="278"/>
      <c r="F19" s="279" t="s">
        <v>198</v>
      </c>
      <c r="G19" s="280"/>
      <c r="H19" s="280"/>
      <c r="I19" s="281"/>
      <c r="J19" s="17"/>
      <c r="K19" s="17"/>
      <c r="M19" s="14" t="s">
        <v>37</v>
      </c>
      <c r="N19" s="2"/>
    </row>
    <row r="20" spans="2:14" ht="39.75" customHeight="1" x14ac:dyDescent="0.4">
      <c r="B20" s="36" t="s">
        <v>60</v>
      </c>
      <c r="C20" s="276" t="s">
        <v>199</v>
      </c>
      <c r="D20" s="277"/>
      <c r="E20" s="278"/>
      <c r="F20" s="279" t="s">
        <v>200</v>
      </c>
      <c r="G20" s="280"/>
      <c r="H20" s="280"/>
      <c r="I20" s="281"/>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t="s">
        <v>140</v>
      </c>
      <c r="D22" s="287"/>
      <c r="E22" s="288"/>
      <c r="F22" s="38" t="s">
        <v>66</v>
      </c>
      <c r="G22" s="48"/>
      <c r="H22" s="38" t="s">
        <v>67</v>
      </c>
      <c r="I22" s="49"/>
      <c r="J22" s="21"/>
      <c r="K22" s="21"/>
      <c r="M22" s="20"/>
    </row>
    <row r="23" spans="2:14" ht="27" customHeight="1" x14ac:dyDescent="0.4">
      <c r="B23" s="36" t="s">
        <v>68</v>
      </c>
      <c r="C23" s="270" t="s">
        <v>142</v>
      </c>
      <c r="D23" s="271"/>
      <c r="E23" s="272"/>
      <c r="F23" s="38" t="s">
        <v>70</v>
      </c>
      <c r="G23" s="210">
        <v>1</v>
      </c>
      <c r="H23" s="211"/>
      <c r="I23" s="212"/>
      <c r="J23" s="22"/>
      <c r="K23" s="22"/>
      <c r="M23" s="20"/>
    </row>
    <row r="24" spans="2:14" ht="30.75" customHeight="1" x14ac:dyDescent="0.4">
      <c r="B24" s="37" t="s">
        <v>71</v>
      </c>
      <c r="C24" s="289" t="s">
        <v>48</v>
      </c>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57" t="s">
        <v>78</v>
      </c>
      <c r="G26" s="41" t="s">
        <v>79</v>
      </c>
      <c r="H26" s="42" t="s">
        <v>80</v>
      </c>
      <c r="I26" s="43" t="s">
        <v>81</v>
      </c>
      <c r="J26" s="17"/>
      <c r="K26" s="17"/>
      <c r="M26" s="20"/>
    </row>
    <row r="27" spans="2:14" ht="19.5" customHeight="1" x14ac:dyDescent="0.4">
      <c r="B27" s="44" t="s">
        <v>82</v>
      </c>
      <c r="C27" s="51">
        <v>0</v>
      </c>
      <c r="D27" s="52"/>
      <c r="E27" s="56">
        <f>IF(OR(C27=0,C27=""),0,D27/C27)</f>
        <v>0</v>
      </c>
      <c r="F27" s="292">
        <f>SUM(C27:C38)</f>
        <v>49.8</v>
      </c>
      <c r="G27" s="339">
        <f>SUM(D27:D38)</f>
        <v>4</v>
      </c>
      <c r="H27" s="54">
        <f>+(D27*100%)/$G$23</f>
        <v>0</v>
      </c>
      <c r="I27" s="214">
        <f>G27+I22</f>
        <v>4</v>
      </c>
      <c r="J27" s="23"/>
      <c r="K27" s="23"/>
      <c r="M27" s="20"/>
    </row>
    <row r="28" spans="2:14" ht="19.5" customHeight="1" x14ac:dyDescent="0.5">
      <c r="B28" s="44" t="s">
        <v>83</v>
      </c>
      <c r="C28" s="51">
        <v>0</v>
      </c>
      <c r="D28" s="52">
        <v>0</v>
      </c>
      <c r="E28" s="56">
        <f t="shared" ref="E28:E38" si="0">IF(OR(C28=0,C28=""),0,D28/C28)</f>
        <v>0</v>
      </c>
      <c r="F28" s="293"/>
      <c r="G28" s="340"/>
      <c r="H28" s="55">
        <f>+IF(D28="","",((D28*100%)/$G$23)+H27)</f>
        <v>0</v>
      </c>
      <c r="I28" s="215"/>
      <c r="J28" s="23"/>
      <c r="K28" s="23"/>
      <c r="M28" s="20"/>
    </row>
    <row r="29" spans="2:14" ht="19.5" customHeight="1" x14ac:dyDescent="0.5">
      <c r="B29" s="44" t="s">
        <v>84</v>
      </c>
      <c r="C29" s="51">
        <v>0</v>
      </c>
      <c r="D29" s="52">
        <v>0</v>
      </c>
      <c r="E29" s="56">
        <f t="shared" si="0"/>
        <v>0</v>
      </c>
      <c r="F29" s="293"/>
      <c r="G29" s="340"/>
      <c r="H29" s="55">
        <f>+IF(D29="","",((D29*100%)/$G$23)+H28)</f>
        <v>0</v>
      </c>
      <c r="I29" s="215"/>
      <c r="J29" s="23"/>
      <c r="K29" s="23"/>
      <c r="M29" s="20"/>
    </row>
    <row r="30" spans="2:14" ht="19.5" customHeight="1" x14ac:dyDescent="0.5">
      <c r="B30" s="44" t="s">
        <v>85</v>
      </c>
      <c r="C30" s="51">
        <v>0</v>
      </c>
      <c r="D30" s="52">
        <v>0</v>
      </c>
      <c r="E30" s="56">
        <f t="shared" si="0"/>
        <v>0</v>
      </c>
      <c r="F30" s="293"/>
      <c r="G30" s="340"/>
      <c r="H30" s="55">
        <f t="shared" ref="H30:H32" si="1">+IF(D30="","",((D30*100%)/$G$23)+H29)</f>
        <v>0</v>
      </c>
      <c r="I30" s="215"/>
      <c r="J30" s="23"/>
      <c r="K30" s="23"/>
    </row>
    <row r="31" spans="2:14" ht="19.5" customHeight="1" x14ac:dyDescent="0.5">
      <c r="B31" s="44" t="s">
        <v>86</v>
      </c>
      <c r="C31" s="51">
        <v>0</v>
      </c>
      <c r="D31" s="52">
        <v>0</v>
      </c>
      <c r="E31" s="56">
        <f t="shared" si="0"/>
        <v>0</v>
      </c>
      <c r="F31" s="293"/>
      <c r="G31" s="340"/>
      <c r="H31" s="55">
        <f t="shared" si="1"/>
        <v>0</v>
      </c>
      <c r="I31" s="215"/>
      <c r="J31" s="23"/>
      <c r="K31" s="23"/>
    </row>
    <row r="32" spans="2:14" ht="19.5" customHeight="1" x14ac:dyDescent="0.5">
      <c r="B32" s="44" t="s">
        <v>87</v>
      </c>
      <c r="C32" s="51">
        <v>0</v>
      </c>
      <c r="D32" s="52">
        <v>0</v>
      </c>
      <c r="E32" s="56">
        <f t="shared" si="0"/>
        <v>0</v>
      </c>
      <c r="F32" s="293"/>
      <c r="G32" s="340"/>
      <c r="H32" s="55">
        <f t="shared" si="1"/>
        <v>0</v>
      </c>
      <c r="I32" s="215"/>
      <c r="J32" s="23"/>
      <c r="K32" s="23"/>
    </row>
    <row r="33" spans="2:11" ht="19.5" customHeight="1" x14ac:dyDescent="0.4">
      <c r="B33" s="44" t="s">
        <v>88</v>
      </c>
      <c r="C33" s="51">
        <v>8.3000000000000007</v>
      </c>
      <c r="D33" s="51">
        <v>1</v>
      </c>
      <c r="E33" s="56">
        <f t="shared" si="0"/>
        <v>0.12048192771084336</v>
      </c>
      <c r="F33" s="293"/>
      <c r="G33" s="340"/>
      <c r="H33" s="54">
        <f t="shared" ref="H33:H38" si="2">+(D33*100%)/$G$23</f>
        <v>1</v>
      </c>
      <c r="I33" s="215"/>
      <c r="J33" s="23"/>
      <c r="K33" s="23"/>
    </row>
    <row r="34" spans="2:11" ht="19.5" customHeight="1" x14ac:dyDescent="0.4">
      <c r="B34" s="44" t="s">
        <v>89</v>
      </c>
      <c r="C34" s="51">
        <v>8.3000000000000007</v>
      </c>
      <c r="D34" s="51">
        <v>1</v>
      </c>
      <c r="E34" s="63">
        <f>IF(OR(C34=0,C34=""),0,D34/C34)</f>
        <v>0.12048192771084336</v>
      </c>
      <c r="F34" s="293"/>
      <c r="G34" s="340"/>
      <c r="H34" s="54">
        <f t="shared" si="2"/>
        <v>1</v>
      </c>
      <c r="I34" s="215"/>
      <c r="J34" s="23"/>
      <c r="K34" s="23"/>
    </row>
    <row r="35" spans="2:11" ht="19.5" customHeight="1" x14ac:dyDescent="0.4">
      <c r="B35" s="44" t="s">
        <v>90</v>
      </c>
      <c r="C35" s="51">
        <v>8.3000000000000007</v>
      </c>
      <c r="D35" s="51">
        <v>1</v>
      </c>
      <c r="E35" s="56">
        <f>IF(OR(C35=0,C35=""),0,D35/C35)</f>
        <v>0.12048192771084336</v>
      </c>
      <c r="F35" s="293"/>
      <c r="G35" s="340"/>
      <c r="H35" s="54">
        <f t="shared" si="2"/>
        <v>1</v>
      </c>
      <c r="I35" s="215"/>
      <c r="J35" s="23"/>
      <c r="K35" s="23"/>
    </row>
    <row r="36" spans="2:11" ht="19.5" customHeight="1" x14ac:dyDescent="0.4">
      <c r="B36" s="44" t="s">
        <v>91</v>
      </c>
      <c r="C36" s="51">
        <v>8.3000000000000007</v>
      </c>
      <c r="D36" s="51">
        <v>1</v>
      </c>
      <c r="E36" s="56">
        <f t="shared" si="0"/>
        <v>0.12048192771084336</v>
      </c>
      <c r="F36" s="293"/>
      <c r="G36" s="340"/>
      <c r="H36" s="54">
        <f t="shared" si="2"/>
        <v>1</v>
      </c>
      <c r="I36" s="215"/>
      <c r="J36" s="23"/>
      <c r="K36" s="23"/>
    </row>
    <row r="37" spans="2:11" ht="19.5" customHeight="1" x14ac:dyDescent="0.4">
      <c r="B37" s="44" t="s">
        <v>92</v>
      </c>
      <c r="C37" s="51">
        <v>8.3000000000000007</v>
      </c>
      <c r="D37" s="52"/>
      <c r="E37" s="56">
        <f t="shared" si="0"/>
        <v>0</v>
      </c>
      <c r="F37" s="293"/>
      <c r="G37" s="340"/>
      <c r="H37" s="54">
        <f t="shared" si="2"/>
        <v>0</v>
      </c>
      <c r="I37" s="215"/>
      <c r="J37" s="23"/>
      <c r="K37" s="23"/>
    </row>
    <row r="38" spans="2:11" ht="19.5" customHeight="1" x14ac:dyDescent="0.4">
      <c r="B38" s="44" t="s">
        <v>93</v>
      </c>
      <c r="C38" s="51">
        <v>8.3000000000000007</v>
      </c>
      <c r="D38" s="52"/>
      <c r="E38" s="56">
        <f t="shared" si="0"/>
        <v>0</v>
      </c>
      <c r="F38" s="294"/>
      <c r="G38" s="341"/>
      <c r="H38" s="54">
        <f t="shared" si="2"/>
        <v>0</v>
      </c>
      <c r="I38" s="216"/>
      <c r="J38" s="23"/>
      <c r="K38" s="23"/>
    </row>
    <row r="39" spans="2:11" ht="90" customHeight="1" x14ac:dyDescent="0.4">
      <c r="B39" s="45" t="s">
        <v>94</v>
      </c>
      <c r="C39" s="342" t="s">
        <v>201</v>
      </c>
      <c r="D39" s="299"/>
      <c r="E39" s="299"/>
      <c r="F39" s="300"/>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315.75" customHeight="1" x14ac:dyDescent="0.4">
      <c r="B45" s="35" t="s">
        <v>96</v>
      </c>
      <c r="C45" s="302" t="s">
        <v>202</v>
      </c>
      <c r="D45" s="303"/>
      <c r="E45" s="303"/>
      <c r="F45" s="303"/>
      <c r="G45" s="303"/>
      <c r="H45" s="303"/>
      <c r="I45" s="304"/>
      <c r="J45" s="25"/>
      <c r="K45" s="25"/>
    </row>
    <row r="46" spans="2:11" ht="69.75" customHeight="1" x14ac:dyDescent="0.4">
      <c r="B46" s="35" t="s">
        <v>97</v>
      </c>
      <c r="C46" s="245"/>
      <c r="D46" s="246"/>
      <c r="E46" s="246"/>
      <c r="F46" s="246"/>
      <c r="G46" s="246"/>
      <c r="H46" s="246"/>
      <c r="I46" s="247"/>
      <c r="J46" s="25"/>
      <c r="K46" s="25"/>
    </row>
    <row r="47" spans="2:11" ht="22.5" customHeight="1" x14ac:dyDescent="0.4">
      <c r="B47" s="343" t="s">
        <v>99</v>
      </c>
      <c r="C47" s="344"/>
      <c r="D47" s="344"/>
      <c r="E47" s="344"/>
      <c r="F47" s="344"/>
      <c r="G47" s="344"/>
      <c r="H47" s="344"/>
      <c r="I47" s="345"/>
      <c r="J47" s="25"/>
      <c r="K47" s="25"/>
    </row>
    <row r="48" spans="2:11" ht="32.25" customHeight="1" x14ac:dyDescent="0.4">
      <c r="B48" s="47" t="s">
        <v>100</v>
      </c>
      <c r="C48" s="133" t="s">
        <v>203</v>
      </c>
      <c r="D48" s="133"/>
      <c r="E48" s="133"/>
      <c r="F48" s="133"/>
      <c r="G48" s="133"/>
      <c r="H48" s="133"/>
      <c r="I48" s="133"/>
      <c r="J48" s="26"/>
      <c r="K48" s="26"/>
    </row>
    <row r="49" spans="2:11" ht="28.5" customHeight="1" x14ac:dyDescent="0.4">
      <c r="B49" s="38" t="s">
        <v>102</v>
      </c>
      <c r="C49" s="133" t="s">
        <v>203</v>
      </c>
      <c r="D49" s="133"/>
      <c r="E49" s="133"/>
      <c r="F49" s="133"/>
      <c r="G49" s="133"/>
      <c r="H49" s="133"/>
      <c r="I49" s="133"/>
      <c r="J49" s="26"/>
      <c r="K49" s="26"/>
    </row>
    <row r="50" spans="2:11" ht="30" customHeight="1" x14ac:dyDescent="0.4">
      <c r="B50" s="46" t="s">
        <v>103</v>
      </c>
      <c r="C50" s="133"/>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E00-000000000000}">
      <formula1>O17:O19</formula1>
    </dataValidation>
    <dataValidation type="list" allowBlank="1" showInputMessage="1" showErrorMessage="1" sqref="H12:I12" xr:uid="{00000000-0002-0000-0E00-000001000000}">
      <formula1>M17:M19</formula1>
    </dataValidation>
    <dataValidation type="list" allowBlank="1" showInputMessage="1" showErrorMessage="1" sqref="C24:E24" xr:uid="{00000000-0002-0000-0E00-000002000000}">
      <formula1>$M$12:$M$15</formula1>
    </dataValidation>
    <dataValidation type="list" allowBlank="1" showInputMessage="1" showErrorMessage="1" sqref="C9:F9" xr:uid="{00000000-0002-0000-0E00-000003000000}">
      <formula1>$M$6:$M$9</formula1>
    </dataValidation>
    <dataValidation type="list" allowBlank="1" showInputMessage="1" showErrorMessage="1" sqref="J10:K10" xr:uid="{00000000-0002-0000-0E00-000004000000}">
      <formula1>$M$21:$M$28</formula1>
    </dataValidation>
    <dataValidation type="list" allowBlank="1" showInputMessage="1" showErrorMessage="1" sqref="H13:I13" xr:uid="{00000000-0002-0000-0E00-000005000000}">
      <formula1>$N$5:$N$8</formula1>
    </dataValidation>
    <dataValidation type="list" allowBlank="1" showInputMessage="1" showErrorMessage="1" sqref="C7 I7" xr:uid="{00000000-0002-0000-0E00-000006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B1:X56"/>
  <sheetViews>
    <sheetView topLeftCell="B10" zoomScaleNormal="100" workbookViewId="0">
      <selection activeCell="C14" sqref="C14:I1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9" width="27.1171875" style="3" customWidth="1"/>
    <col min="10"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t="s">
        <v>33</v>
      </c>
      <c r="J7" s="11"/>
      <c r="K7" s="11"/>
      <c r="M7" s="7" t="s">
        <v>19</v>
      </c>
      <c r="N7" s="2" t="s">
        <v>20</v>
      </c>
    </row>
    <row r="8" spans="2:14" ht="30.75" customHeight="1" x14ac:dyDescent="0.4">
      <c r="B8" s="35" t="s">
        <v>21</v>
      </c>
      <c r="C8" s="113"/>
      <c r="D8" s="113"/>
      <c r="E8" s="113"/>
      <c r="F8" s="113"/>
      <c r="G8" s="38" t="s">
        <v>23</v>
      </c>
      <c r="H8" s="117">
        <v>7951</v>
      </c>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t="s">
        <v>204</v>
      </c>
      <c r="D12" s="115"/>
      <c r="E12" s="115"/>
      <c r="F12" s="115"/>
      <c r="G12" s="38" t="s">
        <v>36</v>
      </c>
      <c r="H12" s="121" t="s">
        <v>53</v>
      </c>
      <c r="I12" s="121"/>
      <c r="J12" s="11"/>
      <c r="K12" s="11"/>
      <c r="M12" s="14" t="s">
        <v>38</v>
      </c>
      <c r="N12" s="2" t="s">
        <v>18</v>
      </c>
    </row>
    <row r="13" spans="2:14" ht="30.75" customHeight="1" x14ac:dyDescent="0.4">
      <c r="B13" s="35" t="s">
        <v>39</v>
      </c>
      <c r="C13" s="122" t="s">
        <v>186</v>
      </c>
      <c r="D13" s="122"/>
      <c r="E13" s="122"/>
      <c r="F13" s="122"/>
      <c r="G13" s="38" t="s">
        <v>41</v>
      </c>
      <c r="H13" s="114" t="s">
        <v>8</v>
      </c>
      <c r="I13" s="114"/>
      <c r="J13" s="11"/>
      <c r="K13" s="11"/>
      <c r="M13" s="14" t="s">
        <v>42</v>
      </c>
    </row>
    <row r="14" spans="2:14" ht="64.5" customHeight="1" x14ac:dyDescent="0.4">
      <c r="B14" s="35" t="s">
        <v>43</v>
      </c>
      <c r="C14" s="321" t="s">
        <v>205</v>
      </c>
      <c r="D14" s="321"/>
      <c r="E14" s="321"/>
      <c r="F14" s="321"/>
      <c r="G14" s="321"/>
      <c r="H14" s="321"/>
      <c r="I14" s="321"/>
      <c r="J14" s="15"/>
      <c r="K14" s="15"/>
      <c r="M14" s="14" t="s">
        <v>45</v>
      </c>
      <c r="N14" s="2"/>
    </row>
    <row r="15" spans="2:14" ht="30.75" customHeight="1" x14ac:dyDescent="0.4">
      <c r="B15" s="35" t="s">
        <v>46</v>
      </c>
      <c r="C15" s="115" t="s">
        <v>206</v>
      </c>
      <c r="D15" s="115"/>
      <c r="E15" s="115"/>
      <c r="F15" s="115"/>
      <c r="G15" s="115"/>
      <c r="H15" s="115"/>
      <c r="I15" s="115"/>
      <c r="J15" s="16"/>
      <c r="K15" s="16"/>
      <c r="M15" s="14" t="s">
        <v>48</v>
      </c>
      <c r="N15" s="2"/>
    </row>
    <row r="16" spans="2:14" ht="20.25" customHeight="1" x14ac:dyDescent="0.4">
      <c r="B16" s="35" t="s">
        <v>49</v>
      </c>
      <c r="C16" s="113" t="s">
        <v>189</v>
      </c>
      <c r="D16" s="113"/>
      <c r="E16" s="113"/>
      <c r="F16" s="113"/>
      <c r="G16" s="113"/>
      <c r="H16" s="113"/>
      <c r="I16" s="113"/>
      <c r="J16" s="17"/>
      <c r="K16" s="17"/>
      <c r="M16" s="14"/>
      <c r="N16" s="2"/>
    </row>
    <row r="17" spans="2:14" ht="30.75" customHeight="1" x14ac:dyDescent="0.4">
      <c r="B17" s="35" t="s">
        <v>51</v>
      </c>
      <c r="C17" s="114" t="s">
        <v>165</v>
      </c>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276" t="s">
        <v>197</v>
      </c>
      <c r="D19" s="277"/>
      <c r="E19" s="278"/>
      <c r="F19" s="279" t="s">
        <v>198</v>
      </c>
      <c r="G19" s="280"/>
      <c r="H19" s="280"/>
      <c r="I19" s="281"/>
      <c r="J19" s="17"/>
      <c r="K19" s="17"/>
      <c r="M19" s="14" t="s">
        <v>37</v>
      </c>
      <c r="N19" s="2"/>
    </row>
    <row r="20" spans="2:14" ht="39.75" customHeight="1" x14ac:dyDescent="0.4">
      <c r="B20" s="36" t="s">
        <v>60</v>
      </c>
      <c r="C20" s="276" t="s">
        <v>199</v>
      </c>
      <c r="D20" s="277"/>
      <c r="E20" s="278"/>
      <c r="F20" s="279" t="s">
        <v>200</v>
      </c>
      <c r="G20" s="280"/>
      <c r="H20" s="280"/>
      <c r="I20" s="281"/>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t="s">
        <v>140</v>
      </c>
      <c r="D22" s="287"/>
      <c r="E22" s="288"/>
      <c r="F22" s="38" t="s">
        <v>66</v>
      </c>
      <c r="G22" s="48"/>
      <c r="H22" s="38" t="s">
        <v>67</v>
      </c>
      <c r="I22" s="49"/>
      <c r="J22" s="21"/>
      <c r="K22" s="21"/>
      <c r="M22" s="20"/>
    </row>
    <row r="23" spans="2:14" ht="27" customHeight="1" x14ac:dyDescent="0.4">
      <c r="B23" s="36" t="s">
        <v>68</v>
      </c>
      <c r="C23" s="270" t="s">
        <v>142</v>
      </c>
      <c r="D23" s="271"/>
      <c r="E23" s="272"/>
      <c r="F23" s="38" t="s">
        <v>70</v>
      </c>
      <c r="G23" s="210">
        <v>1</v>
      </c>
      <c r="H23" s="211"/>
      <c r="I23" s="212"/>
      <c r="J23" s="22"/>
      <c r="K23" s="22"/>
      <c r="M23" s="20"/>
    </row>
    <row r="24" spans="2:14" ht="30.75" customHeight="1" x14ac:dyDescent="0.4">
      <c r="B24" s="37" t="s">
        <v>71</v>
      </c>
      <c r="C24" s="289" t="s">
        <v>48</v>
      </c>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57" t="s">
        <v>78</v>
      </c>
      <c r="G26" s="41" t="s">
        <v>79</v>
      </c>
      <c r="H26" s="42" t="s">
        <v>80</v>
      </c>
      <c r="I26" s="43" t="s">
        <v>81</v>
      </c>
      <c r="J26" s="17"/>
      <c r="K26" s="17"/>
      <c r="M26" s="20"/>
    </row>
    <row r="27" spans="2:14" ht="19.5" customHeight="1" x14ac:dyDescent="0.4">
      <c r="B27" s="44" t="s">
        <v>82</v>
      </c>
      <c r="C27" s="51">
        <v>0</v>
      </c>
      <c r="D27" s="52"/>
      <c r="E27" s="56">
        <f>IF(OR(C27=0,C27=""),0,D27/C27)</f>
        <v>0</v>
      </c>
      <c r="F27" s="292">
        <f>SUM(C27:C38)</f>
        <v>49.8</v>
      </c>
      <c r="G27" s="295">
        <f>SUM(D27:D38)</f>
        <v>4</v>
      </c>
      <c r="H27" s="54">
        <f>+(D27*100%)/$G$23</f>
        <v>0</v>
      </c>
      <c r="I27" s="214">
        <f>G27+I22</f>
        <v>4</v>
      </c>
      <c r="J27" s="23"/>
      <c r="K27" s="23"/>
      <c r="M27" s="20"/>
    </row>
    <row r="28" spans="2:14" ht="19.5" customHeight="1" x14ac:dyDescent="0.5">
      <c r="B28" s="44" t="s">
        <v>83</v>
      </c>
      <c r="C28" s="51">
        <v>0</v>
      </c>
      <c r="D28" s="52">
        <v>0</v>
      </c>
      <c r="E28" s="56">
        <f t="shared" ref="E28:E38" si="0">IF(OR(C28=0,C28=""),0,D28/C28)</f>
        <v>0</v>
      </c>
      <c r="F28" s="293"/>
      <c r="G28" s="296"/>
      <c r="H28" s="55">
        <f>+IF(D28="","",((D28*100%)/$G$23)+H27)</f>
        <v>0</v>
      </c>
      <c r="I28" s="215"/>
      <c r="J28" s="23"/>
      <c r="K28" s="23"/>
      <c r="M28" s="20"/>
    </row>
    <row r="29" spans="2:14" ht="19.5" customHeight="1" x14ac:dyDescent="0.5">
      <c r="B29" s="44" t="s">
        <v>84</v>
      </c>
      <c r="C29" s="51">
        <v>0</v>
      </c>
      <c r="D29" s="52">
        <v>0</v>
      </c>
      <c r="E29" s="56">
        <f t="shared" si="0"/>
        <v>0</v>
      </c>
      <c r="F29" s="293"/>
      <c r="G29" s="296"/>
      <c r="H29" s="55">
        <f>+IF(D29="","",((D29*100%)/$G$23)+H28)</f>
        <v>0</v>
      </c>
      <c r="I29" s="215"/>
      <c r="J29" s="23"/>
      <c r="K29" s="23"/>
      <c r="M29" s="20"/>
    </row>
    <row r="30" spans="2:14" ht="19.5" customHeight="1" x14ac:dyDescent="0.5">
      <c r="B30" s="44" t="s">
        <v>85</v>
      </c>
      <c r="C30" s="51">
        <v>0</v>
      </c>
      <c r="D30" s="52">
        <v>0</v>
      </c>
      <c r="E30" s="56">
        <f t="shared" si="0"/>
        <v>0</v>
      </c>
      <c r="F30" s="293"/>
      <c r="G30" s="296"/>
      <c r="H30" s="55">
        <f t="shared" ref="H30:H38" si="1">+IF(D30="","",((D30*100%)/$G$23)+H29)</f>
        <v>0</v>
      </c>
      <c r="I30" s="215"/>
      <c r="J30" s="23"/>
      <c r="K30" s="23"/>
    </row>
    <row r="31" spans="2:14" ht="19.5" customHeight="1" x14ac:dyDescent="0.5">
      <c r="B31" s="44" t="s">
        <v>86</v>
      </c>
      <c r="C31" s="51">
        <v>0</v>
      </c>
      <c r="D31" s="52">
        <v>0</v>
      </c>
      <c r="E31" s="56">
        <f t="shared" si="0"/>
        <v>0</v>
      </c>
      <c r="F31" s="293"/>
      <c r="G31" s="296"/>
      <c r="H31" s="55">
        <f t="shared" si="1"/>
        <v>0</v>
      </c>
      <c r="I31" s="215"/>
      <c r="J31" s="23"/>
      <c r="K31" s="23"/>
    </row>
    <row r="32" spans="2:14" ht="19.5" customHeight="1" x14ac:dyDescent="0.5">
      <c r="B32" s="44" t="s">
        <v>87</v>
      </c>
      <c r="C32" s="51">
        <v>0</v>
      </c>
      <c r="D32" s="52">
        <v>0</v>
      </c>
      <c r="E32" s="56">
        <f t="shared" si="0"/>
        <v>0</v>
      </c>
      <c r="F32" s="293"/>
      <c r="G32" s="296"/>
      <c r="H32" s="55">
        <f t="shared" si="1"/>
        <v>0</v>
      </c>
      <c r="I32" s="215"/>
      <c r="J32" s="23"/>
      <c r="K32" s="23"/>
    </row>
    <row r="33" spans="2:11" ht="19.5" customHeight="1" x14ac:dyDescent="0.4">
      <c r="B33" s="44" t="s">
        <v>88</v>
      </c>
      <c r="C33" s="51">
        <v>8.3000000000000007</v>
      </c>
      <c r="D33" s="52">
        <v>1</v>
      </c>
      <c r="E33" s="56">
        <f t="shared" si="0"/>
        <v>0.12048192771084336</v>
      </c>
      <c r="F33" s="293"/>
      <c r="G33" s="296"/>
      <c r="H33" s="54">
        <f>+(D33*100%)/$G$23</f>
        <v>1</v>
      </c>
      <c r="I33" s="215"/>
      <c r="J33" s="23"/>
      <c r="K33" s="23"/>
    </row>
    <row r="34" spans="2:11" ht="19.5" customHeight="1" x14ac:dyDescent="0.4">
      <c r="B34" s="44" t="s">
        <v>89</v>
      </c>
      <c r="C34" s="51">
        <v>8.3000000000000007</v>
      </c>
      <c r="D34" s="52">
        <v>1</v>
      </c>
      <c r="E34" s="56">
        <f t="shared" si="0"/>
        <v>0.12048192771084336</v>
      </c>
      <c r="F34" s="293"/>
      <c r="G34" s="296"/>
      <c r="H34" s="54">
        <f>+(D34*100%)/$G$23</f>
        <v>1</v>
      </c>
      <c r="I34" s="215"/>
      <c r="J34" s="23"/>
      <c r="K34" s="23"/>
    </row>
    <row r="35" spans="2:11" ht="19.5" customHeight="1" x14ac:dyDescent="0.4">
      <c r="B35" s="44" t="s">
        <v>90</v>
      </c>
      <c r="C35" s="51">
        <v>8.3000000000000007</v>
      </c>
      <c r="D35" s="52">
        <v>1</v>
      </c>
      <c r="E35" s="56">
        <f t="shared" si="0"/>
        <v>0.12048192771084336</v>
      </c>
      <c r="F35" s="293"/>
      <c r="G35" s="296"/>
      <c r="H35" s="54">
        <f>+(D35*100%)/$G$23</f>
        <v>1</v>
      </c>
      <c r="I35" s="215"/>
      <c r="J35" s="23"/>
      <c r="K35" s="23"/>
    </row>
    <row r="36" spans="2:11" ht="19.5" customHeight="1" x14ac:dyDescent="0.4">
      <c r="B36" s="44" t="s">
        <v>91</v>
      </c>
      <c r="C36" s="51">
        <v>8.3000000000000007</v>
      </c>
      <c r="D36" s="52">
        <v>1</v>
      </c>
      <c r="E36" s="56">
        <f t="shared" si="0"/>
        <v>0.12048192771084336</v>
      </c>
      <c r="F36" s="293"/>
      <c r="G36" s="296"/>
      <c r="H36" s="54">
        <f>+(D36*100%)/$G$23</f>
        <v>1</v>
      </c>
      <c r="I36" s="215"/>
      <c r="J36" s="23"/>
      <c r="K36" s="23"/>
    </row>
    <row r="37" spans="2:11" ht="19.5" customHeight="1" x14ac:dyDescent="0.5">
      <c r="B37" s="44" t="s">
        <v>92</v>
      </c>
      <c r="C37" s="51">
        <v>8.3000000000000007</v>
      </c>
      <c r="D37" s="52"/>
      <c r="E37" s="56">
        <f t="shared" si="0"/>
        <v>0</v>
      </c>
      <c r="F37" s="293"/>
      <c r="G37" s="296"/>
      <c r="H37" s="55" t="str">
        <f t="shared" si="1"/>
        <v/>
      </c>
      <c r="I37" s="215"/>
      <c r="J37" s="23"/>
      <c r="K37" s="23"/>
    </row>
    <row r="38" spans="2:11" ht="19.5" customHeight="1" x14ac:dyDescent="0.5">
      <c r="B38" s="44" t="s">
        <v>93</v>
      </c>
      <c r="C38" s="51">
        <v>8.3000000000000007</v>
      </c>
      <c r="D38" s="52"/>
      <c r="E38" s="56">
        <f t="shared" si="0"/>
        <v>0</v>
      </c>
      <c r="F38" s="294"/>
      <c r="G38" s="297"/>
      <c r="H38" s="55" t="str">
        <f t="shared" si="1"/>
        <v/>
      </c>
      <c r="I38" s="216"/>
      <c r="J38" s="23"/>
      <c r="K38" s="23"/>
    </row>
    <row r="39" spans="2:11" ht="90" customHeight="1" x14ac:dyDescent="0.4">
      <c r="B39" s="45" t="s">
        <v>94</v>
      </c>
      <c r="C39" s="298" t="s">
        <v>207</v>
      </c>
      <c r="D39" s="299"/>
      <c r="E39" s="299"/>
      <c r="F39" s="300"/>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315.75" customHeight="1" x14ac:dyDescent="0.4">
      <c r="B45" s="35" t="s">
        <v>96</v>
      </c>
      <c r="C45" s="302" t="s">
        <v>268</v>
      </c>
      <c r="D45" s="303"/>
      <c r="E45" s="303"/>
      <c r="F45" s="303"/>
      <c r="G45" s="303"/>
      <c r="H45" s="303"/>
      <c r="I45" s="304"/>
      <c r="J45" s="25"/>
      <c r="K45" s="25"/>
    </row>
    <row r="46" spans="2:11" ht="69.75" customHeight="1" x14ac:dyDescent="0.4">
      <c r="B46" s="35" t="s">
        <v>97</v>
      </c>
      <c r="C46" s="245"/>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203</v>
      </c>
      <c r="D48" s="133"/>
      <c r="E48" s="133"/>
      <c r="F48" s="133"/>
      <c r="G48" s="133"/>
      <c r="H48" s="133"/>
      <c r="I48" s="133"/>
      <c r="J48" s="26"/>
      <c r="K48" s="26"/>
    </row>
    <row r="49" spans="2:11" ht="28.5" customHeight="1" x14ac:dyDescent="0.4">
      <c r="B49" s="38" t="s">
        <v>102</v>
      </c>
      <c r="C49" s="133" t="s">
        <v>203</v>
      </c>
      <c r="D49" s="133"/>
      <c r="E49" s="133"/>
      <c r="F49" s="133"/>
      <c r="G49" s="133"/>
      <c r="H49" s="133"/>
      <c r="I49" s="133"/>
      <c r="J49" s="26"/>
      <c r="K49" s="26"/>
    </row>
    <row r="50" spans="2:11" ht="30" customHeight="1" x14ac:dyDescent="0.4">
      <c r="B50" s="46" t="s">
        <v>103</v>
      </c>
      <c r="C50" s="133"/>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F00-000000000000}">
      <formula1>$N$11:$N$12</formula1>
    </dataValidation>
    <dataValidation type="list" allowBlank="1" showInputMessage="1" showErrorMessage="1" sqref="H13:I13" xr:uid="{00000000-0002-0000-0F00-000001000000}">
      <formula1>$N$5:$N$8</formula1>
    </dataValidation>
    <dataValidation type="list" allowBlank="1" showInputMessage="1" showErrorMessage="1" sqref="J10:K10" xr:uid="{00000000-0002-0000-0F00-000002000000}">
      <formula1>$M$21:$M$28</formula1>
    </dataValidation>
    <dataValidation type="list" allowBlank="1" showInputMessage="1" showErrorMessage="1" sqref="C9:F9" xr:uid="{00000000-0002-0000-0F00-000003000000}">
      <formula1>$M$6:$M$9</formula1>
    </dataValidation>
    <dataValidation type="list" allowBlank="1" showInputMessage="1" showErrorMessage="1" sqref="C24:E24" xr:uid="{00000000-0002-0000-0F00-000004000000}">
      <formula1>$M$12:$M$15</formula1>
    </dataValidation>
    <dataValidation type="list" allowBlank="1" showInputMessage="1" showErrorMessage="1" sqref="H12:I12" xr:uid="{00000000-0002-0000-0F00-000005000000}">
      <formula1>M17:M19</formula1>
    </dataValidation>
    <dataValidation type="list" showDropDown="1" showInputMessage="1" showErrorMessage="1" sqref="K12" xr:uid="{00000000-0002-0000-0F00-000006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50"/>
  <sheetViews>
    <sheetView topLeftCell="A5" workbookViewId="0">
      <selection activeCell="C16" sqref="C16:I16"/>
    </sheetView>
  </sheetViews>
  <sheetFormatPr baseColWidth="10" defaultColWidth="9.1171875" defaultRowHeight="14.35" x14ac:dyDescent="0.5"/>
  <cols>
    <col min="1" max="1" width="0.87890625" customWidth="1"/>
    <col min="2" max="2" width="20" customWidth="1"/>
    <col min="3" max="3" width="17" customWidth="1"/>
    <col min="4" max="4" width="20.5859375" customWidth="1"/>
    <col min="5" max="5" width="18" customWidth="1"/>
    <col min="6" max="6" width="16" customWidth="1"/>
    <col min="7" max="7" width="18.29296875" customWidth="1"/>
    <col min="8" max="8" width="22.29296875" customWidth="1"/>
  </cols>
  <sheetData>
    <row r="1" spans="1:24" x14ac:dyDescent="0.5">
      <c r="A1" s="3"/>
      <c r="B1" s="107"/>
      <c r="C1" s="108" t="s">
        <v>0</v>
      </c>
      <c r="D1" s="108"/>
      <c r="E1" s="108"/>
      <c r="F1" s="108"/>
      <c r="G1" s="108"/>
      <c r="H1" s="108"/>
      <c r="I1" s="109"/>
      <c r="J1" s="6"/>
      <c r="K1" s="6"/>
      <c r="L1" s="1"/>
      <c r="M1" s="7" t="s">
        <v>1</v>
      </c>
      <c r="N1" s="1"/>
      <c r="O1" s="1"/>
      <c r="P1" s="1"/>
      <c r="Q1" s="1"/>
      <c r="R1" s="1"/>
      <c r="S1" s="1"/>
      <c r="T1" s="1"/>
      <c r="U1" s="1"/>
      <c r="V1" s="1"/>
      <c r="W1" s="1"/>
      <c r="X1" s="1"/>
    </row>
    <row r="2" spans="1:24" x14ac:dyDescent="0.5">
      <c r="A2" s="3"/>
      <c r="B2" s="107"/>
      <c r="C2" s="108" t="s">
        <v>2</v>
      </c>
      <c r="D2" s="108"/>
      <c r="E2" s="108"/>
      <c r="F2" s="108"/>
      <c r="G2" s="108"/>
      <c r="H2" s="108"/>
      <c r="I2" s="109"/>
      <c r="J2" s="6"/>
      <c r="K2" s="6"/>
      <c r="L2" s="1"/>
      <c r="M2" s="7" t="s">
        <v>3</v>
      </c>
      <c r="N2" s="1"/>
      <c r="O2" s="1"/>
      <c r="P2" s="1"/>
      <c r="Q2" s="1"/>
      <c r="R2" s="1"/>
      <c r="S2" s="1"/>
      <c r="T2" s="1"/>
      <c r="U2" s="1"/>
      <c r="V2" s="1"/>
      <c r="W2" s="1"/>
      <c r="X2" s="1"/>
    </row>
    <row r="3" spans="1:24" x14ac:dyDescent="0.5">
      <c r="A3" s="3"/>
      <c r="B3" s="107"/>
      <c r="C3" s="108" t="s">
        <v>4</v>
      </c>
      <c r="D3" s="108"/>
      <c r="E3" s="108"/>
      <c r="F3" s="108" t="s">
        <v>5</v>
      </c>
      <c r="G3" s="108"/>
      <c r="H3" s="108"/>
      <c r="I3" s="109"/>
      <c r="J3" s="6"/>
      <c r="K3" s="6"/>
      <c r="L3" s="1"/>
      <c r="M3" s="7" t="s">
        <v>6</v>
      </c>
      <c r="N3" s="1"/>
      <c r="O3" s="1"/>
      <c r="P3" s="1"/>
      <c r="Q3" s="1"/>
      <c r="R3" s="1"/>
      <c r="S3" s="1"/>
      <c r="T3" s="1"/>
      <c r="U3" s="1"/>
      <c r="V3" s="1"/>
      <c r="W3" s="1"/>
      <c r="X3" s="1"/>
    </row>
    <row r="4" spans="1:24" x14ac:dyDescent="0.5">
      <c r="A4" s="3"/>
      <c r="B4" s="110"/>
      <c r="C4" s="110"/>
      <c r="D4" s="110"/>
      <c r="E4" s="110"/>
      <c r="F4" s="110"/>
      <c r="G4" s="110"/>
      <c r="H4" s="110"/>
      <c r="I4" s="110"/>
      <c r="J4" s="8"/>
      <c r="K4" s="8"/>
      <c r="L4" s="1"/>
      <c r="M4" s="1"/>
      <c r="N4" s="1"/>
      <c r="O4" s="1"/>
      <c r="P4" s="1"/>
      <c r="Q4" s="1"/>
      <c r="R4" s="1"/>
      <c r="S4" s="1"/>
      <c r="T4" s="1"/>
      <c r="U4" s="1"/>
      <c r="V4" s="1"/>
      <c r="W4" s="1"/>
      <c r="X4" s="1"/>
    </row>
    <row r="5" spans="1:24" x14ac:dyDescent="0.5">
      <c r="A5" s="3"/>
      <c r="B5" s="111" t="s">
        <v>7</v>
      </c>
      <c r="C5" s="111"/>
      <c r="D5" s="111"/>
      <c r="E5" s="111"/>
      <c r="F5" s="111"/>
      <c r="G5" s="111"/>
      <c r="H5" s="111"/>
      <c r="I5" s="111"/>
      <c r="J5" s="9"/>
      <c r="K5" s="9"/>
      <c r="L5" s="1"/>
      <c r="M5" s="1"/>
      <c r="N5" s="2" t="s">
        <v>8</v>
      </c>
      <c r="O5" s="1"/>
      <c r="P5" s="1"/>
      <c r="Q5" s="1"/>
      <c r="R5" s="1"/>
      <c r="S5" s="1"/>
      <c r="T5" s="1"/>
      <c r="U5" s="1"/>
      <c r="V5" s="1"/>
      <c r="W5" s="1"/>
      <c r="X5" s="1"/>
    </row>
    <row r="6" spans="1:24" ht="23.35" x14ac:dyDescent="0.5">
      <c r="A6" s="3"/>
      <c r="B6" s="35" t="s">
        <v>9</v>
      </c>
      <c r="C6" s="50"/>
      <c r="D6" s="112" t="s">
        <v>10</v>
      </c>
      <c r="E6" s="112"/>
      <c r="F6" s="113"/>
      <c r="G6" s="113"/>
      <c r="H6" s="113"/>
      <c r="I6" s="113"/>
      <c r="J6" s="10"/>
      <c r="K6" s="10"/>
      <c r="L6" s="1"/>
      <c r="M6" s="7" t="s">
        <v>12</v>
      </c>
      <c r="N6" s="2" t="s">
        <v>13</v>
      </c>
      <c r="O6" s="1"/>
      <c r="P6" s="1"/>
      <c r="Q6" s="1"/>
      <c r="R6" s="1"/>
      <c r="S6" s="1"/>
      <c r="T6" s="1"/>
      <c r="U6" s="1"/>
      <c r="V6" s="1"/>
      <c r="W6" s="1"/>
      <c r="X6" s="1"/>
    </row>
    <row r="7" spans="1:24" ht="23.35" x14ac:dyDescent="0.5">
      <c r="A7" s="3"/>
      <c r="B7" s="35" t="s">
        <v>14</v>
      </c>
      <c r="C7" s="50"/>
      <c r="D7" s="112" t="s">
        <v>15</v>
      </c>
      <c r="E7" s="112"/>
      <c r="F7" s="114"/>
      <c r="G7" s="114"/>
      <c r="H7" s="38" t="s">
        <v>17</v>
      </c>
      <c r="I7" s="50"/>
      <c r="J7" s="11"/>
      <c r="K7" s="11"/>
      <c r="L7" s="1"/>
      <c r="M7" s="7" t="s">
        <v>19</v>
      </c>
      <c r="N7" s="2" t="s">
        <v>20</v>
      </c>
      <c r="O7" s="1"/>
      <c r="P7" s="1"/>
      <c r="Q7" s="1"/>
      <c r="R7" s="1"/>
      <c r="S7" s="1"/>
      <c r="T7" s="1"/>
      <c r="U7" s="1"/>
      <c r="V7" s="1"/>
      <c r="W7" s="1"/>
      <c r="X7" s="1"/>
    </row>
    <row r="8" spans="1:24" x14ac:dyDescent="0.5">
      <c r="A8" s="3"/>
      <c r="B8" s="35" t="s">
        <v>21</v>
      </c>
      <c r="C8" s="113"/>
      <c r="D8" s="113"/>
      <c r="E8" s="113"/>
      <c r="F8" s="113"/>
      <c r="G8" s="38" t="s">
        <v>23</v>
      </c>
      <c r="H8" s="117"/>
      <c r="I8" s="117"/>
      <c r="J8" s="12"/>
      <c r="K8" s="12"/>
      <c r="L8" s="1"/>
      <c r="M8" s="7" t="s">
        <v>24</v>
      </c>
      <c r="N8" s="2" t="s">
        <v>25</v>
      </c>
      <c r="O8" s="1"/>
      <c r="P8" s="1"/>
      <c r="Q8" s="1"/>
      <c r="R8" s="1"/>
      <c r="S8" s="1"/>
      <c r="T8" s="1"/>
      <c r="U8" s="1"/>
      <c r="V8" s="1"/>
      <c r="W8" s="1"/>
      <c r="X8" s="1"/>
    </row>
    <row r="9" spans="1:24" x14ac:dyDescent="0.5">
      <c r="A9" s="3"/>
      <c r="B9" s="35" t="s">
        <v>3</v>
      </c>
      <c r="C9" s="118"/>
      <c r="D9" s="118"/>
      <c r="E9" s="118"/>
      <c r="F9" s="118"/>
      <c r="G9" s="38" t="s">
        <v>26</v>
      </c>
      <c r="H9" s="198"/>
      <c r="I9" s="198"/>
      <c r="J9" s="13"/>
      <c r="K9" s="13"/>
      <c r="L9" s="1"/>
      <c r="M9" s="14" t="s">
        <v>28</v>
      </c>
      <c r="N9" s="1"/>
      <c r="O9" s="1"/>
      <c r="P9" s="1"/>
      <c r="Q9" s="1"/>
      <c r="R9" s="1"/>
      <c r="S9" s="1"/>
      <c r="T9" s="1"/>
      <c r="U9" s="1"/>
      <c r="V9" s="1"/>
      <c r="W9" s="1"/>
      <c r="X9" s="1"/>
    </row>
    <row r="10" spans="1:24" x14ac:dyDescent="0.5">
      <c r="A10" s="3"/>
      <c r="B10" s="35" t="s">
        <v>29</v>
      </c>
      <c r="C10" s="113"/>
      <c r="D10" s="113"/>
      <c r="E10" s="113"/>
      <c r="F10" s="113"/>
      <c r="G10" s="113"/>
      <c r="H10" s="113"/>
      <c r="I10" s="113"/>
      <c r="J10" s="15"/>
      <c r="K10" s="15"/>
      <c r="L10" s="1"/>
      <c r="M10" s="14"/>
      <c r="N10" s="1"/>
      <c r="O10" s="1"/>
      <c r="P10" s="1"/>
      <c r="Q10" s="1"/>
      <c r="R10" s="1"/>
      <c r="S10" s="1"/>
      <c r="T10" s="1"/>
      <c r="U10" s="1"/>
      <c r="V10" s="1"/>
      <c r="W10" s="1"/>
      <c r="X10" s="1"/>
    </row>
    <row r="11" spans="1:24" ht="23.35" x14ac:dyDescent="0.5">
      <c r="A11" s="3"/>
      <c r="B11" s="35" t="s">
        <v>31</v>
      </c>
      <c r="C11" s="114"/>
      <c r="D11" s="114"/>
      <c r="E11" s="114"/>
      <c r="F11" s="114"/>
      <c r="G11" s="114"/>
      <c r="H11" s="114"/>
      <c r="I11" s="114"/>
      <c r="J11" s="11"/>
      <c r="K11" s="11"/>
      <c r="L11" s="1"/>
      <c r="M11" s="14"/>
      <c r="N11" s="2" t="s">
        <v>33</v>
      </c>
      <c r="O11" s="1"/>
      <c r="P11" s="1"/>
      <c r="Q11" s="1"/>
      <c r="R11" s="1"/>
      <c r="S11" s="1"/>
      <c r="T11" s="1"/>
      <c r="U11" s="1"/>
      <c r="V11" s="1"/>
      <c r="W11" s="1"/>
      <c r="X11" s="1"/>
    </row>
    <row r="12" spans="1:24" x14ac:dyDescent="0.5">
      <c r="A12" s="3"/>
      <c r="B12" s="35" t="s">
        <v>34</v>
      </c>
      <c r="C12" s="115" t="s">
        <v>208</v>
      </c>
      <c r="D12" s="115"/>
      <c r="E12" s="115"/>
      <c r="F12" s="115"/>
      <c r="G12" s="38" t="s">
        <v>36</v>
      </c>
      <c r="H12" s="121" t="s">
        <v>53</v>
      </c>
      <c r="I12" s="121"/>
      <c r="J12" s="11"/>
      <c r="K12" s="11"/>
      <c r="L12" s="1"/>
      <c r="M12" s="14" t="s">
        <v>38</v>
      </c>
      <c r="N12" s="2" t="s">
        <v>18</v>
      </c>
      <c r="O12" s="1"/>
      <c r="P12" s="1"/>
      <c r="Q12" s="1"/>
      <c r="R12" s="1"/>
      <c r="S12" s="1"/>
      <c r="T12" s="1"/>
      <c r="U12" s="1"/>
      <c r="V12" s="1"/>
      <c r="W12" s="1"/>
      <c r="X12" s="1"/>
    </row>
    <row r="13" spans="1:24" x14ac:dyDescent="0.5">
      <c r="A13" s="3"/>
      <c r="B13" s="35" t="s">
        <v>39</v>
      </c>
      <c r="C13" s="122" t="s">
        <v>162</v>
      </c>
      <c r="D13" s="122"/>
      <c r="E13" s="122"/>
      <c r="F13" s="122"/>
      <c r="G13" s="38" t="s">
        <v>41</v>
      </c>
      <c r="H13" s="114" t="s">
        <v>8</v>
      </c>
      <c r="I13" s="114"/>
      <c r="J13" s="11"/>
      <c r="K13" s="11"/>
      <c r="L13" s="1"/>
      <c r="M13" s="14" t="s">
        <v>42</v>
      </c>
      <c r="N13" s="1"/>
      <c r="O13" s="1"/>
      <c r="P13" s="1"/>
      <c r="Q13" s="1"/>
      <c r="R13" s="1"/>
      <c r="S13" s="1"/>
      <c r="T13" s="1"/>
      <c r="U13" s="1"/>
      <c r="V13" s="1"/>
      <c r="W13" s="1"/>
      <c r="X13" s="1"/>
    </row>
    <row r="14" spans="1:24" ht="23.35" x14ac:dyDescent="0.5">
      <c r="A14" s="3"/>
      <c r="B14" s="35" t="s">
        <v>43</v>
      </c>
      <c r="C14" s="321" t="s">
        <v>209</v>
      </c>
      <c r="D14" s="321"/>
      <c r="E14" s="321"/>
      <c r="F14" s="321"/>
      <c r="G14" s="321"/>
      <c r="H14" s="321"/>
      <c r="I14" s="321"/>
      <c r="J14" s="15"/>
      <c r="K14" s="15"/>
      <c r="L14" s="1"/>
      <c r="M14" s="14" t="s">
        <v>45</v>
      </c>
      <c r="N14" s="2"/>
      <c r="O14" s="1"/>
      <c r="P14" s="1"/>
      <c r="Q14" s="1"/>
      <c r="R14" s="1"/>
      <c r="S14" s="1"/>
      <c r="T14" s="1"/>
      <c r="U14" s="1"/>
      <c r="V14" s="1"/>
      <c r="W14" s="1"/>
      <c r="X14" s="1"/>
    </row>
    <row r="15" spans="1:24" ht="23.35" x14ac:dyDescent="0.5">
      <c r="A15" s="3"/>
      <c r="B15" s="35" t="s">
        <v>46</v>
      </c>
      <c r="C15" s="115" t="s">
        <v>136</v>
      </c>
      <c r="D15" s="115"/>
      <c r="E15" s="115"/>
      <c r="F15" s="115"/>
      <c r="G15" s="115"/>
      <c r="H15" s="115"/>
      <c r="I15" s="115"/>
      <c r="J15" s="16"/>
      <c r="K15" s="16"/>
      <c r="L15" s="1"/>
      <c r="M15" s="14" t="s">
        <v>48</v>
      </c>
      <c r="N15" s="2"/>
      <c r="O15" s="1"/>
      <c r="P15" s="1"/>
      <c r="Q15" s="1"/>
      <c r="R15" s="1"/>
      <c r="S15" s="1"/>
      <c r="T15" s="1"/>
      <c r="U15" s="1"/>
      <c r="V15" s="1"/>
      <c r="W15" s="1"/>
      <c r="X15" s="1"/>
    </row>
    <row r="16" spans="1:24" x14ac:dyDescent="0.5">
      <c r="A16" s="3"/>
      <c r="B16" s="35" t="s">
        <v>49</v>
      </c>
      <c r="C16" s="113" t="s">
        <v>164</v>
      </c>
      <c r="D16" s="113"/>
      <c r="E16" s="113"/>
      <c r="F16" s="113"/>
      <c r="G16" s="113"/>
      <c r="H16" s="113"/>
      <c r="I16" s="113"/>
      <c r="J16" s="17"/>
      <c r="K16" s="17"/>
      <c r="L16" s="1"/>
      <c r="M16" s="14"/>
      <c r="N16" s="2"/>
      <c r="O16" s="1"/>
      <c r="P16" s="1"/>
      <c r="Q16" s="1"/>
      <c r="R16" s="1"/>
      <c r="S16" s="1"/>
      <c r="T16" s="1"/>
      <c r="U16" s="1"/>
      <c r="V16" s="1"/>
      <c r="W16" s="1"/>
      <c r="X16" s="1"/>
    </row>
    <row r="17" spans="1:24" ht="23.35" x14ac:dyDescent="0.5">
      <c r="A17" s="3"/>
      <c r="B17" s="35" t="s">
        <v>51</v>
      </c>
      <c r="C17" s="114" t="s">
        <v>165</v>
      </c>
      <c r="D17" s="125"/>
      <c r="E17" s="125"/>
      <c r="F17" s="125"/>
      <c r="G17" s="125"/>
      <c r="H17" s="125"/>
      <c r="I17" s="125"/>
      <c r="J17" s="18"/>
      <c r="K17" s="18"/>
      <c r="L17" s="1"/>
      <c r="M17" s="14" t="s">
        <v>53</v>
      </c>
      <c r="N17" s="2"/>
      <c r="O17" s="1"/>
      <c r="P17" s="1"/>
      <c r="Q17" s="1"/>
      <c r="R17" s="1"/>
      <c r="S17" s="1"/>
      <c r="T17" s="1"/>
      <c r="U17" s="1"/>
      <c r="V17" s="1"/>
      <c r="W17" s="1"/>
      <c r="X17" s="1"/>
    </row>
    <row r="18" spans="1:24" x14ac:dyDescent="0.5">
      <c r="A18" s="3"/>
      <c r="B18" s="126" t="s">
        <v>54</v>
      </c>
      <c r="C18" s="127" t="s">
        <v>55</v>
      </c>
      <c r="D18" s="127"/>
      <c r="E18" s="127"/>
      <c r="F18" s="128" t="s">
        <v>56</v>
      </c>
      <c r="G18" s="128"/>
      <c r="H18" s="128"/>
      <c r="I18" s="128"/>
      <c r="J18" s="19"/>
      <c r="K18" s="19"/>
      <c r="L18" s="1"/>
      <c r="M18" s="14" t="s">
        <v>57</v>
      </c>
      <c r="N18" s="2"/>
      <c r="O18" s="1"/>
      <c r="P18" s="1"/>
      <c r="Q18" s="1"/>
      <c r="R18" s="1"/>
      <c r="S18" s="1"/>
      <c r="T18" s="1"/>
      <c r="U18" s="1"/>
      <c r="V18" s="1"/>
      <c r="W18" s="1"/>
      <c r="X18" s="1"/>
    </row>
    <row r="19" spans="1:24" ht="24" customHeight="1" x14ac:dyDescent="0.5">
      <c r="A19" s="3"/>
      <c r="B19" s="126"/>
      <c r="C19" s="276" t="s">
        <v>210</v>
      </c>
      <c r="D19" s="277"/>
      <c r="E19" s="278"/>
      <c r="F19" s="346" t="s">
        <v>211</v>
      </c>
      <c r="G19" s="347"/>
      <c r="H19" s="347"/>
      <c r="I19" s="348"/>
      <c r="J19" s="17"/>
      <c r="K19" s="17"/>
      <c r="L19" s="1"/>
      <c r="M19" s="14" t="s">
        <v>37</v>
      </c>
      <c r="N19" s="2"/>
      <c r="O19" s="1"/>
      <c r="P19" s="1"/>
      <c r="Q19" s="1"/>
      <c r="R19" s="1"/>
      <c r="S19" s="1"/>
      <c r="T19" s="1"/>
      <c r="U19" s="1"/>
      <c r="V19" s="1"/>
      <c r="W19" s="1"/>
      <c r="X19" s="1"/>
    </row>
    <row r="20" spans="1:24" ht="30" customHeight="1" x14ac:dyDescent="0.5">
      <c r="A20" s="3"/>
      <c r="B20" s="36" t="s">
        <v>60</v>
      </c>
      <c r="C20" s="346" t="s">
        <v>212</v>
      </c>
      <c r="D20" s="347"/>
      <c r="E20" s="349"/>
      <c r="F20" s="346" t="s">
        <v>213</v>
      </c>
      <c r="G20" s="347"/>
      <c r="H20" s="347"/>
      <c r="I20" s="348"/>
      <c r="J20" s="11"/>
      <c r="K20" s="11"/>
      <c r="L20" s="1"/>
      <c r="M20" s="14"/>
      <c r="N20" s="2"/>
      <c r="O20" s="1"/>
      <c r="P20" s="1"/>
      <c r="Q20" s="1"/>
      <c r="R20" s="1"/>
      <c r="S20" s="1"/>
      <c r="T20" s="1"/>
      <c r="U20" s="1"/>
      <c r="V20" s="1"/>
      <c r="W20" s="1"/>
      <c r="X20" s="1"/>
    </row>
    <row r="21" spans="1:24" ht="38.25" customHeight="1" x14ac:dyDescent="0.5">
      <c r="A21" s="3"/>
      <c r="B21" s="36" t="s">
        <v>61</v>
      </c>
      <c r="C21" s="282"/>
      <c r="D21" s="283"/>
      <c r="E21" s="284"/>
      <c r="F21" s="270"/>
      <c r="G21" s="271"/>
      <c r="H21" s="271"/>
      <c r="I21" s="285"/>
      <c r="J21" s="16"/>
      <c r="K21" s="16"/>
      <c r="L21" s="1"/>
      <c r="M21" s="20"/>
      <c r="N21" s="2"/>
      <c r="O21" s="1"/>
      <c r="P21" s="1"/>
      <c r="Q21" s="1"/>
      <c r="R21" s="1"/>
      <c r="S21" s="1"/>
      <c r="T21" s="1"/>
      <c r="U21" s="1"/>
      <c r="V21" s="1"/>
      <c r="W21" s="1"/>
      <c r="X21" s="1"/>
    </row>
    <row r="22" spans="1:24" x14ac:dyDescent="0.5">
      <c r="A22" s="3"/>
      <c r="B22" s="36" t="s">
        <v>64</v>
      </c>
      <c r="C22" s="286">
        <v>45474</v>
      </c>
      <c r="D22" s="287"/>
      <c r="E22" s="288"/>
      <c r="F22" s="38" t="s">
        <v>66</v>
      </c>
      <c r="G22" s="48"/>
      <c r="H22" s="38" t="s">
        <v>67</v>
      </c>
      <c r="I22" s="49"/>
      <c r="J22" s="21"/>
      <c r="K22" s="21"/>
      <c r="L22" s="1"/>
      <c r="M22" s="20"/>
      <c r="N22" s="1"/>
      <c r="O22" s="1"/>
      <c r="P22" s="1"/>
      <c r="Q22" s="58"/>
      <c r="R22" s="1"/>
      <c r="S22" s="1"/>
      <c r="T22" s="1"/>
      <c r="U22" s="1"/>
      <c r="V22" s="1"/>
      <c r="W22" s="1"/>
      <c r="X22" s="1"/>
    </row>
    <row r="23" spans="1:24" x14ac:dyDescent="0.5">
      <c r="A23" s="3"/>
      <c r="B23" s="36" t="s">
        <v>68</v>
      </c>
      <c r="C23" s="322" t="s">
        <v>171</v>
      </c>
      <c r="D23" s="271"/>
      <c r="E23" s="272"/>
      <c r="F23" s="38" t="s">
        <v>70</v>
      </c>
      <c r="G23" s="210">
        <v>100</v>
      </c>
      <c r="H23" s="211"/>
      <c r="I23" s="212"/>
      <c r="J23" s="22"/>
      <c r="K23" s="22"/>
      <c r="L23" s="1"/>
      <c r="M23" s="20"/>
      <c r="N23" s="1"/>
      <c r="O23" s="1"/>
      <c r="P23" s="1"/>
      <c r="Q23" s="1"/>
      <c r="R23" s="1"/>
      <c r="S23" s="1"/>
      <c r="T23" s="1"/>
      <c r="U23" s="1"/>
      <c r="V23" s="1"/>
      <c r="W23" s="1"/>
      <c r="X23" s="1"/>
    </row>
    <row r="24" spans="1:24" ht="23.35" x14ac:dyDescent="0.5">
      <c r="A24" s="3"/>
      <c r="B24" s="37" t="s">
        <v>71</v>
      </c>
      <c r="C24" s="289" t="s">
        <v>48</v>
      </c>
      <c r="D24" s="290"/>
      <c r="E24" s="291"/>
      <c r="F24" s="39" t="s">
        <v>72</v>
      </c>
      <c r="G24" s="270"/>
      <c r="H24" s="271"/>
      <c r="I24" s="272"/>
      <c r="J24" s="19"/>
      <c r="K24" s="19"/>
      <c r="L24" s="1"/>
      <c r="M24" s="20"/>
      <c r="N24" s="1"/>
      <c r="O24" s="1"/>
      <c r="P24" s="1"/>
      <c r="Q24" s="1"/>
      <c r="R24" s="1"/>
      <c r="S24" s="1"/>
      <c r="T24" s="1"/>
      <c r="U24" s="1"/>
      <c r="V24" s="1"/>
      <c r="W24" s="1"/>
      <c r="X24" s="1"/>
    </row>
    <row r="25" spans="1:24" x14ac:dyDescent="0.5">
      <c r="A25" s="3"/>
      <c r="B25" s="174" t="s">
        <v>73</v>
      </c>
      <c r="C25" s="129"/>
      <c r="D25" s="129"/>
      <c r="E25" s="129"/>
      <c r="F25" s="129"/>
      <c r="G25" s="129"/>
      <c r="H25" s="129"/>
      <c r="I25" s="175"/>
      <c r="J25" s="9"/>
      <c r="K25" s="9"/>
      <c r="L25" s="1"/>
      <c r="M25" s="20"/>
      <c r="N25" s="1"/>
      <c r="O25" s="1"/>
      <c r="P25" s="1"/>
      <c r="Q25" s="1"/>
      <c r="R25" s="1"/>
      <c r="S25" s="1"/>
      <c r="T25" s="1"/>
      <c r="U25" s="1"/>
      <c r="V25" s="1"/>
      <c r="W25" s="1"/>
      <c r="X25" s="1"/>
    </row>
    <row r="26" spans="1:24" ht="46.7" x14ac:dyDescent="0.5">
      <c r="A26" s="3"/>
      <c r="B26" s="40" t="s">
        <v>74</v>
      </c>
      <c r="C26" s="41" t="s">
        <v>75</v>
      </c>
      <c r="D26" s="41" t="s">
        <v>76</v>
      </c>
      <c r="E26" s="42" t="s">
        <v>77</v>
      </c>
      <c r="F26" s="41" t="s">
        <v>78</v>
      </c>
      <c r="G26" s="41" t="s">
        <v>79</v>
      </c>
      <c r="H26" s="42" t="s">
        <v>80</v>
      </c>
      <c r="I26" s="43" t="s">
        <v>81</v>
      </c>
      <c r="J26" s="17"/>
      <c r="K26" s="17"/>
      <c r="L26" s="1"/>
      <c r="M26" s="20"/>
      <c r="N26" s="1"/>
      <c r="O26" s="1"/>
      <c r="P26" s="1"/>
      <c r="Q26" s="1"/>
      <c r="R26" s="1"/>
      <c r="S26" s="1"/>
      <c r="T26" s="1"/>
      <c r="U26" s="1"/>
      <c r="V26" s="1"/>
      <c r="W26" s="1"/>
      <c r="X26" s="1"/>
    </row>
    <row r="27" spans="1:24" x14ac:dyDescent="0.5">
      <c r="A27" s="3"/>
      <c r="B27" s="44" t="s">
        <v>82</v>
      </c>
      <c r="C27" s="51"/>
      <c r="D27" s="52"/>
      <c r="E27" s="53">
        <f>IF(OR(C27=0,C27=""),0,D27/C27)</f>
        <v>0</v>
      </c>
      <c r="F27" s="214">
        <f>SUM(C27:C38)</f>
        <v>40</v>
      </c>
      <c r="G27" s="214">
        <f>SUM(D27:D38)</f>
        <v>0</v>
      </c>
      <c r="H27" s="54">
        <f>+(D27*100%)/$G$23</f>
        <v>0</v>
      </c>
      <c r="I27" s="214">
        <f>G27+I22</f>
        <v>0</v>
      </c>
      <c r="J27" s="23"/>
      <c r="K27" s="23"/>
      <c r="L27" s="1"/>
      <c r="M27" s="20"/>
      <c r="N27" s="1"/>
      <c r="O27" s="1"/>
      <c r="P27" s="1"/>
      <c r="Q27" s="1"/>
      <c r="R27" s="1"/>
      <c r="S27" s="1"/>
      <c r="T27" s="1"/>
      <c r="U27" s="1"/>
      <c r="V27" s="1"/>
      <c r="W27" s="1"/>
      <c r="X27" s="1"/>
    </row>
    <row r="28" spans="1:24" x14ac:dyDescent="0.5">
      <c r="A28" s="3"/>
      <c r="B28" s="44" t="s">
        <v>83</v>
      </c>
      <c r="C28" s="51"/>
      <c r="D28" s="52"/>
      <c r="E28" s="53">
        <f t="shared" ref="E28:E32" si="0">IF(OR(C28=0,C28=""),0,D28/C28)</f>
        <v>0</v>
      </c>
      <c r="F28" s="215"/>
      <c r="G28" s="215"/>
      <c r="H28" s="55" t="str">
        <f>+IF(D28="","",((D28*100%)/$G$23)+H27)</f>
        <v/>
      </c>
      <c r="I28" s="215"/>
      <c r="J28" s="23"/>
      <c r="K28" s="23"/>
      <c r="L28" s="1"/>
      <c r="M28" s="20"/>
      <c r="N28" s="1"/>
      <c r="O28" s="1"/>
      <c r="P28" s="1"/>
      <c r="Q28" s="1"/>
      <c r="R28" s="1"/>
      <c r="S28" s="1"/>
      <c r="T28" s="1"/>
      <c r="U28" s="1"/>
      <c r="V28" s="1"/>
      <c r="W28" s="1"/>
      <c r="X28" s="1"/>
    </row>
    <row r="29" spans="1:24" x14ac:dyDescent="0.5">
      <c r="A29" s="3"/>
      <c r="B29" s="44" t="s">
        <v>84</v>
      </c>
      <c r="C29" s="51"/>
      <c r="D29" s="52"/>
      <c r="E29" s="53">
        <f t="shared" si="0"/>
        <v>0</v>
      </c>
      <c r="F29" s="215"/>
      <c r="G29" s="215"/>
      <c r="H29" s="55" t="str">
        <f>+IF(D29="","",((D29*100%)/$G$23)+H28)</f>
        <v/>
      </c>
      <c r="I29" s="215"/>
      <c r="J29" s="23"/>
      <c r="K29" s="23"/>
      <c r="L29" s="1"/>
      <c r="M29" s="20"/>
      <c r="N29" s="1"/>
      <c r="O29" s="1"/>
      <c r="P29" s="1"/>
      <c r="Q29" s="1"/>
      <c r="R29" s="1"/>
      <c r="S29" s="1"/>
      <c r="T29" s="1"/>
      <c r="U29" s="1"/>
      <c r="V29" s="1"/>
      <c r="W29" s="1"/>
      <c r="X29" s="1"/>
    </row>
    <row r="30" spans="1:24" x14ac:dyDescent="0.5">
      <c r="A30" s="3"/>
      <c r="B30" s="44" t="s">
        <v>85</v>
      </c>
      <c r="C30" s="51"/>
      <c r="D30" s="52"/>
      <c r="E30" s="53">
        <f t="shared" si="0"/>
        <v>0</v>
      </c>
      <c r="F30" s="215"/>
      <c r="G30" s="215"/>
      <c r="H30" s="55" t="str">
        <f t="shared" ref="H30:H38" si="1">+IF(D30="","",((D30*100%)/$G$23)+H29)</f>
        <v/>
      </c>
      <c r="I30" s="215"/>
      <c r="J30" s="23"/>
      <c r="K30" s="23"/>
      <c r="L30" s="1"/>
      <c r="M30" s="1"/>
      <c r="N30" s="1"/>
      <c r="O30" s="1"/>
      <c r="P30" s="1"/>
      <c r="Q30" s="1"/>
      <c r="R30" s="1"/>
      <c r="S30" s="1"/>
      <c r="T30" s="1"/>
      <c r="U30" s="1"/>
      <c r="V30" s="1"/>
      <c r="W30" s="1"/>
      <c r="X30" s="1"/>
    </row>
    <row r="31" spans="1:24" x14ac:dyDescent="0.5">
      <c r="A31" s="3"/>
      <c r="B31" s="44" t="s">
        <v>86</v>
      </c>
      <c r="C31" s="51"/>
      <c r="D31" s="52"/>
      <c r="E31" s="53">
        <f t="shared" si="0"/>
        <v>0</v>
      </c>
      <c r="F31" s="215"/>
      <c r="G31" s="215"/>
      <c r="H31" s="55" t="str">
        <f t="shared" si="1"/>
        <v/>
      </c>
      <c r="I31" s="215"/>
      <c r="J31" s="23"/>
      <c r="K31" s="23"/>
      <c r="L31" s="1"/>
      <c r="M31" s="1"/>
      <c r="N31" s="1"/>
      <c r="O31" s="1"/>
      <c r="P31" s="1"/>
      <c r="Q31" s="1"/>
      <c r="R31" s="1"/>
      <c r="S31" s="1"/>
      <c r="T31" s="1"/>
      <c r="U31" s="1"/>
      <c r="V31" s="1"/>
      <c r="W31" s="1"/>
      <c r="X31" s="1"/>
    </row>
    <row r="32" spans="1:24" x14ac:dyDescent="0.5">
      <c r="A32" s="3"/>
      <c r="B32" s="44" t="s">
        <v>87</v>
      </c>
      <c r="C32" s="51"/>
      <c r="D32" s="52"/>
      <c r="E32" s="53">
        <f t="shared" si="0"/>
        <v>0</v>
      </c>
      <c r="F32" s="215"/>
      <c r="G32" s="215"/>
      <c r="H32" s="55" t="str">
        <f t="shared" si="1"/>
        <v/>
      </c>
      <c r="I32" s="215"/>
      <c r="J32" s="23"/>
      <c r="K32" s="23"/>
      <c r="L32" s="1"/>
      <c r="M32" s="1"/>
      <c r="N32" s="1"/>
      <c r="O32" s="1"/>
      <c r="P32" s="1"/>
      <c r="Q32" s="1"/>
      <c r="R32" s="1"/>
      <c r="S32" s="1"/>
      <c r="T32" s="1"/>
      <c r="U32" s="1"/>
      <c r="V32" s="1"/>
      <c r="W32" s="1"/>
      <c r="X32" s="1"/>
    </row>
    <row r="33" spans="1:24" x14ac:dyDescent="0.5">
      <c r="A33" s="3"/>
      <c r="B33" s="44" t="s">
        <v>88</v>
      </c>
      <c r="C33" s="51">
        <v>10</v>
      </c>
      <c r="D33" s="52"/>
      <c r="E33" s="53">
        <f t="shared" ref="E33:E38" si="2">IF(OR(C33=0,C33=""),0,D33/C33)</f>
        <v>0</v>
      </c>
      <c r="F33" s="215"/>
      <c r="G33" s="215"/>
      <c r="H33" s="55" t="str">
        <f t="shared" si="1"/>
        <v/>
      </c>
      <c r="I33" s="215"/>
      <c r="J33" s="23"/>
      <c r="K33" s="23"/>
      <c r="L33" s="1"/>
      <c r="M33" s="1"/>
      <c r="N33" s="1"/>
      <c r="O33" s="1"/>
      <c r="P33" s="1"/>
      <c r="Q33" s="1"/>
      <c r="R33" s="1"/>
      <c r="S33" s="1"/>
      <c r="T33" s="1"/>
      <c r="U33" s="1"/>
      <c r="V33" s="1"/>
      <c r="W33" s="1"/>
      <c r="X33" s="1"/>
    </row>
    <row r="34" spans="1:24" x14ac:dyDescent="0.5">
      <c r="A34" s="3"/>
      <c r="B34" s="44" t="s">
        <v>89</v>
      </c>
      <c r="C34" s="51">
        <v>10</v>
      </c>
      <c r="D34" s="52"/>
      <c r="E34" s="53">
        <f t="shared" si="2"/>
        <v>0</v>
      </c>
      <c r="F34" s="215"/>
      <c r="G34" s="215"/>
      <c r="H34" s="55" t="str">
        <f t="shared" si="1"/>
        <v/>
      </c>
      <c r="I34" s="215"/>
      <c r="J34" s="23"/>
      <c r="K34" s="23"/>
      <c r="L34" s="1"/>
      <c r="M34" s="1"/>
      <c r="N34" s="1"/>
      <c r="O34" s="1"/>
      <c r="P34" s="1"/>
      <c r="Q34" s="1"/>
      <c r="R34" s="1"/>
      <c r="S34" s="1"/>
      <c r="T34" s="1"/>
      <c r="U34" s="1"/>
      <c r="V34" s="1"/>
      <c r="W34" s="1"/>
      <c r="X34" s="1"/>
    </row>
    <row r="35" spans="1:24" x14ac:dyDescent="0.5">
      <c r="A35" s="3"/>
      <c r="B35" s="44" t="s">
        <v>90</v>
      </c>
      <c r="C35" s="51">
        <v>10</v>
      </c>
      <c r="D35" s="52"/>
      <c r="E35" s="53">
        <f t="shared" si="2"/>
        <v>0</v>
      </c>
      <c r="F35" s="215"/>
      <c r="G35" s="215"/>
      <c r="H35" s="55" t="str">
        <f t="shared" si="1"/>
        <v/>
      </c>
      <c r="I35" s="215"/>
      <c r="J35" s="23"/>
      <c r="K35" s="23"/>
      <c r="L35" s="1"/>
      <c r="M35" s="1"/>
      <c r="N35" s="1"/>
      <c r="O35" s="1"/>
      <c r="P35" s="1"/>
      <c r="Q35" s="1"/>
      <c r="R35" s="1"/>
      <c r="S35" s="1"/>
      <c r="T35" s="1"/>
      <c r="U35" s="1"/>
      <c r="V35" s="1"/>
      <c r="W35" s="1"/>
      <c r="X35" s="1"/>
    </row>
    <row r="36" spans="1:24" x14ac:dyDescent="0.5">
      <c r="A36" s="3"/>
      <c r="B36" s="44" t="s">
        <v>91</v>
      </c>
      <c r="C36" s="51">
        <v>10</v>
      </c>
      <c r="D36" s="52"/>
      <c r="E36" s="53">
        <f t="shared" si="2"/>
        <v>0</v>
      </c>
      <c r="F36" s="215"/>
      <c r="G36" s="215"/>
      <c r="H36" s="55" t="str">
        <f t="shared" si="1"/>
        <v/>
      </c>
      <c r="I36" s="215"/>
      <c r="J36" s="23"/>
      <c r="K36" s="23"/>
      <c r="L36" s="1"/>
      <c r="M36" s="1"/>
      <c r="N36" s="1"/>
      <c r="O36" s="1"/>
      <c r="P36" s="1"/>
      <c r="Q36" s="1"/>
      <c r="R36" s="1"/>
      <c r="S36" s="1"/>
      <c r="T36" s="1"/>
      <c r="U36" s="1"/>
      <c r="V36" s="1"/>
      <c r="W36" s="1"/>
      <c r="X36" s="1"/>
    </row>
    <row r="37" spans="1:24" x14ac:dyDescent="0.5">
      <c r="A37" s="3"/>
      <c r="B37" s="44" t="s">
        <v>92</v>
      </c>
      <c r="C37" s="51"/>
      <c r="D37" s="52"/>
      <c r="E37" s="53">
        <f t="shared" si="2"/>
        <v>0</v>
      </c>
      <c r="F37" s="215"/>
      <c r="G37" s="215"/>
      <c r="H37" s="55" t="str">
        <f t="shared" si="1"/>
        <v/>
      </c>
      <c r="I37" s="215"/>
      <c r="J37" s="23"/>
      <c r="K37" s="23"/>
      <c r="L37" s="1"/>
      <c r="M37" s="1"/>
      <c r="N37" s="1"/>
      <c r="O37" s="1"/>
      <c r="P37" s="1"/>
      <c r="Q37" s="1"/>
      <c r="R37" s="1"/>
      <c r="S37" s="1"/>
      <c r="T37" s="1"/>
      <c r="U37" s="1"/>
      <c r="V37" s="1"/>
      <c r="W37" s="1"/>
      <c r="X37" s="1"/>
    </row>
    <row r="38" spans="1:24" x14ac:dyDescent="0.5">
      <c r="A38" s="3"/>
      <c r="B38" s="44" t="s">
        <v>93</v>
      </c>
      <c r="C38" s="51"/>
      <c r="D38" s="52"/>
      <c r="E38" s="53">
        <f t="shared" si="2"/>
        <v>0</v>
      </c>
      <c r="F38" s="216"/>
      <c r="G38" s="216"/>
      <c r="H38" s="55" t="str">
        <f t="shared" si="1"/>
        <v/>
      </c>
      <c r="I38" s="216"/>
      <c r="J38" s="23"/>
      <c r="K38" s="23"/>
      <c r="L38" s="1"/>
      <c r="M38" s="1"/>
      <c r="N38" s="1"/>
      <c r="O38" s="1"/>
      <c r="P38" s="1"/>
      <c r="Q38" s="1"/>
      <c r="R38" s="1"/>
      <c r="S38" s="1"/>
      <c r="T38" s="1"/>
      <c r="U38" s="1"/>
      <c r="V38" s="1"/>
      <c r="W38" s="1"/>
      <c r="X38" s="1"/>
    </row>
    <row r="39" spans="1:24" ht="35" x14ac:dyDescent="0.5">
      <c r="A39" s="3"/>
      <c r="B39" s="45" t="s">
        <v>94</v>
      </c>
      <c r="C39" s="324" t="s">
        <v>214</v>
      </c>
      <c r="D39" s="299"/>
      <c r="E39" s="299"/>
      <c r="F39" s="299"/>
      <c r="G39" s="299"/>
      <c r="H39" s="299"/>
      <c r="I39" s="301"/>
      <c r="J39" s="24"/>
      <c r="K39" s="24"/>
      <c r="L39" s="1"/>
      <c r="M39" s="1"/>
      <c r="N39" s="1"/>
      <c r="O39" s="1"/>
      <c r="P39" s="1"/>
      <c r="Q39" s="1"/>
      <c r="R39" s="1"/>
      <c r="S39" s="1"/>
      <c r="T39" s="1"/>
      <c r="U39" s="1"/>
      <c r="V39" s="1"/>
      <c r="W39" s="1"/>
      <c r="X39" s="1"/>
    </row>
    <row r="40" spans="1:24" x14ac:dyDescent="0.5">
      <c r="A40" s="3"/>
      <c r="B40" s="185"/>
      <c r="C40" s="186"/>
      <c r="D40" s="186"/>
      <c r="E40" s="186"/>
      <c r="F40" s="186"/>
      <c r="G40" s="186"/>
      <c r="H40" s="186"/>
      <c r="I40" s="187"/>
      <c r="J40" s="9"/>
      <c r="K40" s="9"/>
      <c r="L40" s="1"/>
      <c r="M40" s="1"/>
      <c r="N40" s="1"/>
      <c r="O40" s="1"/>
      <c r="P40" s="1"/>
      <c r="Q40" s="1"/>
      <c r="R40" s="1"/>
      <c r="S40" s="1"/>
      <c r="T40" s="1"/>
      <c r="U40" s="1"/>
      <c r="V40" s="1"/>
      <c r="W40" s="1"/>
      <c r="X40" s="1"/>
    </row>
    <row r="41" spans="1:24" x14ac:dyDescent="0.5">
      <c r="A41" s="3"/>
      <c r="B41" s="188"/>
      <c r="C41" s="189"/>
      <c r="D41" s="189"/>
      <c r="E41" s="189"/>
      <c r="F41" s="189"/>
      <c r="G41" s="189"/>
      <c r="H41" s="189"/>
      <c r="I41" s="190"/>
      <c r="J41" s="24"/>
      <c r="K41" s="24"/>
      <c r="L41" s="1"/>
      <c r="M41" s="1"/>
      <c r="N41" s="1"/>
      <c r="O41" s="1"/>
      <c r="P41" s="1"/>
      <c r="Q41" s="1"/>
      <c r="R41" s="1"/>
      <c r="S41" s="1"/>
      <c r="T41" s="1"/>
      <c r="U41" s="1"/>
      <c r="V41" s="1"/>
      <c r="W41" s="1"/>
      <c r="X41" s="1"/>
    </row>
    <row r="42" spans="1:24" x14ac:dyDescent="0.5">
      <c r="A42" s="3"/>
      <c r="B42" s="188"/>
      <c r="C42" s="189"/>
      <c r="D42" s="189"/>
      <c r="E42" s="189"/>
      <c r="F42" s="189"/>
      <c r="G42" s="189"/>
      <c r="H42" s="189"/>
      <c r="I42" s="190"/>
      <c r="J42" s="24"/>
      <c r="K42" s="24"/>
      <c r="L42" s="1"/>
      <c r="M42" s="1"/>
      <c r="N42" s="1"/>
      <c r="O42" s="1"/>
      <c r="P42" s="1"/>
      <c r="Q42" s="1"/>
      <c r="R42" s="1"/>
      <c r="S42" s="1"/>
      <c r="T42" s="1"/>
      <c r="U42" s="1"/>
      <c r="V42" s="1"/>
      <c r="W42" s="1"/>
      <c r="X42" s="1"/>
    </row>
    <row r="43" spans="1:24" x14ac:dyDescent="0.5">
      <c r="A43" s="3"/>
      <c r="B43" s="188"/>
      <c r="C43" s="189"/>
      <c r="D43" s="189"/>
      <c r="E43" s="189"/>
      <c r="F43" s="189"/>
      <c r="G43" s="189"/>
      <c r="H43" s="189"/>
      <c r="I43" s="190"/>
      <c r="J43" s="24"/>
      <c r="K43" s="24"/>
      <c r="L43" s="1"/>
      <c r="M43" s="1"/>
      <c r="N43" s="1"/>
      <c r="O43" s="1"/>
      <c r="P43" s="1"/>
      <c r="Q43" s="1"/>
      <c r="R43" s="1"/>
      <c r="S43" s="1"/>
      <c r="T43" s="1"/>
      <c r="U43" s="1"/>
      <c r="V43" s="1"/>
      <c r="W43" s="1"/>
      <c r="X43" s="1"/>
    </row>
    <row r="44" spans="1:24" x14ac:dyDescent="0.5">
      <c r="A44" s="3"/>
      <c r="B44" s="191"/>
      <c r="C44" s="192"/>
      <c r="D44" s="192"/>
      <c r="E44" s="192"/>
      <c r="F44" s="192"/>
      <c r="G44" s="192"/>
      <c r="H44" s="192"/>
      <c r="I44" s="193"/>
      <c r="J44" s="8"/>
      <c r="K44" s="8"/>
      <c r="L44" s="1"/>
      <c r="M44" s="1"/>
      <c r="N44" s="1"/>
      <c r="O44" s="1"/>
      <c r="P44" s="1"/>
      <c r="Q44" s="1"/>
      <c r="R44" s="1"/>
      <c r="S44" s="1"/>
      <c r="T44" s="1"/>
      <c r="U44" s="1"/>
      <c r="V44" s="1"/>
      <c r="W44" s="1"/>
      <c r="X44" s="1"/>
    </row>
    <row r="45" spans="1:24" ht="78" customHeight="1" x14ac:dyDescent="0.5">
      <c r="A45" s="3"/>
      <c r="B45" s="35" t="s">
        <v>96</v>
      </c>
      <c r="C45" s="324" t="s">
        <v>214</v>
      </c>
      <c r="D45" s="299"/>
      <c r="E45" s="299"/>
      <c r="F45" s="299"/>
      <c r="G45" s="299"/>
      <c r="H45" s="299"/>
      <c r="I45" s="301"/>
      <c r="J45" s="25"/>
      <c r="K45" s="25"/>
      <c r="L45" s="1"/>
      <c r="M45" s="1"/>
      <c r="N45" s="1"/>
      <c r="O45" s="1"/>
      <c r="P45" s="1"/>
      <c r="Q45" s="1"/>
      <c r="R45" s="1"/>
      <c r="S45" s="1"/>
      <c r="T45" s="1"/>
      <c r="U45" s="1"/>
      <c r="V45" s="1"/>
      <c r="W45" s="1"/>
      <c r="X45" s="1"/>
    </row>
    <row r="46" spans="1:24" ht="23.35" x14ac:dyDescent="0.5">
      <c r="A46" s="3"/>
      <c r="B46" s="35" t="s">
        <v>97</v>
      </c>
      <c r="C46" s="245"/>
      <c r="D46" s="246"/>
      <c r="E46" s="246"/>
      <c r="F46" s="246"/>
      <c r="G46" s="246"/>
      <c r="H46" s="246"/>
      <c r="I46" s="247"/>
      <c r="J46" s="25"/>
      <c r="K46" s="25"/>
      <c r="L46" s="1"/>
      <c r="M46" s="1"/>
      <c r="N46" s="1"/>
      <c r="O46" s="1"/>
      <c r="P46" s="1"/>
      <c r="Q46" s="1"/>
      <c r="R46" s="1"/>
      <c r="S46" s="1"/>
      <c r="T46" s="1"/>
      <c r="U46" s="1"/>
      <c r="V46" s="1"/>
      <c r="W46" s="1"/>
      <c r="X46" s="1"/>
    </row>
    <row r="47" spans="1:24" x14ac:dyDescent="0.5">
      <c r="A47" s="3"/>
      <c r="B47" s="129" t="s">
        <v>99</v>
      </c>
      <c r="C47" s="129"/>
      <c r="D47" s="129"/>
      <c r="E47" s="129"/>
      <c r="F47" s="129"/>
      <c r="G47" s="129"/>
      <c r="H47" s="129"/>
      <c r="I47" s="129"/>
      <c r="J47" s="25"/>
      <c r="K47" s="25"/>
      <c r="L47" s="1"/>
      <c r="M47" s="1"/>
      <c r="N47" s="1"/>
      <c r="O47" s="1"/>
      <c r="P47" s="1"/>
      <c r="Q47" s="1"/>
      <c r="R47" s="1"/>
      <c r="S47" s="1"/>
      <c r="T47" s="1"/>
      <c r="U47" s="1"/>
      <c r="V47" s="1"/>
      <c r="W47" s="1"/>
      <c r="X47" s="1"/>
    </row>
    <row r="48" spans="1:24" ht="23.35" x14ac:dyDescent="0.5">
      <c r="A48" s="3"/>
      <c r="B48" s="47" t="s">
        <v>100</v>
      </c>
      <c r="C48" s="133" t="s">
        <v>215</v>
      </c>
      <c r="D48" s="133"/>
      <c r="E48" s="133"/>
      <c r="F48" s="133"/>
      <c r="G48" s="133"/>
      <c r="H48" s="133"/>
      <c r="I48" s="133"/>
      <c r="J48" s="26"/>
      <c r="K48" s="26"/>
      <c r="L48" s="1"/>
      <c r="M48" s="1"/>
      <c r="N48" s="1"/>
      <c r="O48" s="1"/>
      <c r="P48" s="1"/>
      <c r="Q48" s="1"/>
      <c r="R48" s="1"/>
      <c r="S48" s="1"/>
      <c r="T48" s="1"/>
      <c r="U48" s="1"/>
      <c r="V48" s="1"/>
      <c r="W48" s="1"/>
      <c r="X48" s="1"/>
    </row>
    <row r="49" spans="1:24" x14ac:dyDescent="0.5">
      <c r="A49" s="3"/>
      <c r="B49" s="38" t="s">
        <v>102</v>
      </c>
      <c r="C49" s="133"/>
      <c r="D49" s="133"/>
      <c r="E49" s="133"/>
      <c r="F49" s="133"/>
      <c r="G49" s="133"/>
      <c r="H49" s="133"/>
      <c r="I49" s="133"/>
      <c r="J49" s="26"/>
      <c r="K49" s="26"/>
      <c r="L49" s="1"/>
      <c r="M49" s="1"/>
      <c r="N49" s="1"/>
      <c r="O49" s="1"/>
      <c r="P49" s="1"/>
      <c r="Q49" s="1"/>
      <c r="R49" s="1"/>
      <c r="S49" s="1"/>
      <c r="T49" s="1"/>
      <c r="U49" s="1"/>
      <c r="V49" s="1"/>
      <c r="W49" s="1"/>
      <c r="X49" s="1"/>
    </row>
    <row r="50" spans="1:24" ht="23.35" x14ac:dyDescent="0.5">
      <c r="A50" s="3"/>
      <c r="B50" s="46" t="s">
        <v>103</v>
      </c>
      <c r="C50" s="133"/>
      <c r="D50" s="133"/>
      <c r="E50" s="133"/>
      <c r="F50" s="133"/>
      <c r="G50" s="133"/>
      <c r="H50" s="133"/>
      <c r="I50" s="133"/>
      <c r="J50" s="27"/>
      <c r="K50" s="27"/>
      <c r="L50" s="1"/>
      <c r="M50" s="1"/>
      <c r="N50" s="1"/>
      <c r="O50" s="1"/>
      <c r="P50" s="1"/>
      <c r="Q50" s="1"/>
      <c r="R50" s="1"/>
      <c r="S50" s="1"/>
      <c r="T50" s="1"/>
      <c r="U50" s="1"/>
      <c r="V50" s="1"/>
      <c r="W50" s="1"/>
      <c r="X50" s="1"/>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1000-000000000000}">
      <formula1>O17:O19</formula1>
    </dataValidation>
    <dataValidation type="list" allowBlank="1" showInputMessage="1" showErrorMessage="1" sqref="H12:I12" xr:uid="{00000000-0002-0000-1000-000001000000}">
      <formula1>M17:M19</formula1>
    </dataValidation>
    <dataValidation type="list" allowBlank="1" showInputMessage="1" showErrorMessage="1" sqref="C24:E24" xr:uid="{00000000-0002-0000-1000-000002000000}">
      <formula1>$M$12:$M$15</formula1>
    </dataValidation>
    <dataValidation type="list" allowBlank="1" showInputMessage="1" showErrorMessage="1" sqref="C9:F9" xr:uid="{00000000-0002-0000-1000-000003000000}">
      <formula1>$M$6:$M$9</formula1>
    </dataValidation>
    <dataValidation type="list" allowBlank="1" showInputMessage="1" showErrorMessage="1" sqref="J10:K10" xr:uid="{00000000-0002-0000-1000-000004000000}">
      <formula1>$M$21:$M$28</formula1>
    </dataValidation>
    <dataValidation type="list" allowBlank="1" showInputMessage="1" showErrorMessage="1" sqref="H13:I13" xr:uid="{00000000-0002-0000-1000-000005000000}">
      <formula1>$N$5:$N$8</formula1>
    </dataValidation>
    <dataValidation type="list" allowBlank="1" showInputMessage="1" showErrorMessage="1" sqref="C7 I7" xr:uid="{00000000-0002-0000-1000-000006000000}">
      <formula1>$N$11:$N$12</formula1>
    </dataValidation>
  </dataValidations>
  <pageMargins left="0.7" right="0.7" top="0.75" bottom="0.75" header="0.3" footer="0.3"/>
  <headerFooter>
    <oddHeader>&amp;L&amp;"Calibri"&amp;15&amp;K000000 Información Pública Clasificada&amp;1#_x000D_</oddHeader>
  </headerFooter>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X56"/>
  <sheetViews>
    <sheetView topLeftCell="A21" zoomScaleNormal="100" workbookViewId="0">
      <selection activeCell="C27" sqref="C27:I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7</v>
      </c>
      <c r="D6" s="112" t="s">
        <v>10</v>
      </c>
      <c r="E6" s="112"/>
      <c r="F6" s="113" t="s">
        <v>216</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24</v>
      </c>
      <c r="D9" s="118"/>
      <c r="E9" s="118"/>
      <c r="F9" s="118"/>
      <c r="G9" s="38" t="s">
        <v>26</v>
      </c>
      <c r="H9" s="140" t="s">
        <v>217</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218</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232</v>
      </c>
      <c r="D14" s="206"/>
      <c r="E14" s="206"/>
      <c r="F14" s="206"/>
      <c r="G14" s="206"/>
      <c r="H14" s="206"/>
      <c r="I14" s="207"/>
      <c r="J14" s="15"/>
      <c r="K14" s="15"/>
      <c r="M14" s="14" t="s">
        <v>45</v>
      </c>
      <c r="N14" s="2"/>
    </row>
    <row r="15" spans="2:14" ht="30.75" customHeight="1" x14ac:dyDescent="0.4">
      <c r="B15" s="35" t="s">
        <v>46</v>
      </c>
      <c r="C15" s="253" t="s">
        <v>272</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t="s">
        <v>235</v>
      </c>
      <c r="D19" s="113"/>
      <c r="E19" s="113"/>
      <c r="F19" s="113" t="s">
        <v>236</v>
      </c>
      <c r="G19" s="113"/>
      <c r="H19" s="113"/>
      <c r="I19" s="113"/>
      <c r="J19" s="17"/>
      <c r="K19" s="17"/>
      <c r="M19" s="14" t="s">
        <v>37</v>
      </c>
      <c r="N19" s="2"/>
    </row>
    <row r="20" spans="2:14" ht="39.75" customHeight="1" x14ac:dyDescent="0.4">
      <c r="B20" s="36" t="s">
        <v>60</v>
      </c>
      <c r="C20" s="113" t="s">
        <v>237</v>
      </c>
      <c r="D20" s="113"/>
      <c r="E20" s="113"/>
      <c r="F20" s="115" t="s">
        <v>238</v>
      </c>
      <c r="G20" s="115"/>
      <c r="H20" s="115"/>
      <c r="I20" s="353"/>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248">
        <v>0.12</v>
      </c>
      <c r="H23" s="249"/>
      <c r="I23" s="250"/>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176">
        <f>SUM(C27:C38)</f>
        <v>0.12000000000000001</v>
      </c>
      <c r="G27" s="176">
        <f>SUM(D27:D38)</f>
        <v>0.06</v>
      </c>
      <c r="H27" s="372">
        <f>+(D27/$G$23)</f>
        <v>0</v>
      </c>
      <c r="I27" s="176">
        <f>G27+I22</f>
        <v>0.06</v>
      </c>
      <c r="J27" s="23"/>
      <c r="K27" s="23"/>
      <c r="M27" s="20"/>
    </row>
    <row r="28" spans="2:14" ht="19.5" customHeight="1" x14ac:dyDescent="0.4">
      <c r="B28" s="44" t="s">
        <v>83</v>
      </c>
      <c r="C28" s="51">
        <v>0</v>
      </c>
      <c r="D28" s="52">
        <v>0</v>
      </c>
      <c r="E28" s="371">
        <f t="shared" ref="E28:E38" si="0">IF(OR(C28=0,C28=""),0,D28/C28)</f>
        <v>0</v>
      </c>
      <c r="F28" s="177"/>
      <c r="G28" s="177"/>
      <c r="H28" s="372">
        <f t="shared" ref="H28:H38" si="1">+IF(D28="","",((D28*100%)/$G$23)+H27)</f>
        <v>0</v>
      </c>
      <c r="I28" s="177"/>
      <c r="J28" s="23"/>
      <c r="K28" s="23"/>
      <c r="M28" s="20"/>
    </row>
    <row r="29" spans="2:14" ht="19.5" customHeight="1" x14ac:dyDescent="0.4">
      <c r="B29" s="44" t="s">
        <v>84</v>
      </c>
      <c r="C29" s="51">
        <v>0</v>
      </c>
      <c r="D29" s="52">
        <v>0</v>
      </c>
      <c r="E29" s="371">
        <f t="shared" si="0"/>
        <v>0</v>
      </c>
      <c r="F29" s="177"/>
      <c r="G29" s="177"/>
      <c r="H29" s="372">
        <f t="shared" si="1"/>
        <v>0</v>
      </c>
      <c r="I29" s="177"/>
      <c r="J29" s="23"/>
      <c r="K29" s="23"/>
      <c r="M29" s="20"/>
    </row>
    <row r="30" spans="2:14" ht="19.5" customHeight="1" x14ac:dyDescent="0.4">
      <c r="B30" s="44" t="s">
        <v>85</v>
      </c>
      <c r="C30" s="51">
        <v>0</v>
      </c>
      <c r="D30" s="52">
        <v>0</v>
      </c>
      <c r="E30" s="371">
        <f t="shared" si="0"/>
        <v>0</v>
      </c>
      <c r="F30" s="177"/>
      <c r="G30" s="177"/>
      <c r="H30" s="372">
        <f t="shared" si="1"/>
        <v>0</v>
      </c>
      <c r="I30" s="177"/>
      <c r="J30" s="23"/>
      <c r="K30" s="23"/>
    </row>
    <row r="31" spans="2:14" ht="19.5" customHeight="1" x14ac:dyDescent="0.4">
      <c r="B31" s="44" t="s">
        <v>86</v>
      </c>
      <c r="C31" s="51">
        <v>0</v>
      </c>
      <c r="D31" s="52">
        <v>0</v>
      </c>
      <c r="E31" s="371">
        <f t="shared" si="0"/>
        <v>0</v>
      </c>
      <c r="F31" s="177"/>
      <c r="G31" s="177"/>
      <c r="H31" s="372">
        <f t="shared" si="1"/>
        <v>0</v>
      </c>
      <c r="I31" s="177"/>
      <c r="J31" s="23"/>
      <c r="K31" s="23"/>
    </row>
    <row r="32" spans="2:14" ht="19.5" customHeight="1" x14ac:dyDescent="0.4">
      <c r="B32" s="44" t="s">
        <v>87</v>
      </c>
      <c r="C32" s="51">
        <v>0</v>
      </c>
      <c r="D32" s="52">
        <v>0</v>
      </c>
      <c r="E32" s="371">
        <f t="shared" si="0"/>
        <v>0</v>
      </c>
      <c r="F32" s="177"/>
      <c r="G32" s="177"/>
      <c r="H32" s="372">
        <f t="shared" si="1"/>
        <v>0</v>
      </c>
      <c r="I32" s="177"/>
      <c r="J32" s="23"/>
      <c r="K32" s="23"/>
    </row>
    <row r="33" spans="2:11" ht="19.5" customHeight="1" x14ac:dyDescent="0.4">
      <c r="B33" s="44" t="s">
        <v>88</v>
      </c>
      <c r="C33" s="376">
        <v>0.02</v>
      </c>
      <c r="D33" s="376">
        <v>0.02</v>
      </c>
      <c r="E33" s="371">
        <f t="shared" si="0"/>
        <v>1</v>
      </c>
      <c r="F33" s="177"/>
      <c r="G33" s="177"/>
      <c r="H33" s="372">
        <f t="shared" si="1"/>
        <v>0.16666666666666669</v>
      </c>
      <c r="I33" s="177"/>
      <c r="J33" s="23"/>
      <c r="K33" s="23"/>
    </row>
    <row r="34" spans="2:11" ht="19.5" customHeight="1" x14ac:dyDescent="0.4">
      <c r="B34" s="44" t="s">
        <v>89</v>
      </c>
      <c r="C34" s="376">
        <v>0.02</v>
      </c>
      <c r="D34" s="376">
        <v>0.02</v>
      </c>
      <c r="E34" s="371">
        <f t="shared" si="0"/>
        <v>1</v>
      </c>
      <c r="F34" s="177"/>
      <c r="G34" s="177"/>
      <c r="H34" s="372">
        <f t="shared" si="1"/>
        <v>0.33333333333333337</v>
      </c>
      <c r="I34" s="177"/>
      <c r="J34" s="23"/>
      <c r="K34" s="23"/>
    </row>
    <row r="35" spans="2:11" ht="19.5" customHeight="1" x14ac:dyDescent="0.4">
      <c r="B35" s="44" t="s">
        <v>90</v>
      </c>
      <c r="C35" s="376">
        <v>0.02</v>
      </c>
      <c r="D35" s="376">
        <v>0.02</v>
      </c>
      <c r="E35" s="371">
        <f t="shared" si="0"/>
        <v>1</v>
      </c>
      <c r="F35" s="177"/>
      <c r="G35" s="177"/>
      <c r="H35" s="372">
        <f t="shared" si="1"/>
        <v>0.5</v>
      </c>
      <c r="I35" s="177"/>
      <c r="J35" s="23"/>
      <c r="K35" s="23"/>
    </row>
    <row r="36" spans="2:11" ht="19.5" customHeight="1" x14ac:dyDescent="0.4">
      <c r="B36" s="44" t="s">
        <v>91</v>
      </c>
      <c r="C36" s="376">
        <v>0.02</v>
      </c>
      <c r="D36" s="76"/>
      <c r="E36" s="371">
        <f t="shared" si="0"/>
        <v>0</v>
      </c>
      <c r="F36" s="177"/>
      <c r="G36" s="177"/>
      <c r="H36" s="372" t="str">
        <f t="shared" si="1"/>
        <v/>
      </c>
      <c r="I36" s="177"/>
      <c r="J36" s="23"/>
      <c r="K36" s="23"/>
    </row>
    <row r="37" spans="2:11" ht="19.5" customHeight="1" x14ac:dyDescent="0.4">
      <c r="B37" s="44" t="s">
        <v>92</v>
      </c>
      <c r="C37" s="376">
        <v>0.02</v>
      </c>
      <c r="D37" s="51"/>
      <c r="E37" s="371">
        <f t="shared" si="0"/>
        <v>0</v>
      </c>
      <c r="F37" s="177"/>
      <c r="G37" s="177"/>
      <c r="H37" s="372" t="str">
        <f t="shared" si="1"/>
        <v/>
      </c>
      <c r="I37" s="177"/>
      <c r="J37" s="23"/>
      <c r="K37" s="23"/>
    </row>
    <row r="38" spans="2:11" ht="19.5" customHeight="1" x14ac:dyDescent="0.4">
      <c r="B38" s="44" t="s">
        <v>93</v>
      </c>
      <c r="C38" s="376">
        <v>0.02</v>
      </c>
      <c r="D38" s="51"/>
      <c r="E38" s="371">
        <f t="shared" si="0"/>
        <v>0</v>
      </c>
      <c r="F38" s="178"/>
      <c r="G38" s="178"/>
      <c r="H38" s="372" t="str">
        <f t="shared" si="1"/>
        <v/>
      </c>
      <c r="I38" s="178"/>
      <c r="J38" s="23"/>
      <c r="K38" s="23"/>
    </row>
    <row r="39" spans="2:11" ht="91.95" customHeight="1" x14ac:dyDescent="0.4">
      <c r="B39" s="45" t="s">
        <v>94</v>
      </c>
      <c r="C39" s="255" t="s">
        <v>274</v>
      </c>
      <c r="D39" s="350"/>
      <c r="E39" s="350"/>
      <c r="F39" s="350"/>
      <c r="G39" s="350"/>
      <c r="H39" s="350"/>
      <c r="I39" s="35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105" customHeight="1" x14ac:dyDescent="0.4">
      <c r="B45" s="35" t="s">
        <v>96</v>
      </c>
      <c r="C45" s="352" t="s">
        <v>281</v>
      </c>
      <c r="D45" s="306"/>
      <c r="E45" s="306"/>
      <c r="F45" s="306"/>
      <c r="G45" s="306"/>
      <c r="H45" s="306"/>
      <c r="I45" s="307"/>
      <c r="J45" s="25"/>
      <c r="K45" s="25"/>
    </row>
    <row r="46" spans="2:11" ht="69.75" customHeight="1" x14ac:dyDescent="0.4">
      <c r="B46" s="35" t="s">
        <v>97</v>
      </c>
      <c r="C46" s="255" t="s">
        <v>273</v>
      </c>
      <c r="D46" s="256"/>
      <c r="E46" s="256"/>
      <c r="F46" s="256"/>
      <c r="G46" s="256"/>
      <c r="H46" s="256"/>
      <c r="I46" s="25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8" t="s">
        <v>242</v>
      </c>
      <c r="D48" s="159"/>
      <c r="E48" s="159"/>
      <c r="F48" s="159"/>
      <c r="G48" s="159"/>
      <c r="H48" s="159"/>
      <c r="I48" s="160"/>
      <c r="J48" s="26"/>
      <c r="K48" s="26"/>
    </row>
    <row r="49" spans="2:11" ht="28.5" customHeight="1" x14ac:dyDescent="0.4">
      <c r="B49" s="38" t="s">
        <v>102</v>
      </c>
      <c r="C49" s="158" t="s">
        <v>242</v>
      </c>
      <c r="D49" s="159"/>
      <c r="E49" s="159"/>
      <c r="F49" s="159"/>
      <c r="G49" s="159"/>
      <c r="H49" s="159"/>
      <c r="I49" s="160"/>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allowBlank="1" showInputMessage="1" showErrorMessage="1" sqref="C7 I7" xr:uid="{00000000-0002-0000-1100-000000000000}">
      <formula1>$N$11:$N$12</formula1>
    </dataValidation>
    <dataValidation type="list" allowBlank="1" showInputMessage="1" showErrorMessage="1" sqref="H13:I13" xr:uid="{00000000-0002-0000-1100-000001000000}">
      <formula1>$N$5:$N$8</formula1>
    </dataValidation>
    <dataValidation type="list" allowBlank="1" showInputMessage="1" showErrorMessage="1" sqref="J10:K10" xr:uid="{00000000-0002-0000-1100-000002000000}">
      <formula1>$M$21:$M$28</formula1>
    </dataValidation>
    <dataValidation type="list" allowBlank="1" showInputMessage="1" showErrorMessage="1" sqref="C9:F9" xr:uid="{00000000-0002-0000-1100-000003000000}">
      <formula1>$M$6:$M$9</formula1>
    </dataValidation>
    <dataValidation type="list" showDropDown="1" showInputMessage="1" showErrorMessage="1" sqref="K12" xr:uid="{00000000-0002-0000-1100-000004000000}">
      <formula1>O17:O19</formula1>
    </dataValidation>
  </dataValidations>
  <pageMargins left="0.7" right="0.7" top="0.75" bottom="0.75" header="0.3" footer="0.3"/>
  <pageSetup orientation="portrait" r:id="rId1"/>
  <headerFooter>
    <oddHeader>&amp;L&amp;"Calibri"&amp;15&amp;K000000 Información Pública Clasificada&amp;1#_x000D_</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X56"/>
  <sheetViews>
    <sheetView topLeftCell="A21" zoomScaleNormal="100" workbookViewId="0">
      <selection activeCell="E34" sqref="E34"/>
    </sheetView>
  </sheetViews>
  <sheetFormatPr baseColWidth="10" defaultColWidth="11.41015625" defaultRowHeight="12.7" x14ac:dyDescent="0.4"/>
  <cols>
    <col min="1" max="1" width="1" style="65" customWidth="1"/>
    <col min="2" max="2" width="25.41015625" style="66" customWidth="1"/>
    <col min="3" max="3" width="14.5859375" style="65" customWidth="1"/>
    <col min="4" max="4" width="20.1171875" style="65" customWidth="1"/>
    <col min="5" max="5" width="16.41015625" style="65" customWidth="1"/>
    <col min="6" max="6" width="25" style="65" customWidth="1"/>
    <col min="7" max="7" width="22" style="67" customWidth="1"/>
    <col min="8" max="8" width="20.5859375" style="65" customWidth="1"/>
    <col min="9" max="11" width="22.41015625" style="65" customWidth="1"/>
    <col min="12" max="12" width="9.1171875" style="68" bestFit="1" customWidth="1"/>
    <col min="13" max="14" width="0" style="68" hidden="1" customWidth="1"/>
    <col min="15" max="24" width="11.41015625" style="68"/>
    <col min="25" max="16384" width="11.41015625" style="65"/>
  </cols>
  <sheetData>
    <row r="1" spans="2:14" ht="37.5" customHeight="1" x14ac:dyDescent="0.4">
      <c r="B1" s="107"/>
      <c r="C1" s="108" t="s">
        <v>0</v>
      </c>
      <c r="D1" s="108"/>
      <c r="E1" s="108"/>
      <c r="F1" s="108"/>
      <c r="G1" s="108"/>
      <c r="H1" s="108"/>
      <c r="I1" s="109"/>
      <c r="J1" s="6"/>
      <c r="K1" s="6"/>
      <c r="L1" s="1"/>
      <c r="M1" s="7" t="s">
        <v>1</v>
      </c>
      <c r="N1" s="1"/>
    </row>
    <row r="2" spans="2:14" ht="37.5" customHeight="1" x14ac:dyDescent="0.4">
      <c r="B2" s="107"/>
      <c r="C2" s="108" t="s">
        <v>2</v>
      </c>
      <c r="D2" s="108"/>
      <c r="E2" s="108"/>
      <c r="F2" s="108"/>
      <c r="G2" s="108"/>
      <c r="H2" s="108"/>
      <c r="I2" s="109"/>
      <c r="J2" s="6"/>
      <c r="K2" s="6"/>
      <c r="L2" s="1"/>
      <c r="M2" s="7" t="s">
        <v>3</v>
      </c>
      <c r="N2" s="1"/>
    </row>
    <row r="3" spans="2:14" ht="37.5" customHeight="1" x14ac:dyDescent="0.4">
      <c r="B3" s="107"/>
      <c r="C3" s="108" t="s">
        <v>4</v>
      </c>
      <c r="D3" s="108"/>
      <c r="E3" s="108"/>
      <c r="F3" s="108" t="s">
        <v>5</v>
      </c>
      <c r="G3" s="108"/>
      <c r="H3" s="108"/>
      <c r="I3" s="109"/>
      <c r="J3" s="6"/>
      <c r="K3" s="6"/>
      <c r="L3" s="1"/>
      <c r="M3" s="7" t="s">
        <v>6</v>
      </c>
      <c r="N3" s="1"/>
    </row>
    <row r="4" spans="2:14" ht="23.25" customHeight="1" x14ac:dyDescent="0.4">
      <c r="B4" s="110"/>
      <c r="C4" s="110"/>
      <c r="D4" s="110"/>
      <c r="E4" s="110"/>
      <c r="F4" s="110"/>
      <c r="G4" s="110"/>
      <c r="H4" s="110"/>
      <c r="I4" s="110"/>
      <c r="J4" s="8"/>
      <c r="K4" s="8"/>
      <c r="L4" s="1"/>
      <c r="M4" s="1"/>
      <c r="N4" s="1"/>
    </row>
    <row r="5" spans="2:14" ht="24" customHeight="1" x14ac:dyDescent="0.4">
      <c r="B5" s="111" t="s">
        <v>7</v>
      </c>
      <c r="C5" s="111"/>
      <c r="D5" s="111"/>
      <c r="E5" s="111"/>
      <c r="F5" s="111"/>
      <c r="G5" s="111"/>
      <c r="H5" s="111"/>
      <c r="I5" s="111"/>
      <c r="J5" s="9"/>
      <c r="K5" s="9"/>
      <c r="L5" s="1"/>
      <c r="M5" s="1"/>
      <c r="N5" s="2" t="s">
        <v>8</v>
      </c>
    </row>
    <row r="6" spans="2:14" ht="30.75" customHeight="1" x14ac:dyDescent="0.4">
      <c r="B6" s="35" t="s">
        <v>9</v>
      </c>
      <c r="C6" s="50">
        <v>2</v>
      </c>
      <c r="D6" s="112" t="s">
        <v>10</v>
      </c>
      <c r="E6" s="112"/>
      <c r="F6" s="113" t="s">
        <v>11</v>
      </c>
      <c r="G6" s="113"/>
      <c r="H6" s="113"/>
      <c r="I6" s="113"/>
      <c r="J6" s="10"/>
      <c r="K6" s="10"/>
      <c r="L6" s="1"/>
      <c r="M6" s="7" t="s">
        <v>12</v>
      </c>
      <c r="N6" s="2" t="s">
        <v>13</v>
      </c>
    </row>
    <row r="7" spans="2:14" ht="30.75" customHeight="1" x14ac:dyDescent="0.4">
      <c r="B7" s="35" t="s">
        <v>14</v>
      </c>
      <c r="C7" s="50"/>
      <c r="D7" s="112" t="s">
        <v>15</v>
      </c>
      <c r="E7" s="112"/>
      <c r="F7" s="114" t="s">
        <v>16</v>
      </c>
      <c r="G7" s="114"/>
      <c r="H7" s="70" t="s">
        <v>17</v>
      </c>
      <c r="I7" s="71" t="s">
        <v>18</v>
      </c>
      <c r="J7" s="11"/>
      <c r="K7" s="11"/>
      <c r="L7" s="1"/>
      <c r="M7" s="7" t="s">
        <v>19</v>
      </c>
      <c r="N7" s="2" t="s">
        <v>20</v>
      </c>
    </row>
    <row r="8" spans="2:14" ht="30.75" customHeight="1" x14ac:dyDescent="0.4">
      <c r="B8" s="35" t="s">
        <v>21</v>
      </c>
      <c r="C8" s="113" t="s">
        <v>22</v>
      </c>
      <c r="D8" s="113"/>
      <c r="E8" s="113"/>
      <c r="F8" s="113"/>
      <c r="G8" s="69" t="s">
        <v>23</v>
      </c>
      <c r="H8" s="145">
        <v>7951</v>
      </c>
      <c r="I8" s="145"/>
      <c r="J8" s="81"/>
      <c r="K8" s="81"/>
      <c r="L8" s="1"/>
      <c r="M8" s="7" t="s">
        <v>24</v>
      </c>
      <c r="N8" s="2" t="s">
        <v>25</v>
      </c>
    </row>
    <row r="9" spans="2:14" ht="30.75" customHeight="1" x14ac:dyDescent="0.4">
      <c r="B9" s="35" t="s">
        <v>3</v>
      </c>
      <c r="C9" s="118" t="s">
        <v>24</v>
      </c>
      <c r="D9" s="118"/>
      <c r="E9" s="118"/>
      <c r="F9" s="118"/>
      <c r="G9" s="38" t="s">
        <v>26</v>
      </c>
      <c r="H9" s="140" t="s">
        <v>27</v>
      </c>
      <c r="I9" s="140"/>
      <c r="J9" s="82"/>
      <c r="K9" s="82"/>
      <c r="L9" s="1"/>
      <c r="M9" s="14" t="s">
        <v>28</v>
      </c>
      <c r="N9" s="1"/>
    </row>
    <row r="10" spans="2:14" ht="30.75" customHeight="1" x14ac:dyDescent="0.4">
      <c r="B10" s="35" t="s">
        <v>29</v>
      </c>
      <c r="C10" s="113" t="s">
        <v>30</v>
      </c>
      <c r="D10" s="113"/>
      <c r="E10" s="113"/>
      <c r="F10" s="113"/>
      <c r="G10" s="113"/>
      <c r="H10" s="113"/>
      <c r="I10" s="113"/>
      <c r="J10" s="15"/>
      <c r="K10" s="15"/>
      <c r="L10" s="1"/>
      <c r="M10" s="14"/>
      <c r="N10" s="1"/>
    </row>
    <row r="11" spans="2:14" ht="30.75" customHeight="1" x14ac:dyDescent="0.4">
      <c r="B11" s="35" t="s">
        <v>31</v>
      </c>
      <c r="C11" s="114" t="s">
        <v>32</v>
      </c>
      <c r="D11" s="114"/>
      <c r="E11" s="114"/>
      <c r="F11" s="114"/>
      <c r="G11" s="114"/>
      <c r="H11" s="114"/>
      <c r="I11" s="114"/>
      <c r="J11" s="11"/>
      <c r="K11" s="11"/>
      <c r="L11" s="1"/>
      <c r="M11" s="14"/>
      <c r="N11" s="2" t="s">
        <v>33</v>
      </c>
    </row>
    <row r="12" spans="2:14" ht="30.75" customHeight="1" x14ac:dyDescent="0.4">
      <c r="B12" s="35" t="s">
        <v>34</v>
      </c>
      <c r="C12" s="141" t="s">
        <v>35</v>
      </c>
      <c r="D12" s="142"/>
      <c r="E12" s="142"/>
      <c r="F12" s="143"/>
      <c r="G12" s="38" t="s">
        <v>36</v>
      </c>
      <c r="H12" s="144" t="s">
        <v>37</v>
      </c>
      <c r="I12" s="144"/>
      <c r="J12" s="11"/>
      <c r="K12" s="11"/>
      <c r="L12" s="1"/>
      <c r="M12" s="14" t="s">
        <v>38</v>
      </c>
      <c r="N12" s="2" t="s">
        <v>18</v>
      </c>
    </row>
    <row r="13" spans="2:14" ht="30.75" customHeight="1" x14ac:dyDescent="0.4">
      <c r="B13" s="35" t="s">
        <v>39</v>
      </c>
      <c r="C13" s="137" t="s">
        <v>40</v>
      </c>
      <c r="D13" s="138"/>
      <c r="E13" s="138"/>
      <c r="F13" s="139"/>
      <c r="G13" s="38" t="s">
        <v>41</v>
      </c>
      <c r="H13" s="114" t="s">
        <v>13</v>
      </c>
      <c r="I13" s="114"/>
      <c r="J13" s="11"/>
      <c r="K13" s="11"/>
      <c r="L13" s="1"/>
      <c r="M13" s="14" t="s">
        <v>42</v>
      </c>
      <c r="N13" s="1"/>
    </row>
    <row r="14" spans="2:14" ht="64.5" customHeight="1" x14ac:dyDescent="0.4">
      <c r="B14" s="35" t="s">
        <v>43</v>
      </c>
      <c r="C14" s="146" t="s">
        <v>44</v>
      </c>
      <c r="D14" s="147"/>
      <c r="E14" s="147"/>
      <c r="F14" s="147"/>
      <c r="G14" s="147"/>
      <c r="H14" s="147"/>
      <c r="I14" s="148"/>
      <c r="J14" s="15"/>
      <c r="K14" s="15"/>
      <c r="L14" s="1"/>
      <c r="M14" s="14" t="s">
        <v>45</v>
      </c>
      <c r="N14" s="2"/>
    </row>
    <row r="15" spans="2:14" ht="30.75" customHeight="1" x14ac:dyDescent="0.4">
      <c r="B15" s="35" t="s">
        <v>46</v>
      </c>
      <c r="C15" s="149" t="s">
        <v>47</v>
      </c>
      <c r="D15" s="150"/>
      <c r="E15" s="150"/>
      <c r="F15" s="150"/>
      <c r="G15" s="150"/>
      <c r="H15" s="150"/>
      <c r="I15" s="151"/>
      <c r="J15" s="16"/>
      <c r="K15" s="16"/>
      <c r="L15" s="1"/>
      <c r="M15" s="14" t="s">
        <v>48</v>
      </c>
      <c r="N15" s="2"/>
    </row>
    <row r="16" spans="2:14" ht="20.25" customHeight="1" x14ac:dyDescent="0.4">
      <c r="B16" s="35" t="s">
        <v>49</v>
      </c>
      <c r="C16" s="146" t="s">
        <v>50</v>
      </c>
      <c r="D16" s="147"/>
      <c r="E16" s="147"/>
      <c r="F16" s="147"/>
      <c r="G16" s="147"/>
      <c r="H16" s="147"/>
      <c r="I16" s="148"/>
      <c r="J16" s="17"/>
      <c r="K16" s="17"/>
      <c r="L16" s="1"/>
      <c r="M16" s="14"/>
      <c r="N16" s="2"/>
    </row>
    <row r="17" spans="2:14" ht="30.75" customHeight="1" x14ac:dyDescent="0.4">
      <c r="B17" s="35" t="s">
        <v>51</v>
      </c>
      <c r="C17" s="137" t="s">
        <v>52</v>
      </c>
      <c r="D17" s="138"/>
      <c r="E17" s="138"/>
      <c r="F17" s="138"/>
      <c r="G17" s="138"/>
      <c r="H17" s="138"/>
      <c r="I17" s="139"/>
      <c r="J17" s="18"/>
      <c r="K17" s="18"/>
      <c r="L17" s="1"/>
      <c r="M17" s="14" t="s">
        <v>53</v>
      </c>
      <c r="N17" s="2"/>
    </row>
    <row r="18" spans="2:14" ht="18" customHeight="1" x14ac:dyDescent="0.4">
      <c r="B18" s="126" t="s">
        <v>54</v>
      </c>
      <c r="C18" s="127" t="s">
        <v>55</v>
      </c>
      <c r="D18" s="127"/>
      <c r="E18" s="127"/>
      <c r="F18" s="128" t="s">
        <v>56</v>
      </c>
      <c r="G18" s="128"/>
      <c r="H18" s="128"/>
      <c r="I18" s="128"/>
      <c r="J18" s="83"/>
      <c r="K18" s="83"/>
      <c r="L18" s="1"/>
      <c r="M18" s="14" t="s">
        <v>57</v>
      </c>
      <c r="N18" s="2"/>
    </row>
    <row r="19" spans="2:14" ht="39.75" customHeight="1" x14ac:dyDescent="0.4">
      <c r="B19" s="126"/>
      <c r="C19" s="158" t="s">
        <v>58</v>
      </c>
      <c r="D19" s="159"/>
      <c r="E19" s="160"/>
      <c r="F19" s="159" t="s">
        <v>59</v>
      </c>
      <c r="G19" s="159"/>
      <c r="H19" s="159"/>
      <c r="I19" s="160"/>
      <c r="J19" s="17"/>
      <c r="K19" s="17"/>
      <c r="L19" s="1"/>
      <c r="M19" s="14" t="s">
        <v>37</v>
      </c>
      <c r="N19" s="2"/>
    </row>
    <row r="20" spans="2:14" ht="39.75" customHeight="1" x14ac:dyDescent="0.4">
      <c r="B20" s="36" t="s">
        <v>60</v>
      </c>
      <c r="C20" s="161" t="s">
        <v>52</v>
      </c>
      <c r="D20" s="162"/>
      <c r="E20" s="163"/>
      <c r="F20" s="164" t="s">
        <v>52</v>
      </c>
      <c r="G20" s="164"/>
      <c r="H20" s="164"/>
      <c r="I20" s="165"/>
      <c r="J20" s="11"/>
      <c r="K20" s="11"/>
      <c r="L20" s="1"/>
      <c r="M20" s="14"/>
      <c r="N20" s="2"/>
    </row>
    <row r="21" spans="2:14" ht="51.75" customHeight="1" x14ac:dyDescent="0.4">
      <c r="B21" s="36" t="s">
        <v>61</v>
      </c>
      <c r="C21" s="166" t="s">
        <v>62</v>
      </c>
      <c r="D21" s="167"/>
      <c r="E21" s="168"/>
      <c r="F21" s="167" t="s">
        <v>63</v>
      </c>
      <c r="G21" s="167"/>
      <c r="H21" s="167"/>
      <c r="I21" s="169"/>
      <c r="J21" s="16"/>
      <c r="K21" s="16"/>
      <c r="L21" s="1"/>
      <c r="M21" s="20"/>
      <c r="N21" s="2"/>
    </row>
    <row r="22" spans="2:14" ht="23.25" customHeight="1" x14ac:dyDescent="0.4">
      <c r="B22" s="36" t="s">
        <v>64</v>
      </c>
      <c r="C22" s="158" t="s">
        <v>65</v>
      </c>
      <c r="D22" s="159"/>
      <c r="E22" s="170"/>
      <c r="F22" s="38" t="s">
        <v>66</v>
      </c>
      <c r="G22" s="60"/>
      <c r="H22" s="38" t="s">
        <v>67</v>
      </c>
      <c r="I22" s="80">
        <v>0</v>
      </c>
      <c r="J22" s="84"/>
      <c r="K22" s="84"/>
      <c r="L22" s="1"/>
      <c r="M22" s="20"/>
      <c r="N22" s="1"/>
    </row>
    <row r="23" spans="2:14" ht="27" customHeight="1" x14ac:dyDescent="0.4">
      <c r="B23" s="36" t="s">
        <v>68</v>
      </c>
      <c r="C23" s="158" t="s">
        <v>69</v>
      </c>
      <c r="D23" s="159"/>
      <c r="E23" s="170"/>
      <c r="F23" s="38" t="s">
        <v>70</v>
      </c>
      <c r="G23" s="171">
        <v>0.12</v>
      </c>
      <c r="H23" s="172"/>
      <c r="I23" s="173"/>
      <c r="J23" s="85"/>
      <c r="K23" s="85"/>
      <c r="L23" s="1"/>
      <c r="M23" s="20"/>
      <c r="N23" s="1"/>
    </row>
    <row r="24" spans="2:14" ht="30.75" customHeight="1" x14ac:dyDescent="0.4">
      <c r="B24" s="37" t="s">
        <v>71</v>
      </c>
      <c r="C24" s="152" t="s">
        <v>48</v>
      </c>
      <c r="D24" s="153"/>
      <c r="E24" s="154"/>
      <c r="F24" s="39" t="s">
        <v>72</v>
      </c>
      <c r="G24" s="155"/>
      <c r="H24" s="156"/>
      <c r="I24" s="157"/>
      <c r="J24" s="83"/>
      <c r="K24" s="83"/>
      <c r="L24" s="1"/>
      <c r="M24" s="20"/>
      <c r="N24" s="1"/>
    </row>
    <row r="25" spans="2:14" ht="22.5" customHeight="1" x14ac:dyDescent="0.4">
      <c r="B25" s="174" t="s">
        <v>73</v>
      </c>
      <c r="C25" s="129"/>
      <c r="D25" s="129"/>
      <c r="E25" s="129"/>
      <c r="F25" s="129"/>
      <c r="G25" s="129"/>
      <c r="H25" s="129"/>
      <c r="I25" s="175"/>
      <c r="J25" s="9"/>
      <c r="K25" s="9"/>
      <c r="L25" s="1"/>
      <c r="M25" s="20"/>
      <c r="N25" s="1"/>
    </row>
    <row r="26" spans="2:14" ht="43.5" customHeight="1" x14ac:dyDescent="0.4">
      <c r="B26" s="40" t="s">
        <v>74</v>
      </c>
      <c r="C26" s="41" t="s">
        <v>75</v>
      </c>
      <c r="D26" s="41" t="s">
        <v>76</v>
      </c>
      <c r="E26" s="42" t="s">
        <v>77</v>
      </c>
      <c r="F26" s="41" t="s">
        <v>78</v>
      </c>
      <c r="G26" s="41" t="s">
        <v>79</v>
      </c>
      <c r="H26" s="42" t="s">
        <v>80</v>
      </c>
      <c r="I26" s="43" t="s">
        <v>81</v>
      </c>
      <c r="J26" s="17"/>
      <c r="K26" s="17"/>
      <c r="L26" s="1"/>
      <c r="M26" s="20"/>
      <c r="N26" s="1"/>
    </row>
    <row r="27" spans="2:14" ht="19.5" customHeight="1" x14ac:dyDescent="0.4">
      <c r="B27" s="44" t="s">
        <v>82</v>
      </c>
      <c r="C27" s="369">
        <f t="shared" ref="C27:C32" si="0">IF(OR(A27=0,A27=""),0,B27/A27)</f>
        <v>0</v>
      </c>
      <c r="D27" s="52">
        <v>0</v>
      </c>
      <c r="E27" s="371">
        <f t="shared" ref="E27:E38" si="1">IF(OR(C27=0,C27=""),0,D27/C27)</f>
        <v>0</v>
      </c>
      <c r="F27" s="176">
        <f>SUM(C27:C38)</f>
        <v>0.11950000000000001</v>
      </c>
      <c r="G27" s="179">
        <f>SUM(D27:D38)</f>
        <v>5.9400000000000008E-2</v>
      </c>
      <c r="H27" s="372">
        <f>+(D27/$G$23)</f>
        <v>0</v>
      </c>
      <c r="I27" s="176">
        <f>G27+I22</f>
        <v>5.9400000000000008E-2</v>
      </c>
      <c r="J27" s="87"/>
      <c r="K27" s="87"/>
      <c r="L27" s="1"/>
      <c r="M27" s="20"/>
      <c r="N27" s="1"/>
    </row>
    <row r="28" spans="2:14" ht="19.5" customHeight="1" x14ac:dyDescent="0.4">
      <c r="B28" s="44" t="s">
        <v>83</v>
      </c>
      <c r="C28" s="369">
        <f t="shared" si="0"/>
        <v>0</v>
      </c>
      <c r="D28" s="52">
        <v>0</v>
      </c>
      <c r="E28" s="371">
        <f t="shared" si="1"/>
        <v>0</v>
      </c>
      <c r="F28" s="177"/>
      <c r="G28" s="180"/>
      <c r="H28" s="372">
        <f t="shared" ref="H28:H38" si="2">+IF(D28="","",((D28*100%)/$G$23)+H27)</f>
        <v>0</v>
      </c>
      <c r="I28" s="177"/>
      <c r="J28" s="87"/>
      <c r="K28" s="87"/>
      <c r="L28" s="1"/>
      <c r="M28" s="20"/>
      <c r="N28" s="1"/>
    </row>
    <row r="29" spans="2:14" ht="19.5" customHeight="1" x14ac:dyDescent="0.4">
      <c r="B29" s="44" t="s">
        <v>84</v>
      </c>
      <c r="C29" s="369">
        <f t="shared" si="0"/>
        <v>0</v>
      </c>
      <c r="D29" s="52">
        <v>0</v>
      </c>
      <c r="E29" s="371">
        <f t="shared" si="1"/>
        <v>0</v>
      </c>
      <c r="F29" s="177"/>
      <c r="G29" s="180"/>
      <c r="H29" s="372">
        <f t="shared" si="2"/>
        <v>0</v>
      </c>
      <c r="I29" s="177"/>
      <c r="J29" s="87"/>
      <c r="K29" s="87"/>
      <c r="L29" s="1"/>
      <c r="M29" s="20"/>
      <c r="N29" s="1"/>
    </row>
    <row r="30" spans="2:14" ht="19.5" customHeight="1" x14ac:dyDescent="0.4">
      <c r="B30" s="44" t="s">
        <v>85</v>
      </c>
      <c r="C30" s="369">
        <f t="shared" si="0"/>
        <v>0</v>
      </c>
      <c r="D30" s="52">
        <v>0</v>
      </c>
      <c r="E30" s="371">
        <f t="shared" si="1"/>
        <v>0</v>
      </c>
      <c r="F30" s="177"/>
      <c r="G30" s="180"/>
      <c r="H30" s="372">
        <f t="shared" si="2"/>
        <v>0</v>
      </c>
      <c r="I30" s="177"/>
      <c r="J30" s="87"/>
      <c r="K30" s="87"/>
      <c r="L30" s="1"/>
      <c r="M30" s="1"/>
      <c r="N30" s="1"/>
    </row>
    <row r="31" spans="2:14" ht="19.5" customHeight="1" x14ac:dyDescent="0.4">
      <c r="B31" s="44" t="s">
        <v>86</v>
      </c>
      <c r="C31" s="369">
        <f t="shared" si="0"/>
        <v>0</v>
      </c>
      <c r="D31" s="52">
        <v>0</v>
      </c>
      <c r="E31" s="371">
        <f t="shared" si="1"/>
        <v>0</v>
      </c>
      <c r="F31" s="177"/>
      <c r="G31" s="180"/>
      <c r="H31" s="372">
        <f t="shared" si="2"/>
        <v>0</v>
      </c>
      <c r="I31" s="177"/>
      <c r="J31" s="87"/>
      <c r="K31" s="87"/>
      <c r="L31" s="1"/>
      <c r="M31" s="1"/>
      <c r="N31" s="1"/>
    </row>
    <row r="32" spans="2:14" ht="19.5" customHeight="1" x14ac:dyDescent="0.4">
      <c r="B32" s="44" t="s">
        <v>87</v>
      </c>
      <c r="C32" s="369">
        <f t="shared" si="0"/>
        <v>0</v>
      </c>
      <c r="D32" s="52">
        <v>0</v>
      </c>
      <c r="E32" s="371">
        <f t="shared" si="1"/>
        <v>0</v>
      </c>
      <c r="F32" s="177"/>
      <c r="G32" s="180"/>
      <c r="H32" s="372">
        <f t="shared" si="2"/>
        <v>0</v>
      </c>
      <c r="I32" s="177"/>
      <c r="J32" s="87"/>
      <c r="K32" s="87"/>
      <c r="L32" s="1"/>
      <c r="M32" s="1"/>
      <c r="N32" s="1"/>
    </row>
    <row r="33" spans="2:11" ht="19.5" customHeight="1" x14ac:dyDescent="0.4">
      <c r="B33" s="44" t="s">
        <v>88</v>
      </c>
      <c r="C33" s="373">
        <v>1.9800000000000002E-2</v>
      </c>
      <c r="D33" s="373">
        <v>1.9800000000000002E-2</v>
      </c>
      <c r="E33" s="371">
        <f t="shared" si="1"/>
        <v>1</v>
      </c>
      <c r="F33" s="177"/>
      <c r="G33" s="180"/>
      <c r="H33" s="372">
        <f t="shared" si="2"/>
        <v>0.16500000000000001</v>
      </c>
      <c r="I33" s="177"/>
      <c r="J33" s="87"/>
      <c r="K33" s="87"/>
    </row>
    <row r="34" spans="2:11" ht="19.5" customHeight="1" x14ac:dyDescent="0.4">
      <c r="B34" s="44" t="s">
        <v>89</v>
      </c>
      <c r="C34" s="373">
        <v>1.9800000000000002E-2</v>
      </c>
      <c r="D34" s="373">
        <v>1.9800000000000002E-2</v>
      </c>
      <c r="E34" s="371">
        <f t="shared" si="1"/>
        <v>1</v>
      </c>
      <c r="F34" s="177"/>
      <c r="G34" s="180"/>
      <c r="H34" s="372">
        <f t="shared" si="2"/>
        <v>0.33</v>
      </c>
      <c r="I34" s="177"/>
      <c r="J34" s="87"/>
      <c r="K34" s="87"/>
    </row>
    <row r="35" spans="2:11" ht="19.5" customHeight="1" x14ac:dyDescent="0.4">
      <c r="B35" s="44" t="s">
        <v>90</v>
      </c>
      <c r="C35" s="373">
        <v>1.9800000000000002E-2</v>
      </c>
      <c r="D35" s="373">
        <v>1.9800000000000002E-2</v>
      </c>
      <c r="E35" s="371">
        <f t="shared" si="1"/>
        <v>1</v>
      </c>
      <c r="F35" s="177"/>
      <c r="G35" s="180"/>
      <c r="H35" s="372">
        <f t="shared" si="2"/>
        <v>0.495</v>
      </c>
      <c r="I35" s="177"/>
      <c r="J35" s="87"/>
      <c r="K35" s="87"/>
    </row>
    <row r="36" spans="2:11" ht="19.5" customHeight="1" x14ac:dyDescent="0.4">
      <c r="B36" s="44" t="s">
        <v>91</v>
      </c>
      <c r="C36" s="373">
        <v>1.9800000000000002E-2</v>
      </c>
      <c r="D36" s="88"/>
      <c r="E36" s="371">
        <f t="shared" si="1"/>
        <v>0</v>
      </c>
      <c r="F36" s="177"/>
      <c r="G36" s="180"/>
      <c r="H36" s="372" t="str">
        <f t="shared" si="2"/>
        <v/>
      </c>
      <c r="I36" s="177"/>
      <c r="J36" s="87"/>
      <c r="K36" s="87"/>
    </row>
    <row r="37" spans="2:11" ht="19.5" customHeight="1" x14ac:dyDescent="0.4">
      <c r="B37" s="44" t="s">
        <v>92</v>
      </c>
      <c r="C37" s="373">
        <v>1.9800000000000002E-2</v>
      </c>
      <c r="D37" s="88"/>
      <c r="E37" s="371">
        <f t="shared" si="1"/>
        <v>0</v>
      </c>
      <c r="F37" s="177"/>
      <c r="G37" s="180"/>
      <c r="H37" s="372" t="str">
        <f t="shared" si="2"/>
        <v/>
      </c>
      <c r="I37" s="177"/>
      <c r="J37" s="87"/>
      <c r="K37" s="87"/>
    </row>
    <row r="38" spans="2:11" ht="19.5" customHeight="1" x14ac:dyDescent="0.4">
      <c r="B38" s="44" t="s">
        <v>93</v>
      </c>
      <c r="C38" s="373">
        <v>2.0500000000000001E-2</v>
      </c>
      <c r="D38" s="88"/>
      <c r="E38" s="371">
        <f t="shared" si="1"/>
        <v>0</v>
      </c>
      <c r="F38" s="178"/>
      <c r="G38" s="181"/>
      <c r="H38" s="372" t="str">
        <f t="shared" si="2"/>
        <v/>
      </c>
      <c r="I38" s="178"/>
      <c r="J38" s="87"/>
      <c r="K38" s="87"/>
    </row>
    <row r="39" spans="2:11" ht="143.25" customHeight="1" x14ac:dyDescent="0.4">
      <c r="B39" s="45" t="s">
        <v>94</v>
      </c>
      <c r="C39" s="182" t="s">
        <v>95</v>
      </c>
      <c r="D39" s="183"/>
      <c r="E39" s="183"/>
      <c r="F39" s="183"/>
      <c r="G39" s="183"/>
      <c r="H39" s="183"/>
      <c r="I39" s="18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194" t="s">
        <v>275</v>
      </c>
      <c r="D45" s="195"/>
      <c r="E45" s="195"/>
      <c r="F45" s="195"/>
      <c r="G45" s="195"/>
      <c r="H45" s="195"/>
      <c r="I45" s="196"/>
      <c r="J45" s="25"/>
      <c r="K45" s="25"/>
    </row>
    <row r="46" spans="2:11" ht="69.75" customHeight="1" x14ac:dyDescent="0.4">
      <c r="B46" s="35" t="s">
        <v>97</v>
      </c>
      <c r="C46" s="194" t="s">
        <v>98</v>
      </c>
      <c r="D46" s="195"/>
      <c r="E46" s="195"/>
      <c r="F46" s="195"/>
      <c r="G46" s="195"/>
      <c r="H46" s="195"/>
      <c r="I46" s="196"/>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46" t="s">
        <v>101</v>
      </c>
      <c r="D48" s="147"/>
      <c r="E48" s="147"/>
      <c r="F48" s="147"/>
      <c r="G48" s="147"/>
      <c r="H48" s="147"/>
      <c r="I48" s="148"/>
      <c r="J48" s="26"/>
      <c r="K48" s="26"/>
    </row>
    <row r="49" spans="2:11" ht="28.5" customHeight="1" x14ac:dyDescent="0.4">
      <c r="B49" s="38" t="s">
        <v>102</v>
      </c>
      <c r="C49" s="146" t="s">
        <v>101</v>
      </c>
      <c r="D49" s="147"/>
      <c r="E49" s="147"/>
      <c r="F49" s="147"/>
      <c r="G49" s="147"/>
      <c r="H49" s="147"/>
      <c r="I49" s="148"/>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C50:I50"/>
    <mergeCell ref="B25:I25"/>
    <mergeCell ref="F27:F38"/>
    <mergeCell ref="G27:G38"/>
    <mergeCell ref="I27:I38"/>
    <mergeCell ref="C39:I39"/>
    <mergeCell ref="B40:I44"/>
    <mergeCell ref="C45:I45"/>
    <mergeCell ref="C46:I46"/>
    <mergeCell ref="B47:I47"/>
    <mergeCell ref="C48:I48"/>
    <mergeCell ref="C49:I49"/>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17:I17"/>
    <mergeCell ref="C8:F8"/>
    <mergeCell ref="C9:F9"/>
    <mergeCell ref="H9:I9"/>
    <mergeCell ref="C10:I10"/>
    <mergeCell ref="C11:I11"/>
    <mergeCell ref="C12:F12"/>
    <mergeCell ref="H12:I12"/>
    <mergeCell ref="H8:I8"/>
    <mergeCell ref="C13:F13"/>
    <mergeCell ref="H13:I13"/>
    <mergeCell ref="C14:I14"/>
    <mergeCell ref="C15:I15"/>
    <mergeCell ref="C16:I16"/>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xr:uid="{00000000-0002-0000-0000-000000000000}">
      <formula1>O17:O19</formula1>
    </dataValidation>
    <dataValidation type="list" allowBlank="1" showInputMessage="1" showErrorMessage="1" sqref="C9:F9" xr:uid="{00000000-0002-0000-0000-000001000000}">
      <formula1>$M$6:$M$9</formula1>
    </dataValidation>
    <dataValidation type="list" allowBlank="1" showInputMessage="1" showErrorMessage="1" sqref="J10:K10" xr:uid="{00000000-0002-0000-0000-000002000000}">
      <formula1>$M$21:$M$28</formula1>
    </dataValidation>
    <dataValidation type="list" allowBlank="1" showInputMessage="1" showErrorMessage="1" sqref="H13:I13" xr:uid="{00000000-0002-0000-0000-000003000000}">
      <formula1>$N$5:$N$8</formula1>
    </dataValidation>
    <dataValidation type="list" allowBlank="1" showInputMessage="1" showErrorMessage="1" sqref="C7 I7" xr:uid="{00000000-0002-0000-00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ignoredErrors>
    <ignoredError sqref="H28 H29:H38 F27:G38" unlockedFormula="1"/>
  </ignoredErrors>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B1:X56"/>
  <sheetViews>
    <sheetView topLeftCell="A16" zoomScaleNormal="100" workbookViewId="0">
      <selection activeCell="C15" sqref="C15:I15"/>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H8" s="117"/>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c r="D12" s="115"/>
      <c r="E12" s="115"/>
      <c r="F12" s="115"/>
      <c r="G12" s="38" t="s">
        <v>36</v>
      </c>
      <c r="H12" s="121"/>
      <c r="I12" s="121"/>
      <c r="J12" s="11"/>
      <c r="K12" s="11"/>
      <c r="M12" s="14" t="s">
        <v>38</v>
      </c>
      <c r="N12" s="2" t="s">
        <v>18</v>
      </c>
    </row>
    <row r="13" spans="2:14" ht="30.75" customHeight="1" x14ac:dyDescent="0.4">
      <c r="B13" s="35" t="s">
        <v>39</v>
      </c>
      <c r="C13" s="122"/>
      <c r="D13" s="122"/>
      <c r="E13" s="122"/>
      <c r="F13" s="122"/>
      <c r="G13" s="38" t="s">
        <v>41</v>
      </c>
      <c r="H13" s="114"/>
      <c r="I13" s="114"/>
      <c r="J13" s="11"/>
      <c r="K13" s="11"/>
      <c r="M13" s="14" t="s">
        <v>42</v>
      </c>
    </row>
    <row r="14" spans="2:14" ht="64.5" customHeight="1" x14ac:dyDescent="0.4">
      <c r="B14" s="35" t="s">
        <v>43</v>
      </c>
      <c r="C14" s="321"/>
      <c r="D14" s="321"/>
      <c r="E14" s="321"/>
      <c r="F14" s="321"/>
      <c r="G14" s="321"/>
      <c r="H14" s="321"/>
      <c r="I14" s="321"/>
      <c r="J14" s="15"/>
      <c r="K14" s="15"/>
      <c r="M14" s="14" t="s">
        <v>45</v>
      </c>
      <c r="N14" s="2"/>
    </row>
    <row r="15" spans="2:14" ht="30.75" customHeight="1" x14ac:dyDescent="0.4">
      <c r="B15" s="35" t="s">
        <v>46</v>
      </c>
      <c r="C15" s="115"/>
      <c r="D15" s="115"/>
      <c r="E15" s="115"/>
      <c r="F15" s="115"/>
      <c r="G15" s="115"/>
      <c r="H15" s="115"/>
      <c r="I15" s="115"/>
      <c r="J15" s="16"/>
      <c r="K15" s="16"/>
      <c r="M15" s="14" t="s">
        <v>48</v>
      </c>
      <c r="N15" s="2"/>
    </row>
    <row r="16" spans="2:14" ht="20.25" customHeight="1" x14ac:dyDescent="0.4">
      <c r="B16" s="35" t="s">
        <v>49</v>
      </c>
      <c r="C16" s="113"/>
      <c r="D16" s="113"/>
      <c r="E16" s="113"/>
      <c r="F16" s="113"/>
      <c r="G16" s="113"/>
      <c r="H16" s="113"/>
      <c r="I16" s="113"/>
      <c r="J16" s="17"/>
      <c r="K16" s="17"/>
      <c r="M16" s="14"/>
      <c r="N16" s="2"/>
    </row>
    <row r="17" spans="2:14" ht="30.75" customHeight="1" x14ac:dyDescent="0.4">
      <c r="B17" s="35" t="s">
        <v>51</v>
      </c>
      <c r="C17" s="114"/>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c r="D19" s="113"/>
      <c r="E19" s="113"/>
      <c r="F19" s="113"/>
      <c r="G19" s="113"/>
      <c r="H19" s="113"/>
      <c r="I19" s="113"/>
      <c r="J19" s="17"/>
      <c r="K19" s="17"/>
      <c r="M19" s="14" t="s">
        <v>37</v>
      </c>
      <c r="N19" s="2"/>
    </row>
    <row r="20" spans="2:14" ht="39.75" customHeight="1" x14ac:dyDescent="0.4">
      <c r="B20" s="36" t="s">
        <v>60</v>
      </c>
      <c r="C20" s="273"/>
      <c r="D20" s="354"/>
      <c r="E20" s="355"/>
      <c r="F20" s="121"/>
      <c r="G20" s="121"/>
      <c r="H20" s="121"/>
      <c r="I20" s="356"/>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c r="D22" s="287"/>
      <c r="E22" s="288"/>
      <c r="F22" s="38" t="s">
        <v>66</v>
      </c>
      <c r="G22" s="48"/>
      <c r="H22" s="38" t="s">
        <v>67</v>
      </c>
      <c r="I22" s="49"/>
      <c r="J22" s="21"/>
      <c r="K22" s="21"/>
      <c r="M22" s="20"/>
    </row>
    <row r="23" spans="2:14" ht="27" customHeight="1" x14ac:dyDescent="0.4">
      <c r="B23" s="36" t="s">
        <v>68</v>
      </c>
      <c r="C23" s="270"/>
      <c r="D23" s="271"/>
      <c r="E23" s="272"/>
      <c r="F23" s="38" t="s">
        <v>70</v>
      </c>
      <c r="G23" s="210">
        <v>12</v>
      </c>
      <c r="H23" s="211"/>
      <c r="I23" s="212"/>
      <c r="J23" s="22"/>
      <c r="K23" s="22"/>
      <c r="M23" s="20"/>
    </row>
    <row r="24" spans="2:14" ht="30.75" customHeight="1" x14ac:dyDescent="0.4">
      <c r="B24" s="37" t="s">
        <v>71</v>
      </c>
      <c r="C24" s="289"/>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57" t="s">
        <v>78</v>
      </c>
      <c r="G26" s="41" t="s">
        <v>79</v>
      </c>
      <c r="H26" s="42" t="s">
        <v>80</v>
      </c>
      <c r="I26" s="43" t="s">
        <v>81</v>
      </c>
      <c r="J26" s="17"/>
      <c r="K26" s="17"/>
      <c r="M26" s="20"/>
    </row>
    <row r="27" spans="2:14" ht="19.5" customHeight="1" x14ac:dyDescent="0.4">
      <c r="B27" s="44" t="s">
        <v>82</v>
      </c>
      <c r="C27" s="51">
        <v>0</v>
      </c>
      <c r="D27" s="52"/>
      <c r="E27" s="56">
        <f>IF(OR(C27=0,C27=""),0,D27/C27)</f>
        <v>0</v>
      </c>
      <c r="F27" s="292">
        <f>SUM(C27:C38)</f>
        <v>49.8</v>
      </c>
      <c r="G27" s="295">
        <f>SUM(D27:D38)</f>
        <v>4</v>
      </c>
      <c r="H27" s="54">
        <f>+(D27*100%)/$G$23</f>
        <v>0</v>
      </c>
      <c r="I27" s="214">
        <f>G27+I22</f>
        <v>4</v>
      </c>
      <c r="J27" s="23"/>
      <c r="K27" s="23"/>
      <c r="M27" s="20"/>
    </row>
    <row r="28" spans="2:14" ht="19.5" customHeight="1" x14ac:dyDescent="0.5">
      <c r="B28" s="44" t="s">
        <v>83</v>
      </c>
      <c r="C28" s="51">
        <v>0</v>
      </c>
      <c r="D28" s="52">
        <v>0</v>
      </c>
      <c r="E28" s="56">
        <f t="shared" ref="E28:E38" si="0">IF(OR(C28=0,C28=""),0,D28/C28)</f>
        <v>0</v>
      </c>
      <c r="F28" s="293"/>
      <c r="G28" s="296"/>
      <c r="H28" s="55">
        <f>+IF(D28="","",((D28*100%)/$G$23)+H27)</f>
        <v>0</v>
      </c>
      <c r="I28" s="215"/>
      <c r="J28" s="23"/>
      <c r="K28" s="23"/>
      <c r="M28" s="20"/>
    </row>
    <row r="29" spans="2:14" ht="19.5" customHeight="1" x14ac:dyDescent="0.5">
      <c r="B29" s="44" t="s">
        <v>84</v>
      </c>
      <c r="C29" s="51">
        <v>0</v>
      </c>
      <c r="D29" s="52">
        <v>0</v>
      </c>
      <c r="E29" s="56">
        <f t="shared" si="0"/>
        <v>0</v>
      </c>
      <c r="F29" s="293"/>
      <c r="G29" s="296"/>
      <c r="H29" s="55">
        <f>+IF(D29="","",((D29*100%)/$G$23)+H28)</f>
        <v>0</v>
      </c>
      <c r="I29" s="215"/>
      <c r="J29" s="23"/>
      <c r="K29" s="23"/>
      <c r="M29" s="20"/>
    </row>
    <row r="30" spans="2:14" ht="19.5" customHeight="1" x14ac:dyDescent="0.5">
      <c r="B30" s="44" t="s">
        <v>85</v>
      </c>
      <c r="C30" s="51">
        <v>0</v>
      </c>
      <c r="D30" s="52">
        <v>0</v>
      </c>
      <c r="E30" s="56">
        <f t="shared" si="0"/>
        <v>0</v>
      </c>
      <c r="F30" s="293"/>
      <c r="G30" s="296"/>
      <c r="H30" s="55">
        <f t="shared" ref="H30:H38" si="1">+IF(D30="","",((D30*100%)/$G$23)+H29)</f>
        <v>0</v>
      </c>
      <c r="I30" s="215"/>
      <c r="J30" s="23"/>
      <c r="K30" s="23"/>
    </row>
    <row r="31" spans="2:14" ht="19.5" customHeight="1" x14ac:dyDescent="0.5">
      <c r="B31" s="44" t="s">
        <v>86</v>
      </c>
      <c r="C31" s="51">
        <v>0</v>
      </c>
      <c r="D31" s="52">
        <v>0</v>
      </c>
      <c r="E31" s="56">
        <f t="shared" si="0"/>
        <v>0</v>
      </c>
      <c r="F31" s="293"/>
      <c r="G31" s="296"/>
      <c r="H31" s="55">
        <f t="shared" si="1"/>
        <v>0</v>
      </c>
      <c r="I31" s="215"/>
      <c r="J31" s="23"/>
      <c r="K31" s="23"/>
    </row>
    <row r="32" spans="2:14" ht="19.5" customHeight="1" x14ac:dyDescent="0.5">
      <c r="B32" s="44" t="s">
        <v>87</v>
      </c>
      <c r="C32" s="51">
        <v>0</v>
      </c>
      <c r="D32" s="52">
        <v>0</v>
      </c>
      <c r="E32" s="56">
        <f t="shared" si="0"/>
        <v>0</v>
      </c>
      <c r="F32" s="293"/>
      <c r="G32" s="296"/>
      <c r="H32" s="55">
        <f t="shared" si="1"/>
        <v>0</v>
      </c>
      <c r="I32" s="215"/>
      <c r="J32" s="23"/>
      <c r="K32" s="23"/>
    </row>
    <row r="33" spans="2:11" ht="19.5" customHeight="1" x14ac:dyDescent="0.5">
      <c r="B33" s="44" t="s">
        <v>88</v>
      </c>
      <c r="C33" s="51">
        <v>8.3000000000000007</v>
      </c>
      <c r="D33" s="52">
        <v>1</v>
      </c>
      <c r="E33" s="56">
        <f t="shared" si="0"/>
        <v>0.12048192771084336</v>
      </c>
      <c r="F33" s="293"/>
      <c r="G33" s="296"/>
      <c r="H33" s="55">
        <f>+IF(D33="","",((D33*100%)/$G$23)+H32)</f>
        <v>8.3333333333333329E-2</v>
      </c>
      <c r="I33" s="215"/>
      <c r="J33" s="23"/>
      <c r="K33" s="23"/>
    </row>
    <row r="34" spans="2:11" ht="19.5" customHeight="1" x14ac:dyDescent="0.5">
      <c r="B34" s="44" t="s">
        <v>89</v>
      </c>
      <c r="C34" s="51">
        <v>8.3000000000000007</v>
      </c>
      <c r="D34" s="52">
        <v>1</v>
      </c>
      <c r="E34" s="56">
        <f t="shared" si="0"/>
        <v>0.12048192771084336</v>
      </c>
      <c r="F34" s="293"/>
      <c r="G34" s="296"/>
      <c r="H34" s="55">
        <f t="shared" si="1"/>
        <v>0.16666666666666666</v>
      </c>
      <c r="I34" s="215"/>
      <c r="J34" s="23"/>
      <c r="K34" s="23"/>
    </row>
    <row r="35" spans="2:11" ht="19.5" customHeight="1" x14ac:dyDescent="0.5">
      <c r="B35" s="44" t="s">
        <v>90</v>
      </c>
      <c r="C35" s="51">
        <v>8.3000000000000007</v>
      </c>
      <c r="D35" s="52">
        <v>1</v>
      </c>
      <c r="E35" s="56">
        <f t="shared" si="0"/>
        <v>0.12048192771084336</v>
      </c>
      <c r="F35" s="293"/>
      <c r="G35" s="296"/>
      <c r="H35" s="55">
        <f t="shared" si="1"/>
        <v>0.25</v>
      </c>
      <c r="I35" s="215"/>
      <c r="J35" s="23"/>
      <c r="K35" s="23"/>
    </row>
    <row r="36" spans="2:11" ht="19.5" customHeight="1" x14ac:dyDescent="0.5">
      <c r="B36" s="44" t="s">
        <v>91</v>
      </c>
      <c r="C36" s="51">
        <v>8.3000000000000007</v>
      </c>
      <c r="D36" s="52">
        <v>1</v>
      </c>
      <c r="E36" s="56">
        <f t="shared" si="0"/>
        <v>0.12048192771084336</v>
      </c>
      <c r="F36" s="293"/>
      <c r="G36" s="296"/>
      <c r="H36" s="55">
        <f t="shared" si="1"/>
        <v>0.33333333333333331</v>
      </c>
      <c r="I36" s="215"/>
      <c r="J36" s="23"/>
      <c r="K36" s="23"/>
    </row>
    <row r="37" spans="2:11" ht="19.5" customHeight="1" x14ac:dyDescent="0.5">
      <c r="B37" s="44" t="s">
        <v>92</v>
      </c>
      <c r="C37" s="51">
        <v>8.3000000000000007</v>
      </c>
      <c r="D37" s="52"/>
      <c r="E37" s="56">
        <f t="shared" si="0"/>
        <v>0</v>
      </c>
      <c r="F37" s="293"/>
      <c r="G37" s="296"/>
      <c r="H37" s="55" t="str">
        <f t="shared" si="1"/>
        <v/>
      </c>
      <c r="I37" s="215"/>
      <c r="J37" s="23"/>
      <c r="K37" s="23"/>
    </row>
    <row r="38" spans="2:11" ht="19.5" customHeight="1" x14ac:dyDescent="0.5">
      <c r="B38" s="44" t="s">
        <v>93</v>
      </c>
      <c r="C38" s="51">
        <v>8.3000000000000007</v>
      </c>
      <c r="D38" s="52"/>
      <c r="E38" s="56">
        <f t="shared" si="0"/>
        <v>0</v>
      </c>
      <c r="F38" s="294"/>
      <c r="G38" s="297"/>
      <c r="H38" s="55" t="str">
        <f t="shared" si="1"/>
        <v/>
      </c>
      <c r="I38" s="216"/>
      <c r="J38" s="23"/>
      <c r="K38" s="23"/>
    </row>
    <row r="39" spans="2:11" ht="90" customHeight="1" x14ac:dyDescent="0.4">
      <c r="B39" s="45" t="s">
        <v>94</v>
      </c>
      <c r="C39" s="324" t="s">
        <v>219</v>
      </c>
      <c r="D39" s="299"/>
      <c r="E39" s="299"/>
      <c r="F39" s="300"/>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315.75" customHeight="1" x14ac:dyDescent="0.4">
      <c r="B45" s="35" t="s">
        <v>96</v>
      </c>
      <c r="C45" s="302" t="s">
        <v>220</v>
      </c>
      <c r="D45" s="303"/>
      <c r="E45" s="303"/>
      <c r="F45" s="303"/>
      <c r="G45" s="303"/>
      <c r="H45" s="303"/>
      <c r="I45" s="304"/>
      <c r="J45" s="25"/>
      <c r="K45" s="25"/>
    </row>
    <row r="46" spans="2:11" ht="69.75" customHeight="1" x14ac:dyDescent="0.4">
      <c r="B46" s="35" t="s">
        <v>97</v>
      </c>
      <c r="C46" s="245"/>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221</v>
      </c>
      <c r="D48" s="133"/>
      <c r="E48" s="133"/>
      <c r="F48" s="133"/>
      <c r="G48" s="133"/>
      <c r="H48" s="133"/>
      <c r="I48" s="133"/>
      <c r="J48" s="26"/>
      <c r="K48" s="26"/>
    </row>
    <row r="49" spans="2:11" ht="28.5" customHeight="1" x14ac:dyDescent="0.4">
      <c r="B49" s="38" t="s">
        <v>102</v>
      </c>
      <c r="C49" s="133" t="s">
        <v>221</v>
      </c>
      <c r="D49" s="133"/>
      <c r="E49" s="133"/>
      <c r="F49" s="133"/>
      <c r="G49" s="133"/>
      <c r="H49" s="133"/>
      <c r="I49" s="133"/>
      <c r="J49" s="26"/>
      <c r="K49" s="26"/>
    </row>
    <row r="50" spans="2:11" ht="30" customHeight="1" x14ac:dyDescent="0.4">
      <c r="B50" s="46" t="s">
        <v>103</v>
      </c>
      <c r="C50" s="133"/>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disablePrompts="1" count="7">
    <dataValidation type="list" allowBlank="1" showInputMessage="1" showErrorMessage="1" sqref="C7 I7" xr:uid="{00000000-0002-0000-1200-000000000000}">
      <formula1>$N$11:$N$12</formula1>
    </dataValidation>
    <dataValidation type="list" allowBlank="1" showInputMessage="1" showErrorMessage="1" sqref="H13:I13" xr:uid="{00000000-0002-0000-1200-000001000000}">
      <formula1>$N$5:$N$8</formula1>
    </dataValidation>
    <dataValidation type="list" allowBlank="1" showInputMessage="1" showErrorMessage="1" sqref="J10:K10" xr:uid="{00000000-0002-0000-1200-000002000000}">
      <formula1>$M$21:$M$28</formula1>
    </dataValidation>
    <dataValidation type="list" allowBlank="1" showInputMessage="1" showErrorMessage="1" sqref="C9:F9" xr:uid="{00000000-0002-0000-1200-000003000000}">
      <formula1>$M$6:$M$9</formula1>
    </dataValidation>
    <dataValidation type="list" allowBlank="1" showInputMessage="1" showErrorMessage="1" sqref="C24:E24" xr:uid="{00000000-0002-0000-1200-000004000000}">
      <formula1>$M$12:$M$15</formula1>
    </dataValidation>
    <dataValidation type="list" allowBlank="1" showInputMessage="1" showErrorMessage="1" sqref="H12:I12" xr:uid="{00000000-0002-0000-1200-000005000000}">
      <formula1>M17:M19</formula1>
    </dataValidation>
    <dataValidation type="list" showDropDown="1" showInputMessage="1" showErrorMessage="1" sqref="K12" xr:uid="{00000000-0002-0000-1200-000006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B1:X56"/>
  <sheetViews>
    <sheetView zoomScaleNormal="100" workbookViewId="0">
      <selection activeCell="C15" sqref="C15:I15"/>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H8" s="117"/>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c r="D12" s="115"/>
      <c r="E12" s="115"/>
      <c r="F12" s="115"/>
      <c r="G12" s="38" t="s">
        <v>36</v>
      </c>
      <c r="H12" s="121"/>
      <c r="I12" s="121"/>
      <c r="J12" s="11"/>
      <c r="K12" s="11"/>
      <c r="M12" s="14" t="s">
        <v>38</v>
      </c>
      <c r="N12" s="2" t="s">
        <v>18</v>
      </c>
    </row>
    <row r="13" spans="2:14" ht="30.75" customHeight="1" x14ac:dyDescent="0.4">
      <c r="B13" s="35" t="s">
        <v>39</v>
      </c>
      <c r="C13" s="122"/>
      <c r="D13" s="122"/>
      <c r="E13" s="122"/>
      <c r="F13" s="122"/>
      <c r="G13" s="38" t="s">
        <v>41</v>
      </c>
      <c r="H13" s="114"/>
      <c r="I13" s="114"/>
      <c r="J13" s="11"/>
      <c r="K13" s="11"/>
      <c r="M13" s="14" t="s">
        <v>42</v>
      </c>
    </row>
    <row r="14" spans="2:14" ht="64.5" customHeight="1" x14ac:dyDescent="0.4">
      <c r="B14" s="35" t="s">
        <v>43</v>
      </c>
      <c r="C14" s="321"/>
      <c r="D14" s="321"/>
      <c r="E14" s="321"/>
      <c r="F14" s="321"/>
      <c r="G14" s="321"/>
      <c r="H14" s="321"/>
      <c r="I14" s="321"/>
      <c r="J14" s="15"/>
      <c r="K14" s="15"/>
      <c r="M14" s="14" t="s">
        <v>45</v>
      </c>
      <c r="N14" s="2"/>
    </row>
    <row r="15" spans="2:14" ht="30.75" customHeight="1" x14ac:dyDescent="0.4">
      <c r="B15" s="35" t="s">
        <v>46</v>
      </c>
      <c r="C15" s="115"/>
      <c r="D15" s="115"/>
      <c r="E15" s="115"/>
      <c r="F15" s="115"/>
      <c r="G15" s="115"/>
      <c r="H15" s="115"/>
      <c r="I15" s="115"/>
      <c r="J15" s="16"/>
      <c r="K15" s="16"/>
      <c r="M15" s="14" t="s">
        <v>48</v>
      </c>
      <c r="N15" s="2"/>
    </row>
    <row r="16" spans="2:14" ht="20.25" customHeight="1" x14ac:dyDescent="0.4">
      <c r="B16" s="35" t="s">
        <v>49</v>
      </c>
      <c r="C16" s="113"/>
      <c r="D16" s="113"/>
      <c r="E16" s="113"/>
      <c r="F16" s="113"/>
      <c r="G16" s="113"/>
      <c r="H16" s="113"/>
      <c r="I16" s="113"/>
      <c r="J16" s="17"/>
      <c r="K16" s="17"/>
      <c r="M16" s="14"/>
      <c r="N16" s="2"/>
    </row>
    <row r="17" spans="2:14" ht="30.75" customHeight="1" x14ac:dyDescent="0.4">
      <c r="B17" s="35" t="s">
        <v>51</v>
      </c>
      <c r="C17" s="114"/>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c r="D19" s="113"/>
      <c r="E19" s="113"/>
      <c r="F19" s="113"/>
      <c r="G19" s="113"/>
      <c r="H19" s="113"/>
      <c r="I19" s="113"/>
      <c r="J19" s="17"/>
      <c r="K19" s="17"/>
      <c r="M19" s="14" t="s">
        <v>37</v>
      </c>
      <c r="N19" s="2"/>
    </row>
    <row r="20" spans="2:14" ht="39.75" customHeight="1" x14ac:dyDescent="0.4">
      <c r="B20" s="36" t="s">
        <v>60</v>
      </c>
      <c r="C20" s="273"/>
      <c r="D20" s="354"/>
      <c r="E20" s="355"/>
      <c r="F20" s="121"/>
      <c r="G20" s="121"/>
      <c r="H20" s="121"/>
      <c r="I20" s="356"/>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c r="D22" s="287"/>
      <c r="E22" s="288"/>
      <c r="F22" s="38" t="s">
        <v>66</v>
      </c>
      <c r="G22" s="48"/>
      <c r="H22" s="38" t="s">
        <v>67</v>
      </c>
      <c r="I22" s="49"/>
      <c r="J22" s="21"/>
      <c r="K22" s="21"/>
      <c r="M22" s="20"/>
    </row>
    <row r="23" spans="2:14" ht="27" customHeight="1" x14ac:dyDescent="0.4">
      <c r="B23" s="36" t="s">
        <v>68</v>
      </c>
      <c r="C23" s="270"/>
      <c r="D23" s="271"/>
      <c r="E23" s="272"/>
      <c r="F23" s="38" t="s">
        <v>70</v>
      </c>
      <c r="G23" s="210">
        <v>12</v>
      </c>
      <c r="H23" s="211"/>
      <c r="I23" s="212"/>
      <c r="J23" s="22"/>
      <c r="K23" s="22"/>
      <c r="M23" s="20"/>
    </row>
    <row r="24" spans="2:14" ht="30.75" customHeight="1" x14ac:dyDescent="0.4">
      <c r="B24" s="37" t="s">
        <v>71</v>
      </c>
      <c r="C24" s="289"/>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57" t="s">
        <v>78</v>
      </c>
      <c r="G26" s="41" t="s">
        <v>79</v>
      </c>
      <c r="H26" s="42" t="s">
        <v>80</v>
      </c>
      <c r="I26" s="43" t="s">
        <v>81</v>
      </c>
      <c r="J26" s="17"/>
      <c r="K26" s="17"/>
      <c r="M26" s="20"/>
    </row>
    <row r="27" spans="2:14" ht="19.5" customHeight="1" x14ac:dyDescent="0.4">
      <c r="B27" s="44" t="s">
        <v>82</v>
      </c>
      <c r="C27" s="51">
        <v>0</v>
      </c>
      <c r="D27" s="52"/>
      <c r="E27" s="56">
        <f>IF(OR(C27=0,C27=""),0,D27/C27)</f>
        <v>0</v>
      </c>
      <c r="F27" s="292">
        <f>SUM(C27:C38)</f>
        <v>49.8</v>
      </c>
      <c r="G27" s="295">
        <f>SUM(D27:D38)</f>
        <v>4</v>
      </c>
      <c r="H27" s="54">
        <f>+(D27*100%)/$G$23</f>
        <v>0</v>
      </c>
      <c r="I27" s="214">
        <f>G27+I22</f>
        <v>4</v>
      </c>
      <c r="J27" s="23"/>
      <c r="K27" s="23"/>
      <c r="M27" s="20"/>
    </row>
    <row r="28" spans="2:14" ht="19.5" customHeight="1" x14ac:dyDescent="0.5">
      <c r="B28" s="44" t="s">
        <v>83</v>
      </c>
      <c r="C28" s="51">
        <v>0</v>
      </c>
      <c r="D28" s="52">
        <v>0</v>
      </c>
      <c r="E28" s="56">
        <f t="shared" ref="E28:E38" si="0">IF(OR(C28=0,C28=""),0,D28/C28)</f>
        <v>0</v>
      </c>
      <c r="F28" s="293"/>
      <c r="G28" s="296"/>
      <c r="H28" s="55">
        <f>+IF(D28="","",((D28*100%)/$G$23)+H27)</f>
        <v>0</v>
      </c>
      <c r="I28" s="215"/>
      <c r="J28" s="23"/>
      <c r="K28" s="23"/>
      <c r="M28" s="20"/>
    </row>
    <row r="29" spans="2:14" ht="19.5" customHeight="1" x14ac:dyDescent="0.5">
      <c r="B29" s="44" t="s">
        <v>84</v>
      </c>
      <c r="C29" s="51">
        <v>0</v>
      </c>
      <c r="D29" s="52">
        <v>0</v>
      </c>
      <c r="E29" s="56">
        <f t="shared" si="0"/>
        <v>0</v>
      </c>
      <c r="F29" s="293"/>
      <c r="G29" s="296"/>
      <c r="H29" s="55">
        <f>+IF(D29="","",((D29*100%)/$G$23)+H28)</f>
        <v>0</v>
      </c>
      <c r="I29" s="215"/>
      <c r="J29" s="23"/>
      <c r="K29" s="23"/>
      <c r="M29" s="20"/>
    </row>
    <row r="30" spans="2:14" ht="19.5" customHeight="1" x14ac:dyDescent="0.5">
      <c r="B30" s="44" t="s">
        <v>85</v>
      </c>
      <c r="C30" s="51">
        <v>0</v>
      </c>
      <c r="D30" s="52">
        <v>0</v>
      </c>
      <c r="E30" s="56">
        <f t="shared" si="0"/>
        <v>0</v>
      </c>
      <c r="F30" s="293"/>
      <c r="G30" s="296"/>
      <c r="H30" s="55">
        <f t="shared" ref="H30:H38" si="1">+IF(D30="","",((D30*100%)/$G$23)+H29)</f>
        <v>0</v>
      </c>
      <c r="I30" s="215"/>
      <c r="J30" s="23"/>
      <c r="K30" s="23"/>
    </row>
    <row r="31" spans="2:14" ht="19.5" customHeight="1" x14ac:dyDescent="0.5">
      <c r="B31" s="44" t="s">
        <v>86</v>
      </c>
      <c r="C31" s="51">
        <v>0</v>
      </c>
      <c r="D31" s="52">
        <v>0</v>
      </c>
      <c r="E31" s="56">
        <f t="shared" si="0"/>
        <v>0</v>
      </c>
      <c r="F31" s="293"/>
      <c r="G31" s="296"/>
      <c r="H31" s="55">
        <f t="shared" si="1"/>
        <v>0</v>
      </c>
      <c r="I31" s="215"/>
      <c r="J31" s="23"/>
      <c r="K31" s="23"/>
    </row>
    <row r="32" spans="2:14" ht="19.5" customHeight="1" x14ac:dyDescent="0.5">
      <c r="B32" s="44" t="s">
        <v>87</v>
      </c>
      <c r="C32" s="51">
        <v>0</v>
      </c>
      <c r="D32" s="52">
        <v>0</v>
      </c>
      <c r="E32" s="56">
        <f t="shared" si="0"/>
        <v>0</v>
      </c>
      <c r="F32" s="293"/>
      <c r="G32" s="296"/>
      <c r="H32" s="55">
        <f t="shared" si="1"/>
        <v>0</v>
      </c>
      <c r="I32" s="215"/>
      <c r="J32" s="23"/>
      <c r="K32" s="23"/>
    </row>
    <row r="33" spans="2:11" ht="19.5" customHeight="1" x14ac:dyDescent="0.5">
      <c r="B33" s="44" t="s">
        <v>88</v>
      </c>
      <c r="C33" s="51">
        <v>8.3000000000000007</v>
      </c>
      <c r="D33" s="52">
        <v>1</v>
      </c>
      <c r="E33" s="56">
        <f t="shared" si="0"/>
        <v>0.12048192771084336</v>
      </c>
      <c r="F33" s="293"/>
      <c r="G33" s="296"/>
      <c r="H33" s="55">
        <f>+IF(D33="","",((D33*100%)/$G$23)+H32)</f>
        <v>8.3333333333333329E-2</v>
      </c>
      <c r="I33" s="215"/>
      <c r="J33" s="23"/>
      <c r="K33" s="23"/>
    </row>
    <row r="34" spans="2:11" ht="19.5" customHeight="1" x14ac:dyDescent="0.5">
      <c r="B34" s="44" t="s">
        <v>89</v>
      </c>
      <c r="C34" s="51">
        <v>8.3000000000000007</v>
      </c>
      <c r="D34" s="52">
        <v>1</v>
      </c>
      <c r="E34" s="56">
        <f t="shared" si="0"/>
        <v>0.12048192771084336</v>
      </c>
      <c r="F34" s="293"/>
      <c r="G34" s="296"/>
      <c r="H34" s="55">
        <f t="shared" si="1"/>
        <v>0.16666666666666666</v>
      </c>
      <c r="I34" s="215"/>
      <c r="J34" s="23"/>
      <c r="K34" s="23"/>
    </row>
    <row r="35" spans="2:11" ht="19.5" customHeight="1" x14ac:dyDescent="0.5">
      <c r="B35" s="44" t="s">
        <v>90</v>
      </c>
      <c r="C35" s="51">
        <v>8.3000000000000007</v>
      </c>
      <c r="D35" s="52">
        <v>1</v>
      </c>
      <c r="E35" s="56">
        <f t="shared" si="0"/>
        <v>0.12048192771084336</v>
      </c>
      <c r="F35" s="293"/>
      <c r="G35" s="296"/>
      <c r="H35" s="55">
        <f t="shared" si="1"/>
        <v>0.25</v>
      </c>
      <c r="I35" s="215"/>
      <c r="J35" s="23"/>
      <c r="K35" s="23"/>
    </row>
    <row r="36" spans="2:11" ht="19.5" customHeight="1" x14ac:dyDescent="0.5">
      <c r="B36" s="44" t="s">
        <v>91</v>
      </c>
      <c r="C36" s="51">
        <v>8.3000000000000007</v>
      </c>
      <c r="D36" s="52">
        <v>1</v>
      </c>
      <c r="E36" s="56">
        <f t="shared" si="0"/>
        <v>0.12048192771084336</v>
      </c>
      <c r="F36" s="293"/>
      <c r="G36" s="296"/>
      <c r="H36" s="55">
        <f t="shared" si="1"/>
        <v>0.33333333333333331</v>
      </c>
      <c r="I36" s="215"/>
      <c r="J36" s="23"/>
      <c r="K36" s="23"/>
    </row>
    <row r="37" spans="2:11" ht="19.5" customHeight="1" x14ac:dyDescent="0.5">
      <c r="B37" s="44" t="s">
        <v>92</v>
      </c>
      <c r="C37" s="51">
        <v>8.3000000000000007</v>
      </c>
      <c r="D37" s="52"/>
      <c r="E37" s="56">
        <f t="shared" si="0"/>
        <v>0</v>
      </c>
      <c r="F37" s="293"/>
      <c r="G37" s="296"/>
      <c r="H37" s="55" t="str">
        <f t="shared" si="1"/>
        <v/>
      </c>
      <c r="I37" s="215"/>
      <c r="J37" s="23"/>
      <c r="K37" s="23"/>
    </row>
    <row r="38" spans="2:11" ht="19.5" customHeight="1" x14ac:dyDescent="0.5">
      <c r="B38" s="44" t="s">
        <v>93</v>
      </c>
      <c r="C38" s="51">
        <v>8.3000000000000007</v>
      </c>
      <c r="D38" s="52"/>
      <c r="E38" s="56">
        <f t="shared" si="0"/>
        <v>0</v>
      </c>
      <c r="F38" s="294"/>
      <c r="G38" s="297"/>
      <c r="H38" s="55" t="str">
        <f t="shared" si="1"/>
        <v/>
      </c>
      <c r="I38" s="216"/>
      <c r="J38" s="23"/>
      <c r="K38" s="23"/>
    </row>
    <row r="39" spans="2:11" ht="90" customHeight="1" x14ac:dyDescent="0.4">
      <c r="B39" s="45" t="s">
        <v>94</v>
      </c>
      <c r="C39" s="357" t="s">
        <v>222</v>
      </c>
      <c r="D39" s="299"/>
      <c r="E39" s="299"/>
      <c r="F39" s="300"/>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160.5" customHeight="1" x14ac:dyDescent="0.4">
      <c r="B45" s="35" t="s">
        <v>96</v>
      </c>
      <c r="C45" s="302" t="s">
        <v>223</v>
      </c>
      <c r="D45" s="303"/>
      <c r="E45" s="303"/>
      <c r="F45" s="303"/>
      <c r="G45" s="303"/>
      <c r="H45" s="303"/>
      <c r="I45" s="304"/>
      <c r="J45" s="25"/>
      <c r="K45" s="25"/>
    </row>
    <row r="46" spans="2:11" ht="69.75" customHeight="1" x14ac:dyDescent="0.4">
      <c r="B46" s="35" t="s">
        <v>97</v>
      </c>
      <c r="C46" s="245"/>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221</v>
      </c>
      <c r="D48" s="133"/>
      <c r="E48" s="133"/>
      <c r="F48" s="133"/>
      <c r="G48" s="133"/>
      <c r="H48" s="133"/>
      <c r="I48" s="133"/>
      <c r="J48" s="26"/>
      <c r="K48" s="26"/>
    </row>
    <row r="49" spans="2:11" ht="28.5" customHeight="1" x14ac:dyDescent="0.4">
      <c r="B49" s="38" t="s">
        <v>102</v>
      </c>
      <c r="C49" s="133" t="s">
        <v>221</v>
      </c>
      <c r="D49" s="133"/>
      <c r="E49" s="133"/>
      <c r="F49" s="133"/>
      <c r="G49" s="133"/>
      <c r="H49" s="133"/>
      <c r="I49" s="133"/>
      <c r="J49" s="26"/>
      <c r="K49" s="26"/>
    </row>
    <row r="50" spans="2:11" ht="30" customHeight="1" x14ac:dyDescent="0.4">
      <c r="B50" s="46" t="s">
        <v>103</v>
      </c>
      <c r="C50" s="133"/>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disablePrompts="1" count="7">
    <dataValidation type="list" showDropDown="1" showInputMessage="1" showErrorMessage="1" sqref="K12" xr:uid="{00000000-0002-0000-1300-000000000000}">
      <formula1>O17:O19</formula1>
    </dataValidation>
    <dataValidation type="list" allowBlank="1" showInputMessage="1" showErrorMessage="1" sqref="H12:I12" xr:uid="{00000000-0002-0000-1300-000001000000}">
      <formula1>M17:M19</formula1>
    </dataValidation>
    <dataValidation type="list" allowBlank="1" showInputMessage="1" showErrorMessage="1" sqref="C24:E24" xr:uid="{00000000-0002-0000-1300-000002000000}">
      <formula1>$M$12:$M$15</formula1>
    </dataValidation>
    <dataValidation type="list" allowBlank="1" showInputMessage="1" showErrorMessage="1" sqref="C9:F9" xr:uid="{00000000-0002-0000-1300-000003000000}">
      <formula1>$M$6:$M$9</formula1>
    </dataValidation>
    <dataValidation type="list" allowBlank="1" showInputMessage="1" showErrorMessage="1" sqref="J10:K10" xr:uid="{00000000-0002-0000-1300-000004000000}">
      <formula1>$M$21:$M$28</formula1>
    </dataValidation>
    <dataValidation type="list" allowBlank="1" showInputMessage="1" showErrorMessage="1" sqref="H13:I13" xr:uid="{00000000-0002-0000-1300-000005000000}">
      <formula1>$N$5:$N$8</formula1>
    </dataValidation>
    <dataValidation type="list" allowBlank="1" showInputMessage="1" showErrorMessage="1" sqref="C7 I7" xr:uid="{00000000-0002-0000-1300-000006000000}">
      <formula1>$N$11:$N$12</formula1>
    </dataValidation>
  </dataValidations>
  <pageMargins left="0.7" right="0.7" top="0.75" bottom="0.75" header="0.3" footer="0.3"/>
  <pageSetup orientation="portrait" r:id="rId1"/>
  <headerFooter>
    <oddHeader>&amp;L&amp;"Calibri"&amp;15&amp;K000000 Información Pública Clasificada&amp;1#_x000D_</oddHeader>
  </headerFooter>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46567</xdr:colOff>
                <xdr:row>1</xdr:row>
                <xdr:rowOff>21167</xdr:rowOff>
              </from>
              <to>
                <xdr:col>8</xdr:col>
                <xdr:colOff>1447800</xdr:colOff>
                <xdr:row>1</xdr:row>
                <xdr:rowOff>448733</xdr:rowOff>
              </to>
            </anchor>
          </objectPr>
        </oleObject>
      </mc:Choice>
      <mc:Fallback>
        <oleObject progId="PBrush" shapeId="35784888"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B1:X56"/>
  <sheetViews>
    <sheetView topLeftCell="A16" zoomScaleNormal="100" workbookViewId="0">
      <selection activeCell="C46" sqref="C46:I46"/>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t="s">
        <v>231</v>
      </c>
      <c r="D12" s="115"/>
      <c r="E12" s="115"/>
      <c r="F12" s="115"/>
      <c r="G12" s="38" t="s">
        <v>36</v>
      </c>
      <c r="H12" s="117" t="s">
        <v>53</v>
      </c>
      <c r="I12" s="117"/>
      <c r="J12" s="11"/>
      <c r="K12" s="11"/>
      <c r="M12" s="14" t="s">
        <v>38</v>
      </c>
      <c r="N12" s="2" t="s">
        <v>18</v>
      </c>
    </row>
    <row r="13" spans="2:14" ht="30.75" customHeight="1" x14ac:dyDescent="0.4">
      <c r="B13" s="35" t="s">
        <v>39</v>
      </c>
      <c r="C13" s="122" t="s">
        <v>91</v>
      </c>
      <c r="D13" s="122"/>
      <c r="E13" s="122"/>
      <c r="F13" s="122"/>
      <c r="G13" s="38" t="s">
        <v>41</v>
      </c>
      <c r="H13" s="114" t="s">
        <v>8</v>
      </c>
      <c r="I13" s="114"/>
      <c r="J13" s="11"/>
      <c r="K13" s="11"/>
      <c r="M13" s="14" t="s">
        <v>42</v>
      </c>
    </row>
    <row r="14" spans="2:14" ht="64.5" customHeight="1" x14ac:dyDescent="0.4">
      <c r="B14" s="35" t="s">
        <v>43</v>
      </c>
      <c r="C14" s="115" t="s">
        <v>232</v>
      </c>
      <c r="D14" s="115"/>
      <c r="E14" s="115"/>
      <c r="F14" s="115"/>
      <c r="G14" s="115"/>
      <c r="H14" s="115"/>
      <c r="I14" s="115"/>
      <c r="J14" s="15"/>
      <c r="K14" s="15"/>
      <c r="M14" s="14" t="s">
        <v>45</v>
      </c>
      <c r="N14" s="2"/>
    </row>
    <row r="15" spans="2:14" ht="30.75" customHeight="1" x14ac:dyDescent="0.4">
      <c r="B15" s="35" t="s">
        <v>46</v>
      </c>
      <c r="C15" s="115" t="s">
        <v>233</v>
      </c>
      <c r="D15" s="115"/>
      <c r="E15" s="115"/>
      <c r="F15" s="115"/>
      <c r="G15" s="115"/>
      <c r="H15" s="115"/>
      <c r="I15" s="115"/>
      <c r="J15" s="16"/>
      <c r="K15" s="16"/>
      <c r="M15" s="14" t="s">
        <v>48</v>
      </c>
      <c r="N15" s="2"/>
    </row>
    <row r="16" spans="2:14" ht="20.25" customHeight="1" x14ac:dyDescent="0.4">
      <c r="B16" s="35" t="s">
        <v>49</v>
      </c>
      <c r="C16" s="115" t="s">
        <v>234</v>
      </c>
      <c r="D16" s="115"/>
      <c r="E16" s="115"/>
      <c r="F16" s="115"/>
      <c r="G16" s="115"/>
      <c r="H16" s="115"/>
      <c r="I16" s="115"/>
      <c r="J16" s="17"/>
      <c r="K16" s="17"/>
      <c r="M16" s="14"/>
      <c r="N16" s="2"/>
    </row>
    <row r="17" spans="2:14" ht="30.75" customHeight="1" x14ac:dyDescent="0.4">
      <c r="B17" s="35" t="s">
        <v>51</v>
      </c>
      <c r="C17" s="114" t="s">
        <v>165</v>
      </c>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t="s">
        <v>235</v>
      </c>
      <c r="D19" s="113"/>
      <c r="E19" s="113"/>
      <c r="F19" s="113" t="s">
        <v>236</v>
      </c>
      <c r="G19" s="113"/>
      <c r="H19" s="113"/>
      <c r="I19" s="113"/>
      <c r="J19" s="17"/>
      <c r="K19" s="17"/>
      <c r="M19" s="14" t="s">
        <v>37</v>
      </c>
      <c r="N19" s="2"/>
    </row>
    <row r="20" spans="2:14" ht="39.75" customHeight="1" x14ac:dyDescent="0.4">
      <c r="B20" s="36" t="s">
        <v>60</v>
      </c>
      <c r="C20" s="113" t="s">
        <v>237</v>
      </c>
      <c r="D20" s="113"/>
      <c r="E20" s="113"/>
      <c r="F20" s="115" t="s">
        <v>238</v>
      </c>
      <c r="G20" s="115"/>
      <c r="H20" s="115"/>
      <c r="I20" s="353"/>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c r="D22" s="287"/>
      <c r="E22" s="288"/>
      <c r="F22" s="38" t="s">
        <v>66</v>
      </c>
      <c r="G22" s="48"/>
      <c r="H22" s="38" t="s">
        <v>67</v>
      </c>
      <c r="I22" s="49"/>
      <c r="J22" s="21"/>
      <c r="K22" s="21"/>
      <c r="M22" s="20"/>
    </row>
    <row r="23" spans="2:14" ht="27" customHeight="1" x14ac:dyDescent="0.4">
      <c r="B23" s="36" t="s">
        <v>68</v>
      </c>
      <c r="C23" s="270"/>
      <c r="D23" s="271"/>
      <c r="E23" s="272"/>
      <c r="F23" s="38" t="s">
        <v>70</v>
      </c>
      <c r="G23" s="210">
        <v>12</v>
      </c>
      <c r="H23" s="211"/>
      <c r="I23" s="212"/>
      <c r="J23" s="22"/>
      <c r="K23" s="22"/>
      <c r="M23" s="20"/>
    </row>
    <row r="24" spans="2:14" ht="30.75" customHeight="1" x14ac:dyDescent="0.4">
      <c r="B24" s="37" t="s">
        <v>71</v>
      </c>
      <c r="C24" s="289"/>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0.2</v>
      </c>
      <c r="G27" s="214">
        <f>SUM(D27:D38)</f>
        <v>0.2</v>
      </c>
      <c r="H27" s="54">
        <f>+(D27*100%)/$G$23</f>
        <v>0</v>
      </c>
      <c r="I27" s="214">
        <f>G27+I22</f>
        <v>0.2</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55" t="str">
        <f t="shared" si="1"/>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59">
        <v>0.2</v>
      </c>
      <c r="D36" s="59">
        <v>0.2</v>
      </c>
      <c r="E36" s="53">
        <f t="shared" si="0"/>
        <v>1</v>
      </c>
      <c r="F36" s="215"/>
      <c r="G36" s="215"/>
      <c r="H36" s="55" t="e">
        <f t="shared" si="1"/>
        <v>#VALUE!</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52.5" customHeight="1" x14ac:dyDescent="0.4">
      <c r="B39" s="45" t="s">
        <v>94</v>
      </c>
      <c r="C39" s="324" t="s">
        <v>239</v>
      </c>
      <c r="D39" s="299"/>
      <c r="E39" s="299"/>
      <c r="F39" s="299"/>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77.25" customHeight="1" x14ac:dyDescent="0.4">
      <c r="B45" s="35" t="s">
        <v>96</v>
      </c>
      <c r="C45" s="245" t="s">
        <v>240</v>
      </c>
      <c r="D45" s="246"/>
      <c r="E45" s="246"/>
      <c r="F45" s="246"/>
      <c r="G45" s="246"/>
      <c r="H45" s="246"/>
      <c r="I45" s="247"/>
      <c r="J45" s="25"/>
      <c r="K45" s="25"/>
    </row>
    <row r="46" spans="2:11" ht="69.75" customHeight="1" x14ac:dyDescent="0.4">
      <c r="B46" s="35" t="s">
        <v>97</v>
      </c>
      <c r="C46" s="245" t="s">
        <v>241</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242</v>
      </c>
      <c r="D48" s="133"/>
      <c r="E48" s="133"/>
      <c r="F48" s="133"/>
      <c r="G48" s="133"/>
      <c r="H48" s="133"/>
      <c r="I48" s="133"/>
      <c r="J48" s="26"/>
      <c r="K48" s="26"/>
    </row>
    <row r="49" spans="2:11" ht="28.5" customHeight="1" x14ac:dyDescent="0.4">
      <c r="B49" s="38" t="s">
        <v>102</v>
      </c>
      <c r="C49" s="133" t="s">
        <v>242</v>
      </c>
      <c r="D49" s="133"/>
      <c r="E49" s="133"/>
      <c r="F49" s="133"/>
      <c r="G49" s="133"/>
      <c r="H49" s="133"/>
      <c r="I49" s="133"/>
      <c r="J49" s="26"/>
      <c r="K49" s="26"/>
    </row>
    <row r="50" spans="2:11" ht="30" customHeight="1" x14ac:dyDescent="0.4">
      <c r="B50" s="46" t="s">
        <v>103</v>
      </c>
      <c r="C50" s="133" t="s">
        <v>243</v>
      </c>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B1:B3"/>
    <mergeCell ref="C1:H1"/>
    <mergeCell ref="I1:I3"/>
    <mergeCell ref="C2:H2"/>
    <mergeCell ref="C3:E3"/>
    <mergeCell ref="F3:H3"/>
    <mergeCell ref="B4:I4"/>
    <mergeCell ref="B5:I5"/>
    <mergeCell ref="D6:E6"/>
    <mergeCell ref="F6:I6"/>
    <mergeCell ref="D7:E7"/>
    <mergeCell ref="F7:G7"/>
    <mergeCell ref="C15:I15"/>
    <mergeCell ref="C8:F8"/>
    <mergeCell ref="H12:I12"/>
    <mergeCell ref="C9:F9"/>
    <mergeCell ref="H9:I9"/>
    <mergeCell ref="C10:I10"/>
    <mergeCell ref="C11:I11"/>
    <mergeCell ref="C12:F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6">
    <dataValidation type="list" allowBlank="1" showInputMessage="1" showErrorMessage="1" sqref="C7 I7" xr:uid="{00000000-0002-0000-1400-000000000000}">
      <formula1>$N$11:$N$12</formula1>
    </dataValidation>
    <dataValidation type="list" allowBlank="1" showInputMessage="1" showErrorMessage="1" sqref="H13:I13" xr:uid="{00000000-0002-0000-1400-000001000000}">
      <formula1>$N$5:$N$8</formula1>
    </dataValidation>
    <dataValidation type="list" allowBlank="1" showInputMessage="1" showErrorMessage="1" sqref="J10:K10" xr:uid="{00000000-0002-0000-1400-000002000000}">
      <formula1>$M$21:$M$28</formula1>
    </dataValidation>
    <dataValidation type="list" allowBlank="1" showInputMessage="1" showErrorMessage="1" sqref="C9:F9" xr:uid="{00000000-0002-0000-1400-000003000000}">
      <formula1>$M$6:$M$9</formula1>
    </dataValidation>
    <dataValidation type="list" allowBlank="1" showInputMessage="1" showErrorMessage="1" sqref="C24:E24" xr:uid="{00000000-0002-0000-1400-000004000000}">
      <formula1>$M$12:$M$15</formula1>
    </dataValidation>
    <dataValidation type="list" showDropDown="1" showInputMessage="1" showErrorMessage="1" sqref="K12" xr:uid="{00000000-0002-0000-1400-000005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B1:X56"/>
  <sheetViews>
    <sheetView topLeftCell="A35" zoomScaleNormal="100" workbookViewId="0">
      <selection activeCell="C39" sqref="C39:I39"/>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t="s">
        <v>231</v>
      </c>
      <c r="D12" s="115"/>
      <c r="E12" s="115"/>
      <c r="F12" s="115"/>
      <c r="G12" s="38" t="s">
        <v>36</v>
      </c>
      <c r="H12" s="117" t="s">
        <v>53</v>
      </c>
      <c r="I12" s="117"/>
      <c r="J12" s="11"/>
      <c r="K12" s="11"/>
      <c r="M12" s="14" t="s">
        <v>38</v>
      </c>
      <c r="N12" s="2" t="s">
        <v>18</v>
      </c>
    </row>
    <row r="13" spans="2:14" ht="30.75" customHeight="1" x14ac:dyDescent="0.4">
      <c r="B13" s="35" t="s">
        <v>39</v>
      </c>
      <c r="C13" s="122" t="s">
        <v>91</v>
      </c>
      <c r="D13" s="122"/>
      <c r="E13" s="122"/>
      <c r="F13" s="122"/>
      <c r="G13" s="38" t="s">
        <v>41</v>
      </c>
      <c r="H13" s="114" t="s">
        <v>8</v>
      </c>
      <c r="I13" s="114"/>
      <c r="J13" s="11"/>
      <c r="K13" s="11"/>
      <c r="M13" s="14" t="s">
        <v>42</v>
      </c>
    </row>
    <row r="14" spans="2:14" ht="64.5" customHeight="1" x14ac:dyDescent="0.4">
      <c r="B14" s="35" t="s">
        <v>43</v>
      </c>
      <c r="C14" s="115" t="s">
        <v>232</v>
      </c>
      <c r="D14" s="115"/>
      <c r="E14" s="115"/>
      <c r="F14" s="115"/>
      <c r="G14" s="115"/>
      <c r="H14" s="115"/>
      <c r="I14" s="115"/>
      <c r="J14" s="15"/>
      <c r="K14" s="15"/>
      <c r="M14" s="14" t="s">
        <v>45</v>
      </c>
      <c r="N14" s="2"/>
    </row>
    <row r="15" spans="2:14" ht="30.75" customHeight="1" x14ac:dyDescent="0.4">
      <c r="B15" s="35" t="s">
        <v>46</v>
      </c>
      <c r="C15" s="115" t="s">
        <v>233</v>
      </c>
      <c r="D15" s="115"/>
      <c r="E15" s="115"/>
      <c r="F15" s="115"/>
      <c r="G15" s="115"/>
      <c r="H15" s="115"/>
      <c r="I15" s="115"/>
      <c r="J15" s="16"/>
      <c r="K15" s="16"/>
      <c r="M15" s="14" t="s">
        <v>48</v>
      </c>
      <c r="N15" s="2"/>
    </row>
    <row r="16" spans="2:14" ht="20.25" customHeight="1" x14ac:dyDescent="0.4">
      <c r="B16" s="35" t="s">
        <v>49</v>
      </c>
      <c r="C16" s="115" t="s">
        <v>234</v>
      </c>
      <c r="D16" s="115"/>
      <c r="E16" s="115"/>
      <c r="F16" s="115"/>
      <c r="G16" s="115"/>
      <c r="H16" s="115"/>
      <c r="I16" s="115"/>
      <c r="J16" s="17"/>
      <c r="K16" s="17"/>
      <c r="M16" s="14"/>
      <c r="N16" s="2"/>
    </row>
    <row r="17" spans="2:14" ht="30.75" customHeight="1" x14ac:dyDescent="0.4">
      <c r="B17" s="35" t="s">
        <v>51</v>
      </c>
      <c r="C17" s="114" t="s">
        <v>165</v>
      </c>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t="s">
        <v>235</v>
      </c>
      <c r="D19" s="113"/>
      <c r="E19" s="113"/>
      <c r="F19" s="113" t="s">
        <v>236</v>
      </c>
      <c r="G19" s="113"/>
      <c r="H19" s="113"/>
      <c r="I19" s="113"/>
      <c r="J19" s="17"/>
      <c r="K19" s="17"/>
      <c r="M19" s="14" t="s">
        <v>37</v>
      </c>
      <c r="N19" s="2"/>
    </row>
    <row r="20" spans="2:14" ht="39.75" customHeight="1" x14ac:dyDescent="0.4">
      <c r="B20" s="36" t="s">
        <v>60</v>
      </c>
      <c r="C20" s="113" t="s">
        <v>237</v>
      </c>
      <c r="D20" s="113"/>
      <c r="E20" s="113"/>
      <c r="F20" s="115" t="s">
        <v>238</v>
      </c>
      <c r="G20" s="115"/>
      <c r="H20" s="115"/>
      <c r="I20" s="353"/>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c r="D22" s="287"/>
      <c r="E22" s="288"/>
      <c r="F22" s="38" t="s">
        <v>66</v>
      </c>
      <c r="G22" s="48"/>
      <c r="H22" s="38" t="s">
        <v>67</v>
      </c>
      <c r="I22" s="49"/>
      <c r="J22" s="21"/>
      <c r="K22" s="21"/>
      <c r="M22" s="20"/>
    </row>
    <row r="23" spans="2:14" ht="27" customHeight="1" x14ac:dyDescent="0.4">
      <c r="B23" s="36" t="s">
        <v>68</v>
      </c>
      <c r="C23" s="270"/>
      <c r="D23" s="271"/>
      <c r="E23" s="272"/>
      <c r="F23" s="38" t="s">
        <v>70</v>
      </c>
      <c r="G23" s="210">
        <v>12</v>
      </c>
      <c r="H23" s="211"/>
      <c r="I23" s="212"/>
      <c r="J23" s="22"/>
      <c r="K23" s="22"/>
      <c r="M23" s="20"/>
    </row>
    <row r="24" spans="2:14" ht="30.75" customHeight="1" x14ac:dyDescent="0.4">
      <c r="B24" s="37" t="s">
        <v>71</v>
      </c>
      <c r="C24" s="289"/>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0.2</v>
      </c>
      <c r="G27" s="214">
        <f>SUM(D27:D38)</f>
        <v>0.2</v>
      </c>
      <c r="H27" s="54">
        <f>+(D27*100%)/$G$23</f>
        <v>0</v>
      </c>
      <c r="I27" s="214">
        <f>G27+I22</f>
        <v>0.2</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55" t="str">
        <f t="shared" si="1"/>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59">
        <v>0.2</v>
      </c>
      <c r="D36" s="59">
        <v>0.2</v>
      </c>
      <c r="E36" s="53">
        <f t="shared" si="0"/>
        <v>1</v>
      </c>
      <c r="F36" s="215"/>
      <c r="G36" s="215"/>
      <c r="H36" s="55" t="e">
        <f t="shared" si="1"/>
        <v>#VALUE!</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52.5" customHeight="1" x14ac:dyDescent="0.4">
      <c r="B39" s="45" t="s">
        <v>94</v>
      </c>
      <c r="C39" s="324" t="s">
        <v>239</v>
      </c>
      <c r="D39" s="299"/>
      <c r="E39" s="299"/>
      <c r="F39" s="299"/>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77.25" customHeight="1" x14ac:dyDescent="0.4">
      <c r="B45" s="35" t="s">
        <v>96</v>
      </c>
      <c r="C45" s="245" t="s">
        <v>240</v>
      </c>
      <c r="D45" s="246"/>
      <c r="E45" s="246"/>
      <c r="F45" s="246"/>
      <c r="G45" s="246"/>
      <c r="H45" s="246"/>
      <c r="I45" s="247"/>
      <c r="J45" s="25"/>
      <c r="K45" s="25"/>
    </row>
    <row r="46" spans="2:11" ht="69.75" customHeight="1" x14ac:dyDescent="0.4">
      <c r="B46" s="35" t="s">
        <v>97</v>
      </c>
      <c r="C46" s="245" t="s">
        <v>241</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242</v>
      </c>
      <c r="D48" s="133"/>
      <c r="E48" s="133"/>
      <c r="F48" s="133"/>
      <c r="G48" s="133"/>
      <c r="H48" s="133"/>
      <c r="I48" s="133"/>
      <c r="J48" s="26"/>
      <c r="K48" s="26"/>
    </row>
    <row r="49" spans="2:11" ht="28.5" customHeight="1" x14ac:dyDescent="0.4">
      <c r="B49" s="38" t="s">
        <v>102</v>
      </c>
      <c r="C49" s="133" t="s">
        <v>242</v>
      </c>
      <c r="D49" s="133"/>
      <c r="E49" s="133"/>
      <c r="F49" s="133"/>
      <c r="G49" s="133"/>
      <c r="H49" s="133"/>
      <c r="I49" s="133"/>
      <c r="J49" s="26"/>
      <c r="K49" s="26"/>
    </row>
    <row r="50" spans="2:11" ht="30" customHeight="1" x14ac:dyDescent="0.4">
      <c r="B50" s="46" t="s">
        <v>103</v>
      </c>
      <c r="C50" s="133" t="s">
        <v>243</v>
      </c>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C50:I50"/>
    <mergeCell ref="B25:I25"/>
    <mergeCell ref="F27:F38"/>
    <mergeCell ref="G27:G38"/>
    <mergeCell ref="I27:I38"/>
    <mergeCell ref="C39:I39"/>
    <mergeCell ref="B40:I44"/>
    <mergeCell ref="C45:I45"/>
    <mergeCell ref="C46:I46"/>
    <mergeCell ref="B47:I47"/>
    <mergeCell ref="C48:I48"/>
    <mergeCell ref="C49:I49"/>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17:I17"/>
    <mergeCell ref="C8:F8"/>
    <mergeCell ref="C9:F9"/>
    <mergeCell ref="H9:I9"/>
    <mergeCell ref="C10:I10"/>
    <mergeCell ref="C11:I11"/>
    <mergeCell ref="C12:F12"/>
    <mergeCell ref="H12:I12"/>
    <mergeCell ref="C13:F13"/>
    <mergeCell ref="H13:I13"/>
    <mergeCell ref="C14:I14"/>
    <mergeCell ref="C15:I15"/>
    <mergeCell ref="C16:I16"/>
    <mergeCell ref="B4:I4"/>
    <mergeCell ref="B5:I5"/>
    <mergeCell ref="D6:E6"/>
    <mergeCell ref="F6:I6"/>
    <mergeCell ref="D7:E7"/>
    <mergeCell ref="F7:G7"/>
    <mergeCell ref="B1:B3"/>
    <mergeCell ref="C1:H1"/>
    <mergeCell ref="I1:I3"/>
    <mergeCell ref="C2:H2"/>
    <mergeCell ref="C3:E3"/>
    <mergeCell ref="F3:H3"/>
  </mergeCells>
  <dataValidations count="6">
    <dataValidation type="list" showDropDown="1" showInputMessage="1" showErrorMessage="1" sqref="K12" xr:uid="{00000000-0002-0000-1500-000000000000}">
      <formula1>O17:O19</formula1>
    </dataValidation>
    <dataValidation type="list" allowBlank="1" showInputMessage="1" showErrorMessage="1" sqref="C24:E24" xr:uid="{00000000-0002-0000-1500-000001000000}">
      <formula1>$M$12:$M$15</formula1>
    </dataValidation>
    <dataValidation type="list" allowBlank="1" showInputMessage="1" showErrorMessage="1" sqref="C9:F9" xr:uid="{00000000-0002-0000-1500-000002000000}">
      <formula1>$M$6:$M$9</formula1>
    </dataValidation>
    <dataValidation type="list" allowBlank="1" showInputMessage="1" showErrorMessage="1" sqref="J10:K10" xr:uid="{00000000-0002-0000-1500-000003000000}">
      <formula1>$M$21:$M$28</formula1>
    </dataValidation>
    <dataValidation type="list" allowBlank="1" showInputMessage="1" showErrorMessage="1" sqref="H13:I13" xr:uid="{00000000-0002-0000-1500-000004000000}">
      <formula1>$N$5:$N$8</formula1>
    </dataValidation>
    <dataValidation type="list" allowBlank="1" showInputMessage="1" showErrorMessage="1" sqref="C7 I7" xr:uid="{00000000-0002-0000-1500-000005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B1:X56"/>
  <sheetViews>
    <sheetView topLeftCell="A23" zoomScaleNormal="100" workbookViewId="0">
      <selection activeCell="G24" sqref="G24:I2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8</v>
      </c>
      <c r="D6" s="112" t="s">
        <v>10</v>
      </c>
      <c r="E6" s="112"/>
      <c r="F6" s="113" t="s">
        <v>224</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225</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226</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227</v>
      </c>
      <c r="D14" s="206"/>
      <c r="E14" s="206"/>
      <c r="F14" s="206"/>
      <c r="G14" s="206"/>
      <c r="H14" s="206"/>
      <c r="I14" s="207"/>
      <c r="J14" s="15"/>
      <c r="K14" s="15"/>
      <c r="M14" s="14" t="s">
        <v>45</v>
      </c>
      <c r="N14" s="2"/>
    </row>
    <row r="15" spans="2:14" ht="30.75" customHeight="1" x14ac:dyDescent="0.4">
      <c r="B15" s="35" t="s">
        <v>46</v>
      </c>
      <c r="C15" s="253" t="s">
        <v>228</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131</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248">
        <v>0.12</v>
      </c>
      <c r="H23" s="249"/>
      <c r="I23" s="250"/>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53">
        <f>IF(OR(C27=0,C27=""),0,D27/C27)</f>
        <v>0</v>
      </c>
      <c r="F27" s="176">
        <f>SUM(C27:C38)</f>
        <v>0.12</v>
      </c>
      <c r="G27" s="176">
        <f>SUM(D27:D38)</f>
        <v>0.06</v>
      </c>
      <c r="H27" s="78">
        <f>+(D27/$G$23)</f>
        <v>0</v>
      </c>
      <c r="I27" s="176">
        <f>G27+I22</f>
        <v>0.06</v>
      </c>
      <c r="J27" s="23"/>
      <c r="K27" s="23"/>
      <c r="M27" s="20"/>
    </row>
    <row r="28" spans="2:14" ht="19.5" customHeight="1" x14ac:dyDescent="0.4">
      <c r="B28" s="44" t="s">
        <v>83</v>
      </c>
      <c r="C28" s="51">
        <v>0</v>
      </c>
      <c r="D28" s="52">
        <v>0</v>
      </c>
      <c r="E28" s="53">
        <f t="shared" ref="E28:E38" si="0">IF(OR(C28=0,C28=""),0,D28/C28)</f>
        <v>0</v>
      </c>
      <c r="F28" s="177"/>
      <c r="G28" s="177"/>
      <c r="H28" s="78">
        <f t="shared" ref="H28:H38" si="1">+IF(D28="","",((D28*100%)/$G$23)+H27)</f>
        <v>0</v>
      </c>
      <c r="I28" s="177"/>
      <c r="J28" s="23"/>
      <c r="K28" s="23"/>
      <c r="M28" s="20"/>
    </row>
    <row r="29" spans="2:14" ht="19.5" customHeight="1" x14ac:dyDescent="0.4">
      <c r="B29" s="44" t="s">
        <v>84</v>
      </c>
      <c r="C29" s="51">
        <v>0</v>
      </c>
      <c r="D29" s="52">
        <v>0</v>
      </c>
      <c r="E29" s="53">
        <f t="shared" si="0"/>
        <v>0</v>
      </c>
      <c r="F29" s="177"/>
      <c r="G29" s="177"/>
      <c r="H29" s="78">
        <f t="shared" si="1"/>
        <v>0</v>
      </c>
      <c r="I29" s="177"/>
      <c r="J29" s="23"/>
      <c r="K29" s="23"/>
      <c r="M29" s="20"/>
    </row>
    <row r="30" spans="2:14" ht="19.5" customHeight="1" x14ac:dyDescent="0.4">
      <c r="B30" s="44" t="s">
        <v>85</v>
      </c>
      <c r="C30" s="51">
        <v>0</v>
      </c>
      <c r="D30" s="52">
        <v>0</v>
      </c>
      <c r="E30" s="53">
        <f t="shared" si="0"/>
        <v>0</v>
      </c>
      <c r="F30" s="177"/>
      <c r="G30" s="177"/>
      <c r="H30" s="78">
        <f t="shared" si="1"/>
        <v>0</v>
      </c>
      <c r="I30" s="177"/>
      <c r="J30" s="23"/>
      <c r="K30" s="23"/>
    </row>
    <row r="31" spans="2:14" ht="19.5" customHeight="1" x14ac:dyDescent="0.4">
      <c r="B31" s="44" t="s">
        <v>86</v>
      </c>
      <c r="C31" s="51">
        <v>0</v>
      </c>
      <c r="D31" s="52">
        <v>0</v>
      </c>
      <c r="E31" s="53">
        <f t="shared" si="0"/>
        <v>0</v>
      </c>
      <c r="F31" s="177"/>
      <c r="G31" s="177"/>
      <c r="H31" s="78">
        <f t="shared" si="1"/>
        <v>0</v>
      </c>
      <c r="I31" s="177"/>
      <c r="J31" s="23"/>
      <c r="K31" s="23"/>
    </row>
    <row r="32" spans="2:14" ht="19.5" customHeight="1" x14ac:dyDescent="0.4">
      <c r="B32" s="44" t="s">
        <v>87</v>
      </c>
      <c r="C32" s="51">
        <v>0</v>
      </c>
      <c r="D32" s="52">
        <v>0</v>
      </c>
      <c r="E32" s="53">
        <f t="shared" si="0"/>
        <v>0</v>
      </c>
      <c r="F32" s="177"/>
      <c r="G32" s="177"/>
      <c r="H32" s="78">
        <f t="shared" si="1"/>
        <v>0</v>
      </c>
      <c r="I32" s="177"/>
      <c r="J32" s="23"/>
      <c r="K32" s="23"/>
    </row>
    <row r="33" spans="2:11" ht="19.5" customHeight="1" x14ac:dyDescent="0.4">
      <c r="B33" s="44" t="s">
        <v>88</v>
      </c>
      <c r="C33" s="376">
        <v>1.9199999999999998E-2</v>
      </c>
      <c r="D33" s="376">
        <v>1.9199999999999998E-2</v>
      </c>
      <c r="E33" s="53">
        <f t="shared" si="0"/>
        <v>1</v>
      </c>
      <c r="F33" s="177"/>
      <c r="G33" s="177"/>
      <c r="H33" s="78">
        <f t="shared" si="1"/>
        <v>0.16</v>
      </c>
      <c r="I33" s="177"/>
      <c r="J33" s="23"/>
      <c r="K33" s="23"/>
    </row>
    <row r="34" spans="2:11" ht="19.5" customHeight="1" x14ac:dyDescent="0.4">
      <c r="B34" s="44" t="s">
        <v>89</v>
      </c>
      <c r="C34" s="376">
        <v>2.0400000000000001E-2</v>
      </c>
      <c r="D34" s="376">
        <v>2.0400000000000001E-2</v>
      </c>
      <c r="E34" s="53">
        <f t="shared" si="0"/>
        <v>1</v>
      </c>
      <c r="F34" s="177"/>
      <c r="G34" s="177"/>
      <c r="H34" s="78">
        <f t="shared" si="1"/>
        <v>0.33</v>
      </c>
      <c r="I34" s="177"/>
      <c r="J34" s="23"/>
      <c r="K34" s="23"/>
    </row>
    <row r="35" spans="2:11" ht="19.5" customHeight="1" x14ac:dyDescent="0.4">
      <c r="B35" s="44" t="s">
        <v>90</v>
      </c>
      <c r="C35" s="376">
        <v>2.0400000000000001E-2</v>
      </c>
      <c r="D35" s="376">
        <v>2.0400000000000001E-2</v>
      </c>
      <c r="E35" s="53">
        <f t="shared" si="0"/>
        <v>1</v>
      </c>
      <c r="F35" s="177"/>
      <c r="G35" s="177"/>
      <c r="H35" s="78">
        <f t="shared" si="1"/>
        <v>0.5</v>
      </c>
      <c r="I35" s="177"/>
      <c r="J35" s="23"/>
      <c r="K35" s="23"/>
    </row>
    <row r="36" spans="2:11" ht="19.5" customHeight="1" x14ac:dyDescent="0.4">
      <c r="B36" s="44" t="s">
        <v>91</v>
      </c>
      <c r="C36" s="376">
        <v>2.0400000000000001E-2</v>
      </c>
      <c r="D36" s="76"/>
      <c r="E36" s="53">
        <f t="shared" si="0"/>
        <v>0</v>
      </c>
      <c r="F36" s="177"/>
      <c r="G36" s="177"/>
      <c r="H36" s="78" t="str">
        <f t="shared" si="1"/>
        <v/>
      </c>
      <c r="I36" s="177"/>
      <c r="J36" s="23"/>
      <c r="K36" s="23"/>
    </row>
    <row r="37" spans="2:11" ht="19.5" customHeight="1" x14ac:dyDescent="0.4">
      <c r="B37" s="44" t="s">
        <v>92</v>
      </c>
      <c r="C37" s="376">
        <v>2.0400000000000001E-2</v>
      </c>
      <c r="D37" s="51"/>
      <c r="E37" s="53">
        <f t="shared" si="0"/>
        <v>0</v>
      </c>
      <c r="F37" s="177"/>
      <c r="G37" s="177"/>
      <c r="H37" s="78" t="str">
        <f t="shared" si="1"/>
        <v/>
      </c>
      <c r="I37" s="177"/>
      <c r="J37" s="23"/>
      <c r="K37" s="23"/>
    </row>
    <row r="38" spans="2:11" ht="19.5" customHeight="1" x14ac:dyDescent="0.4">
      <c r="B38" s="44" t="s">
        <v>93</v>
      </c>
      <c r="C38" s="376">
        <v>1.9199999999999998E-2</v>
      </c>
      <c r="D38" s="51"/>
      <c r="E38" s="53">
        <f t="shared" si="0"/>
        <v>0</v>
      </c>
      <c r="F38" s="178"/>
      <c r="G38" s="178"/>
      <c r="H38" s="78" t="str">
        <f t="shared" si="1"/>
        <v/>
      </c>
      <c r="I38" s="178"/>
      <c r="J38" s="23"/>
      <c r="K38" s="23"/>
    </row>
    <row r="39" spans="2:11" ht="67.2" customHeight="1" x14ac:dyDescent="0.4">
      <c r="B39" s="45" t="s">
        <v>94</v>
      </c>
      <c r="C39" s="242" t="s">
        <v>229</v>
      </c>
      <c r="D39" s="243"/>
      <c r="E39" s="243"/>
      <c r="F39" s="243"/>
      <c r="G39" s="243"/>
      <c r="H39" s="243"/>
      <c r="I39" s="24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199.95" customHeight="1" x14ac:dyDescent="0.4">
      <c r="B45" s="35" t="s">
        <v>96</v>
      </c>
      <c r="C45" s="245" t="s">
        <v>282</v>
      </c>
      <c r="D45" s="246"/>
      <c r="E45" s="246"/>
      <c r="F45" s="246"/>
      <c r="G45" s="246"/>
      <c r="H45" s="246"/>
      <c r="I45" s="247"/>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358" t="s">
        <v>230</v>
      </c>
      <c r="D48" s="358" t="s">
        <v>230</v>
      </c>
      <c r="E48" s="358" t="s">
        <v>230</v>
      </c>
      <c r="F48" s="358" t="s">
        <v>230</v>
      </c>
      <c r="G48" s="358" t="s">
        <v>230</v>
      </c>
      <c r="H48" s="358" t="s">
        <v>230</v>
      </c>
      <c r="I48" s="358" t="s">
        <v>230</v>
      </c>
      <c r="J48" s="26"/>
      <c r="K48" s="26"/>
    </row>
    <row r="49" spans="2:11" ht="28.5" customHeight="1" x14ac:dyDescent="0.4">
      <c r="B49" s="38" t="s">
        <v>102</v>
      </c>
      <c r="C49" s="358" t="s">
        <v>230</v>
      </c>
      <c r="D49" s="358" t="s">
        <v>230</v>
      </c>
      <c r="E49" s="358" t="s">
        <v>230</v>
      </c>
      <c r="F49" s="358" t="s">
        <v>230</v>
      </c>
      <c r="G49" s="358" t="s">
        <v>230</v>
      </c>
      <c r="H49" s="358" t="s">
        <v>230</v>
      </c>
      <c r="I49" s="358" t="s">
        <v>230</v>
      </c>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showDropDown="1" showInputMessage="1" showErrorMessage="1" sqref="K12" xr:uid="{00000000-0002-0000-1600-000000000000}">
      <formula1>O17:O19</formula1>
    </dataValidation>
    <dataValidation type="list" allowBlank="1" showInputMessage="1" showErrorMessage="1" sqref="C9:F9" xr:uid="{00000000-0002-0000-1600-000001000000}">
      <formula1>$M$6:$M$9</formula1>
    </dataValidation>
    <dataValidation type="list" allowBlank="1" showInputMessage="1" showErrorMessage="1" sqref="J10:K10" xr:uid="{00000000-0002-0000-1600-000002000000}">
      <formula1>$M$21:$M$28</formula1>
    </dataValidation>
    <dataValidation type="list" allowBlank="1" showInputMessage="1" showErrorMessage="1" sqref="H13:I13" xr:uid="{00000000-0002-0000-1600-000003000000}">
      <formula1>$N$5:$N$8</formula1>
    </dataValidation>
    <dataValidation type="list" allowBlank="1" showInputMessage="1" showErrorMessage="1" sqref="C7 I7" xr:uid="{00000000-0002-0000-16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X56"/>
  <sheetViews>
    <sheetView topLeftCell="A26" zoomScaleNormal="100" workbookViewId="0">
      <selection activeCell="C27" sqref="C27:I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9</v>
      </c>
      <c r="D6" s="112" t="s">
        <v>10</v>
      </c>
      <c r="E6" s="112"/>
      <c r="F6" s="113" t="s">
        <v>244</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119</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245</v>
      </c>
      <c r="D11" s="114"/>
      <c r="E11" s="114"/>
      <c r="F11" s="114"/>
      <c r="G11" s="114"/>
      <c r="H11" s="114"/>
      <c r="I11" s="114"/>
      <c r="J11" s="11"/>
      <c r="K11" s="11"/>
      <c r="M11" s="14"/>
      <c r="N11" s="2" t="s">
        <v>33</v>
      </c>
    </row>
    <row r="12" spans="2:14" ht="30.75" customHeight="1" x14ac:dyDescent="0.4">
      <c r="B12" s="35" t="s">
        <v>34</v>
      </c>
      <c r="C12" s="141" t="s">
        <v>246</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115</v>
      </c>
      <c r="D14" s="206"/>
      <c r="E14" s="206"/>
      <c r="F14" s="206"/>
      <c r="G14" s="206"/>
      <c r="H14" s="206"/>
      <c r="I14" s="207"/>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131</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359">
        <v>12</v>
      </c>
      <c r="H23" s="360"/>
      <c r="I23" s="361"/>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214">
        <f>SUM(C27:C38)</f>
        <v>12</v>
      </c>
      <c r="G27" s="214">
        <f>SUM(D27:D38)</f>
        <v>0</v>
      </c>
      <c r="H27" s="372">
        <f>+(D27/$G$23)</f>
        <v>0</v>
      </c>
      <c r="I27" s="214">
        <f>G27+I22</f>
        <v>0</v>
      </c>
      <c r="J27" s="23"/>
      <c r="K27" s="23"/>
      <c r="M27" s="20"/>
    </row>
    <row r="28" spans="2:14" ht="19.5" customHeight="1" x14ac:dyDescent="0.4">
      <c r="B28" s="44" t="s">
        <v>83</v>
      </c>
      <c r="C28" s="51">
        <v>0</v>
      </c>
      <c r="D28" s="52">
        <v>0</v>
      </c>
      <c r="E28" s="371">
        <f t="shared" ref="E28:E38" si="0">IF(OR(C28=0,C28=""),0,D28/C28)</f>
        <v>0</v>
      </c>
      <c r="F28" s="215"/>
      <c r="G28" s="215"/>
      <c r="H28" s="372">
        <f t="shared" ref="H28:H38" si="1">+IF(D28="","",((D28*100%)/$G$23)+H27)</f>
        <v>0</v>
      </c>
      <c r="I28" s="215"/>
      <c r="J28" s="23"/>
      <c r="K28" s="23"/>
      <c r="M28" s="20"/>
    </row>
    <row r="29" spans="2:14" ht="19.5" customHeight="1" x14ac:dyDescent="0.4">
      <c r="B29" s="44" t="s">
        <v>84</v>
      </c>
      <c r="C29" s="51">
        <v>0</v>
      </c>
      <c r="D29" s="52">
        <v>0</v>
      </c>
      <c r="E29" s="371">
        <f t="shared" si="0"/>
        <v>0</v>
      </c>
      <c r="F29" s="215"/>
      <c r="G29" s="215"/>
      <c r="H29" s="372">
        <f t="shared" si="1"/>
        <v>0</v>
      </c>
      <c r="I29" s="215"/>
      <c r="J29" s="23"/>
      <c r="K29" s="23"/>
      <c r="M29" s="20"/>
    </row>
    <row r="30" spans="2:14" ht="19.5" customHeight="1" x14ac:dyDescent="0.4">
      <c r="B30" s="44" t="s">
        <v>85</v>
      </c>
      <c r="C30" s="51">
        <v>0</v>
      </c>
      <c r="D30" s="52">
        <v>0</v>
      </c>
      <c r="E30" s="371">
        <f t="shared" si="0"/>
        <v>0</v>
      </c>
      <c r="F30" s="215"/>
      <c r="G30" s="215"/>
      <c r="H30" s="372">
        <f t="shared" si="1"/>
        <v>0</v>
      </c>
      <c r="I30" s="215"/>
      <c r="J30" s="23"/>
      <c r="K30" s="23"/>
    </row>
    <row r="31" spans="2:14" ht="19.5" customHeight="1" x14ac:dyDescent="0.4">
      <c r="B31" s="44" t="s">
        <v>86</v>
      </c>
      <c r="C31" s="51">
        <v>0</v>
      </c>
      <c r="D31" s="52">
        <v>0</v>
      </c>
      <c r="E31" s="371">
        <f t="shared" si="0"/>
        <v>0</v>
      </c>
      <c r="F31" s="215"/>
      <c r="G31" s="215"/>
      <c r="H31" s="372">
        <f t="shared" si="1"/>
        <v>0</v>
      </c>
      <c r="I31" s="215"/>
      <c r="J31" s="23"/>
      <c r="K31" s="23"/>
    </row>
    <row r="32" spans="2:14" ht="19.5" customHeight="1" x14ac:dyDescent="0.4">
      <c r="B32" s="44" t="s">
        <v>87</v>
      </c>
      <c r="C32" s="51">
        <v>0</v>
      </c>
      <c r="D32" s="52">
        <v>0</v>
      </c>
      <c r="E32" s="371">
        <f t="shared" si="0"/>
        <v>0</v>
      </c>
      <c r="F32" s="215"/>
      <c r="G32" s="215"/>
      <c r="H32" s="372">
        <f t="shared" si="1"/>
        <v>0</v>
      </c>
      <c r="I32" s="215"/>
      <c r="J32" s="23"/>
      <c r="K32" s="23"/>
    </row>
    <row r="33" spans="2:11" ht="19.5" customHeight="1" x14ac:dyDescent="0.4">
      <c r="B33" s="44" t="s">
        <v>88</v>
      </c>
      <c r="C33" s="51">
        <v>0</v>
      </c>
      <c r="D33" s="51">
        <v>0</v>
      </c>
      <c r="E33" s="371">
        <f t="shared" si="0"/>
        <v>0</v>
      </c>
      <c r="F33" s="215"/>
      <c r="G33" s="215"/>
      <c r="H33" s="372">
        <f t="shared" si="1"/>
        <v>0</v>
      </c>
      <c r="I33" s="215"/>
      <c r="J33" s="23"/>
      <c r="K33" s="23"/>
    </row>
    <row r="34" spans="2:11" ht="19.5" customHeight="1" x14ac:dyDescent="0.4">
      <c r="B34" s="44" t="s">
        <v>89</v>
      </c>
      <c r="C34" s="51">
        <v>0</v>
      </c>
      <c r="D34" s="51">
        <v>0</v>
      </c>
      <c r="E34" s="371">
        <f t="shared" si="0"/>
        <v>0</v>
      </c>
      <c r="F34" s="215"/>
      <c r="G34" s="215"/>
      <c r="H34" s="372">
        <f t="shared" si="1"/>
        <v>0</v>
      </c>
      <c r="I34" s="215"/>
      <c r="J34" s="23"/>
      <c r="K34" s="23"/>
    </row>
    <row r="35" spans="2:11" ht="19.5" customHeight="1" x14ac:dyDescent="0.4">
      <c r="B35" s="44" t="s">
        <v>90</v>
      </c>
      <c r="C35" s="51">
        <v>0</v>
      </c>
      <c r="D35" s="51">
        <v>0</v>
      </c>
      <c r="E35" s="371">
        <f t="shared" si="0"/>
        <v>0</v>
      </c>
      <c r="F35" s="215"/>
      <c r="G35" s="215"/>
      <c r="H35" s="372">
        <f t="shared" si="1"/>
        <v>0</v>
      </c>
      <c r="I35" s="215"/>
      <c r="J35" s="23"/>
      <c r="K35" s="23"/>
    </row>
    <row r="36" spans="2:11" ht="19.5" customHeight="1" x14ac:dyDescent="0.4">
      <c r="B36" s="44" t="s">
        <v>91</v>
      </c>
      <c r="C36" s="79">
        <v>3.6</v>
      </c>
      <c r="D36" s="51"/>
      <c r="E36" s="371">
        <f t="shared" si="0"/>
        <v>0</v>
      </c>
      <c r="F36" s="215"/>
      <c r="G36" s="215"/>
      <c r="H36" s="372" t="str">
        <f t="shared" si="1"/>
        <v/>
      </c>
      <c r="I36" s="215"/>
      <c r="J36" s="23"/>
      <c r="K36" s="23"/>
    </row>
    <row r="37" spans="2:11" ht="19.5" customHeight="1" x14ac:dyDescent="0.4">
      <c r="B37" s="44" t="s">
        <v>92</v>
      </c>
      <c r="C37" s="79">
        <v>3.6</v>
      </c>
      <c r="D37" s="51"/>
      <c r="E37" s="371">
        <f t="shared" si="0"/>
        <v>0</v>
      </c>
      <c r="F37" s="215"/>
      <c r="G37" s="215"/>
      <c r="H37" s="372" t="str">
        <f t="shared" si="1"/>
        <v/>
      </c>
      <c r="I37" s="215"/>
      <c r="J37" s="23"/>
      <c r="K37" s="23"/>
    </row>
    <row r="38" spans="2:11" ht="19.5" customHeight="1" x14ac:dyDescent="0.4">
      <c r="B38" s="44" t="s">
        <v>93</v>
      </c>
      <c r="C38" s="79">
        <v>4.8</v>
      </c>
      <c r="D38" s="51"/>
      <c r="E38" s="371">
        <f t="shared" si="0"/>
        <v>0</v>
      </c>
      <c r="F38" s="216"/>
      <c r="G38" s="216"/>
      <c r="H38" s="372" t="str">
        <f t="shared" si="1"/>
        <v/>
      </c>
      <c r="I38" s="216"/>
      <c r="J38" s="23"/>
      <c r="K38" s="23"/>
    </row>
    <row r="39" spans="2:11" ht="118.2" customHeight="1" x14ac:dyDescent="0.4">
      <c r="B39" s="45" t="s">
        <v>94</v>
      </c>
      <c r="C39" s="242" t="s">
        <v>247</v>
      </c>
      <c r="D39" s="243"/>
      <c r="E39" s="243"/>
      <c r="F39" s="243"/>
      <c r="G39" s="243"/>
      <c r="H39" s="243"/>
      <c r="I39" s="24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114.6" customHeight="1" x14ac:dyDescent="0.4">
      <c r="B45" s="35" t="s">
        <v>96</v>
      </c>
      <c r="C45" s="242" t="s">
        <v>248</v>
      </c>
      <c r="D45" s="243"/>
      <c r="E45" s="243"/>
      <c r="F45" s="243"/>
      <c r="G45" s="243"/>
      <c r="H45" s="243"/>
      <c r="I45" s="244"/>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8" t="s">
        <v>249</v>
      </c>
      <c r="D48" s="159"/>
      <c r="E48" s="159"/>
      <c r="F48" s="159"/>
      <c r="G48" s="159"/>
      <c r="H48" s="159"/>
      <c r="I48" s="160"/>
      <c r="J48" s="26"/>
      <c r="K48" s="26"/>
    </row>
    <row r="49" spans="2:11" ht="28.5" customHeight="1" x14ac:dyDescent="0.4">
      <c r="B49" s="38" t="s">
        <v>102</v>
      </c>
      <c r="C49" s="161" t="s">
        <v>249</v>
      </c>
      <c r="D49" s="162"/>
      <c r="E49" s="162"/>
      <c r="F49" s="162"/>
      <c r="G49" s="162"/>
      <c r="H49" s="162"/>
      <c r="I49" s="163"/>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allowBlank="1" showInputMessage="1" showErrorMessage="1" sqref="C7 I7" xr:uid="{00000000-0002-0000-1700-000000000000}">
      <formula1>$N$11:$N$12</formula1>
    </dataValidation>
    <dataValidation type="list" allowBlank="1" showInputMessage="1" showErrorMessage="1" sqref="H13:I13" xr:uid="{00000000-0002-0000-1700-000001000000}">
      <formula1>$N$5:$N$8</formula1>
    </dataValidation>
    <dataValidation type="list" allowBlank="1" showInputMessage="1" showErrorMessage="1" sqref="J10:K10" xr:uid="{00000000-0002-0000-1700-000002000000}">
      <formula1>$M$21:$M$28</formula1>
    </dataValidation>
    <dataValidation type="list" allowBlank="1" showInputMessage="1" showErrorMessage="1" sqref="C9:F9" xr:uid="{00000000-0002-0000-1700-000003000000}">
      <formula1>$M$6:$M$9</formula1>
    </dataValidation>
    <dataValidation type="list" showDropDown="1" showInputMessage="1" showErrorMessage="1" sqref="K12" xr:uid="{00000000-0002-0000-17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1:X56"/>
  <sheetViews>
    <sheetView tabSelected="1" topLeftCell="B23" zoomScaleNormal="100" workbookViewId="0">
      <selection activeCell="G27" sqref="G27:G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11</v>
      </c>
      <c r="D6" s="112" t="s">
        <v>10</v>
      </c>
      <c r="E6" s="112"/>
      <c r="F6" s="113" t="s">
        <v>250</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225</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251</v>
      </c>
      <c r="D11" s="114"/>
      <c r="E11" s="114"/>
      <c r="F11" s="114"/>
      <c r="G11" s="114"/>
      <c r="H11" s="114"/>
      <c r="I11" s="114"/>
      <c r="J11" s="11"/>
      <c r="K11" s="11"/>
      <c r="M11" s="14"/>
      <c r="N11" s="2" t="s">
        <v>33</v>
      </c>
    </row>
    <row r="12" spans="2:14" ht="43.5" customHeight="1" x14ac:dyDescent="0.4">
      <c r="B12" s="35" t="s">
        <v>34</v>
      </c>
      <c r="C12" s="141" t="s">
        <v>252</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367" t="s">
        <v>253</v>
      </c>
      <c r="D14" s="367"/>
      <c r="E14" s="367"/>
      <c r="F14" s="367"/>
      <c r="G14" s="367"/>
      <c r="H14" s="367"/>
      <c r="I14" s="367"/>
      <c r="J14" s="15"/>
      <c r="K14" s="15"/>
      <c r="M14" s="14" t="s">
        <v>45</v>
      </c>
      <c r="N14" s="2"/>
    </row>
    <row r="15" spans="2:14" ht="30.75" customHeight="1" x14ac:dyDescent="0.4">
      <c r="B15" s="35" t="s">
        <v>46</v>
      </c>
      <c r="C15" s="367" t="s">
        <v>254</v>
      </c>
      <c r="D15" s="367"/>
      <c r="E15" s="367"/>
      <c r="F15" s="367"/>
      <c r="G15" s="367"/>
      <c r="H15" s="367"/>
      <c r="I15" s="367"/>
      <c r="J15" s="16"/>
      <c r="K15" s="16"/>
      <c r="M15" s="14" t="s">
        <v>48</v>
      </c>
      <c r="N15" s="2"/>
    </row>
    <row r="16" spans="2:14" ht="20.25" customHeight="1" x14ac:dyDescent="0.4">
      <c r="B16" s="35" t="s">
        <v>49</v>
      </c>
      <c r="C16" s="116" t="s">
        <v>255</v>
      </c>
      <c r="D16" s="116"/>
      <c r="E16" s="116"/>
      <c r="F16" s="116"/>
      <c r="G16" s="116"/>
      <c r="H16" s="116"/>
      <c r="I16" s="116"/>
      <c r="J16" s="17"/>
      <c r="K16" s="17"/>
      <c r="M16" s="14"/>
      <c r="N16" s="2"/>
    </row>
    <row r="17" spans="2:14" ht="30.75" customHeight="1" x14ac:dyDescent="0.4">
      <c r="B17" s="35" t="s">
        <v>51</v>
      </c>
      <c r="C17" s="161" t="s">
        <v>108</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6" t="s">
        <v>256</v>
      </c>
      <c r="D19" s="116"/>
      <c r="E19" s="116"/>
      <c r="F19" s="116" t="s">
        <v>257</v>
      </c>
      <c r="G19" s="116"/>
      <c r="H19" s="116"/>
      <c r="I19" s="116"/>
      <c r="J19" s="17"/>
      <c r="K19" s="17"/>
      <c r="M19" s="14" t="s">
        <v>37</v>
      </c>
      <c r="N19" s="2"/>
    </row>
    <row r="20" spans="2:14" ht="39.75" customHeight="1" x14ac:dyDescent="0.4">
      <c r="B20" s="36" t="s">
        <v>60</v>
      </c>
      <c r="C20" s="362" t="s">
        <v>108</v>
      </c>
      <c r="D20" s="363"/>
      <c r="E20" s="364"/>
      <c r="F20" s="365" t="s">
        <v>108</v>
      </c>
      <c r="G20" s="365"/>
      <c r="H20" s="365"/>
      <c r="I20" s="366"/>
      <c r="J20" s="11"/>
      <c r="K20" s="11"/>
      <c r="M20" s="14"/>
      <c r="N20" s="2"/>
    </row>
    <row r="21" spans="2:14" ht="57.75" customHeight="1" x14ac:dyDescent="0.4">
      <c r="B21" s="36" t="s">
        <v>61</v>
      </c>
      <c r="C21" s="116" t="s">
        <v>258</v>
      </c>
      <c r="D21" s="116"/>
      <c r="E21" s="116"/>
      <c r="F21" s="116" t="s">
        <v>259</v>
      </c>
      <c r="G21" s="116"/>
      <c r="H21" s="116"/>
      <c r="I21" s="116"/>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359">
        <v>0.23</v>
      </c>
      <c r="H23" s="360"/>
      <c r="I23" s="361"/>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214">
        <f>SUM(C27:C38)</f>
        <v>0.2296</v>
      </c>
      <c r="G27" s="214">
        <f>SUM(D27:D38)</f>
        <v>0.1196</v>
      </c>
      <c r="H27" s="372">
        <f>+(D27/$G$23)</f>
        <v>0</v>
      </c>
      <c r="I27" s="214">
        <f>G27+I22</f>
        <v>0.1196</v>
      </c>
      <c r="J27" s="23"/>
      <c r="K27" s="23"/>
      <c r="M27" s="20"/>
    </row>
    <row r="28" spans="2:14" ht="19.5" customHeight="1" x14ac:dyDescent="0.4">
      <c r="B28" s="44" t="s">
        <v>83</v>
      </c>
      <c r="C28" s="51">
        <v>0</v>
      </c>
      <c r="D28" s="52">
        <v>0</v>
      </c>
      <c r="E28" s="371">
        <f t="shared" ref="E28:E38" si="0">IF(OR(C28=0,C28=""),0,D28/C28)</f>
        <v>0</v>
      </c>
      <c r="F28" s="215"/>
      <c r="G28" s="215"/>
      <c r="H28" s="372">
        <f t="shared" ref="H28:H38" si="1">+IF(D28="","",((D28*100%)/$G$23)+H27)</f>
        <v>0</v>
      </c>
      <c r="I28" s="215"/>
      <c r="J28" s="23"/>
      <c r="K28" s="23"/>
      <c r="M28" s="20"/>
    </row>
    <row r="29" spans="2:14" ht="19.5" customHeight="1" x14ac:dyDescent="0.4">
      <c r="B29" s="44" t="s">
        <v>84</v>
      </c>
      <c r="C29" s="51">
        <v>0</v>
      </c>
      <c r="D29" s="52">
        <v>0</v>
      </c>
      <c r="E29" s="371">
        <f t="shared" si="0"/>
        <v>0</v>
      </c>
      <c r="F29" s="215"/>
      <c r="G29" s="215"/>
      <c r="H29" s="372">
        <f t="shared" si="1"/>
        <v>0</v>
      </c>
      <c r="I29" s="215"/>
      <c r="J29" s="23"/>
      <c r="K29" s="23"/>
      <c r="M29" s="20"/>
    </row>
    <row r="30" spans="2:14" ht="19.5" customHeight="1" x14ac:dyDescent="0.4">
      <c r="B30" s="44" t="s">
        <v>85</v>
      </c>
      <c r="C30" s="51">
        <v>0</v>
      </c>
      <c r="D30" s="52">
        <v>0</v>
      </c>
      <c r="E30" s="371">
        <f t="shared" si="0"/>
        <v>0</v>
      </c>
      <c r="F30" s="215"/>
      <c r="G30" s="215"/>
      <c r="H30" s="372">
        <f t="shared" si="1"/>
        <v>0</v>
      </c>
      <c r="I30" s="215"/>
      <c r="J30" s="23"/>
      <c r="K30" s="23"/>
    </row>
    <row r="31" spans="2:14" ht="19.5" customHeight="1" x14ac:dyDescent="0.4">
      <c r="B31" s="44" t="s">
        <v>86</v>
      </c>
      <c r="C31" s="51">
        <v>0</v>
      </c>
      <c r="D31" s="52">
        <v>0</v>
      </c>
      <c r="E31" s="371">
        <f t="shared" si="0"/>
        <v>0</v>
      </c>
      <c r="F31" s="215"/>
      <c r="G31" s="215"/>
      <c r="H31" s="372">
        <f t="shared" si="1"/>
        <v>0</v>
      </c>
      <c r="I31" s="215"/>
      <c r="J31" s="23"/>
      <c r="K31" s="23"/>
    </row>
    <row r="32" spans="2:14" ht="19.5" customHeight="1" x14ac:dyDescent="0.4">
      <c r="B32" s="44" t="s">
        <v>87</v>
      </c>
      <c r="C32" s="51">
        <v>0</v>
      </c>
      <c r="D32" s="52">
        <v>0</v>
      </c>
      <c r="E32" s="371">
        <f t="shared" si="0"/>
        <v>0</v>
      </c>
      <c r="F32" s="215"/>
      <c r="G32" s="215"/>
      <c r="H32" s="372">
        <f t="shared" si="1"/>
        <v>0</v>
      </c>
      <c r="I32" s="215"/>
      <c r="J32" s="23"/>
      <c r="K32" s="23"/>
    </row>
    <row r="33" spans="2:11" ht="19.5" customHeight="1" x14ac:dyDescent="0.4">
      <c r="B33" s="44" t="s">
        <v>88</v>
      </c>
      <c r="C33" s="377">
        <v>2.76E-2</v>
      </c>
      <c r="D33" s="377">
        <v>2.76E-2</v>
      </c>
      <c r="E33" s="371">
        <f t="shared" si="0"/>
        <v>1</v>
      </c>
      <c r="F33" s="215"/>
      <c r="G33" s="215"/>
      <c r="H33" s="372">
        <f t="shared" si="1"/>
        <v>0.12</v>
      </c>
      <c r="I33" s="215"/>
      <c r="J33" s="23"/>
      <c r="K33" s="23"/>
    </row>
    <row r="34" spans="2:11" ht="19.5" customHeight="1" x14ac:dyDescent="0.4">
      <c r="B34" s="44" t="s">
        <v>89</v>
      </c>
      <c r="C34" s="377">
        <v>4.5999999999999999E-2</v>
      </c>
      <c r="D34" s="377">
        <v>4.5999999999999999E-2</v>
      </c>
      <c r="E34" s="371">
        <f t="shared" si="0"/>
        <v>1</v>
      </c>
      <c r="F34" s="215"/>
      <c r="G34" s="215"/>
      <c r="H34" s="372">
        <f t="shared" si="1"/>
        <v>0.31999999999999995</v>
      </c>
      <c r="I34" s="215"/>
      <c r="J34" s="23"/>
      <c r="K34" s="23"/>
    </row>
    <row r="35" spans="2:11" ht="19.5" customHeight="1" x14ac:dyDescent="0.4">
      <c r="B35" s="44" t="s">
        <v>90</v>
      </c>
      <c r="C35" s="377">
        <v>4.5999999999999999E-2</v>
      </c>
      <c r="D35" s="377">
        <v>4.5999999999999999E-2</v>
      </c>
      <c r="E35" s="371">
        <f t="shared" si="0"/>
        <v>1</v>
      </c>
      <c r="F35" s="215"/>
      <c r="G35" s="215"/>
      <c r="H35" s="372">
        <f t="shared" si="1"/>
        <v>0.51999999999999991</v>
      </c>
      <c r="I35" s="215"/>
      <c r="J35" s="23"/>
      <c r="K35" s="23"/>
    </row>
    <row r="36" spans="2:11" ht="19.5" customHeight="1" x14ac:dyDescent="0.4">
      <c r="B36" s="44" t="s">
        <v>91</v>
      </c>
      <c r="C36" s="377">
        <v>4.5999999999999999E-2</v>
      </c>
      <c r="D36" s="79"/>
      <c r="E36" s="371">
        <f t="shared" si="0"/>
        <v>0</v>
      </c>
      <c r="F36" s="215"/>
      <c r="G36" s="215"/>
      <c r="H36" s="372" t="str">
        <f t="shared" si="1"/>
        <v/>
      </c>
      <c r="I36" s="215"/>
      <c r="J36" s="23"/>
      <c r="K36" s="23"/>
    </row>
    <row r="37" spans="2:11" ht="19.5" customHeight="1" x14ac:dyDescent="0.4">
      <c r="B37" s="44" t="s">
        <v>92</v>
      </c>
      <c r="C37" s="377">
        <v>4.5999999999999999E-2</v>
      </c>
      <c r="D37" s="79"/>
      <c r="E37" s="371">
        <f t="shared" si="0"/>
        <v>0</v>
      </c>
      <c r="F37" s="215"/>
      <c r="G37" s="215"/>
      <c r="H37" s="372" t="str">
        <f t="shared" si="1"/>
        <v/>
      </c>
      <c r="I37" s="215"/>
      <c r="J37" s="23"/>
      <c r="K37" s="23"/>
    </row>
    <row r="38" spans="2:11" ht="19.5" customHeight="1" x14ac:dyDescent="0.4">
      <c r="B38" s="44" t="s">
        <v>93</v>
      </c>
      <c r="C38" s="377">
        <v>1.7999999999999999E-2</v>
      </c>
      <c r="D38" s="79"/>
      <c r="E38" s="371">
        <f t="shared" si="0"/>
        <v>0</v>
      </c>
      <c r="F38" s="216"/>
      <c r="G38" s="216"/>
      <c r="H38" s="372" t="str">
        <f t="shared" si="1"/>
        <v/>
      </c>
      <c r="I38" s="216"/>
      <c r="J38" s="23"/>
      <c r="K38" s="23"/>
    </row>
    <row r="39" spans="2:11" ht="47.45" customHeight="1" x14ac:dyDescent="0.4">
      <c r="B39" s="45" t="s">
        <v>94</v>
      </c>
      <c r="C39" s="242" t="s">
        <v>260</v>
      </c>
      <c r="D39" s="243"/>
      <c r="E39" s="243"/>
      <c r="F39" s="243"/>
      <c r="G39" s="243"/>
      <c r="H39" s="243"/>
      <c r="I39" s="244"/>
      <c r="J39" s="24"/>
      <c r="K39" s="24"/>
    </row>
    <row r="40" spans="2:11" ht="34.5" customHeight="1" x14ac:dyDescent="0.4">
      <c r="B40" s="185"/>
      <c r="C40" s="186"/>
      <c r="D40" s="186"/>
      <c r="E40" s="186"/>
      <c r="F40" s="186"/>
      <c r="G40" s="186"/>
      <c r="H40" s="186"/>
      <c r="I40" s="187"/>
      <c r="J40" s="106"/>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103.2" customHeight="1" x14ac:dyDescent="0.4">
      <c r="B45" s="35" t="s">
        <v>96</v>
      </c>
      <c r="C45" s="242" t="s">
        <v>283</v>
      </c>
      <c r="D45" s="243"/>
      <c r="E45" s="243"/>
      <c r="F45" s="243"/>
      <c r="G45" s="243"/>
      <c r="H45" s="243"/>
      <c r="I45" s="244"/>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358" t="s">
        <v>261</v>
      </c>
      <c r="D48" s="358"/>
      <c r="E48" s="358"/>
      <c r="F48" s="358"/>
      <c r="G48" s="358"/>
      <c r="H48" s="358"/>
      <c r="I48" s="358"/>
      <c r="J48" s="26"/>
      <c r="K48" s="26"/>
    </row>
    <row r="49" spans="2:11" ht="28.5" customHeight="1" x14ac:dyDescent="0.4">
      <c r="B49" s="38" t="s">
        <v>102</v>
      </c>
      <c r="C49" s="358" t="s">
        <v>261</v>
      </c>
      <c r="D49" s="358"/>
      <c r="E49" s="358"/>
      <c r="F49" s="358"/>
      <c r="G49" s="358"/>
      <c r="H49" s="358"/>
      <c r="I49" s="358"/>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showDropDown="1" showInputMessage="1" showErrorMessage="1" sqref="K12" xr:uid="{00000000-0002-0000-1800-000000000000}">
      <formula1>O17:O19</formula1>
    </dataValidation>
    <dataValidation type="list" allowBlank="1" showInputMessage="1" showErrorMessage="1" sqref="C9:F9" xr:uid="{00000000-0002-0000-1800-000001000000}">
      <formula1>$M$6:$M$9</formula1>
    </dataValidation>
    <dataValidation type="list" allowBlank="1" showInputMessage="1" showErrorMessage="1" sqref="J10:K10" xr:uid="{00000000-0002-0000-1800-000002000000}">
      <formula1>$M$21:$M$28</formula1>
    </dataValidation>
    <dataValidation type="list" allowBlank="1" showInputMessage="1" showErrorMessage="1" sqref="H13:I13" xr:uid="{00000000-0002-0000-1800-000003000000}">
      <formula1>$N$5:$N$8</formula1>
    </dataValidation>
    <dataValidation type="list" allowBlank="1" showInputMessage="1" showErrorMessage="1" sqref="C7 I7" xr:uid="{00000000-0002-0000-18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B1:X56"/>
  <sheetViews>
    <sheetView topLeftCell="A7" zoomScaleNormal="100" workbookViewId="0">
      <selection activeCell="C14" sqref="C14:I1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55" t="s">
        <v>114</v>
      </c>
      <c r="D12" s="156"/>
      <c r="E12" s="156"/>
      <c r="F12" s="213"/>
      <c r="G12" s="38" t="s">
        <v>36</v>
      </c>
      <c r="H12" s="144" t="s">
        <v>53</v>
      </c>
      <c r="I12" s="144"/>
      <c r="J12" s="11"/>
      <c r="K12" s="11"/>
      <c r="M12" s="14" t="s">
        <v>38</v>
      </c>
      <c r="N12" s="2" t="s">
        <v>18</v>
      </c>
    </row>
    <row r="13" spans="2:14" ht="30.75" customHeight="1" x14ac:dyDescent="0.4">
      <c r="B13" s="35" t="s">
        <v>39</v>
      </c>
      <c r="C13" s="137" t="s">
        <v>40</v>
      </c>
      <c r="D13" s="138"/>
      <c r="E13" s="138"/>
      <c r="F13" s="139"/>
      <c r="G13" s="38" t="s">
        <v>41</v>
      </c>
      <c r="H13" s="114" t="s">
        <v>13</v>
      </c>
      <c r="I13" s="114"/>
      <c r="J13" s="11"/>
      <c r="K13" s="11"/>
      <c r="M13" s="14" t="s">
        <v>42</v>
      </c>
    </row>
    <row r="14" spans="2:14" ht="64.5" customHeight="1" x14ac:dyDescent="0.4">
      <c r="B14" s="35" t="s">
        <v>43</v>
      </c>
      <c r="C14" s="158" t="s">
        <v>115</v>
      </c>
      <c r="D14" s="159"/>
      <c r="E14" s="159"/>
      <c r="F14" s="159"/>
      <c r="G14" s="159"/>
      <c r="H14" s="159"/>
      <c r="I14" s="160"/>
      <c r="J14" s="15"/>
      <c r="K14" s="15"/>
      <c r="M14" s="14" t="s">
        <v>45</v>
      </c>
      <c r="N14" s="2"/>
    </row>
    <row r="15" spans="2:14" ht="30.75" customHeight="1" x14ac:dyDescent="0.4">
      <c r="B15" s="35" t="s">
        <v>46</v>
      </c>
      <c r="C15" s="149" t="s">
        <v>105</v>
      </c>
      <c r="D15" s="150"/>
      <c r="E15" s="150"/>
      <c r="F15" s="150"/>
      <c r="G15" s="150"/>
      <c r="H15" s="150"/>
      <c r="I15" s="150"/>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2" customHeight="1" x14ac:dyDescent="0.4">
      <c r="B21" s="36" t="s">
        <v>61</v>
      </c>
      <c r="C21" s="199"/>
      <c r="D21" s="200"/>
      <c r="E21" s="208"/>
      <c r="F21" s="200"/>
      <c r="G21" s="200"/>
      <c r="H21" s="200"/>
      <c r="I21" s="209"/>
      <c r="J21" s="16"/>
      <c r="K21" s="16"/>
      <c r="M21" s="20"/>
      <c r="N21" s="2"/>
    </row>
    <row r="22" spans="2:14" ht="23.25" customHeight="1" x14ac:dyDescent="0.4">
      <c r="B22" s="36" t="s">
        <v>64</v>
      </c>
      <c r="C22" s="158" t="s">
        <v>65</v>
      </c>
      <c r="D22" s="159"/>
      <c r="E22" s="170"/>
      <c r="F22" s="38" t="s">
        <v>66</v>
      </c>
      <c r="G22" s="60"/>
      <c r="H22" s="38" t="s">
        <v>67</v>
      </c>
      <c r="I22" s="61"/>
      <c r="J22" s="21"/>
      <c r="K22" s="21"/>
      <c r="M22" s="20"/>
    </row>
    <row r="23" spans="2:14" ht="27" customHeight="1" x14ac:dyDescent="0.4">
      <c r="B23" s="36" t="s">
        <v>68</v>
      </c>
      <c r="C23" s="158" t="s">
        <v>69</v>
      </c>
      <c r="D23" s="159"/>
      <c r="E23" s="170"/>
      <c r="F23" s="38" t="s">
        <v>70</v>
      </c>
      <c r="G23" s="210"/>
      <c r="H23" s="211"/>
      <c r="I23" s="212"/>
      <c r="J23" s="22"/>
      <c r="K23" s="22"/>
      <c r="M23" s="20"/>
    </row>
    <row r="24" spans="2:14" ht="30.75" customHeight="1" x14ac:dyDescent="0.4">
      <c r="B24" s="37" t="s">
        <v>71</v>
      </c>
      <c r="C24" s="152" t="s">
        <v>48</v>
      </c>
      <c r="D24" s="153"/>
      <c r="E24" s="154"/>
      <c r="F24" s="39" t="s">
        <v>72</v>
      </c>
      <c r="G24" s="155"/>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16.600000000000001</v>
      </c>
      <c r="G27" s="214">
        <f>SUM(D27:D38)</f>
        <v>0</v>
      </c>
      <c r="H27" s="54" t="e">
        <f>+(D27*100%)/$G$23</f>
        <v>#DIV/0!</v>
      </c>
      <c r="I27" s="214">
        <f>G27+I22</f>
        <v>0</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62" t="str">
        <f>+IF(D33="","",((D33*100%)/$G$23)+H32)</f>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64">
        <v>16.600000000000001</v>
      </c>
      <c r="D36" s="89"/>
      <c r="E36" s="53">
        <f t="shared" si="0"/>
        <v>0</v>
      </c>
      <c r="F36" s="215"/>
      <c r="G36" s="215"/>
      <c r="H36" s="55" t="str">
        <f t="shared" si="1"/>
        <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143.25" customHeight="1" x14ac:dyDescent="0.4">
      <c r="B39" s="45" t="s">
        <v>94</v>
      </c>
      <c r="C39" s="217"/>
      <c r="D39" s="218"/>
      <c r="E39" s="218"/>
      <c r="F39" s="218"/>
      <c r="G39" s="218"/>
      <c r="H39" s="218"/>
      <c r="I39" s="219"/>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217"/>
      <c r="D45" s="218"/>
      <c r="E45" s="218"/>
      <c r="F45" s="218"/>
      <c r="G45" s="218"/>
      <c r="H45" s="218"/>
      <c r="I45" s="219"/>
      <c r="J45" s="25"/>
      <c r="K45" s="25"/>
    </row>
    <row r="46" spans="2:11" ht="69.75" customHeight="1" x14ac:dyDescent="0.4">
      <c r="B46" s="35" t="s">
        <v>97</v>
      </c>
      <c r="C46" s="220"/>
      <c r="D46" s="221"/>
      <c r="E46" s="221"/>
      <c r="F46" s="221"/>
      <c r="G46" s="221"/>
      <c r="H46" s="221"/>
      <c r="I46" s="222"/>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99"/>
      <c r="D48" s="200"/>
      <c r="E48" s="200"/>
      <c r="F48" s="200"/>
      <c r="G48" s="200"/>
      <c r="H48" s="200"/>
      <c r="I48" s="201"/>
      <c r="J48" s="26"/>
      <c r="K48" s="26"/>
    </row>
    <row r="49" spans="2:11" ht="28.5" customHeight="1" x14ac:dyDescent="0.4">
      <c r="B49" s="38" t="s">
        <v>102</v>
      </c>
      <c r="C49" s="223"/>
      <c r="D49" s="224"/>
      <c r="E49" s="224"/>
      <c r="F49" s="224"/>
      <c r="G49" s="224"/>
      <c r="H49" s="224"/>
      <c r="I49" s="225"/>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C13:F13"/>
    <mergeCell ref="H13:I13"/>
    <mergeCell ref="C14:I14"/>
    <mergeCell ref="C15:I15"/>
    <mergeCell ref="C16:I16"/>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allowBlank="1" showInputMessage="1" showErrorMessage="1" sqref="C7 I7" xr:uid="{00000000-0002-0000-1900-000000000000}">
      <formula1>$N$11:$N$12</formula1>
    </dataValidation>
    <dataValidation type="list" allowBlank="1" showInputMessage="1" showErrorMessage="1" sqref="H13:I13" xr:uid="{00000000-0002-0000-1900-000001000000}">
      <formula1>$N$5:$N$8</formula1>
    </dataValidation>
    <dataValidation type="list" allowBlank="1" showInputMessage="1" showErrorMessage="1" sqref="J10:K10" xr:uid="{00000000-0002-0000-1900-000002000000}">
      <formula1>$M$21:$M$28</formula1>
    </dataValidation>
    <dataValidation type="list" allowBlank="1" showInputMessage="1" showErrorMessage="1" sqref="C9:F9" xr:uid="{00000000-0002-0000-1900-000003000000}">
      <formula1>$M$6:$M$9</formula1>
    </dataValidation>
    <dataValidation type="list" showDropDown="1" showInputMessage="1" showErrorMessage="1" sqref="K12" xr:uid="{00000000-0002-0000-19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B1:X56"/>
  <sheetViews>
    <sheetView topLeftCell="A38" zoomScaleNormal="100" workbookViewId="0">
      <selection activeCell="C48" sqref="C48:I49"/>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H8" s="117"/>
      <c r="I8" s="117"/>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15" t="s">
        <v>262</v>
      </c>
      <c r="D12" s="115"/>
      <c r="E12" s="115"/>
      <c r="F12" s="115"/>
      <c r="G12" s="38" t="s">
        <v>36</v>
      </c>
      <c r="H12" s="121" t="s">
        <v>53</v>
      </c>
      <c r="I12" s="121"/>
      <c r="J12" s="11"/>
      <c r="K12" s="11"/>
      <c r="M12" s="14" t="s">
        <v>38</v>
      </c>
      <c r="N12" s="2" t="s">
        <v>18</v>
      </c>
    </row>
    <row r="13" spans="2:14" ht="30.75" customHeight="1" x14ac:dyDescent="0.4">
      <c r="B13" s="35" t="s">
        <v>39</v>
      </c>
      <c r="C13" s="122" t="s">
        <v>263</v>
      </c>
      <c r="D13" s="122"/>
      <c r="E13" s="122"/>
      <c r="F13" s="122"/>
      <c r="G13" s="38" t="s">
        <v>41</v>
      </c>
      <c r="H13" s="114" t="s">
        <v>8</v>
      </c>
      <c r="I13" s="114"/>
      <c r="J13" s="11"/>
      <c r="K13" s="11"/>
      <c r="M13" s="14" t="s">
        <v>42</v>
      </c>
    </row>
    <row r="14" spans="2:14" ht="64.5" customHeight="1" x14ac:dyDescent="0.4">
      <c r="B14" s="35" t="s">
        <v>43</v>
      </c>
      <c r="C14" s="321" t="s">
        <v>253</v>
      </c>
      <c r="D14" s="321"/>
      <c r="E14" s="321"/>
      <c r="F14" s="321"/>
      <c r="G14" s="321"/>
      <c r="H14" s="321"/>
      <c r="I14" s="321"/>
      <c r="J14" s="15"/>
      <c r="K14" s="15"/>
      <c r="M14" s="14" t="s">
        <v>45</v>
      </c>
      <c r="N14" s="2"/>
    </row>
    <row r="15" spans="2:14" ht="30.75" customHeight="1" x14ac:dyDescent="0.4">
      <c r="B15" s="35" t="s">
        <v>46</v>
      </c>
      <c r="C15" s="115" t="s">
        <v>254</v>
      </c>
      <c r="D15" s="115"/>
      <c r="E15" s="115"/>
      <c r="F15" s="115"/>
      <c r="G15" s="115"/>
      <c r="H15" s="115"/>
      <c r="I15" s="115"/>
      <c r="J15" s="16"/>
      <c r="K15" s="16"/>
      <c r="M15" s="14" t="s">
        <v>48</v>
      </c>
      <c r="N15" s="2"/>
    </row>
    <row r="16" spans="2:14" ht="20.25" customHeight="1" x14ac:dyDescent="0.4">
      <c r="B16" s="35" t="s">
        <v>49</v>
      </c>
      <c r="C16" s="113" t="s">
        <v>264</v>
      </c>
      <c r="D16" s="113"/>
      <c r="E16" s="113"/>
      <c r="F16" s="113"/>
      <c r="G16" s="113"/>
      <c r="H16" s="113"/>
      <c r="I16" s="113"/>
      <c r="J16" s="17"/>
      <c r="K16" s="17"/>
      <c r="M16" s="14"/>
      <c r="N16" s="2"/>
    </row>
    <row r="17" spans="2:14" ht="30.75" customHeight="1" x14ac:dyDescent="0.4">
      <c r="B17" s="35" t="s">
        <v>51</v>
      </c>
      <c r="C17" s="114" t="s">
        <v>265</v>
      </c>
      <c r="D17" s="125"/>
      <c r="E17" s="125"/>
      <c r="F17" s="125"/>
      <c r="G17" s="125"/>
      <c r="H17" s="125"/>
      <c r="I17" s="125"/>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13" t="s">
        <v>258</v>
      </c>
      <c r="D19" s="113"/>
      <c r="E19" s="113"/>
      <c r="F19" s="113" t="s">
        <v>259</v>
      </c>
      <c r="G19" s="113"/>
      <c r="H19" s="113"/>
      <c r="I19" s="113"/>
      <c r="J19" s="17"/>
      <c r="K19" s="17"/>
      <c r="M19" s="14" t="s">
        <v>37</v>
      </c>
      <c r="N19" s="2"/>
    </row>
    <row r="20" spans="2:14" ht="39.75" customHeight="1" x14ac:dyDescent="0.4">
      <c r="B20" s="36" t="s">
        <v>60</v>
      </c>
      <c r="C20" s="273"/>
      <c r="D20" s="354"/>
      <c r="E20" s="355"/>
      <c r="F20" s="121"/>
      <c r="G20" s="121"/>
      <c r="H20" s="121"/>
      <c r="I20" s="356"/>
      <c r="J20" s="11"/>
      <c r="K20" s="11"/>
      <c r="M20" s="14"/>
      <c r="N20" s="2"/>
    </row>
    <row r="21" spans="2:14" ht="42" customHeight="1" x14ac:dyDescent="0.4">
      <c r="B21" s="36" t="s">
        <v>61</v>
      </c>
      <c r="C21" s="282"/>
      <c r="D21" s="283"/>
      <c r="E21" s="284"/>
      <c r="F21" s="270"/>
      <c r="G21" s="271"/>
      <c r="H21" s="271"/>
      <c r="I21" s="285"/>
      <c r="J21" s="16"/>
      <c r="K21" s="16"/>
      <c r="M21" s="20"/>
      <c r="N21" s="2"/>
    </row>
    <row r="22" spans="2:14" ht="23.25" customHeight="1" x14ac:dyDescent="0.4">
      <c r="B22" s="36" t="s">
        <v>64</v>
      </c>
      <c r="C22" s="286">
        <v>45474</v>
      </c>
      <c r="D22" s="287"/>
      <c r="E22" s="288"/>
      <c r="F22" s="38" t="s">
        <v>66</v>
      </c>
      <c r="G22" s="48"/>
      <c r="H22" s="38" t="s">
        <v>67</v>
      </c>
      <c r="I22" s="49"/>
      <c r="J22" s="21"/>
      <c r="K22" s="21"/>
      <c r="M22" s="20"/>
    </row>
    <row r="23" spans="2:14" ht="27" customHeight="1" x14ac:dyDescent="0.4">
      <c r="B23" s="36" t="s">
        <v>68</v>
      </c>
      <c r="C23" s="368">
        <v>45656</v>
      </c>
      <c r="D23" s="271"/>
      <c r="E23" s="272"/>
      <c r="F23" s="38" t="s">
        <v>70</v>
      </c>
      <c r="G23" s="210">
        <v>12</v>
      </c>
      <c r="H23" s="211"/>
      <c r="I23" s="212"/>
      <c r="J23" s="22"/>
      <c r="K23" s="22"/>
      <c r="M23" s="20"/>
    </row>
    <row r="24" spans="2:14" ht="30.75" customHeight="1" x14ac:dyDescent="0.4">
      <c r="B24" s="37" t="s">
        <v>71</v>
      </c>
      <c r="C24" s="289" t="s">
        <v>48</v>
      </c>
      <c r="D24" s="290"/>
      <c r="E24" s="291"/>
      <c r="F24" s="39" t="s">
        <v>72</v>
      </c>
      <c r="G24" s="270"/>
      <c r="H24" s="271"/>
      <c r="I24" s="272"/>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53">
        <f>IF(OR(C27=0,C27=""),0,D27/C27)</f>
        <v>0</v>
      </c>
      <c r="F27" s="214">
        <f>SUM(C27:C38)</f>
        <v>12</v>
      </c>
      <c r="G27" s="214">
        <f>SUM(D27:D38)</f>
        <v>7</v>
      </c>
      <c r="H27" s="54">
        <f>+(D27*100%)/$G$23</f>
        <v>0</v>
      </c>
      <c r="I27" s="214">
        <f>G27+I22</f>
        <v>7</v>
      </c>
      <c r="J27" s="23"/>
      <c r="K27" s="23"/>
      <c r="M27" s="20"/>
    </row>
    <row r="28" spans="2:14" ht="19.5" customHeight="1" x14ac:dyDescent="0.5">
      <c r="B28" s="44" t="s">
        <v>83</v>
      </c>
      <c r="C28" s="51">
        <v>0</v>
      </c>
      <c r="D28" s="52">
        <v>0</v>
      </c>
      <c r="E28" s="53">
        <f t="shared" ref="E28:E38" si="0">IF(OR(C28=0,C28=""),0,D28/C28)</f>
        <v>0</v>
      </c>
      <c r="F28" s="215"/>
      <c r="G28" s="215"/>
      <c r="H28" s="55">
        <f>+IF(D28="","",((D28*100%)/$G$23)+H27)</f>
        <v>0</v>
      </c>
      <c r="I28" s="215"/>
      <c r="J28" s="23"/>
      <c r="K28" s="23"/>
      <c r="M28" s="20"/>
    </row>
    <row r="29" spans="2:14" ht="19.5" customHeight="1" x14ac:dyDescent="0.5">
      <c r="B29" s="44" t="s">
        <v>84</v>
      </c>
      <c r="C29" s="51">
        <v>0</v>
      </c>
      <c r="D29" s="52">
        <v>0</v>
      </c>
      <c r="E29" s="53">
        <f t="shared" si="0"/>
        <v>0</v>
      </c>
      <c r="F29" s="215"/>
      <c r="G29" s="215"/>
      <c r="H29" s="55">
        <f>+IF(D29="","",((D29*100%)/$G$23)+H28)</f>
        <v>0</v>
      </c>
      <c r="I29" s="215"/>
      <c r="J29" s="23"/>
      <c r="K29" s="23"/>
      <c r="M29" s="20"/>
    </row>
    <row r="30" spans="2:14" ht="19.5" customHeight="1" x14ac:dyDescent="0.5">
      <c r="B30" s="44" t="s">
        <v>85</v>
      </c>
      <c r="C30" s="51">
        <v>0</v>
      </c>
      <c r="D30" s="52">
        <v>0</v>
      </c>
      <c r="E30" s="53">
        <f t="shared" si="0"/>
        <v>0</v>
      </c>
      <c r="F30" s="215"/>
      <c r="G30" s="215"/>
      <c r="H30" s="55">
        <f t="shared" ref="H30:H38" si="1">+IF(D30="","",((D30*100%)/$G$23)+H29)</f>
        <v>0</v>
      </c>
      <c r="I30" s="215"/>
      <c r="J30" s="23"/>
      <c r="K30" s="23"/>
    </row>
    <row r="31" spans="2:14" ht="19.5" customHeight="1" x14ac:dyDescent="0.5">
      <c r="B31" s="44" t="s">
        <v>86</v>
      </c>
      <c r="C31" s="51">
        <v>0</v>
      </c>
      <c r="D31" s="52">
        <v>0</v>
      </c>
      <c r="E31" s="53">
        <f t="shared" si="0"/>
        <v>0</v>
      </c>
      <c r="F31" s="215"/>
      <c r="G31" s="215"/>
      <c r="H31" s="55">
        <f t="shared" si="1"/>
        <v>0</v>
      </c>
      <c r="I31" s="215"/>
      <c r="J31" s="23"/>
      <c r="K31" s="23"/>
    </row>
    <row r="32" spans="2:14" ht="19.5" customHeight="1" x14ac:dyDescent="0.5">
      <c r="B32" s="44" t="s">
        <v>87</v>
      </c>
      <c r="C32" s="51">
        <v>0</v>
      </c>
      <c r="D32" s="52">
        <v>0</v>
      </c>
      <c r="E32" s="53">
        <f t="shared" si="0"/>
        <v>0</v>
      </c>
      <c r="F32" s="215"/>
      <c r="G32" s="215"/>
      <c r="H32" s="55">
        <f t="shared" si="1"/>
        <v>0</v>
      </c>
      <c r="I32" s="215"/>
      <c r="J32" s="23"/>
      <c r="K32" s="23"/>
    </row>
    <row r="33" spans="2:11" ht="19.5" customHeight="1" x14ac:dyDescent="0.5">
      <c r="B33" s="44" t="s">
        <v>88</v>
      </c>
      <c r="C33" s="51">
        <v>2</v>
      </c>
      <c r="D33" s="52">
        <v>1</v>
      </c>
      <c r="E33" s="53">
        <f t="shared" si="0"/>
        <v>0.5</v>
      </c>
      <c r="F33" s="215"/>
      <c r="G33" s="215"/>
      <c r="H33" s="55">
        <f t="shared" si="1"/>
        <v>8.3333333333333329E-2</v>
      </c>
      <c r="I33" s="215"/>
      <c r="J33" s="23"/>
      <c r="K33" s="23"/>
    </row>
    <row r="34" spans="2:11" ht="19.5" customHeight="1" x14ac:dyDescent="0.5">
      <c r="B34" s="44" t="s">
        <v>89</v>
      </c>
      <c r="C34" s="51">
        <v>2</v>
      </c>
      <c r="D34" s="52">
        <v>2</v>
      </c>
      <c r="E34" s="53">
        <f t="shared" si="0"/>
        <v>1</v>
      </c>
      <c r="F34" s="215"/>
      <c r="G34" s="215"/>
      <c r="H34" s="55">
        <f t="shared" si="1"/>
        <v>0.25</v>
      </c>
      <c r="I34" s="215"/>
      <c r="J34" s="23"/>
      <c r="K34" s="23"/>
    </row>
    <row r="35" spans="2:11" ht="19.5" customHeight="1" x14ac:dyDescent="0.5">
      <c r="B35" s="44" t="s">
        <v>90</v>
      </c>
      <c r="C35" s="51">
        <v>2</v>
      </c>
      <c r="D35" s="52">
        <v>2</v>
      </c>
      <c r="E35" s="53">
        <f t="shared" si="0"/>
        <v>1</v>
      </c>
      <c r="F35" s="215"/>
      <c r="G35" s="215"/>
      <c r="H35" s="55">
        <f t="shared" si="1"/>
        <v>0.41666666666666663</v>
      </c>
      <c r="I35" s="215"/>
      <c r="J35" s="23"/>
      <c r="K35" s="23"/>
    </row>
    <row r="36" spans="2:11" ht="19.5" customHeight="1" x14ac:dyDescent="0.5">
      <c r="B36" s="44" t="s">
        <v>91</v>
      </c>
      <c r="C36" s="51">
        <v>2</v>
      </c>
      <c r="D36" s="52">
        <v>2</v>
      </c>
      <c r="E36" s="53">
        <f t="shared" si="0"/>
        <v>1</v>
      </c>
      <c r="F36" s="215"/>
      <c r="G36" s="215"/>
      <c r="H36" s="55">
        <f t="shared" si="1"/>
        <v>0.58333333333333326</v>
      </c>
      <c r="I36" s="215"/>
      <c r="J36" s="23"/>
      <c r="K36" s="23"/>
    </row>
    <row r="37" spans="2:11" ht="19.5" customHeight="1" x14ac:dyDescent="0.5">
      <c r="B37" s="44" t="s">
        <v>92</v>
      </c>
      <c r="C37" s="51">
        <v>2</v>
      </c>
      <c r="D37" s="52"/>
      <c r="E37" s="53">
        <f t="shared" si="0"/>
        <v>0</v>
      </c>
      <c r="F37" s="215"/>
      <c r="G37" s="215"/>
      <c r="H37" s="55" t="str">
        <f t="shared" si="1"/>
        <v/>
      </c>
      <c r="I37" s="215"/>
      <c r="J37" s="23"/>
      <c r="K37" s="23"/>
    </row>
    <row r="38" spans="2:11" ht="19.5" customHeight="1" x14ac:dyDescent="0.5">
      <c r="B38" s="44" t="s">
        <v>93</v>
      </c>
      <c r="C38" s="51">
        <v>2</v>
      </c>
      <c r="D38" s="52"/>
      <c r="E38" s="53">
        <f t="shared" si="0"/>
        <v>0</v>
      </c>
      <c r="F38" s="216"/>
      <c r="G38" s="216"/>
      <c r="H38" s="55" t="str">
        <f t="shared" si="1"/>
        <v/>
      </c>
      <c r="I38" s="216"/>
      <c r="J38" s="23"/>
      <c r="K38" s="23"/>
    </row>
    <row r="39" spans="2:11" ht="56.25" customHeight="1" x14ac:dyDescent="0.4">
      <c r="B39" s="45" t="s">
        <v>94</v>
      </c>
      <c r="C39" s="357" t="s">
        <v>266</v>
      </c>
      <c r="D39" s="299"/>
      <c r="E39" s="299"/>
      <c r="F39" s="299"/>
      <c r="G39" s="299"/>
      <c r="H39" s="299"/>
      <c r="I39" s="30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99.75" customHeight="1" x14ac:dyDescent="0.4">
      <c r="B45" s="35" t="s">
        <v>96</v>
      </c>
      <c r="C45" s="245" t="s">
        <v>267</v>
      </c>
      <c r="D45" s="246"/>
      <c r="E45" s="246"/>
      <c r="F45" s="246"/>
      <c r="G45" s="246"/>
      <c r="H45" s="246"/>
      <c r="I45" s="247"/>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33" t="s">
        <v>261</v>
      </c>
      <c r="D48" s="133"/>
      <c r="E48" s="133"/>
      <c r="F48" s="133"/>
      <c r="G48" s="133"/>
      <c r="H48" s="133"/>
      <c r="I48" s="133"/>
      <c r="J48" s="26"/>
      <c r="K48" s="26"/>
    </row>
    <row r="49" spans="2:11" ht="28.5" customHeight="1" x14ac:dyDescent="0.4">
      <c r="B49" s="38" t="s">
        <v>102</v>
      </c>
      <c r="C49" s="133" t="s">
        <v>261</v>
      </c>
      <c r="D49" s="133"/>
      <c r="E49" s="133"/>
      <c r="F49" s="133"/>
      <c r="G49" s="133"/>
      <c r="H49" s="133"/>
      <c r="I49" s="133"/>
      <c r="J49" s="26"/>
      <c r="K49" s="26"/>
    </row>
    <row r="50" spans="2:11" ht="30" customHeight="1" x14ac:dyDescent="0.4">
      <c r="B50" s="46" t="s">
        <v>103</v>
      </c>
      <c r="C50" s="133"/>
      <c r="D50" s="133"/>
      <c r="E50" s="133"/>
      <c r="F50" s="133"/>
      <c r="G50" s="133"/>
      <c r="H50" s="133"/>
      <c r="I50" s="13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1A00-000000000000}">
      <formula1>O17:O19</formula1>
    </dataValidation>
    <dataValidation type="list" allowBlank="1" showInputMessage="1" showErrorMessage="1" sqref="H12:I12" xr:uid="{00000000-0002-0000-1A00-000001000000}">
      <formula1>M17:M19</formula1>
    </dataValidation>
    <dataValidation type="list" allowBlank="1" showInputMessage="1" showErrorMessage="1" sqref="C24:E24" xr:uid="{00000000-0002-0000-1A00-000002000000}">
      <formula1>$M$12:$M$15</formula1>
    </dataValidation>
    <dataValidation type="list" allowBlank="1" showInputMessage="1" showErrorMessage="1" sqref="C9:F9" xr:uid="{00000000-0002-0000-1A00-000003000000}">
      <formula1>$M$6:$M$9</formula1>
    </dataValidation>
    <dataValidation type="list" allowBlank="1" showInputMessage="1" showErrorMessage="1" sqref="J10:K10" xr:uid="{00000000-0002-0000-1A00-000004000000}">
      <formula1>$M$21:$M$28</formula1>
    </dataValidation>
    <dataValidation type="list" allowBlank="1" showInputMessage="1" showErrorMessage="1" sqref="H13:I13" xr:uid="{00000000-0002-0000-1A00-000005000000}">
      <formula1>$N$5:$N$8</formula1>
    </dataValidation>
    <dataValidation type="list" allowBlank="1" showInputMessage="1" showErrorMessage="1" sqref="C7 I7" xr:uid="{00000000-0002-0000-1A00-000006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X56"/>
  <sheetViews>
    <sheetView topLeftCell="A23" zoomScaleNormal="100" workbookViewId="0">
      <selection activeCell="F24" sqref="F2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99"/>
      <c r="D12" s="200"/>
      <c r="E12" s="200"/>
      <c r="F12" s="201"/>
      <c r="G12" s="38" t="s">
        <v>36</v>
      </c>
      <c r="H12" s="144" t="s">
        <v>53</v>
      </c>
      <c r="I12" s="144"/>
      <c r="J12" s="11"/>
      <c r="K12" s="11"/>
      <c r="M12" s="14" t="s">
        <v>38</v>
      </c>
      <c r="N12" s="2" t="s">
        <v>18</v>
      </c>
    </row>
    <row r="13" spans="2:14" ht="30.75" customHeight="1" x14ac:dyDescent="0.4">
      <c r="B13" s="35" t="s">
        <v>39</v>
      </c>
      <c r="C13" s="137" t="s">
        <v>40</v>
      </c>
      <c r="D13" s="138"/>
      <c r="E13" s="138"/>
      <c r="F13" s="139"/>
      <c r="G13" s="38" t="s">
        <v>41</v>
      </c>
      <c r="H13" s="114" t="s">
        <v>13</v>
      </c>
      <c r="I13" s="114"/>
      <c r="J13" s="11"/>
      <c r="K13" s="11"/>
      <c r="M13" s="14" t="s">
        <v>42</v>
      </c>
    </row>
    <row r="14" spans="2:14" ht="64.5" customHeight="1" x14ac:dyDescent="0.4">
      <c r="B14" s="35" t="s">
        <v>43</v>
      </c>
      <c r="C14" s="202"/>
      <c r="D14" s="203"/>
      <c r="E14" s="203"/>
      <c r="F14" s="203"/>
      <c r="G14" s="203"/>
      <c r="H14" s="203"/>
      <c r="I14" s="204"/>
      <c r="J14" s="15"/>
      <c r="K14" s="15"/>
      <c r="M14" s="14" t="s">
        <v>45</v>
      </c>
      <c r="N14" s="2"/>
    </row>
    <row r="15" spans="2:14" ht="30.75" customHeight="1" x14ac:dyDescent="0.4">
      <c r="B15" s="35" t="s">
        <v>46</v>
      </c>
      <c r="C15" s="149" t="s">
        <v>105</v>
      </c>
      <c r="D15" s="150"/>
      <c r="E15" s="150"/>
      <c r="F15" s="150"/>
      <c r="G15" s="150"/>
      <c r="H15" s="150"/>
      <c r="I15" s="150"/>
      <c r="J15" s="16"/>
      <c r="K15" s="16"/>
      <c r="M15" s="14" t="s">
        <v>48</v>
      </c>
      <c r="N15" s="2"/>
    </row>
    <row r="16" spans="2:14" ht="20.25" customHeight="1" x14ac:dyDescent="0.4">
      <c r="B16" s="35" t="s">
        <v>49</v>
      </c>
      <c r="C16" s="205" t="s">
        <v>106</v>
      </c>
      <c r="D16" s="206"/>
      <c r="E16" s="206"/>
      <c r="F16" s="206"/>
      <c r="G16" s="206"/>
      <c r="H16" s="206"/>
      <c r="I16" s="207"/>
      <c r="J16" s="17"/>
      <c r="K16" s="17">
        <v>8</v>
      </c>
      <c r="M16" s="14"/>
      <c r="N16" s="2"/>
    </row>
    <row r="17" spans="2:14" ht="30.75" customHeight="1" x14ac:dyDescent="0.4">
      <c r="B17" s="35" t="s">
        <v>51</v>
      </c>
      <c r="C17" s="161" t="s">
        <v>107</v>
      </c>
      <c r="D17" s="162"/>
      <c r="E17" s="162"/>
      <c r="F17" s="162"/>
      <c r="G17" s="162"/>
      <c r="H17" s="162"/>
      <c r="I17" s="197"/>
      <c r="J17" s="18"/>
      <c r="K17" s="18">
        <v>10</v>
      </c>
      <c r="M17" s="14" t="s">
        <v>53</v>
      </c>
      <c r="N17" s="2"/>
    </row>
    <row r="18" spans="2:14" ht="18" customHeight="1" x14ac:dyDescent="0.4">
      <c r="B18" s="126" t="s">
        <v>54</v>
      </c>
      <c r="C18" s="127" t="s">
        <v>55</v>
      </c>
      <c r="D18" s="127"/>
      <c r="E18" s="127"/>
      <c r="F18" s="128" t="s">
        <v>56</v>
      </c>
      <c r="G18" s="128"/>
      <c r="H18" s="128"/>
      <c r="I18" s="128"/>
      <c r="J18" s="19"/>
      <c r="K18" s="19">
        <f>+K16/K17</f>
        <v>0.8</v>
      </c>
      <c r="M18" s="14" t="s">
        <v>57</v>
      </c>
      <c r="N18" s="2"/>
    </row>
    <row r="19" spans="2:14" ht="39.75" customHeight="1" x14ac:dyDescent="0.4">
      <c r="B19" s="126"/>
      <c r="C19" s="158" t="s">
        <v>58</v>
      </c>
      <c r="D19" s="159"/>
      <c r="E19" s="160"/>
      <c r="F19" s="159" t="s">
        <v>59</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2" customHeight="1" x14ac:dyDescent="0.4">
      <c r="B21" s="36" t="s">
        <v>61</v>
      </c>
      <c r="C21" s="199"/>
      <c r="D21" s="200"/>
      <c r="E21" s="208"/>
      <c r="F21" s="200"/>
      <c r="G21" s="200"/>
      <c r="H21" s="200"/>
      <c r="I21" s="209"/>
      <c r="J21" s="16"/>
      <c r="K21" s="16"/>
      <c r="M21" s="20"/>
      <c r="N21" s="2"/>
    </row>
    <row r="22" spans="2:14" ht="23.25" customHeight="1" x14ac:dyDescent="0.4">
      <c r="B22" s="36" t="s">
        <v>64</v>
      </c>
      <c r="C22" s="158" t="s">
        <v>65</v>
      </c>
      <c r="D22" s="159"/>
      <c r="E22" s="170"/>
      <c r="F22" s="38" t="s">
        <v>66</v>
      </c>
      <c r="G22" s="60"/>
      <c r="H22" s="38" t="s">
        <v>67</v>
      </c>
      <c r="I22" s="61"/>
      <c r="J22" s="21"/>
      <c r="K22" s="21"/>
      <c r="M22" s="20"/>
    </row>
    <row r="23" spans="2:14" ht="27" customHeight="1" x14ac:dyDescent="0.4">
      <c r="B23" s="36" t="s">
        <v>68</v>
      </c>
      <c r="C23" s="158" t="s">
        <v>69</v>
      </c>
      <c r="D23" s="159"/>
      <c r="E23" s="170"/>
      <c r="F23" s="38" t="s">
        <v>70</v>
      </c>
      <c r="G23" s="210"/>
      <c r="H23" s="211"/>
      <c r="I23" s="212"/>
      <c r="J23" s="22"/>
      <c r="K23" s="22"/>
      <c r="M23" s="20"/>
    </row>
    <row r="24" spans="2:14" ht="30.75" customHeight="1" x14ac:dyDescent="0.4">
      <c r="B24" s="37" t="s">
        <v>71</v>
      </c>
      <c r="C24" s="152" t="s">
        <v>48</v>
      </c>
      <c r="D24" s="153"/>
      <c r="E24" s="154"/>
      <c r="F24" s="39" t="s">
        <v>72</v>
      </c>
      <c r="G24" s="155"/>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16.600000000000001</v>
      </c>
      <c r="G27" s="214">
        <f>SUM(D27:D38)</f>
        <v>0</v>
      </c>
      <c r="H27" s="54" t="e">
        <f>+(D27*100%)/$G$23</f>
        <v>#DIV/0!</v>
      </c>
      <c r="I27" s="214">
        <f>G27+I22</f>
        <v>0</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62" t="str">
        <f>+IF(D33="","",((D33*100%)/$G$23)+H32)</f>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64">
        <v>16.600000000000001</v>
      </c>
      <c r="D36" s="89"/>
      <c r="E36" s="53">
        <f t="shared" si="0"/>
        <v>0</v>
      </c>
      <c r="F36" s="215"/>
      <c r="G36" s="215"/>
      <c r="H36" s="55" t="str">
        <f t="shared" si="1"/>
        <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143.25" customHeight="1" x14ac:dyDescent="0.4">
      <c r="B39" s="45" t="s">
        <v>94</v>
      </c>
      <c r="C39" s="217"/>
      <c r="D39" s="218"/>
      <c r="E39" s="218"/>
      <c r="F39" s="218"/>
      <c r="G39" s="218"/>
      <c r="H39" s="218"/>
      <c r="I39" s="219"/>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217"/>
      <c r="D45" s="218"/>
      <c r="E45" s="218"/>
      <c r="F45" s="218"/>
      <c r="G45" s="218"/>
      <c r="H45" s="218"/>
      <c r="I45" s="219"/>
      <c r="J45" s="25"/>
      <c r="K45" s="25"/>
    </row>
    <row r="46" spans="2:11" ht="69.75" customHeight="1" x14ac:dyDescent="0.4">
      <c r="B46" s="35" t="s">
        <v>97</v>
      </c>
      <c r="C46" s="220"/>
      <c r="D46" s="221"/>
      <c r="E46" s="221"/>
      <c r="F46" s="221"/>
      <c r="G46" s="221"/>
      <c r="H46" s="221"/>
      <c r="I46" s="222"/>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99"/>
      <c r="D48" s="200"/>
      <c r="E48" s="200"/>
      <c r="F48" s="200"/>
      <c r="G48" s="200"/>
      <c r="H48" s="200"/>
      <c r="I48" s="201"/>
      <c r="J48" s="26"/>
      <c r="K48" s="26"/>
    </row>
    <row r="49" spans="2:11" ht="28.5" customHeight="1" x14ac:dyDescent="0.4">
      <c r="B49" s="38" t="s">
        <v>102</v>
      </c>
      <c r="C49" s="223"/>
      <c r="D49" s="224"/>
      <c r="E49" s="224"/>
      <c r="F49" s="224"/>
      <c r="G49" s="224"/>
      <c r="H49" s="224"/>
      <c r="I49" s="225"/>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C50:I50"/>
    <mergeCell ref="B25:I25"/>
    <mergeCell ref="F27:F38"/>
    <mergeCell ref="G27:G38"/>
    <mergeCell ref="I27:I38"/>
    <mergeCell ref="C39:I39"/>
    <mergeCell ref="B40:I44"/>
    <mergeCell ref="C45:I45"/>
    <mergeCell ref="C46:I46"/>
    <mergeCell ref="B47:I47"/>
    <mergeCell ref="C48:I48"/>
    <mergeCell ref="C49:I49"/>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17:I17"/>
    <mergeCell ref="C8:F8"/>
    <mergeCell ref="C9:F9"/>
    <mergeCell ref="H9:I9"/>
    <mergeCell ref="C10:I10"/>
    <mergeCell ref="C11:I11"/>
    <mergeCell ref="C12:F12"/>
    <mergeCell ref="H12:I12"/>
    <mergeCell ref="C13:F13"/>
    <mergeCell ref="H13:I13"/>
    <mergeCell ref="C14:I14"/>
    <mergeCell ref="C15:I15"/>
    <mergeCell ref="C16:I16"/>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100-000000000000}">
      <formula1>$N$11:$N$12</formula1>
    </dataValidation>
    <dataValidation type="list" allowBlank="1" showInputMessage="1" showErrorMessage="1" sqref="H13:I13" xr:uid="{00000000-0002-0000-0100-000001000000}">
      <formula1>$N$5:$N$8</formula1>
    </dataValidation>
    <dataValidation type="list" allowBlank="1" showInputMessage="1" showErrorMessage="1" sqref="J10:K10" xr:uid="{00000000-0002-0000-0100-000002000000}">
      <formula1>$M$21:$M$28</formula1>
    </dataValidation>
    <dataValidation type="list" allowBlank="1" showInputMessage="1" showErrorMessage="1" sqref="C9:F9" xr:uid="{00000000-0002-0000-0100-000003000000}">
      <formula1>$M$6:$M$9</formula1>
    </dataValidation>
    <dataValidation type="list" showDropDown="1" showInputMessage="1" showErrorMessage="1" sqref="K12" xr:uid="{00000000-0002-0000-01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X56"/>
  <sheetViews>
    <sheetView topLeftCell="A18" zoomScaleNormal="100" workbookViewId="0">
      <selection activeCell="F22" sqref="F22:F24"/>
    </sheetView>
  </sheetViews>
  <sheetFormatPr baseColWidth="10" defaultColWidth="11.41015625" defaultRowHeight="12.7" x14ac:dyDescent="0.4"/>
  <cols>
    <col min="1" max="1" width="1" style="65" customWidth="1"/>
    <col min="2" max="2" width="25.41015625" style="66" customWidth="1"/>
    <col min="3" max="3" width="14.5859375" style="65" customWidth="1"/>
    <col min="4" max="4" width="20.1171875" style="65" customWidth="1"/>
    <col min="5" max="5" width="16.41015625" style="65" customWidth="1"/>
    <col min="6" max="6" width="25" style="65" customWidth="1"/>
    <col min="7" max="7" width="22" style="67" customWidth="1"/>
    <col min="8" max="8" width="20.5859375" style="65" customWidth="1"/>
    <col min="9" max="11" width="22.41015625" style="65" customWidth="1"/>
    <col min="12" max="12" width="9.1171875" style="68" bestFit="1" customWidth="1"/>
    <col min="13" max="14" width="0" style="68" hidden="1" customWidth="1"/>
    <col min="15" max="24" width="11.41015625" style="68"/>
    <col min="25" max="16384" width="11.41015625" style="65"/>
  </cols>
  <sheetData>
    <row r="1" spans="2:14" ht="37.5" customHeight="1" x14ac:dyDescent="0.4">
      <c r="B1" s="107"/>
      <c r="C1" s="108" t="s">
        <v>0</v>
      </c>
      <c r="D1" s="108"/>
      <c r="E1" s="108"/>
      <c r="F1" s="108"/>
      <c r="G1" s="108"/>
      <c r="H1" s="108"/>
      <c r="I1" s="109"/>
      <c r="J1" s="6"/>
      <c r="K1" s="6"/>
      <c r="L1" s="1"/>
      <c r="M1" s="7" t="s">
        <v>1</v>
      </c>
      <c r="N1" s="1"/>
    </row>
    <row r="2" spans="2:14" ht="37.5" customHeight="1" x14ac:dyDescent="0.4">
      <c r="B2" s="107"/>
      <c r="C2" s="108" t="s">
        <v>2</v>
      </c>
      <c r="D2" s="108"/>
      <c r="E2" s="108"/>
      <c r="F2" s="108"/>
      <c r="G2" s="108"/>
      <c r="H2" s="108"/>
      <c r="I2" s="109"/>
      <c r="J2" s="6"/>
      <c r="K2" s="6"/>
      <c r="L2" s="1"/>
      <c r="M2" s="7" t="s">
        <v>3</v>
      </c>
      <c r="N2" s="1"/>
    </row>
    <row r="3" spans="2:14" ht="37.5" customHeight="1" x14ac:dyDescent="0.4">
      <c r="B3" s="107"/>
      <c r="C3" s="108" t="s">
        <v>4</v>
      </c>
      <c r="D3" s="108"/>
      <c r="E3" s="108"/>
      <c r="F3" s="108" t="s">
        <v>5</v>
      </c>
      <c r="G3" s="108"/>
      <c r="H3" s="108"/>
      <c r="I3" s="109"/>
      <c r="J3" s="6"/>
      <c r="K3" s="6"/>
      <c r="L3" s="1"/>
      <c r="M3" s="7" t="s">
        <v>6</v>
      </c>
      <c r="N3" s="1"/>
    </row>
    <row r="4" spans="2:14" ht="23.25" customHeight="1" x14ac:dyDescent="0.4">
      <c r="B4" s="110"/>
      <c r="C4" s="110"/>
      <c r="D4" s="110"/>
      <c r="E4" s="110"/>
      <c r="F4" s="110"/>
      <c r="G4" s="110"/>
      <c r="H4" s="110"/>
      <c r="I4" s="110"/>
      <c r="J4" s="8"/>
      <c r="K4" s="8"/>
      <c r="L4" s="1"/>
      <c r="M4" s="1"/>
      <c r="N4" s="1"/>
    </row>
    <row r="5" spans="2:14" ht="24" customHeight="1" x14ac:dyDescent="0.4">
      <c r="B5" s="111" t="s">
        <v>7</v>
      </c>
      <c r="C5" s="111"/>
      <c r="D5" s="111"/>
      <c r="E5" s="111"/>
      <c r="F5" s="111"/>
      <c r="G5" s="111"/>
      <c r="H5" s="111"/>
      <c r="I5" s="111"/>
      <c r="J5" s="9"/>
      <c r="K5" s="9"/>
      <c r="L5" s="1"/>
      <c r="M5" s="1"/>
      <c r="N5" s="2" t="s">
        <v>8</v>
      </c>
    </row>
    <row r="6" spans="2:14" ht="30.75" customHeight="1" x14ac:dyDescent="0.4">
      <c r="B6" s="35" t="s">
        <v>9</v>
      </c>
      <c r="C6" s="50"/>
      <c r="D6" s="112" t="s">
        <v>10</v>
      </c>
      <c r="E6" s="112"/>
      <c r="F6" s="113"/>
      <c r="G6" s="113"/>
      <c r="H6" s="113"/>
      <c r="I6" s="113"/>
      <c r="J6" s="10"/>
      <c r="K6" s="10"/>
      <c r="L6" s="1"/>
      <c r="M6" s="7" t="s">
        <v>12</v>
      </c>
      <c r="N6" s="2" t="s">
        <v>13</v>
      </c>
    </row>
    <row r="7" spans="2:14" ht="30.75" customHeight="1" x14ac:dyDescent="0.4">
      <c r="B7" s="35" t="s">
        <v>14</v>
      </c>
      <c r="C7" s="50"/>
      <c r="D7" s="112" t="s">
        <v>15</v>
      </c>
      <c r="E7" s="112"/>
      <c r="F7" s="114"/>
      <c r="G7" s="114"/>
      <c r="H7" s="38" t="s">
        <v>17</v>
      </c>
      <c r="I7" s="50"/>
      <c r="J7" s="11"/>
      <c r="K7" s="11"/>
      <c r="L7" s="1"/>
      <c r="M7" s="7" t="s">
        <v>19</v>
      </c>
      <c r="N7" s="2" t="s">
        <v>20</v>
      </c>
    </row>
    <row r="8" spans="2:14" ht="30.75" customHeight="1" x14ac:dyDescent="0.4">
      <c r="B8" s="35" t="s">
        <v>21</v>
      </c>
      <c r="C8" s="113"/>
      <c r="D8" s="113"/>
      <c r="E8" s="113"/>
      <c r="F8" s="113"/>
      <c r="G8" s="38" t="s">
        <v>23</v>
      </c>
      <c r="H8" s="3"/>
      <c r="I8" s="3"/>
      <c r="J8" s="81"/>
      <c r="K8" s="81"/>
      <c r="L8" s="1"/>
      <c r="M8" s="7" t="s">
        <v>24</v>
      </c>
      <c r="N8" s="2" t="s">
        <v>25</v>
      </c>
    </row>
    <row r="9" spans="2:14" ht="30.75" customHeight="1" x14ac:dyDescent="0.4">
      <c r="B9" s="35" t="s">
        <v>3</v>
      </c>
      <c r="C9" s="226"/>
      <c r="D9" s="226"/>
      <c r="E9" s="226"/>
      <c r="F9" s="226"/>
      <c r="G9" s="38" t="s">
        <v>26</v>
      </c>
      <c r="H9" s="227"/>
      <c r="I9" s="227"/>
      <c r="J9" s="82"/>
      <c r="K9" s="82"/>
      <c r="L9" s="1"/>
      <c r="M9" s="14" t="s">
        <v>28</v>
      </c>
      <c r="N9" s="1"/>
    </row>
    <row r="10" spans="2:14" ht="30.75" customHeight="1" x14ac:dyDescent="0.4">
      <c r="B10" s="35" t="s">
        <v>29</v>
      </c>
      <c r="C10" s="113"/>
      <c r="D10" s="113"/>
      <c r="E10" s="113"/>
      <c r="F10" s="113"/>
      <c r="G10" s="113"/>
      <c r="H10" s="113"/>
      <c r="I10" s="113"/>
      <c r="J10" s="15"/>
      <c r="K10" s="15"/>
      <c r="L10" s="1"/>
      <c r="M10" s="14"/>
      <c r="N10" s="1"/>
    </row>
    <row r="11" spans="2:14" ht="30.75" customHeight="1" x14ac:dyDescent="0.4">
      <c r="B11" s="35" t="s">
        <v>31</v>
      </c>
      <c r="C11" s="114"/>
      <c r="D11" s="114"/>
      <c r="E11" s="114"/>
      <c r="F11" s="114"/>
      <c r="G11" s="114"/>
      <c r="H11" s="114"/>
      <c r="I11" s="114"/>
      <c r="J11" s="11"/>
      <c r="K11" s="11"/>
      <c r="L11" s="1"/>
      <c r="M11" s="14"/>
      <c r="N11" s="2" t="s">
        <v>33</v>
      </c>
    </row>
    <row r="12" spans="2:14" ht="30.75" customHeight="1" x14ac:dyDescent="0.4">
      <c r="B12" s="35" t="s">
        <v>34</v>
      </c>
      <c r="C12" s="228" t="s">
        <v>110</v>
      </c>
      <c r="D12" s="229"/>
      <c r="E12" s="229"/>
      <c r="F12" s="230"/>
      <c r="G12" s="38" t="s">
        <v>36</v>
      </c>
      <c r="H12" s="144" t="s">
        <v>37</v>
      </c>
      <c r="I12" s="144"/>
      <c r="J12" s="11"/>
      <c r="K12" s="11"/>
      <c r="L12" s="1"/>
      <c r="M12" s="14" t="s">
        <v>38</v>
      </c>
      <c r="N12" s="2" t="s">
        <v>18</v>
      </c>
    </row>
    <row r="13" spans="2:14" ht="30.75" customHeight="1" x14ac:dyDescent="0.4">
      <c r="B13" s="35" t="s">
        <v>39</v>
      </c>
      <c r="C13" s="137" t="s">
        <v>40</v>
      </c>
      <c r="D13" s="138"/>
      <c r="E13" s="138"/>
      <c r="F13" s="139"/>
      <c r="G13" s="38" t="s">
        <v>41</v>
      </c>
      <c r="H13" s="114" t="s">
        <v>13</v>
      </c>
      <c r="I13" s="114"/>
      <c r="J13" s="11"/>
      <c r="K13" s="11"/>
      <c r="L13" s="1"/>
      <c r="M13" s="14" t="s">
        <v>42</v>
      </c>
      <c r="N13" s="1"/>
    </row>
    <row r="14" spans="2:14" ht="64.5" customHeight="1" x14ac:dyDescent="0.4">
      <c r="B14" s="35" t="s">
        <v>43</v>
      </c>
      <c r="C14" s="146" t="s">
        <v>44</v>
      </c>
      <c r="D14" s="147"/>
      <c r="E14" s="147"/>
      <c r="F14" s="147"/>
      <c r="G14" s="147"/>
      <c r="H14" s="147"/>
      <c r="I14" s="148"/>
      <c r="J14" s="15"/>
      <c r="K14" s="15"/>
      <c r="L14" s="1"/>
      <c r="M14" s="14" t="s">
        <v>45</v>
      </c>
      <c r="N14" s="2"/>
    </row>
    <row r="15" spans="2:14" ht="30.75" customHeight="1" x14ac:dyDescent="0.4">
      <c r="B15" s="35" t="s">
        <v>46</v>
      </c>
      <c r="C15" s="149" t="s">
        <v>47</v>
      </c>
      <c r="D15" s="150"/>
      <c r="E15" s="150"/>
      <c r="F15" s="150"/>
      <c r="G15" s="150"/>
      <c r="H15" s="150"/>
      <c r="I15" s="150"/>
      <c r="J15" s="16"/>
      <c r="K15" s="16"/>
      <c r="L15" s="1"/>
      <c r="M15" s="14" t="s">
        <v>48</v>
      </c>
      <c r="N15" s="2"/>
    </row>
    <row r="16" spans="2:14" ht="20.25" customHeight="1" x14ac:dyDescent="0.4">
      <c r="B16" s="35" t="s">
        <v>49</v>
      </c>
      <c r="C16" s="146" t="s">
        <v>50</v>
      </c>
      <c r="D16" s="147"/>
      <c r="E16" s="147"/>
      <c r="F16" s="147"/>
      <c r="G16" s="147"/>
      <c r="H16" s="147"/>
      <c r="I16" s="148"/>
      <c r="J16" s="17"/>
      <c r="K16" s="17"/>
      <c r="L16" s="1"/>
      <c r="M16" s="14"/>
      <c r="N16" s="2"/>
    </row>
    <row r="17" spans="2:14" ht="30.75" customHeight="1" x14ac:dyDescent="0.4">
      <c r="B17" s="35" t="s">
        <v>51</v>
      </c>
      <c r="C17" s="137" t="s">
        <v>52</v>
      </c>
      <c r="D17" s="138"/>
      <c r="E17" s="138"/>
      <c r="F17" s="138"/>
      <c r="G17" s="138"/>
      <c r="H17" s="138"/>
      <c r="I17" s="139"/>
      <c r="J17" s="18"/>
      <c r="K17" s="18"/>
      <c r="L17" s="1"/>
      <c r="M17" s="14" t="s">
        <v>53</v>
      </c>
      <c r="N17" s="2"/>
    </row>
    <row r="18" spans="2:14" ht="18" customHeight="1" x14ac:dyDescent="0.4">
      <c r="B18" s="126" t="s">
        <v>54</v>
      </c>
      <c r="C18" s="127" t="s">
        <v>55</v>
      </c>
      <c r="D18" s="127"/>
      <c r="E18" s="127"/>
      <c r="F18" s="128" t="s">
        <v>56</v>
      </c>
      <c r="G18" s="128"/>
      <c r="H18" s="128"/>
      <c r="I18" s="128"/>
      <c r="J18" s="83"/>
      <c r="K18" s="83"/>
      <c r="L18" s="1"/>
      <c r="M18" s="14" t="s">
        <v>57</v>
      </c>
      <c r="N18" s="2"/>
    </row>
    <row r="19" spans="2:14" ht="39.75" customHeight="1" x14ac:dyDescent="0.4">
      <c r="B19" s="126"/>
      <c r="C19" s="146" t="s">
        <v>50</v>
      </c>
      <c r="D19" s="147"/>
      <c r="E19" s="148"/>
      <c r="F19" s="147" t="s">
        <v>111</v>
      </c>
      <c r="G19" s="147"/>
      <c r="H19" s="147"/>
      <c r="I19" s="148"/>
      <c r="J19" s="17"/>
      <c r="K19" s="17"/>
      <c r="L19" s="1"/>
      <c r="M19" s="14" t="s">
        <v>37</v>
      </c>
      <c r="N19" s="2"/>
    </row>
    <row r="20" spans="2:14" ht="39.75" customHeight="1" x14ac:dyDescent="0.4">
      <c r="B20" s="36" t="s">
        <v>60</v>
      </c>
      <c r="C20" s="161" t="s">
        <v>52</v>
      </c>
      <c r="D20" s="162"/>
      <c r="E20" s="163"/>
      <c r="F20" s="164" t="s">
        <v>52</v>
      </c>
      <c r="G20" s="164"/>
      <c r="H20" s="164"/>
      <c r="I20" s="165"/>
      <c r="J20" s="11"/>
      <c r="K20" s="11"/>
      <c r="L20" s="1"/>
      <c r="M20" s="14"/>
      <c r="N20" s="2"/>
    </row>
    <row r="21" spans="2:14" ht="51.75" customHeight="1" x14ac:dyDescent="0.4">
      <c r="B21" s="36" t="s">
        <v>61</v>
      </c>
      <c r="C21" s="146" t="s">
        <v>62</v>
      </c>
      <c r="D21" s="147"/>
      <c r="E21" s="231"/>
      <c r="F21" s="147" t="s">
        <v>112</v>
      </c>
      <c r="G21" s="147"/>
      <c r="H21" s="147"/>
      <c r="I21" s="232"/>
      <c r="J21" s="16"/>
      <c r="K21" s="16"/>
      <c r="L21" s="1"/>
      <c r="M21" s="20"/>
      <c r="N21" s="2"/>
    </row>
    <row r="22" spans="2:14" ht="23.25" customHeight="1" x14ac:dyDescent="0.4">
      <c r="B22" s="36" t="s">
        <v>64</v>
      </c>
      <c r="C22" s="158" t="s">
        <v>65</v>
      </c>
      <c r="D22" s="159"/>
      <c r="E22" s="170"/>
      <c r="F22" s="38" t="s">
        <v>66</v>
      </c>
      <c r="G22" s="60"/>
      <c r="H22" s="38" t="s">
        <v>67</v>
      </c>
      <c r="I22" s="61"/>
      <c r="J22" s="84"/>
      <c r="K22" s="84"/>
      <c r="L22" s="1"/>
      <c r="M22" s="20"/>
      <c r="N22" s="1"/>
    </row>
    <row r="23" spans="2:14" ht="27" customHeight="1" x14ac:dyDescent="0.4">
      <c r="B23" s="36" t="s">
        <v>68</v>
      </c>
      <c r="C23" s="158" t="s">
        <v>69</v>
      </c>
      <c r="D23" s="159"/>
      <c r="E23" s="170"/>
      <c r="F23" s="38" t="s">
        <v>70</v>
      </c>
      <c r="G23" s="210"/>
      <c r="H23" s="211"/>
      <c r="I23" s="212"/>
      <c r="J23" s="85"/>
      <c r="K23" s="85"/>
      <c r="L23" s="1"/>
      <c r="M23" s="20"/>
      <c r="N23" s="1"/>
    </row>
    <row r="24" spans="2:14" ht="30.75" customHeight="1" x14ac:dyDescent="0.4">
      <c r="B24" s="37" t="s">
        <v>71</v>
      </c>
      <c r="C24" s="152" t="s">
        <v>48</v>
      </c>
      <c r="D24" s="153"/>
      <c r="E24" s="154"/>
      <c r="F24" s="39" t="s">
        <v>72</v>
      </c>
      <c r="G24" s="155"/>
      <c r="H24" s="156"/>
      <c r="I24" s="157"/>
      <c r="J24" s="83"/>
      <c r="K24" s="83"/>
      <c r="L24" s="1"/>
      <c r="M24" s="20"/>
      <c r="N24" s="1"/>
    </row>
    <row r="25" spans="2:14" ht="22.5" customHeight="1" x14ac:dyDescent="0.4">
      <c r="B25" s="174" t="s">
        <v>73</v>
      </c>
      <c r="C25" s="129"/>
      <c r="D25" s="129"/>
      <c r="E25" s="129"/>
      <c r="F25" s="129"/>
      <c r="G25" s="129"/>
      <c r="H25" s="129"/>
      <c r="I25" s="175"/>
      <c r="J25" s="9"/>
      <c r="K25" s="9"/>
      <c r="L25" s="1"/>
      <c r="M25" s="20"/>
      <c r="N25" s="1"/>
    </row>
    <row r="26" spans="2:14" ht="43.5" customHeight="1" x14ac:dyDescent="0.4">
      <c r="B26" s="40" t="s">
        <v>74</v>
      </c>
      <c r="C26" s="41" t="s">
        <v>75</v>
      </c>
      <c r="D26" s="41" t="s">
        <v>76</v>
      </c>
      <c r="E26" s="42" t="s">
        <v>77</v>
      </c>
      <c r="F26" s="41" t="s">
        <v>78</v>
      </c>
      <c r="G26" s="41" t="s">
        <v>79</v>
      </c>
      <c r="H26" s="42" t="s">
        <v>80</v>
      </c>
      <c r="I26" s="43" t="s">
        <v>81</v>
      </c>
      <c r="J26" s="17"/>
      <c r="K26" s="17"/>
      <c r="L26" s="1"/>
      <c r="M26" s="20"/>
      <c r="N26" s="1"/>
    </row>
    <row r="27" spans="2:14" ht="19.5" customHeight="1" x14ac:dyDescent="0.4">
      <c r="B27" s="44" t="s">
        <v>82</v>
      </c>
      <c r="C27" s="86">
        <f t="shared" ref="C27:C32" si="0">IF(OR(A27=0,A27=""),0,B27/A27)</f>
        <v>0</v>
      </c>
      <c r="D27" s="52"/>
      <c r="E27" s="53">
        <f t="shared" ref="E27:E38" si="1">IF(OR(C27=0,C27=""),0,D27/C27)</f>
        <v>0</v>
      </c>
      <c r="F27" s="214">
        <f>SUM(C27:C38)</f>
        <v>0.49440000000000006</v>
      </c>
      <c r="G27" s="236">
        <f>SUM(D27:D38)</f>
        <v>0.3296</v>
      </c>
      <c r="H27" s="54"/>
      <c r="I27" s="214">
        <f>G27+I22</f>
        <v>0.3296</v>
      </c>
      <c r="J27" s="87"/>
      <c r="K27" s="87"/>
      <c r="L27" s="1"/>
      <c r="M27" s="20"/>
      <c r="N27" s="1"/>
    </row>
    <row r="28" spans="2:14" ht="19.5" customHeight="1" x14ac:dyDescent="0.5">
      <c r="B28" s="44" t="s">
        <v>83</v>
      </c>
      <c r="C28" s="86">
        <f t="shared" si="0"/>
        <v>0</v>
      </c>
      <c r="D28" s="52"/>
      <c r="E28" s="53">
        <f t="shared" si="1"/>
        <v>0</v>
      </c>
      <c r="F28" s="215"/>
      <c r="G28" s="237"/>
      <c r="H28" s="55" t="str">
        <f t="shared" ref="H28:H38" si="2">+IF(D28="","",((D28*100%)/$G$23)+H27)</f>
        <v/>
      </c>
      <c r="I28" s="215"/>
      <c r="J28" s="87"/>
      <c r="K28" s="87"/>
      <c r="L28" s="1"/>
      <c r="M28" s="20"/>
      <c r="N28" s="1"/>
    </row>
    <row r="29" spans="2:14" ht="19.5" customHeight="1" x14ac:dyDescent="0.5">
      <c r="B29" s="44" t="s">
        <v>84</v>
      </c>
      <c r="C29" s="86">
        <f t="shared" si="0"/>
        <v>0</v>
      </c>
      <c r="D29" s="52"/>
      <c r="E29" s="53">
        <f t="shared" si="1"/>
        <v>0</v>
      </c>
      <c r="F29" s="215"/>
      <c r="G29" s="237"/>
      <c r="H29" s="55" t="str">
        <f t="shared" si="2"/>
        <v/>
      </c>
      <c r="I29" s="215"/>
      <c r="J29" s="87"/>
      <c r="K29" s="87"/>
      <c r="L29" s="1"/>
      <c r="M29" s="20"/>
      <c r="N29" s="1"/>
    </row>
    <row r="30" spans="2:14" ht="19.5" customHeight="1" x14ac:dyDescent="0.5">
      <c r="B30" s="44" t="s">
        <v>85</v>
      </c>
      <c r="C30" s="86">
        <f t="shared" si="0"/>
        <v>0</v>
      </c>
      <c r="D30" s="52"/>
      <c r="E30" s="53">
        <f t="shared" si="1"/>
        <v>0</v>
      </c>
      <c r="F30" s="215"/>
      <c r="G30" s="237"/>
      <c r="H30" s="55" t="str">
        <f t="shared" si="2"/>
        <v/>
      </c>
      <c r="I30" s="215"/>
      <c r="J30" s="87"/>
      <c r="K30" s="87"/>
      <c r="L30" s="1"/>
      <c r="M30" s="1"/>
      <c r="N30" s="1"/>
    </row>
    <row r="31" spans="2:14" ht="19.5" customHeight="1" x14ac:dyDescent="0.5">
      <c r="B31" s="44" t="s">
        <v>86</v>
      </c>
      <c r="C31" s="86">
        <f t="shared" si="0"/>
        <v>0</v>
      </c>
      <c r="D31" s="52"/>
      <c r="E31" s="53">
        <f t="shared" si="1"/>
        <v>0</v>
      </c>
      <c r="F31" s="215"/>
      <c r="G31" s="237"/>
      <c r="H31" s="55" t="str">
        <f t="shared" si="2"/>
        <v/>
      </c>
      <c r="I31" s="215"/>
      <c r="J31" s="87"/>
      <c r="K31" s="87"/>
      <c r="L31" s="1"/>
      <c r="M31" s="1"/>
      <c r="N31" s="1"/>
    </row>
    <row r="32" spans="2:14" ht="19.5" customHeight="1" x14ac:dyDescent="0.5">
      <c r="B32" s="44" t="s">
        <v>87</v>
      </c>
      <c r="C32" s="86">
        <f t="shared" si="0"/>
        <v>0</v>
      </c>
      <c r="D32" s="52"/>
      <c r="E32" s="53">
        <f t="shared" si="1"/>
        <v>0</v>
      </c>
      <c r="F32" s="215"/>
      <c r="G32" s="237"/>
      <c r="H32" s="55" t="str">
        <f t="shared" si="2"/>
        <v/>
      </c>
      <c r="I32" s="215"/>
      <c r="J32" s="87"/>
      <c r="K32" s="87"/>
      <c r="L32" s="1"/>
      <c r="M32" s="1"/>
      <c r="N32" s="1"/>
    </row>
    <row r="33" spans="2:11" ht="19.5" customHeight="1" x14ac:dyDescent="0.5">
      <c r="B33" s="44" t="s">
        <v>88</v>
      </c>
      <c r="C33" s="88">
        <v>8.2400000000000001E-2</v>
      </c>
      <c r="D33" s="88">
        <v>8.2400000000000001E-2</v>
      </c>
      <c r="E33" s="53">
        <f t="shared" si="1"/>
        <v>1</v>
      </c>
      <c r="F33" s="215"/>
      <c r="G33" s="237"/>
      <c r="H33" s="62" t="e">
        <f t="shared" si="2"/>
        <v>#DIV/0!</v>
      </c>
      <c r="I33" s="215"/>
      <c r="J33" s="87"/>
      <c r="K33" s="87"/>
    </row>
    <row r="34" spans="2:11" ht="19.5" customHeight="1" x14ac:dyDescent="0.5">
      <c r="B34" s="44" t="s">
        <v>89</v>
      </c>
      <c r="C34" s="88">
        <v>8.2400000000000001E-2</v>
      </c>
      <c r="D34" s="88">
        <v>8.2400000000000001E-2</v>
      </c>
      <c r="E34" s="53">
        <f t="shared" si="1"/>
        <v>1</v>
      </c>
      <c r="F34" s="215"/>
      <c r="G34" s="237"/>
      <c r="H34" s="55" t="e">
        <f t="shared" si="2"/>
        <v>#DIV/0!</v>
      </c>
      <c r="I34" s="215"/>
      <c r="J34" s="87"/>
      <c r="K34" s="87"/>
    </row>
    <row r="35" spans="2:11" ht="19.5" customHeight="1" x14ac:dyDescent="0.5">
      <c r="B35" s="44" t="s">
        <v>90</v>
      </c>
      <c r="C35" s="88">
        <v>8.2400000000000001E-2</v>
      </c>
      <c r="D35" s="88">
        <v>8.2400000000000001E-2</v>
      </c>
      <c r="E35" s="53">
        <f t="shared" si="1"/>
        <v>1</v>
      </c>
      <c r="F35" s="215"/>
      <c r="G35" s="237"/>
      <c r="H35" s="55" t="e">
        <f t="shared" si="2"/>
        <v>#DIV/0!</v>
      </c>
      <c r="I35" s="215"/>
      <c r="J35" s="87"/>
      <c r="K35" s="87"/>
    </row>
    <row r="36" spans="2:11" ht="19.5" customHeight="1" x14ac:dyDescent="0.5">
      <c r="B36" s="44" t="s">
        <v>91</v>
      </c>
      <c r="C36" s="88">
        <v>8.2400000000000001E-2</v>
      </c>
      <c r="D36" s="88">
        <v>8.2400000000000001E-2</v>
      </c>
      <c r="E36" s="53">
        <f t="shared" si="1"/>
        <v>1</v>
      </c>
      <c r="F36" s="215"/>
      <c r="G36" s="237"/>
      <c r="H36" s="55" t="e">
        <f t="shared" si="2"/>
        <v>#DIV/0!</v>
      </c>
      <c r="I36" s="215"/>
      <c r="J36" s="87"/>
      <c r="K36" s="87"/>
    </row>
    <row r="37" spans="2:11" ht="19.5" customHeight="1" x14ac:dyDescent="0.5">
      <c r="B37" s="44" t="s">
        <v>92</v>
      </c>
      <c r="C37" s="88">
        <v>8.2400000000000001E-2</v>
      </c>
      <c r="D37" s="90"/>
      <c r="E37" s="53">
        <f t="shared" si="1"/>
        <v>0</v>
      </c>
      <c r="F37" s="215"/>
      <c r="G37" s="237"/>
      <c r="H37" s="55" t="str">
        <f t="shared" si="2"/>
        <v/>
      </c>
      <c r="I37" s="215"/>
      <c r="J37" s="87"/>
      <c r="K37" s="87"/>
    </row>
    <row r="38" spans="2:11" ht="19.5" customHeight="1" x14ac:dyDescent="0.5">
      <c r="B38" s="44" t="s">
        <v>93</v>
      </c>
      <c r="C38" s="88">
        <v>8.2400000000000001E-2</v>
      </c>
      <c r="D38" s="90"/>
      <c r="E38" s="53">
        <f t="shared" si="1"/>
        <v>0</v>
      </c>
      <c r="F38" s="216"/>
      <c r="G38" s="238"/>
      <c r="H38" s="55" t="str">
        <f t="shared" si="2"/>
        <v/>
      </c>
      <c r="I38" s="216"/>
      <c r="J38" s="87"/>
      <c r="K38" s="87"/>
    </row>
    <row r="39" spans="2:11" ht="143.25" customHeight="1" x14ac:dyDescent="0.4">
      <c r="B39" s="45" t="s">
        <v>94</v>
      </c>
      <c r="C39" s="239" t="s">
        <v>95</v>
      </c>
      <c r="D39" s="240"/>
      <c r="E39" s="240"/>
      <c r="F39" s="240"/>
      <c r="G39" s="240"/>
      <c r="H39" s="240"/>
      <c r="I39" s="241"/>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194" t="s">
        <v>91</v>
      </c>
      <c r="D45" s="195"/>
      <c r="E45" s="195"/>
      <c r="F45" s="195"/>
      <c r="G45" s="195"/>
      <c r="H45" s="195"/>
      <c r="I45" s="196"/>
      <c r="J45" s="25"/>
      <c r="K45" s="25"/>
    </row>
    <row r="46" spans="2:11" ht="69.75" customHeight="1" x14ac:dyDescent="0.4">
      <c r="B46" s="35" t="s">
        <v>97</v>
      </c>
      <c r="C46" s="194" t="s">
        <v>113</v>
      </c>
      <c r="D46" s="195"/>
      <c r="E46" s="195"/>
      <c r="F46" s="195"/>
      <c r="G46" s="195"/>
      <c r="H46" s="195"/>
      <c r="I46" s="196"/>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46" t="s">
        <v>101</v>
      </c>
      <c r="D48" s="147"/>
      <c r="E48" s="147"/>
      <c r="F48" s="147"/>
      <c r="G48" s="147"/>
      <c r="H48" s="147"/>
      <c r="I48" s="148"/>
      <c r="J48" s="26"/>
      <c r="K48" s="26"/>
    </row>
    <row r="49" spans="2:11" ht="28.5" customHeight="1" x14ac:dyDescent="0.4">
      <c r="B49" s="38" t="s">
        <v>102</v>
      </c>
      <c r="C49" s="146" t="s">
        <v>101</v>
      </c>
      <c r="D49" s="147"/>
      <c r="E49" s="147"/>
      <c r="F49" s="147"/>
      <c r="G49" s="147"/>
      <c r="H49" s="147"/>
      <c r="I49" s="148"/>
      <c r="J49" s="26"/>
      <c r="K49" s="26"/>
    </row>
    <row r="50" spans="2:11" ht="30" customHeight="1" x14ac:dyDescent="0.4">
      <c r="B50" s="46" t="s">
        <v>103</v>
      </c>
      <c r="C50" s="233" t="s">
        <v>109</v>
      </c>
      <c r="D50" s="234"/>
      <c r="E50" s="234"/>
      <c r="F50" s="234"/>
      <c r="G50" s="234"/>
      <c r="H50" s="234"/>
      <c r="I50" s="235"/>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C50:I50"/>
    <mergeCell ref="B25:I25"/>
    <mergeCell ref="F27:F38"/>
    <mergeCell ref="G27:G38"/>
    <mergeCell ref="I27:I38"/>
    <mergeCell ref="C39:I39"/>
    <mergeCell ref="B40:I44"/>
    <mergeCell ref="C45:I45"/>
    <mergeCell ref="C46:I46"/>
    <mergeCell ref="B47:I47"/>
    <mergeCell ref="C48:I48"/>
    <mergeCell ref="C49:I49"/>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17:I17"/>
    <mergeCell ref="C8:F8"/>
    <mergeCell ref="C9:F9"/>
    <mergeCell ref="H9:I9"/>
    <mergeCell ref="C10:I10"/>
    <mergeCell ref="C11:I11"/>
    <mergeCell ref="C12:F12"/>
    <mergeCell ref="H12:I12"/>
    <mergeCell ref="C13:F13"/>
    <mergeCell ref="H13:I13"/>
    <mergeCell ref="C14:I14"/>
    <mergeCell ref="C15:I15"/>
    <mergeCell ref="C16:I16"/>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showDropDown="1" showInputMessage="1" showErrorMessage="1" sqref="K12" xr:uid="{00000000-0002-0000-02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56"/>
  <sheetViews>
    <sheetView topLeftCell="A37" zoomScaleNormal="100" workbookViewId="0">
      <selection activeCell="C19" sqref="C19:I20"/>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55" t="s">
        <v>114</v>
      </c>
      <c r="D12" s="156"/>
      <c r="E12" s="156"/>
      <c r="F12" s="213"/>
      <c r="G12" s="38" t="s">
        <v>36</v>
      </c>
      <c r="H12" s="144" t="s">
        <v>53</v>
      </c>
      <c r="I12" s="144"/>
      <c r="J12" s="11"/>
      <c r="K12" s="11"/>
      <c r="M12" s="14" t="s">
        <v>38</v>
      </c>
      <c r="N12" s="2" t="s">
        <v>18</v>
      </c>
    </row>
    <row r="13" spans="2:14" ht="30.75" customHeight="1" x14ac:dyDescent="0.4">
      <c r="B13" s="35" t="s">
        <v>39</v>
      </c>
      <c r="C13" s="137" t="s">
        <v>40</v>
      </c>
      <c r="D13" s="138"/>
      <c r="E13" s="138"/>
      <c r="F13" s="139"/>
      <c r="G13" s="38" t="s">
        <v>41</v>
      </c>
      <c r="H13" s="114" t="s">
        <v>13</v>
      </c>
      <c r="I13" s="114"/>
      <c r="J13" s="11"/>
      <c r="K13" s="11"/>
      <c r="M13" s="14" t="s">
        <v>42</v>
      </c>
    </row>
    <row r="14" spans="2:14" ht="64.5" customHeight="1" x14ac:dyDescent="0.4">
      <c r="B14" s="35" t="s">
        <v>43</v>
      </c>
      <c r="C14" s="158" t="s">
        <v>115</v>
      </c>
      <c r="D14" s="159"/>
      <c r="E14" s="159"/>
      <c r="F14" s="159"/>
      <c r="G14" s="159"/>
      <c r="H14" s="159"/>
      <c r="I14" s="160"/>
      <c r="J14" s="15"/>
      <c r="K14" s="15"/>
      <c r="M14" s="14" t="s">
        <v>45</v>
      </c>
      <c r="N14" s="2"/>
    </row>
    <row r="15" spans="2:14" ht="30.75" customHeight="1" x14ac:dyDescent="0.4">
      <c r="B15" s="35" t="s">
        <v>46</v>
      </c>
      <c r="C15" s="149" t="s">
        <v>105</v>
      </c>
      <c r="D15" s="150"/>
      <c r="E15" s="150"/>
      <c r="F15" s="150"/>
      <c r="G15" s="150"/>
      <c r="H15" s="150"/>
      <c r="I15" s="150"/>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2" customHeight="1" x14ac:dyDescent="0.4">
      <c r="B21" s="36" t="s">
        <v>61</v>
      </c>
      <c r="C21" s="199"/>
      <c r="D21" s="200"/>
      <c r="E21" s="208"/>
      <c r="F21" s="200"/>
      <c r="G21" s="200"/>
      <c r="H21" s="200"/>
      <c r="I21" s="209"/>
      <c r="J21" s="16"/>
      <c r="K21" s="16"/>
      <c r="M21" s="20"/>
      <c r="N21" s="2"/>
    </row>
    <row r="22" spans="2:14" ht="23.25" customHeight="1" x14ac:dyDescent="0.4">
      <c r="B22" s="36" t="s">
        <v>64</v>
      </c>
      <c r="C22" s="158" t="s">
        <v>65</v>
      </c>
      <c r="D22" s="159"/>
      <c r="E22" s="170"/>
      <c r="F22" s="38" t="s">
        <v>66</v>
      </c>
      <c r="G22" s="60"/>
      <c r="H22" s="38" t="s">
        <v>67</v>
      </c>
      <c r="I22" s="61"/>
      <c r="J22" s="21"/>
      <c r="K22" s="21"/>
      <c r="M22" s="20"/>
    </row>
    <row r="23" spans="2:14" ht="27" customHeight="1" x14ac:dyDescent="0.4">
      <c r="B23" s="36" t="s">
        <v>68</v>
      </c>
      <c r="C23" s="158" t="s">
        <v>69</v>
      </c>
      <c r="D23" s="159"/>
      <c r="E23" s="170"/>
      <c r="F23" s="38" t="s">
        <v>70</v>
      </c>
      <c r="G23" s="210"/>
      <c r="H23" s="211"/>
      <c r="I23" s="212"/>
      <c r="J23" s="22"/>
      <c r="K23" s="22"/>
      <c r="M23" s="20"/>
    </row>
    <row r="24" spans="2:14" ht="30.75" customHeight="1" x14ac:dyDescent="0.4">
      <c r="B24" s="37" t="s">
        <v>71</v>
      </c>
      <c r="C24" s="152" t="s">
        <v>48</v>
      </c>
      <c r="D24" s="153"/>
      <c r="E24" s="154"/>
      <c r="F24" s="39" t="s">
        <v>72</v>
      </c>
      <c r="G24" s="155"/>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16.600000000000001</v>
      </c>
      <c r="G27" s="214">
        <f>SUM(D27:D38)</f>
        <v>0</v>
      </c>
      <c r="H27" s="54" t="e">
        <f>+(D27*100%)/$G$23</f>
        <v>#DIV/0!</v>
      </c>
      <c r="I27" s="214">
        <f>G27+I22</f>
        <v>0</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62" t="str">
        <f>+IF(D33="","",((D33*100%)/$G$23)+H32)</f>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64">
        <v>16.600000000000001</v>
      </c>
      <c r="D36" s="89"/>
      <c r="E36" s="53">
        <f t="shared" si="0"/>
        <v>0</v>
      </c>
      <c r="F36" s="215"/>
      <c r="G36" s="215"/>
      <c r="H36" s="55" t="str">
        <f t="shared" si="1"/>
        <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143.25" customHeight="1" x14ac:dyDescent="0.4">
      <c r="B39" s="45" t="s">
        <v>94</v>
      </c>
      <c r="C39" s="217"/>
      <c r="D39" s="218"/>
      <c r="E39" s="218"/>
      <c r="F39" s="218"/>
      <c r="G39" s="218"/>
      <c r="H39" s="218"/>
      <c r="I39" s="219"/>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217"/>
      <c r="D45" s="218"/>
      <c r="E45" s="218"/>
      <c r="F45" s="218"/>
      <c r="G45" s="218"/>
      <c r="H45" s="218"/>
      <c r="I45" s="219"/>
      <c r="J45" s="25"/>
      <c r="K45" s="25"/>
    </row>
    <row r="46" spans="2:11" ht="69.75" customHeight="1" x14ac:dyDescent="0.4">
      <c r="B46" s="35" t="s">
        <v>97</v>
      </c>
      <c r="C46" s="220"/>
      <c r="D46" s="221"/>
      <c r="E46" s="221"/>
      <c r="F46" s="221"/>
      <c r="G46" s="221"/>
      <c r="H46" s="221"/>
      <c r="I46" s="222"/>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99"/>
      <c r="D48" s="200"/>
      <c r="E48" s="200"/>
      <c r="F48" s="200"/>
      <c r="G48" s="200"/>
      <c r="H48" s="200"/>
      <c r="I48" s="201"/>
      <c r="J48" s="26"/>
      <c r="K48" s="26"/>
    </row>
    <row r="49" spans="2:11" ht="28.5" customHeight="1" x14ac:dyDescent="0.4">
      <c r="B49" s="38" t="s">
        <v>102</v>
      </c>
      <c r="C49" s="223"/>
      <c r="D49" s="224"/>
      <c r="E49" s="224"/>
      <c r="F49" s="224"/>
      <c r="G49" s="224"/>
      <c r="H49" s="224"/>
      <c r="I49" s="225"/>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C13:F13"/>
    <mergeCell ref="H13:I13"/>
    <mergeCell ref="C14:I14"/>
    <mergeCell ref="C15:I15"/>
    <mergeCell ref="C16:I16"/>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showDropDown="1" showInputMessage="1" showErrorMessage="1" sqref="K12" xr:uid="{00000000-0002-0000-0300-000000000000}">
      <formula1>O17:O19</formula1>
    </dataValidation>
    <dataValidation type="list" allowBlank="1" showInputMessage="1" showErrorMessage="1" sqref="C9:F9" xr:uid="{00000000-0002-0000-0300-000001000000}">
      <formula1>$M$6:$M$9</formula1>
    </dataValidation>
    <dataValidation type="list" allowBlank="1" showInputMessage="1" showErrorMessage="1" sqref="J10:K10" xr:uid="{00000000-0002-0000-0300-000002000000}">
      <formula1>$M$21:$M$28</formula1>
    </dataValidation>
    <dataValidation type="list" allowBlank="1" showInputMessage="1" showErrorMessage="1" sqref="H13:I13" xr:uid="{00000000-0002-0000-0300-000003000000}">
      <formula1>$N$5:$N$8</formula1>
    </dataValidation>
    <dataValidation type="list" allowBlank="1" showInputMessage="1" showErrorMessage="1" sqref="C7 I7" xr:uid="{00000000-0002-0000-03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56"/>
  <sheetViews>
    <sheetView topLeftCell="A13" zoomScaleNormal="100" workbookViewId="0">
      <selection activeCell="G24" sqref="G24:I2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55" t="s">
        <v>114</v>
      </c>
      <c r="D12" s="156"/>
      <c r="E12" s="156"/>
      <c r="F12" s="213"/>
      <c r="G12" s="38" t="s">
        <v>36</v>
      </c>
      <c r="H12" s="144" t="s">
        <v>53</v>
      </c>
      <c r="I12" s="144"/>
      <c r="J12" s="11"/>
      <c r="K12" s="11"/>
      <c r="M12" s="14" t="s">
        <v>38</v>
      </c>
      <c r="N12" s="2" t="s">
        <v>18</v>
      </c>
    </row>
    <row r="13" spans="2:14" ht="30.75" customHeight="1" x14ac:dyDescent="0.4">
      <c r="B13" s="35" t="s">
        <v>39</v>
      </c>
      <c r="C13" s="137" t="s">
        <v>40</v>
      </c>
      <c r="D13" s="138"/>
      <c r="E13" s="138"/>
      <c r="F13" s="139"/>
      <c r="G13" s="38" t="s">
        <v>41</v>
      </c>
      <c r="H13" s="114" t="s">
        <v>13</v>
      </c>
      <c r="I13" s="114"/>
      <c r="J13" s="11"/>
      <c r="K13" s="11"/>
      <c r="M13" s="14" t="s">
        <v>42</v>
      </c>
    </row>
    <row r="14" spans="2:14" ht="64.5" customHeight="1" x14ac:dyDescent="0.4">
      <c r="B14" s="35" t="s">
        <v>43</v>
      </c>
      <c r="C14" s="202"/>
      <c r="D14" s="203"/>
      <c r="E14" s="203"/>
      <c r="F14" s="203"/>
      <c r="G14" s="203"/>
      <c r="H14" s="203"/>
      <c r="I14" s="204"/>
      <c r="J14" s="15"/>
      <c r="K14" s="15"/>
      <c r="M14" s="14" t="s">
        <v>45</v>
      </c>
      <c r="N14" s="2"/>
    </row>
    <row r="15" spans="2:14" ht="30.75" customHeight="1" x14ac:dyDescent="0.4">
      <c r="B15" s="35" t="s">
        <v>46</v>
      </c>
      <c r="C15" s="149" t="s">
        <v>105</v>
      </c>
      <c r="D15" s="150"/>
      <c r="E15" s="150"/>
      <c r="F15" s="150"/>
      <c r="G15" s="150"/>
      <c r="H15" s="150"/>
      <c r="I15" s="150"/>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2" customHeight="1" x14ac:dyDescent="0.4">
      <c r="B21" s="36" t="s">
        <v>61</v>
      </c>
      <c r="C21" s="199"/>
      <c r="D21" s="200"/>
      <c r="E21" s="208"/>
      <c r="F21" s="200"/>
      <c r="G21" s="200"/>
      <c r="H21" s="200"/>
      <c r="I21" s="209"/>
      <c r="J21" s="16"/>
      <c r="K21" s="16"/>
      <c r="M21" s="20"/>
      <c r="N21" s="2"/>
    </row>
    <row r="22" spans="2:14" ht="23.25" customHeight="1" x14ac:dyDescent="0.4">
      <c r="B22" s="36" t="s">
        <v>64</v>
      </c>
      <c r="C22" s="158" t="s">
        <v>65</v>
      </c>
      <c r="D22" s="159"/>
      <c r="E22" s="170"/>
      <c r="F22" s="38" t="s">
        <v>66</v>
      </c>
      <c r="G22" s="60"/>
      <c r="H22" s="38" t="s">
        <v>67</v>
      </c>
      <c r="I22" s="61"/>
      <c r="J22" s="21"/>
      <c r="K22" s="21"/>
      <c r="M22" s="20"/>
    </row>
    <row r="23" spans="2:14" ht="27" customHeight="1" x14ac:dyDescent="0.4">
      <c r="B23" s="36" t="s">
        <v>68</v>
      </c>
      <c r="C23" s="158" t="s">
        <v>69</v>
      </c>
      <c r="D23" s="159"/>
      <c r="E23" s="170"/>
      <c r="F23" s="38" t="s">
        <v>70</v>
      </c>
      <c r="G23" s="210"/>
      <c r="H23" s="211"/>
      <c r="I23" s="212"/>
      <c r="J23" s="22"/>
      <c r="K23" s="22"/>
      <c r="M23" s="20"/>
    </row>
    <row r="24" spans="2:14" ht="30.75" customHeight="1" x14ac:dyDescent="0.4">
      <c r="B24" s="37" t="s">
        <v>71</v>
      </c>
      <c r="C24" s="152" t="s">
        <v>48</v>
      </c>
      <c r="D24" s="153"/>
      <c r="E24" s="154"/>
      <c r="F24" s="39" t="s">
        <v>72</v>
      </c>
      <c r="G24" s="155"/>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16.600000000000001</v>
      </c>
      <c r="G27" s="214">
        <f>SUM(D27:D38)</f>
        <v>0</v>
      </c>
      <c r="H27" s="54" t="e">
        <f>+(D27*100%)/$G$23</f>
        <v>#DIV/0!</v>
      </c>
      <c r="I27" s="214">
        <f>G27+I22</f>
        <v>0</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62" t="str">
        <f>+IF(D33="","",((D33*100%)/$G$23)+H32)</f>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64">
        <v>16.600000000000001</v>
      </c>
      <c r="D36" s="89"/>
      <c r="E36" s="53">
        <f t="shared" si="0"/>
        <v>0</v>
      </c>
      <c r="F36" s="215"/>
      <c r="G36" s="215"/>
      <c r="H36" s="55" t="str">
        <f t="shared" si="1"/>
        <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143.25" customHeight="1" x14ac:dyDescent="0.4">
      <c r="B39" s="45" t="s">
        <v>94</v>
      </c>
      <c r="C39" s="217"/>
      <c r="D39" s="218"/>
      <c r="E39" s="218"/>
      <c r="F39" s="218"/>
      <c r="G39" s="218"/>
      <c r="H39" s="218"/>
      <c r="I39" s="219"/>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217"/>
      <c r="D45" s="218"/>
      <c r="E45" s="218"/>
      <c r="F45" s="218"/>
      <c r="G45" s="218"/>
      <c r="H45" s="218"/>
      <c r="I45" s="219"/>
      <c r="J45" s="25"/>
      <c r="K45" s="25"/>
    </row>
    <row r="46" spans="2:11" ht="69.75" customHeight="1" x14ac:dyDescent="0.4">
      <c r="B46" s="35" t="s">
        <v>97</v>
      </c>
      <c r="C46" s="220"/>
      <c r="D46" s="221"/>
      <c r="E46" s="221"/>
      <c r="F46" s="221"/>
      <c r="G46" s="221"/>
      <c r="H46" s="221"/>
      <c r="I46" s="222"/>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99"/>
      <c r="D48" s="200"/>
      <c r="E48" s="200"/>
      <c r="F48" s="200"/>
      <c r="G48" s="200"/>
      <c r="H48" s="200"/>
      <c r="I48" s="201"/>
      <c r="J48" s="26"/>
      <c r="K48" s="26"/>
    </row>
    <row r="49" spans="2:11" ht="28.5" customHeight="1" x14ac:dyDescent="0.4">
      <c r="B49" s="38" t="s">
        <v>102</v>
      </c>
      <c r="C49" s="223"/>
      <c r="D49" s="224"/>
      <c r="E49" s="224"/>
      <c r="F49" s="224"/>
      <c r="G49" s="224"/>
      <c r="H49" s="224"/>
      <c r="I49" s="225"/>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C13:F13"/>
    <mergeCell ref="H13:I13"/>
    <mergeCell ref="C14:I14"/>
    <mergeCell ref="C15:I15"/>
    <mergeCell ref="C16:I16"/>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showDropDown="1" showInputMessage="1" showErrorMessage="1" sqref="K12" xr:uid="{00000000-0002-0000-04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56"/>
  <sheetViews>
    <sheetView topLeftCell="A37" zoomScaleNormal="100" workbookViewId="0">
      <selection activeCell="G24" sqref="G24:I2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c r="D6" s="112" t="s">
        <v>10</v>
      </c>
      <c r="E6" s="112"/>
      <c r="F6" s="113"/>
      <c r="G6" s="113"/>
      <c r="H6" s="113"/>
      <c r="I6" s="113"/>
      <c r="J6" s="10"/>
      <c r="K6" s="10"/>
      <c r="M6" s="7" t="s">
        <v>12</v>
      </c>
      <c r="N6" s="2" t="s">
        <v>13</v>
      </c>
    </row>
    <row r="7" spans="2:14" ht="30.75" customHeight="1" x14ac:dyDescent="0.4">
      <c r="B7" s="35" t="s">
        <v>14</v>
      </c>
      <c r="C7" s="50"/>
      <c r="D7" s="112" t="s">
        <v>15</v>
      </c>
      <c r="E7" s="112"/>
      <c r="F7" s="114"/>
      <c r="G7" s="114"/>
      <c r="H7" s="38" t="s">
        <v>17</v>
      </c>
      <c r="I7" s="50"/>
      <c r="J7" s="11"/>
      <c r="K7" s="11"/>
      <c r="M7" s="7" t="s">
        <v>19</v>
      </c>
      <c r="N7" s="2" t="s">
        <v>20</v>
      </c>
    </row>
    <row r="8" spans="2:14" ht="30.75" customHeight="1" x14ac:dyDescent="0.4">
      <c r="B8" s="35" t="s">
        <v>21</v>
      </c>
      <c r="C8" s="113"/>
      <c r="D8" s="113"/>
      <c r="E8" s="113"/>
      <c r="F8" s="113"/>
      <c r="G8" s="38" t="s">
        <v>23</v>
      </c>
      <c r="J8" s="12"/>
      <c r="K8" s="12"/>
      <c r="M8" s="7" t="s">
        <v>24</v>
      </c>
      <c r="N8" s="2" t="s">
        <v>25</v>
      </c>
    </row>
    <row r="9" spans="2:14" ht="30.75" customHeight="1" x14ac:dyDescent="0.4">
      <c r="B9" s="35" t="s">
        <v>3</v>
      </c>
      <c r="C9" s="118"/>
      <c r="D9" s="118"/>
      <c r="E9" s="118"/>
      <c r="F9" s="118"/>
      <c r="G9" s="38" t="s">
        <v>26</v>
      </c>
      <c r="H9" s="198"/>
      <c r="I9" s="198"/>
      <c r="J9" s="13"/>
      <c r="K9" s="13"/>
      <c r="M9" s="14" t="s">
        <v>28</v>
      </c>
    </row>
    <row r="10" spans="2:14" ht="30.75" customHeight="1" x14ac:dyDescent="0.4">
      <c r="B10" s="35" t="s">
        <v>29</v>
      </c>
      <c r="C10" s="113"/>
      <c r="D10" s="113"/>
      <c r="E10" s="113"/>
      <c r="F10" s="113"/>
      <c r="G10" s="113"/>
      <c r="H10" s="113"/>
      <c r="I10" s="113"/>
      <c r="J10" s="15"/>
      <c r="K10" s="15"/>
      <c r="M10" s="14"/>
    </row>
    <row r="11" spans="2:14" ht="30.75" customHeight="1" x14ac:dyDescent="0.4">
      <c r="B11" s="35" t="s">
        <v>31</v>
      </c>
      <c r="C11" s="114"/>
      <c r="D11" s="114"/>
      <c r="E11" s="114"/>
      <c r="F11" s="114"/>
      <c r="G11" s="114"/>
      <c r="H11" s="114"/>
      <c r="I11" s="114"/>
      <c r="J11" s="11"/>
      <c r="K11" s="11"/>
      <c r="M11" s="14"/>
      <c r="N11" s="2" t="s">
        <v>33</v>
      </c>
    </row>
    <row r="12" spans="2:14" ht="30.75" customHeight="1" x14ac:dyDescent="0.4">
      <c r="B12" s="35" t="s">
        <v>34</v>
      </c>
      <c r="C12" s="155" t="s">
        <v>114</v>
      </c>
      <c r="D12" s="156"/>
      <c r="E12" s="156"/>
      <c r="F12" s="213"/>
      <c r="G12" s="38" t="s">
        <v>36</v>
      </c>
      <c r="H12" s="144" t="s">
        <v>53</v>
      </c>
      <c r="I12" s="144"/>
      <c r="J12" s="11"/>
      <c r="K12" s="11"/>
      <c r="M12" s="14" t="s">
        <v>38</v>
      </c>
      <c r="N12" s="2" t="s">
        <v>18</v>
      </c>
    </row>
    <row r="13" spans="2:14" ht="30.75" customHeight="1" x14ac:dyDescent="0.4">
      <c r="B13" s="35" t="s">
        <v>39</v>
      </c>
      <c r="C13" s="137" t="s">
        <v>40</v>
      </c>
      <c r="D13" s="138"/>
      <c r="E13" s="138"/>
      <c r="F13" s="139"/>
      <c r="G13" s="38" t="s">
        <v>41</v>
      </c>
      <c r="H13" s="114" t="s">
        <v>13</v>
      </c>
      <c r="I13" s="114"/>
      <c r="J13" s="11"/>
      <c r="K13" s="11"/>
      <c r="M13" s="14" t="s">
        <v>42</v>
      </c>
    </row>
    <row r="14" spans="2:14" ht="64.5" customHeight="1" x14ac:dyDescent="0.4">
      <c r="B14" s="35" t="s">
        <v>43</v>
      </c>
      <c r="C14" s="202"/>
      <c r="D14" s="203"/>
      <c r="E14" s="203"/>
      <c r="F14" s="203"/>
      <c r="G14" s="203"/>
      <c r="H14" s="203"/>
      <c r="I14" s="204"/>
      <c r="J14" s="15"/>
      <c r="K14" s="15"/>
      <c r="M14" s="14" t="s">
        <v>45</v>
      </c>
      <c r="N14" s="2"/>
    </row>
    <row r="15" spans="2:14" ht="30.75" customHeight="1" x14ac:dyDescent="0.4">
      <c r="B15" s="35" t="s">
        <v>46</v>
      </c>
      <c r="C15" s="149" t="s">
        <v>105</v>
      </c>
      <c r="D15" s="150"/>
      <c r="E15" s="150"/>
      <c r="F15" s="150"/>
      <c r="G15" s="150"/>
      <c r="H15" s="150"/>
      <c r="I15" s="150"/>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42" customHeight="1" x14ac:dyDescent="0.4">
      <c r="B21" s="36" t="s">
        <v>61</v>
      </c>
      <c r="C21" s="199"/>
      <c r="D21" s="200"/>
      <c r="E21" s="208"/>
      <c r="F21" s="200"/>
      <c r="G21" s="200"/>
      <c r="H21" s="200"/>
      <c r="I21" s="209"/>
      <c r="J21" s="16"/>
      <c r="K21" s="16"/>
      <c r="M21" s="20"/>
      <c r="N21" s="2"/>
    </row>
    <row r="22" spans="2:14" ht="23.25" customHeight="1" x14ac:dyDescent="0.4">
      <c r="B22" s="36" t="s">
        <v>64</v>
      </c>
      <c r="C22" s="158" t="s">
        <v>65</v>
      </c>
      <c r="D22" s="159"/>
      <c r="E22" s="170"/>
      <c r="F22" s="38" t="s">
        <v>66</v>
      </c>
      <c r="G22" s="60"/>
      <c r="H22" s="38" t="s">
        <v>67</v>
      </c>
      <c r="I22" s="61"/>
      <c r="J22" s="21"/>
      <c r="K22" s="21"/>
      <c r="M22" s="20"/>
    </row>
    <row r="23" spans="2:14" ht="27" customHeight="1" x14ac:dyDescent="0.4">
      <c r="B23" s="36" t="s">
        <v>68</v>
      </c>
      <c r="C23" s="158" t="s">
        <v>69</v>
      </c>
      <c r="D23" s="159"/>
      <c r="E23" s="170"/>
      <c r="F23" s="38" t="s">
        <v>70</v>
      </c>
      <c r="G23" s="210"/>
      <c r="H23" s="211"/>
      <c r="I23" s="212"/>
      <c r="J23" s="22"/>
      <c r="K23" s="22"/>
      <c r="M23" s="20"/>
    </row>
    <row r="24" spans="2:14" ht="30.75" customHeight="1" x14ac:dyDescent="0.4">
      <c r="B24" s="37" t="s">
        <v>71</v>
      </c>
      <c r="C24" s="152" t="s">
        <v>48</v>
      </c>
      <c r="D24" s="153"/>
      <c r="E24" s="154"/>
      <c r="F24" s="39" t="s">
        <v>72</v>
      </c>
      <c r="G24" s="155"/>
      <c r="H24" s="156"/>
      <c r="I24" s="157"/>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c r="D27" s="52"/>
      <c r="E27" s="53">
        <f>IF(OR(C27=0,C27=""),0,D27/C27)</f>
        <v>0</v>
      </c>
      <c r="F27" s="214">
        <f>SUM(C27:C38)</f>
        <v>16.600000000000001</v>
      </c>
      <c r="G27" s="214">
        <f>SUM(D27:D38)</f>
        <v>0</v>
      </c>
      <c r="H27" s="54" t="e">
        <f>+(D27*100%)/$G$23</f>
        <v>#DIV/0!</v>
      </c>
      <c r="I27" s="214">
        <f>G27+I22</f>
        <v>0</v>
      </c>
      <c r="J27" s="23"/>
      <c r="K27" s="23"/>
      <c r="M27" s="20"/>
    </row>
    <row r="28" spans="2:14" ht="19.5" customHeight="1" x14ac:dyDescent="0.5">
      <c r="B28" s="44" t="s">
        <v>83</v>
      </c>
      <c r="C28" s="51"/>
      <c r="D28" s="52"/>
      <c r="E28" s="53">
        <f t="shared" ref="E28:E38" si="0">IF(OR(C28=0,C28=""),0,D28/C28)</f>
        <v>0</v>
      </c>
      <c r="F28" s="215"/>
      <c r="G28" s="215"/>
      <c r="H28" s="55" t="str">
        <f>+IF(D28="","",((D28*100%)/$G$23)+H27)</f>
        <v/>
      </c>
      <c r="I28" s="215"/>
      <c r="J28" s="23"/>
      <c r="K28" s="23"/>
      <c r="M28" s="20"/>
    </row>
    <row r="29" spans="2:14" ht="19.5" customHeight="1" x14ac:dyDescent="0.5">
      <c r="B29" s="44" t="s">
        <v>84</v>
      </c>
      <c r="C29" s="51"/>
      <c r="D29" s="52"/>
      <c r="E29" s="53">
        <f t="shared" si="0"/>
        <v>0</v>
      </c>
      <c r="F29" s="215"/>
      <c r="G29" s="215"/>
      <c r="H29" s="55" t="str">
        <f>+IF(D29="","",((D29*100%)/$G$23)+H28)</f>
        <v/>
      </c>
      <c r="I29" s="215"/>
      <c r="J29" s="23"/>
      <c r="K29" s="23"/>
      <c r="M29" s="20"/>
    </row>
    <row r="30" spans="2:14" ht="19.5" customHeight="1" x14ac:dyDescent="0.5">
      <c r="B30" s="44" t="s">
        <v>85</v>
      </c>
      <c r="C30" s="51"/>
      <c r="D30" s="52"/>
      <c r="E30" s="53">
        <f t="shared" si="0"/>
        <v>0</v>
      </c>
      <c r="F30" s="215"/>
      <c r="G30" s="215"/>
      <c r="H30" s="55" t="str">
        <f t="shared" ref="H30:H38" si="1">+IF(D30="","",((D30*100%)/$G$23)+H29)</f>
        <v/>
      </c>
      <c r="I30" s="215"/>
      <c r="J30" s="23"/>
      <c r="K30" s="23"/>
    </row>
    <row r="31" spans="2:14" ht="19.5" customHeight="1" x14ac:dyDescent="0.5">
      <c r="B31" s="44" t="s">
        <v>86</v>
      </c>
      <c r="C31" s="51"/>
      <c r="D31" s="52"/>
      <c r="E31" s="53">
        <f t="shared" si="0"/>
        <v>0</v>
      </c>
      <c r="F31" s="215"/>
      <c r="G31" s="215"/>
      <c r="H31" s="55" t="str">
        <f t="shared" si="1"/>
        <v/>
      </c>
      <c r="I31" s="215"/>
      <c r="J31" s="23"/>
      <c r="K31" s="23"/>
    </row>
    <row r="32" spans="2:14" ht="19.5" customHeight="1" x14ac:dyDescent="0.5">
      <c r="B32" s="44" t="s">
        <v>87</v>
      </c>
      <c r="C32" s="51"/>
      <c r="D32" s="52"/>
      <c r="E32" s="53">
        <f t="shared" si="0"/>
        <v>0</v>
      </c>
      <c r="F32" s="215"/>
      <c r="G32" s="215"/>
      <c r="H32" s="55" t="str">
        <f t="shared" si="1"/>
        <v/>
      </c>
      <c r="I32" s="215"/>
      <c r="J32" s="23"/>
      <c r="K32" s="23"/>
    </row>
    <row r="33" spans="2:11" ht="19.5" customHeight="1" x14ac:dyDescent="0.5">
      <c r="B33" s="44" t="s">
        <v>88</v>
      </c>
      <c r="C33" s="51"/>
      <c r="D33" s="52"/>
      <c r="E33" s="53">
        <f t="shared" si="0"/>
        <v>0</v>
      </c>
      <c r="F33" s="215"/>
      <c r="G33" s="215"/>
      <c r="H33" s="62" t="str">
        <f>+IF(D33="","",((D33*100%)/$G$23)+H32)</f>
        <v/>
      </c>
      <c r="I33" s="215"/>
      <c r="J33" s="23"/>
      <c r="K33" s="23"/>
    </row>
    <row r="34" spans="2:11" ht="19.5" customHeight="1" x14ac:dyDescent="0.5">
      <c r="B34" s="44" t="s">
        <v>89</v>
      </c>
      <c r="C34" s="51"/>
      <c r="D34" s="52"/>
      <c r="E34" s="53">
        <f t="shared" si="0"/>
        <v>0</v>
      </c>
      <c r="F34" s="215"/>
      <c r="G34" s="215"/>
      <c r="H34" s="55" t="str">
        <f t="shared" si="1"/>
        <v/>
      </c>
      <c r="I34" s="215"/>
      <c r="J34" s="23"/>
      <c r="K34" s="23"/>
    </row>
    <row r="35" spans="2:11" ht="19.5" customHeight="1" x14ac:dyDescent="0.5">
      <c r="B35" s="44" t="s">
        <v>90</v>
      </c>
      <c r="C35" s="51"/>
      <c r="D35" s="52"/>
      <c r="E35" s="53">
        <f t="shared" si="0"/>
        <v>0</v>
      </c>
      <c r="F35" s="215"/>
      <c r="G35" s="215"/>
      <c r="H35" s="55" t="str">
        <f t="shared" si="1"/>
        <v/>
      </c>
      <c r="I35" s="215"/>
      <c r="J35" s="23"/>
      <c r="K35" s="23"/>
    </row>
    <row r="36" spans="2:11" ht="19.5" customHeight="1" x14ac:dyDescent="0.5">
      <c r="B36" s="44" t="s">
        <v>91</v>
      </c>
      <c r="C36" s="64">
        <v>16.600000000000001</v>
      </c>
      <c r="D36" s="89"/>
      <c r="E36" s="53">
        <f t="shared" si="0"/>
        <v>0</v>
      </c>
      <c r="F36" s="215"/>
      <c r="G36" s="215"/>
      <c r="H36" s="55" t="str">
        <f t="shared" si="1"/>
        <v/>
      </c>
      <c r="I36" s="215"/>
      <c r="J36" s="23"/>
      <c r="K36" s="23"/>
    </row>
    <row r="37" spans="2:11" ht="19.5" customHeight="1" x14ac:dyDescent="0.5">
      <c r="B37" s="44" t="s">
        <v>92</v>
      </c>
      <c r="C37" s="51"/>
      <c r="D37" s="52"/>
      <c r="E37" s="53">
        <f t="shared" si="0"/>
        <v>0</v>
      </c>
      <c r="F37" s="215"/>
      <c r="G37" s="215"/>
      <c r="H37" s="55" t="str">
        <f t="shared" si="1"/>
        <v/>
      </c>
      <c r="I37" s="215"/>
      <c r="J37" s="23"/>
      <c r="K37" s="23"/>
    </row>
    <row r="38" spans="2:11" ht="19.5" customHeight="1" x14ac:dyDescent="0.5">
      <c r="B38" s="44" t="s">
        <v>93</v>
      </c>
      <c r="C38" s="51"/>
      <c r="D38" s="52"/>
      <c r="E38" s="53">
        <f t="shared" si="0"/>
        <v>0</v>
      </c>
      <c r="F38" s="216"/>
      <c r="G38" s="216"/>
      <c r="H38" s="55" t="str">
        <f t="shared" si="1"/>
        <v/>
      </c>
      <c r="I38" s="216"/>
      <c r="J38" s="23"/>
      <c r="K38" s="23"/>
    </row>
    <row r="39" spans="2:11" ht="143.25" customHeight="1" x14ac:dyDescent="0.4">
      <c r="B39" s="45" t="s">
        <v>94</v>
      </c>
      <c r="C39" s="217"/>
      <c r="D39" s="218"/>
      <c r="E39" s="218"/>
      <c r="F39" s="218"/>
      <c r="G39" s="218"/>
      <c r="H39" s="218"/>
      <c r="I39" s="219"/>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41.25" customHeight="1" x14ac:dyDescent="0.4">
      <c r="B45" s="35" t="s">
        <v>96</v>
      </c>
      <c r="C45" s="217"/>
      <c r="D45" s="218"/>
      <c r="E45" s="218"/>
      <c r="F45" s="218"/>
      <c r="G45" s="218"/>
      <c r="H45" s="218"/>
      <c r="I45" s="219"/>
      <c r="J45" s="25"/>
      <c r="K45" s="25"/>
    </row>
    <row r="46" spans="2:11" ht="69.75" customHeight="1" x14ac:dyDescent="0.4">
      <c r="B46" s="35" t="s">
        <v>97</v>
      </c>
      <c r="C46" s="220"/>
      <c r="D46" s="221"/>
      <c r="E46" s="221"/>
      <c r="F46" s="221"/>
      <c r="G46" s="221"/>
      <c r="H46" s="221"/>
      <c r="I46" s="222"/>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99"/>
      <c r="D48" s="200"/>
      <c r="E48" s="200"/>
      <c r="F48" s="200"/>
      <c r="G48" s="200"/>
      <c r="H48" s="200"/>
      <c r="I48" s="201"/>
      <c r="J48" s="26"/>
      <c r="K48" s="26"/>
    </row>
    <row r="49" spans="2:11" ht="28.5" customHeight="1" x14ac:dyDescent="0.4">
      <c r="B49" s="38" t="s">
        <v>102</v>
      </c>
      <c r="C49" s="223"/>
      <c r="D49" s="224"/>
      <c r="E49" s="224"/>
      <c r="F49" s="224"/>
      <c r="G49" s="224"/>
      <c r="H49" s="224"/>
      <c r="I49" s="225"/>
      <c r="J49" s="26"/>
      <c r="K49" s="26"/>
    </row>
    <row r="50" spans="2:11" ht="30" customHeight="1" x14ac:dyDescent="0.4">
      <c r="B50" s="46" t="s">
        <v>103</v>
      </c>
      <c r="C50" s="155" t="s">
        <v>109</v>
      </c>
      <c r="D50" s="156"/>
      <c r="E50" s="156"/>
      <c r="F50" s="156"/>
      <c r="G50" s="156"/>
      <c r="H50" s="156"/>
      <c r="I50" s="213"/>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1">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C13:F13"/>
    <mergeCell ref="H13:I13"/>
    <mergeCell ref="C14:I14"/>
    <mergeCell ref="C15:I15"/>
    <mergeCell ref="C16:I16"/>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showDropDown="1" showInputMessage="1" showErrorMessage="1" sqref="K12" xr:uid="{00000000-0002-0000-0500-000000000000}">
      <formula1>O17:O19</formula1>
    </dataValidation>
    <dataValidation type="list" allowBlank="1" showInputMessage="1" showErrorMessage="1" sqref="C9:F9" xr:uid="{00000000-0002-0000-0500-000001000000}">
      <formula1>$M$6:$M$9</formula1>
    </dataValidation>
    <dataValidation type="list" allowBlank="1" showInputMessage="1" showErrorMessage="1" sqref="J10:K10" xr:uid="{00000000-0002-0000-0500-000002000000}">
      <formula1>$M$21:$M$28</formula1>
    </dataValidation>
    <dataValidation type="list" allowBlank="1" showInputMessage="1" showErrorMessage="1" sqref="H13:I13" xr:uid="{00000000-0002-0000-0500-000003000000}">
      <formula1>$N$5:$N$8</formula1>
    </dataValidation>
    <dataValidation type="list" allowBlank="1" showInputMessage="1" showErrorMessage="1" sqref="C7 I7" xr:uid="{00000000-0002-0000-05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56"/>
  <sheetViews>
    <sheetView topLeftCell="B24" zoomScaleNormal="100" workbookViewId="0">
      <selection activeCell="E34" sqref="E3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3</v>
      </c>
      <c r="D6" s="112" t="s">
        <v>10</v>
      </c>
      <c r="E6" s="112"/>
      <c r="F6" s="113" t="s">
        <v>118</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12</v>
      </c>
      <c r="D9" s="118"/>
      <c r="E9" s="118"/>
      <c r="F9" s="118"/>
      <c r="G9" s="38" t="s">
        <v>26</v>
      </c>
      <c r="H9" s="140" t="s">
        <v>119</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114</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120</v>
      </c>
      <c r="D14" s="206"/>
      <c r="E14" s="206"/>
      <c r="F14" s="206"/>
      <c r="G14" s="206"/>
      <c r="H14" s="206"/>
      <c r="I14" s="207"/>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117</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248">
        <v>0.12</v>
      </c>
      <c r="H23" s="249"/>
      <c r="I23" s="250"/>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371">
        <f>IF(OR(C27=0,C27=""),0,D27/C27)</f>
        <v>0</v>
      </c>
      <c r="F27" s="176">
        <f>SUM(C27:C38)</f>
        <v>0.12</v>
      </c>
      <c r="G27" s="176">
        <f>SUM(D27:D38)</f>
        <v>5.0000000000000001E-3</v>
      </c>
      <c r="H27" s="372">
        <f>+(D27/$G$23)</f>
        <v>0</v>
      </c>
      <c r="I27" s="176">
        <f>G27+I22</f>
        <v>5.0000000000000001E-3</v>
      </c>
      <c r="J27" s="23"/>
      <c r="K27" s="23"/>
      <c r="M27" s="20"/>
    </row>
    <row r="28" spans="2:14" ht="19.5" customHeight="1" x14ac:dyDescent="0.4">
      <c r="B28" s="44" t="s">
        <v>83</v>
      </c>
      <c r="C28" s="51">
        <v>0</v>
      </c>
      <c r="D28" s="52">
        <v>0</v>
      </c>
      <c r="E28" s="371">
        <f t="shared" ref="E28:E38" si="0">IF(OR(C28=0,C28=""),0,D28/C28)</f>
        <v>0</v>
      </c>
      <c r="F28" s="177"/>
      <c r="G28" s="177"/>
      <c r="H28" s="372">
        <f t="shared" ref="H28:H38" si="1">+IF(D28="","",((D28*100%)/$G$23)+H27)</f>
        <v>0</v>
      </c>
      <c r="I28" s="177"/>
      <c r="J28" s="23"/>
      <c r="K28" s="23"/>
      <c r="M28" s="20"/>
    </row>
    <row r="29" spans="2:14" ht="19.5" customHeight="1" x14ac:dyDescent="0.4">
      <c r="B29" s="44" t="s">
        <v>84</v>
      </c>
      <c r="C29" s="51">
        <v>0</v>
      </c>
      <c r="D29" s="52">
        <v>0</v>
      </c>
      <c r="E29" s="371">
        <f t="shared" si="0"/>
        <v>0</v>
      </c>
      <c r="F29" s="177"/>
      <c r="G29" s="177"/>
      <c r="H29" s="372">
        <f t="shared" si="1"/>
        <v>0</v>
      </c>
      <c r="I29" s="177"/>
      <c r="J29" s="23"/>
      <c r="K29" s="23"/>
      <c r="M29" s="20"/>
    </row>
    <row r="30" spans="2:14" ht="19.5" customHeight="1" x14ac:dyDescent="0.4">
      <c r="B30" s="44" t="s">
        <v>85</v>
      </c>
      <c r="C30" s="51">
        <v>0</v>
      </c>
      <c r="D30" s="52">
        <v>0</v>
      </c>
      <c r="E30" s="371">
        <f t="shared" si="0"/>
        <v>0</v>
      </c>
      <c r="F30" s="177"/>
      <c r="G30" s="177"/>
      <c r="H30" s="372">
        <f t="shared" si="1"/>
        <v>0</v>
      </c>
      <c r="I30" s="177"/>
      <c r="J30" s="23"/>
      <c r="K30" s="23"/>
    </row>
    <row r="31" spans="2:14" ht="19.5" customHeight="1" x14ac:dyDescent="0.4">
      <c r="B31" s="44" t="s">
        <v>86</v>
      </c>
      <c r="C31" s="51">
        <v>0</v>
      </c>
      <c r="D31" s="52">
        <v>0</v>
      </c>
      <c r="E31" s="371">
        <f t="shared" si="0"/>
        <v>0</v>
      </c>
      <c r="F31" s="177"/>
      <c r="G31" s="177"/>
      <c r="H31" s="372">
        <f t="shared" si="1"/>
        <v>0</v>
      </c>
      <c r="I31" s="177"/>
      <c r="J31" s="23"/>
      <c r="K31" s="23"/>
    </row>
    <row r="32" spans="2:14" ht="19.5" customHeight="1" x14ac:dyDescent="0.4">
      <c r="B32" s="44" t="s">
        <v>87</v>
      </c>
      <c r="C32" s="51">
        <v>0</v>
      </c>
      <c r="D32" s="52">
        <v>0</v>
      </c>
      <c r="E32" s="371">
        <f t="shared" si="0"/>
        <v>0</v>
      </c>
      <c r="F32" s="177"/>
      <c r="G32" s="177"/>
      <c r="H32" s="372">
        <f t="shared" si="1"/>
        <v>0</v>
      </c>
      <c r="I32" s="177"/>
      <c r="J32" s="23"/>
      <c r="K32" s="23"/>
    </row>
    <row r="33" spans="2:11" ht="19.5" customHeight="1" x14ac:dyDescent="0.4">
      <c r="B33" s="44" t="s">
        <v>88</v>
      </c>
      <c r="C33" s="51">
        <v>0</v>
      </c>
      <c r="D33" s="51">
        <v>0</v>
      </c>
      <c r="E33" s="371">
        <f t="shared" si="0"/>
        <v>0</v>
      </c>
      <c r="F33" s="177"/>
      <c r="G33" s="177"/>
      <c r="H33" s="372">
        <f t="shared" si="1"/>
        <v>0</v>
      </c>
      <c r="I33" s="177"/>
      <c r="J33" s="23"/>
      <c r="K33" s="23"/>
    </row>
    <row r="34" spans="2:11" ht="19.5" customHeight="1" x14ac:dyDescent="0.4">
      <c r="B34" s="44" t="s">
        <v>89</v>
      </c>
      <c r="C34" s="51">
        <v>0</v>
      </c>
      <c r="D34" s="51">
        <v>0</v>
      </c>
      <c r="E34" s="371">
        <f t="shared" si="0"/>
        <v>0</v>
      </c>
      <c r="F34" s="177"/>
      <c r="G34" s="177"/>
      <c r="H34" s="372">
        <f t="shared" si="1"/>
        <v>0</v>
      </c>
      <c r="I34" s="177"/>
      <c r="J34" s="23"/>
      <c r="K34" s="23"/>
    </row>
    <row r="35" spans="2:11" ht="19.5" customHeight="1" x14ac:dyDescent="0.4">
      <c r="B35" s="44" t="s">
        <v>90</v>
      </c>
      <c r="C35" s="374">
        <v>5.0000000000000001E-3</v>
      </c>
      <c r="D35" s="374">
        <v>5.0000000000000001E-3</v>
      </c>
      <c r="E35" s="371">
        <f t="shared" si="0"/>
        <v>1</v>
      </c>
      <c r="F35" s="177"/>
      <c r="G35" s="177"/>
      <c r="H35" s="372">
        <f t="shared" si="1"/>
        <v>4.1666666666666671E-2</v>
      </c>
      <c r="I35" s="177"/>
      <c r="J35" s="23"/>
      <c r="K35" s="23"/>
    </row>
    <row r="36" spans="2:11" ht="19.5" customHeight="1" x14ac:dyDescent="0.4">
      <c r="B36" s="44" t="s">
        <v>91</v>
      </c>
      <c r="C36" s="374">
        <v>4.4999999999999998E-2</v>
      </c>
      <c r="D36" s="76"/>
      <c r="E36" s="371">
        <f t="shared" si="0"/>
        <v>0</v>
      </c>
      <c r="F36" s="177"/>
      <c r="G36" s="177"/>
      <c r="H36" s="372" t="str">
        <f t="shared" si="1"/>
        <v/>
      </c>
      <c r="I36" s="177"/>
      <c r="J36" s="23"/>
      <c r="K36" s="23"/>
    </row>
    <row r="37" spans="2:11" ht="19.5" customHeight="1" x14ac:dyDescent="0.4">
      <c r="B37" s="44" t="s">
        <v>92</v>
      </c>
      <c r="C37" s="374">
        <v>6.5000000000000002E-2</v>
      </c>
      <c r="D37" s="51"/>
      <c r="E37" s="371">
        <f t="shared" si="0"/>
        <v>0</v>
      </c>
      <c r="F37" s="177"/>
      <c r="G37" s="177"/>
      <c r="H37" s="372" t="str">
        <f t="shared" si="1"/>
        <v/>
      </c>
      <c r="I37" s="177"/>
      <c r="J37" s="23"/>
      <c r="K37" s="23"/>
    </row>
    <row r="38" spans="2:11" ht="19.5" customHeight="1" x14ac:dyDescent="0.4">
      <c r="B38" s="44" t="s">
        <v>93</v>
      </c>
      <c r="C38" s="374">
        <v>5.0000000000000001E-3</v>
      </c>
      <c r="D38" s="51"/>
      <c r="E38" s="371">
        <f t="shared" si="0"/>
        <v>0</v>
      </c>
      <c r="F38" s="178"/>
      <c r="G38" s="178"/>
      <c r="H38" s="372" t="str">
        <f t="shared" si="1"/>
        <v/>
      </c>
      <c r="I38" s="178"/>
      <c r="J38" s="23"/>
      <c r="K38" s="23"/>
    </row>
    <row r="39" spans="2:11" ht="214.95" customHeight="1" x14ac:dyDescent="0.4">
      <c r="B39" s="45" t="s">
        <v>94</v>
      </c>
      <c r="C39" s="242" t="s">
        <v>124</v>
      </c>
      <c r="D39" s="243"/>
      <c r="E39" s="243"/>
      <c r="F39" s="243"/>
      <c r="G39" s="243"/>
      <c r="H39" s="243"/>
      <c r="I39" s="24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205.2" customHeight="1" x14ac:dyDescent="0.4">
      <c r="B45" s="35" t="s">
        <v>96</v>
      </c>
      <c r="C45" s="242" t="s">
        <v>276</v>
      </c>
      <c r="D45" s="243"/>
      <c r="E45" s="243"/>
      <c r="F45" s="243"/>
      <c r="G45" s="243"/>
      <c r="H45" s="243"/>
      <c r="I45" s="244"/>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8" t="s">
        <v>126</v>
      </c>
      <c r="D48" s="159"/>
      <c r="E48" s="159"/>
      <c r="F48" s="159"/>
      <c r="G48" s="159"/>
      <c r="H48" s="159"/>
      <c r="I48" s="160"/>
      <c r="J48" s="26"/>
      <c r="K48" s="26"/>
    </row>
    <row r="49" spans="2:11" ht="28.5" customHeight="1" x14ac:dyDescent="0.4">
      <c r="B49" s="38" t="s">
        <v>102</v>
      </c>
      <c r="C49" s="158" t="s">
        <v>126</v>
      </c>
      <c r="D49" s="159"/>
      <c r="E49" s="159"/>
      <c r="F49" s="159"/>
      <c r="G49" s="159"/>
      <c r="H49" s="159"/>
      <c r="I49" s="160"/>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showDropDown="1" showInputMessage="1" showErrorMessage="1" sqref="K12" xr:uid="{00000000-0002-0000-0600-000000000000}">
      <formula1>O17:O19</formula1>
    </dataValidation>
    <dataValidation type="list" allowBlank="1" showInputMessage="1" showErrorMessage="1" sqref="C9:F9" xr:uid="{00000000-0002-0000-0600-000001000000}">
      <formula1>$M$6:$M$9</formula1>
    </dataValidation>
    <dataValidation type="list" allowBlank="1" showInputMessage="1" showErrorMessage="1" sqref="J10:K10" xr:uid="{00000000-0002-0000-0600-000002000000}">
      <formula1>$M$21:$M$28</formula1>
    </dataValidation>
    <dataValidation type="list" allowBlank="1" showInputMessage="1" showErrorMessage="1" sqref="H13:I13" xr:uid="{00000000-0002-0000-0600-000003000000}">
      <formula1>$N$5:$N$8</formula1>
    </dataValidation>
    <dataValidation type="list" allowBlank="1" showInputMessage="1" showErrorMessage="1" sqref="C7 I7" xr:uid="{00000000-0002-0000-06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56"/>
  <sheetViews>
    <sheetView topLeftCell="B31" zoomScale="70" zoomScaleNormal="70" workbookViewId="0">
      <selection activeCell="G24" sqref="G24:I24"/>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107"/>
      <c r="C1" s="108" t="s">
        <v>0</v>
      </c>
      <c r="D1" s="108"/>
      <c r="E1" s="108"/>
      <c r="F1" s="108"/>
      <c r="G1" s="108"/>
      <c r="H1" s="108"/>
      <c r="I1" s="109"/>
      <c r="J1" s="6"/>
      <c r="K1" s="6"/>
      <c r="M1" s="7" t="s">
        <v>1</v>
      </c>
    </row>
    <row r="2" spans="2:14" ht="37.5" customHeight="1" x14ac:dyDescent="0.4">
      <c r="B2" s="107"/>
      <c r="C2" s="108" t="s">
        <v>2</v>
      </c>
      <c r="D2" s="108"/>
      <c r="E2" s="108"/>
      <c r="F2" s="108"/>
      <c r="G2" s="108"/>
      <c r="H2" s="108"/>
      <c r="I2" s="109"/>
      <c r="J2" s="6"/>
      <c r="K2" s="6"/>
      <c r="M2" s="7" t="s">
        <v>3</v>
      </c>
    </row>
    <row r="3" spans="2:14" ht="37.5" customHeight="1" x14ac:dyDescent="0.4">
      <c r="B3" s="107"/>
      <c r="C3" s="108" t="s">
        <v>4</v>
      </c>
      <c r="D3" s="108"/>
      <c r="E3" s="108"/>
      <c r="F3" s="108" t="s">
        <v>5</v>
      </c>
      <c r="G3" s="108"/>
      <c r="H3" s="108"/>
      <c r="I3" s="109"/>
      <c r="J3" s="6"/>
      <c r="K3" s="6"/>
      <c r="M3" s="7" t="s">
        <v>6</v>
      </c>
    </row>
    <row r="4" spans="2:14" ht="23.25" customHeight="1" x14ac:dyDescent="0.4">
      <c r="B4" s="110"/>
      <c r="C4" s="110"/>
      <c r="D4" s="110"/>
      <c r="E4" s="110"/>
      <c r="F4" s="110"/>
      <c r="G4" s="110"/>
      <c r="H4" s="110"/>
      <c r="I4" s="110"/>
      <c r="J4" s="8"/>
      <c r="K4" s="8"/>
    </row>
    <row r="5" spans="2:14" ht="24" customHeight="1" x14ac:dyDescent="0.4">
      <c r="B5" s="111" t="s">
        <v>7</v>
      </c>
      <c r="C5" s="111"/>
      <c r="D5" s="111"/>
      <c r="E5" s="111"/>
      <c r="F5" s="111"/>
      <c r="G5" s="111"/>
      <c r="H5" s="111"/>
      <c r="I5" s="111"/>
      <c r="J5" s="9"/>
      <c r="K5" s="9"/>
      <c r="N5" s="2" t="s">
        <v>8</v>
      </c>
    </row>
    <row r="6" spans="2:14" ht="30.75" customHeight="1" x14ac:dyDescent="0.4">
      <c r="B6" s="35" t="s">
        <v>9</v>
      </c>
      <c r="C6" s="50">
        <v>4</v>
      </c>
      <c r="D6" s="112" t="s">
        <v>10</v>
      </c>
      <c r="E6" s="112"/>
      <c r="F6" s="113" t="s">
        <v>127</v>
      </c>
      <c r="G6" s="113"/>
      <c r="H6" s="113"/>
      <c r="I6" s="113"/>
      <c r="J6" s="10"/>
      <c r="K6" s="10"/>
      <c r="M6" s="7" t="s">
        <v>12</v>
      </c>
      <c r="N6" s="2" t="s">
        <v>13</v>
      </c>
    </row>
    <row r="7" spans="2:14" ht="30.75" customHeight="1" x14ac:dyDescent="0.4">
      <c r="B7" s="35" t="s">
        <v>14</v>
      </c>
      <c r="C7" s="50"/>
      <c r="D7" s="112" t="s">
        <v>15</v>
      </c>
      <c r="E7" s="112"/>
      <c r="F7" s="114" t="s">
        <v>16</v>
      </c>
      <c r="G7" s="114"/>
      <c r="H7" s="70" t="s">
        <v>17</v>
      </c>
      <c r="I7" s="71" t="s">
        <v>18</v>
      </c>
      <c r="J7" s="11"/>
      <c r="K7" s="11"/>
      <c r="M7" s="7" t="s">
        <v>19</v>
      </c>
      <c r="N7" s="2" t="s">
        <v>20</v>
      </c>
    </row>
    <row r="8" spans="2:14" ht="30.75" customHeight="1" x14ac:dyDescent="0.4">
      <c r="B8" s="35" t="s">
        <v>21</v>
      </c>
      <c r="C8" s="113" t="s">
        <v>22</v>
      </c>
      <c r="D8" s="113"/>
      <c r="E8" s="113"/>
      <c r="F8" s="113"/>
      <c r="G8" s="69" t="s">
        <v>23</v>
      </c>
      <c r="H8" s="145">
        <v>7951</v>
      </c>
      <c r="I8" s="145"/>
      <c r="J8" s="12"/>
      <c r="K8" s="12"/>
      <c r="M8" s="7" t="s">
        <v>24</v>
      </c>
      <c r="N8" s="2" t="s">
        <v>25</v>
      </c>
    </row>
    <row r="9" spans="2:14" ht="30.75" customHeight="1" x14ac:dyDescent="0.4">
      <c r="B9" s="35" t="s">
        <v>3</v>
      </c>
      <c r="C9" s="118" t="s">
        <v>24</v>
      </c>
      <c r="D9" s="118"/>
      <c r="E9" s="118"/>
      <c r="F9" s="118"/>
      <c r="G9" s="38" t="s">
        <v>26</v>
      </c>
      <c r="H9" s="140" t="s">
        <v>128</v>
      </c>
      <c r="I9" s="140"/>
      <c r="J9" s="13"/>
      <c r="K9" s="13"/>
      <c r="M9" s="14" t="s">
        <v>28</v>
      </c>
    </row>
    <row r="10" spans="2:14" ht="30.75" customHeight="1" x14ac:dyDescent="0.4">
      <c r="B10" s="35" t="s">
        <v>29</v>
      </c>
      <c r="C10" s="113" t="s">
        <v>30</v>
      </c>
      <c r="D10" s="113"/>
      <c r="E10" s="113"/>
      <c r="F10" s="113"/>
      <c r="G10" s="113"/>
      <c r="H10" s="113"/>
      <c r="I10" s="113"/>
      <c r="J10" s="15"/>
      <c r="K10" s="15"/>
      <c r="M10" s="14"/>
    </row>
    <row r="11" spans="2:14" ht="30.75" customHeight="1" x14ac:dyDescent="0.4">
      <c r="B11" s="35" t="s">
        <v>31</v>
      </c>
      <c r="C11" s="114" t="s">
        <v>32</v>
      </c>
      <c r="D11" s="114"/>
      <c r="E11" s="114"/>
      <c r="F11" s="114"/>
      <c r="G11" s="114"/>
      <c r="H11" s="114"/>
      <c r="I11" s="114"/>
      <c r="J11" s="11"/>
      <c r="K11" s="11"/>
      <c r="M11" s="14"/>
      <c r="N11" s="2" t="s">
        <v>33</v>
      </c>
    </row>
    <row r="12" spans="2:14" ht="30.75" customHeight="1" x14ac:dyDescent="0.4">
      <c r="B12" s="35" t="s">
        <v>34</v>
      </c>
      <c r="C12" s="141" t="s">
        <v>129</v>
      </c>
      <c r="D12" s="142"/>
      <c r="E12" s="142"/>
      <c r="F12" s="143"/>
      <c r="G12" s="38" t="s">
        <v>36</v>
      </c>
      <c r="H12" s="117" t="s">
        <v>53</v>
      </c>
      <c r="I12" s="117"/>
      <c r="J12" s="11"/>
      <c r="K12" s="11"/>
      <c r="M12" s="14" t="s">
        <v>38</v>
      </c>
      <c r="N12" s="2" t="s">
        <v>18</v>
      </c>
    </row>
    <row r="13" spans="2:14" ht="30.75" customHeight="1" x14ac:dyDescent="0.4">
      <c r="B13" s="35" t="s">
        <v>39</v>
      </c>
      <c r="C13" s="161" t="s">
        <v>40</v>
      </c>
      <c r="D13" s="162"/>
      <c r="E13" s="162"/>
      <c r="F13" s="197"/>
      <c r="G13" s="38" t="s">
        <v>41</v>
      </c>
      <c r="H13" s="114" t="s">
        <v>8</v>
      </c>
      <c r="I13" s="114"/>
      <c r="J13" s="11"/>
      <c r="K13" s="11"/>
      <c r="M13" s="14" t="s">
        <v>42</v>
      </c>
    </row>
    <row r="14" spans="2:14" ht="64.5" customHeight="1" x14ac:dyDescent="0.4">
      <c r="B14" s="35" t="s">
        <v>43</v>
      </c>
      <c r="C14" s="205" t="s">
        <v>130</v>
      </c>
      <c r="D14" s="206"/>
      <c r="E14" s="206"/>
      <c r="F14" s="206"/>
      <c r="G14" s="206"/>
      <c r="H14" s="206"/>
      <c r="I14" s="207"/>
      <c r="J14" s="15"/>
      <c r="K14" s="15"/>
      <c r="M14" s="14" t="s">
        <v>45</v>
      </c>
      <c r="N14" s="2"/>
    </row>
    <row r="15" spans="2:14" ht="30.75" customHeight="1" x14ac:dyDescent="0.4">
      <c r="B15" s="35" t="s">
        <v>46</v>
      </c>
      <c r="C15" s="253" t="s">
        <v>121</v>
      </c>
      <c r="D15" s="254"/>
      <c r="E15" s="254"/>
      <c r="F15" s="254"/>
      <c r="G15" s="254"/>
      <c r="H15" s="254"/>
      <c r="I15" s="254"/>
      <c r="J15" s="16"/>
      <c r="K15" s="16"/>
      <c r="M15" s="14" t="s">
        <v>48</v>
      </c>
      <c r="N15" s="2"/>
    </row>
    <row r="16" spans="2:14" ht="20.25" customHeight="1" x14ac:dyDescent="0.4">
      <c r="B16" s="35" t="s">
        <v>49</v>
      </c>
      <c r="C16" s="205" t="s">
        <v>106</v>
      </c>
      <c r="D16" s="206"/>
      <c r="E16" s="206"/>
      <c r="F16" s="206"/>
      <c r="G16" s="206"/>
      <c r="H16" s="206"/>
      <c r="I16" s="207"/>
      <c r="J16" s="17"/>
      <c r="K16" s="17"/>
      <c r="M16" s="14"/>
      <c r="N16" s="2"/>
    </row>
    <row r="17" spans="2:14" ht="30.75" customHeight="1" x14ac:dyDescent="0.4">
      <c r="B17" s="35" t="s">
        <v>51</v>
      </c>
      <c r="C17" s="161" t="s">
        <v>107</v>
      </c>
      <c r="D17" s="162"/>
      <c r="E17" s="162"/>
      <c r="F17" s="162"/>
      <c r="G17" s="162"/>
      <c r="H17" s="162"/>
      <c r="I17" s="197"/>
      <c r="J17" s="18"/>
      <c r="K17" s="18"/>
      <c r="M17" s="14" t="s">
        <v>53</v>
      </c>
      <c r="N17" s="2"/>
    </row>
    <row r="18" spans="2:14" ht="18" customHeight="1" x14ac:dyDescent="0.4">
      <c r="B18" s="126" t="s">
        <v>54</v>
      </c>
      <c r="C18" s="127" t="s">
        <v>55</v>
      </c>
      <c r="D18" s="127"/>
      <c r="E18" s="127"/>
      <c r="F18" s="128" t="s">
        <v>56</v>
      </c>
      <c r="G18" s="128"/>
      <c r="H18" s="128"/>
      <c r="I18" s="128"/>
      <c r="J18" s="19"/>
      <c r="K18" s="19"/>
      <c r="M18" s="14" t="s">
        <v>57</v>
      </c>
      <c r="N18" s="2"/>
    </row>
    <row r="19" spans="2:14" ht="39.75" customHeight="1" x14ac:dyDescent="0.4">
      <c r="B19" s="126"/>
      <c r="C19" s="158" t="s">
        <v>116</v>
      </c>
      <c r="D19" s="159"/>
      <c r="E19" s="160"/>
      <c r="F19" s="159" t="s">
        <v>131</v>
      </c>
      <c r="G19" s="159"/>
      <c r="H19" s="159"/>
      <c r="I19" s="160"/>
      <c r="J19" s="17"/>
      <c r="K19" s="17"/>
      <c r="M19" s="14" t="s">
        <v>37</v>
      </c>
      <c r="N19" s="2"/>
    </row>
    <row r="20" spans="2:14" ht="39.75" customHeight="1" x14ac:dyDescent="0.4">
      <c r="B20" s="36" t="s">
        <v>60</v>
      </c>
      <c r="C20" s="161" t="s">
        <v>108</v>
      </c>
      <c r="D20" s="162"/>
      <c r="E20" s="163"/>
      <c r="F20" s="164" t="s">
        <v>108</v>
      </c>
      <c r="G20" s="164"/>
      <c r="H20" s="164"/>
      <c r="I20" s="165"/>
      <c r="J20" s="11"/>
      <c r="K20" s="11"/>
      <c r="M20" s="14"/>
      <c r="N20" s="2"/>
    </row>
    <row r="21" spans="2:14" ht="57.75" customHeight="1" x14ac:dyDescent="0.4">
      <c r="B21" s="36" t="s">
        <v>61</v>
      </c>
      <c r="C21" s="141" t="s">
        <v>122</v>
      </c>
      <c r="D21" s="142"/>
      <c r="E21" s="251"/>
      <c r="F21" s="159" t="s">
        <v>123</v>
      </c>
      <c r="G21" s="159"/>
      <c r="H21" s="159"/>
      <c r="I21" s="252"/>
      <c r="J21" s="16"/>
      <c r="K21" s="16"/>
      <c r="M21" s="20"/>
      <c r="N21" s="2"/>
    </row>
    <row r="22" spans="2:14" ht="23.25" customHeight="1" x14ac:dyDescent="0.4">
      <c r="B22" s="36" t="s">
        <v>64</v>
      </c>
      <c r="C22" s="158" t="s">
        <v>65</v>
      </c>
      <c r="D22" s="159"/>
      <c r="E22" s="170"/>
      <c r="F22" s="38" t="s">
        <v>66</v>
      </c>
      <c r="G22" s="60"/>
      <c r="H22" s="38" t="s">
        <v>67</v>
      </c>
      <c r="I22" s="72">
        <v>0</v>
      </c>
      <c r="J22" s="21"/>
      <c r="K22" s="21"/>
      <c r="M22" s="20"/>
    </row>
    <row r="23" spans="2:14" ht="27" customHeight="1" x14ac:dyDescent="0.4">
      <c r="B23" s="36" t="s">
        <v>68</v>
      </c>
      <c r="C23" s="158" t="s">
        <v>69</v>
      </c>
      <c r="D23" s="159"/>
      <c r="E23" s="170"/>
      <c r="F23" s="38"/>
      <c r="G23" s="261">
        <v>0.12</v>
      </c>
      <c r="H23" s="262"/>
      <c r="I23" s="263"/>
      <c r="J23" s="22"/>
      <c r="K23" s="22"/>
      <c r="M23" s="20"/>
    </row>
    <row r="24" spans="2:14" ht="30.75" customHeight="1" x14ac:dyDescent="0.4">
      <c r="B24" s="37" t="s">
        <v>71</v>
      </c>
      <c r="C24" s="152" t="s">
        <v>48</v>
      </c>
      <c r="D24" s="153"/>
      <c r="E24" s="154"/>
      <c r="F24" s="39" t="s">
        <v>72</v>
      </c>
      <c r="G24" s="158"/>
      <c r="H24" s="159"/>
      <c r="I24" s="170"/>
      <c r="J24" s="19"/>
      <c r="K24" s="19"/>
      <c r="M24" s="20"/>
    </row>
    <row r="25" spans="2:14" ht="22.5" customHeight="1" x14ac:dyDescent="0.4">
      <c r="B25" s="174" t="s">
        <v>73</v>
      </c>
      <c r="C25" s="129"/>
      <c r="D25" s="129"/>
      <c r="E25" s="129"/>
      <c r="F25" s="129"/>
      <c r="G25" s="129"/>
      <c r="H25" s="129"/>
      <c r="I25" s="175"/>
      <c r="J25" s="9"/>
      <c r="K25" s="9"/>
      <c r="M25" s="20"/>
    </row>
    <row r="26" spans="2:14" ht="43.5" customHeight="1" x14ac:dyDescent="0.4">
      <c r="B26" s="40" t="s">
        <v>74</v>
      </c>
      <c r="C26" s="41" t="s">
        <v>75</v>
      </c>
      <c r="D26" s="41" t="s">
        <v>76</v>
      </c>
      <c r="E26" s="42" t="s">
        <v>77</v>
      </c>
      <c r="F26" s="41" t="s">
        <v>78</v>
      </c>
      <c r="G26" s="41" t="s">
        <v>79</v>
      </c>
      <c r="H26" s="42" t="s">
        <v>80</v>
      </c>
      <c r="I26" s="43" t="s">
        <v>81</v>
      </c>
      <c r="J26" s="17"/>
      <c r="K26" s="17"/>
      <c r="M26" s="20"/>
    </row>
    <row r="27" spans="2:14" ht="19.5" customHeight="1" x14ac:dyDescent="0.4">
      <c r="B27" s="44" t="s">
        <v>82</v>
      </c>
      <c r="C27" s="51">
        <v>0</v>
      </c>
      <c r="D27" s="52">
        <v>0</v>
      </c>
      <c r="E27" s="53">
        <f>IF(OR(C27=0,C27=""),0,D27/C27)</f>
        <v>0</v>
      </c>
      <c r="F27" s="258">
        <f>SUM(C27:C38)</f>
        <v>0.12</v>
      </c>
      <c r="G27" s="258">
        <f>SUM(D27:D38)</f>
        <v>0</v>
      </c>
      <c r="H27" s="78">
        <f>+(D27/$G$23)</f>
        <v>0</v>
      </c>
      <c r="I27" s="214">
        <f>G27+I22</f>
        <v>0</v>
      </c>
      <c r="J27" s="23"/>
      <c r="K27" s="23"/>
      <c r="M27" s="20"/>
    </row>
    <row r="28" spans="2:14" ht="19.5" customHeight="1" x14ac:dyDescent="0.4">
      <c r="B28" s="44" t="s">
        <v>83</v>
      </c>
      <c r="C28" s="51">
        <v>0</v>
      </c>
      <c r="D28" s="52">
        <v>0</v>
      </c>
      <c r="E28" s="53">
        <f t="shared" ref="E28:E38" si="0">IF(OR(C28=0,C28=""),0,D28/C28)</f>
        <v>0</v>
      </c>
      <c r="F28" s="259"/>
      <c r="G28" s="259"/>
      <c r="H28" s="78">
        <f t="shared" ref="H28:H38" si="1">+IF(D28="","",((D28*100%)/$G$23)+H27)</f>
        <v>0</v>
      </c>
      <c r="I28" s="215"/>
      <c r="J28" s="23"/>
      <c r="K28" s="23"/>
      <c r="M28" s="20"/>
    </row>
    <row r="29" spans="2:14" ht="19.5" customHeight="1" x14ac:dyDescent="0.4">
      <c r="B29" s="44" t="s">
        <v>84</v>
      </c>
      <c r="C29" s="51">
        <v>0</v>
      </c>
      <c r="D29" s="52">
        <v>0</v>
      </c>
      <c r="E29" s="53">
        <f t="shared" si="0"/>
        <v>0</v>
      </c>
      <c r="F29" s="259"/>
      <c r="G29" s="259"/>
      <c r="H29" s="78">
        <f t="shared" si="1"/>
        <v>0</v>
      </c>
      <c r="I29" s="215"/>
      <c r="J29" s="23"/>
      <c r="K29" s="23"/>
      <c r="M29" s="20"/>
    </row>
    <row r="30" spans="2:14" ht="19.5" customHeight="1" x14ac:dyDescent="0.4">
      <c r="B30" s="44" t="s">
        <v>85</v>
      </c>
      <c r="C30" s="51">
        <v>0</v>
      </c>
      <c r="D30" s="52">
        <v>0</v>
      </c>
      <c r="E30" s="53">
        <f t="shared" si="0"/>
        <v>0</v>
      </c>
      <c r="F30" s="259"/>
      <c r="G30" s="259"/>
      <c r="H30" s="78">
        <f t="shared" si="1"/>
        <v>0</v>
      </c>
      <c r="I30" s="215"/>
      <c r="J30" s="23"/>
      <c r="K30" s="23"/>
    </row>
    <row r="31" spans="2:14" ht="19.5" customHeight="1" x14ac:dyDescent="0.4">
      <c r="B31" s="44" t="s">
        <v>86</v>
      </c>
      <c r="C31" s="51">
        <v>0</v>
      </c>
      <c r="D31" s="52">
        <v>0</v>
      </c>
      <c r="E31" s="53">
        <f t="shared" si="0"/>
        <v>0</v>
      </c>
      <c r="F31" s="259"/>
      <c r="G31" s="259"/>
      <c r="H31" s="78">
        <f t="shared" si="1"/>
        <v>0</v>
      </c>
      <c r="I31" s="215"/>
      <c r="J31" s="23"/>
      <c r="K31" s="23"/>
    </row>
    <row r="32" spans="2:14" ht="19.5" customHeight="1" x14ac:dyDescent="0.4">
      <c r="B32" s="44" t="s">
        <v>87</v>
      </c>
      <c r="C32" s="51">
        <v>0</v>
      </c>
      <c r="D32" s="52">
        <v>0</v>
      </c>
      <c r="E32" s="53">
        <f t="shared" si="0"/>
        <v>0</v>
      </c>
      <c r="F32" s="259"/>
      <c r="G32" s="259"/>
      <c r="H32" s="78">
        <f t="shared" si="1"/>
        <v>0</v>
      </c>
      <c r="I32" s="215"/>
      <c r="J32" s="23"/>
      <c r="K32" s="23"/>
    </row>
    <row r="33" spans="2:11" ht="19.5" customHeight="1" x14ac:dyDescent="0.4">
      <c r="B33" s="44" t="s">
        <v>88</v>
      </c>
      <c r="C33" s="51">
        <v>0</v>
      </c>
      <c r="D33" s="52">
        <v>0</v>
      </c>
      <c r="E33" s="53">
        <f t="shared" si="0"/>
        <v>0</v>
      </c>
      <c r="F33" s="259"/>
      <c r="G33" s="259"/>
      <c r="H33" s="78">
        <f t="shared" si="1"/>
        <v>0</v>
      </c>
      <c r="I33" s="215"/>
      <c r="J33" s="23"/>
      <c r="K33" s="23"/>
    </row>
    <row r="34" spans="2:11" ht="19.5" customHeight="1" x14ac:dyDescent="0.4">
      <c r="B34" s="44" t="s">
        <v>89</v>
      </c>
      <c r="C34" s="51">
        <v>0</v>
      </c>
      <c r="D34" s="52">
        <v>0</v>
      </c>
      <c r="E34" s="53">
        <f t="shared" si="0"/>
        <v>0</v>
      </c>
      <c r="F34" s="259"/>
      <c r="G34" s="259"/>
      <c r="H34" s="78">
        <f t="shared" si="1"/>
        <v>0</v>
      </c>
      <c r="I34" s="215"/>
      <c r="J34" s="23"/>
      <c r="K34" s="23"/>
    </row>
    <row r="35" spans="2:11" ht="19.5" customHeight="1" x14ac:dyDescent="0.4">
      <c r="B35" s="44" t="s">
        <v>90</v>
      </c>
      <c r="C35" s="51">
        <v>0</v>
      </c>
      <c r="D35" s="52">
        <v>0</v>
      </c>
      <c r="E35" s="53">
        <f t="shared" si="0"/>
        <v>0</v>
      </c>
      <c r="F35" s="259"/>
      <c r="G35" s="259"/>
      <c r="H35" s="78">
        <f t="shared" si="1"/>
        <v>0</v>
      </c>
      <c r="I35" s="215"/>
      <c r="J35" s="23"/>
      <c r="K35" s="23"/>
    </row>
    <row r="36" spans="2:11" ht="19.5" customHeight="1" x14ac:dyDescent="0.4">
      <c r="B36" s="44" t="s">
        <v>91</v>
      </c>
      <c r="C36" s="51">
        <v>0</v>
      </c>
      <c r="D36" s="52">
        <v>0</v>
      </c>
      <c r="E36" s="53">
        <f t="shared" si="0"/>
        <v>0</v>
      </c>
      <c r="F36" s="259"/>
      <c r="G36" s="259"/>
      <c r="H36" s="78">
        <f t="shared" si="1"/>
        <v>0</v>
      </c>
      <c r="I36" s="215"/>
      <c r="J36" s="23"/>
      <c r="K36" s="23"/>
    </row>
    <row r="37" spans="2:11" ht="19.5" customHeight="1" x14ac:dyDescent="0.4">
      <c r="B37" s="44" t="s">
        <v>92</v>
      </c>
      <c r="C37" s="375">
        <v>0.06</v>
      </c>
      <c r="D37" s="91"/>
      <c r="E37" s="53">
        <f t="shared" si="0"/>
        <v>0</v>
      </c>
      <c r="F37" s="259"/>
      <c r="G37" s="259"/>
      <c r="H37" s="78" t="str">
        <f t="shared" si="1"/>
        <v/>
      </c>
      <c r="I37" s="215"/>
      <c r="J37" s="23"/>
      <c r="K37" s="23"/>
    </row>
    <row r="38" spans="2:11" ht="19.5" customHeight="1" x14ac:dyDescent="0.4">
      <c r="B38" s="44" t="s">
        <v>93</v>
      </c>
      <c r="C38" s="375">
        <v>0.06</v>
      </c>
      <c r="D38" s="91"/>
      <c r="E38" s="53">
        <f t="shared" si="0"/>
        <v>0</v>
      </c>
      <c r="F38" s="260"/>
      <c r="G38" s="260"/>
      <c r="H38" s="78" t="str">
        <f t="shared" si="1"/>
        <v/>
      </c>
      <c r="I38" s="216"/>
      <c r="J38" s="23"/>
      <c r="K38" s="23"/>
    </row>
    <row r="39" spans="2:11" ht="62.45" customHeight="1" x14ac:dyDescent="0.4">
      <c r="B39" s="45" t="s">
        <v>94</v>
      </c>
      <c r="C39" s="242" t="s">
        <v>132</v>
      </c>
      <c r="D39" s="243"/>
      <c r="E39" s="243"/>
      <c r="F39" s="243"/>
      <c r="G39" s="243"/>
      <c r="H39" s="243"/>
      <c r="I39" s="244"/>
      <c r="J39" s="24"/>
      <c r="K39" s="24"/>
    </row>
    <row r="40" spans="2:11" ht="34.5" customHeight="1" x14ac:dyDescent="0.4">
      <c r="B40" s="185"/>
      <c r="C40" s="186"/>
      <c r="D40" s="186"/>
      <c r="E40" s="186"/>
      <c r="F40" s="186"/>
      <c r="G40" s="186"/>
      <c r="H40" s="186"/>
      <c r="I40" s="187"/>
      <c r="J40" s="9"/>
      <c r="K40" s="9"/>
    </row>
    <row r="41" spans="2:11" ht="34.5" customHeight="1" x14ac:dyDescent="0.4">
      <c r="B41" s="188"/>
      <c r="C41" s="189"/>
      <c r="D41" s="189"/>
      <c r="E41" s="189"/>
      <c r="F41" s="189"/>
      <c r="G41" s="189"/>
      <c r="H41" s="189"/>
      <c r="I41" s="190"/>
      <c r="J41" s="24"/>
      <c r="K41" s="24"/>
    </row>
    <row r="42" spans="2:11" ht="34.5" customHeight="1" x14ac:dyDescent="0.4">
      <c r="B42" s="188"/>
      <c r="C42" s="189"/>
      <c r="D42" s="189"/>
      <c r="E42" s="189"/>
      <c r="F42" s="189"/>
      <c r="G42" s="189"/>
      <c r="H42" s="189"/>
      <c r="I42" s="190"/>
      <c r="J42" s="24"/>
      <c r="K42" s="24"/>
    </row>
    <row r="43" spans="2:11" ht="34.5" customHeight="1" x14ac:dyDescent="0.4">
      <c r="B43" s="188"/>
      <c r="C43" s="189"/>
      <c r="D43" s="189"/>
      <c r="E43" s="189"/>
      <c r="F43" s="189"/>
      <c r="G43" s="189"/>
      <c r="H43" s="189"/>
      <c r="I43" s="190"/>
      <c r="J43" s="24"/>
      <c r="K43" s="24"/>
    </row>
    <row r="44" spans="2:11" ht="34.5" customHeight="1" x14ac:dyDescent="0.4">
      <c r="B44" s="191"/>
      <c r="C44" s="192"/>
      <c r="D44" s="192"/>
      <c r="E44" s="192"/>
      <c r="F44" s="192"/>
      <c r="G44" s="192"/>
      <c r="H44" s="192"/>
      <c r="I44" s="193"/>
      <c r="J44" s="8"/>
      <c r="K44" s="8"/>
    </row>
    <row r="45" spans="2:11" ht="76.95" customHeight="1" x14ac:dyDescent="0.4">
      <c r="B45" s="35" t="s">
        <v>96</v>
      </c>
      <c r="C45" s="255" t="s">
        <v>277</v>
      </c>
      <c r="D45" s="256"/>
      <c r="E45" s="256"/>
      <c r="F45" s="256"/>
      <c r="G45" s="256"/>
      <c r="H45" s="256"/>
      <c r="I45" s="257"/>
      <c r="J45" s="25"/>
      <c r="K45" s="25"/>
    </row>
    <row r="46" spans="2:11" ht="69.75" customHeight="1" x14ac:dyDescent="0.4">
      <c r="B46" s="35" t="s">
        <v>97</v>
      </c>
      <c r="C46" s="245" t="s">
        <v>125</v>
      </c>
      <c r="D46" s="246"/>
      <c r="E46" s="246"/>
      <c r="F46" s="246"/>
      <c r="G46" s="246"/>
      <c r="H46" s="246"/>
      <c r="I46" s="247"/>
      <c r="J46" s="25"/>
      <c r="K46" s="25"/>
    </row>
    <row r="47" spans="2:11" ht="22.5" customHeight="1" x14ac:dyDescent="0.4">
      <c r="B47" s="129" t="s">
        <v>99</v>
      </c>
      <c r="C47" s="129"/>
      <c r="D47" s="129"/>
      <c r="E47" s="129"/>
      <c r="F47" s="129"/>
      <c r="G47" s="129"/>
      <c r="H47" s="129"/>
      <c r="I47" s="129"/>
      <c r="J47" s="25"/>
      <c r="K47" s="25"/>
    </row>
    <row r="48" spans="2:11" ht="32.25" customHeight="1" x14ac:dyDescent="0.4">
      <c r="B48" s="47" t="s">
        <v>100</v>
      </c>
      <c r="C48" s="158" t="s">
        <v>133</v>
      </c>
      <c r="D48" s="159"/>
      <c r="E48" s="159"/>
      <c r="F48" s="159"/>
      <c r="G48" s="159"/>
      <c r="H48" s="159"/>
      <c r="I48" s="160"/>
      <c r="J48" s="26"/>
      <c r="K48" s="26"/>
    </row>
    <row r="49" spans="2:11" ht="28.5" customHeight="1" x14ac:dyDescent="0.4">
      <c r="B49" s="38" t="s">
        <v>102</v>
      </c>
      <c r="C49" s="158" t="s">
        <v>133</v>
      </c>
      <c r="D49" s="159"/>
      <c r="E49" s="159"/>
      <c r="F49" s="159"/>
      <c r="G49" s="159"/>
      <c r="H49" s="159"/>
      <c r="I49" s="160"/>
      <c r="J49" s="26"/>
      <c r="K49" s="26"/>
    </row>
    <row r="50" spans="2:11" ht="30" customHeight="1" x14ac:dyDescent="0.4">
      <c r="B50" s="46" t="s">
        <v>103</v>
      </c>
      <c r="C50" s="158" t="s">
        <v>104</v>
      </c>
      <c r="D50" s="159"/>
      <c r="E50" s="159"/>
      <c r="F50" s="159"/>
      <c r="G50" s="159"/>
      <c r="H50" s="159"/>
      <c r="I50" s="160"/>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5">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showDropDown="1" showInputMessage="1" showErrorMessage="1" sqref="K12" xr:uid="{00000000-0002-0000-07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schemas.microsoft.com/office/infopath/2007/PartnerControls"/>
    <ds:schemaRef ds:uri="http://www.w3.org/XML/1998/namespace"/>
    <ds:schemaRef ds:uri="51ef689d-b6ad-46b4-a3e5-5aef3b47825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dcmitype/"/>
    <ds:schemaRef ds:uri="http://purl.org/dc/elements/1.1/"/>
    <ds:schemaRef ds:uri="f3e988e9-ca31-4b06-9e13-b420a65392f3"/>
    <ds:schemaRef ds:uri="8b8fa32c-abd3-42f3-a97b-1f4db2c01c41"/>
  </ds:schemaRefs>
</ds:datastoreItem>
</file>

<file path=customXml/itemProps3.xml><?xml version="1.0" encoding="utf-8"?>
<ds:datastoreItem xmlns:ds="http://schemas.openxmlformats.org/officeDocument/2006/customXml" ds:itemID="{61013A21-280B-4FBB-BB59-AC4AEE696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META 1</vt:lpstr>
      <vt:lpstr> Meta 2</vt:lpstr>
      <vt:lpstr>HV Actividad 5 y 9 Meta 2</vt:lpstr>
      <vt:lpstr>HV Actividad 5 a 9 Meta 2</vt:lpstr>
      <vt:lpstr>HV Actividad 10 Meta 3</vt:lpstr>
      <vt:lpstr>HV Actividad 11 Meta 3 </vt:lpstr>
      <vt:lpstr>HV Actividad 12 Meta 3  </vt:lpstr>
      <vt:lpstr>Meta 3</vt:lpstr>
      <vt:lpstr>Meta 4</vt:lpstr>
      <vt:lpstr>HV Actividad 14 Meta 5</vt:lpstr>
      <vt:lpstr>HV Actividad 15 y 16 Meta 5</vt:lpstr>
      <vt:lpstr>HV Actividad 17 Meta 5</vt:lpstr>
      <vt:lpstr>Meta 5</vt:lpstr>
      <vt:lpstr>Meta 6</vt:lpstr>
      <vt:lpstr>HV Actividad 18 Meta 6</vt:lpstr>
      <vt:lpstr>HV Actividad 19 Meta 6</vt:lpstr>
      <vt:lpstr>HV Actividad 20 Meta 6</vt:lpstr>
      <vt:lpstr>HV Actividad 21-26 Meta 6</vt:lpstr>
      <vt:lpstr>Meta 7</vt:lpstr>
      <vt:lpstr>HV Actividad 28 Meta 8</vt:lpstr>
      <vt:lpstr>HV Actividad 29 Meta 8</vt:lpstr>
      <vt:lpstr>HV Actividad 22 Meta 7</vt:lpstr>
      <vt:lpstr>HV Actividad 22 Meta 7 (2)</vt:lpstr>
      <vt:lpstr>Meta 8</vt:lpstr>
      <vt:lpstr>Meta 9</vt:lpstr>
      <vt:lpstr>Meta 10</vt:lpstr>
      <vt:lpstr>HV Actividad 30 Meta 9</vt:lpstr>
      <vt:lpstr>HV Actividad 31 Meta 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María del Pilar Segura González</cp:lastModifiedBy>
  <cp:revision/>
  <dcterms:created xsi:type="dcterms:W3CDTF">2010-03-25T16:40:43Z</dcterms:created>
  <dcterms:modified xsi:type="dcterms:W3CDTF">2025-05-20T15:28:55Z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