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7.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8.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drawings/drawing9.xml" ContentType="application/vnd.openxmlformats-officedocument.drawing+xml"/>
  <Override PartName="/xl/comments9.xml" ContentType="application/vnd.openxmlformats-officedocument.spreadsheetml.comments+xml"/>
  <Override PartName="/xl/charts/chart9.xml" ContentType="application/vnd.openxmlformats-officedocument.drawingml.chart+xml"/>
  <Override PartName="/xl/drawings/drawing10.xml" ContentType="application/vnd.openxmlformats-officedocument.drawing+xml"/>
  <Override PartName="/xl/comments10.xml" ContentType="application/vnd.openxmlformats-officedocument.spreadsheetml.comments+xml"/>
  <Override PartName="/xl/charts/chart10.xml" ContentType="application/vnd.openxmlformats-officedocument.drawingml.chart+xml"/>
  <Override PartName="/xl/drawings/drawing11.xml" ContentType="application/vnd.openxmlformats-officedocument.drawing+xml"/>
  <Override PartName="/xl/comments11.xml" ContentType="application/vnd.openxmlformats-officedocument.spreadsheetml.comments+xml"/>
  <Override PartName="/xl/charts/chart11.xml" ContentType="application/vnd.openxmlformats-officedocument.drawingml.chart+xml"/>
  <Override PartName="/xl/drawings/drawing12.xml" ContentType="application/vnd.openxmlformats-officedocument.drawing+xml"/>
  <Override PartName="/xl/comments12.xml" ContentType="application/vnd.openxmlformats-officedocument.spreadsheetml.comments+xml"/>
  <Override PartName="/xl/charts/chart12.xml" ContentType="application/vnd.openxmlformats-officedocument.drawingml.chart+xml"/>
  <Override PartName="/xl/drawings/drawing13.xml" ContentType="application/vnd.openxmlformats-officedocument.drawing+xml"/>
  <Override PartName="/xl/comments13.xml" ContentType="application/vnd.openxmlformats-officedocument.spreadsheetml.comments+xml"/>
  <Override PartName="/xl/charts/chart13.xml" ContentType="application/vnd.openxmlformats-officedocument.drawingml.chart+xml"/>
  <Override PartName="/xl/drawings/drawing14.xml" ContentType="application/vnd.openxmlformats-officedocument.drawing+xml"/>
  <Override PartName="/xl/comments14.xml" ContentType="application/vnd.openxmlformats-officedocument.spreadsheetml.comments+xml"/>
  <Override PartName="/xl/charts/chart14.xml" ContentType="application/vnd.openxmlformats-officedocument.drawingml.chart+xml"/>
  <Override PartName="/xl/drawings/drawing15.xml" ContentType="application/vnd.openxmlformats-officedocument.drawing+xml"/>
  <Override PartName="/xl/comments15.xml" ContentType="application/vnd.openxmlformats-officedocument.spreadsheetml.comments+xml"/>
  <Override PartName="/xl/charts/chart15.xml" ContentType="application/vnd.openxmlformats-officedocument.drawingml.chart+xml"/>
  <Override PartName="/xl/drawings/drawing16.xml" ContentType="application/vnd.openxmlformats-officedocument.drawing+xml"/>
  <Override PartName="/xl/comments16.xml" ContentType="application/vnd.openxmlformats-officedocument.spreadsheetml.comments+xml"/>
  <Override PartName="/xl/charts/chart16.xml" ContentType="application/vnd.openxmlformats-officedocument.drawingml.chart+xml"/>
  <Override PartName="/xl/drawings/drawing17.xml" ContentType="application/vnd.openxmlformats-officedocument.drawing+xml"/>
  <Override PartName="/xl/comments17.xml" ContentType="application/vnd.openxmlformats-officedocument.spreadsheetml.comments+xml"/>
  <Override PartName="/xl/charts/chart17.xml" ContentType="application/vnd.openxmlformats-officedocument.drawingml.chart+xml"/>
  <Override PartName="/xl/drawings/drawing18.xml" ContentType="application/vnd.openxmlformats-officedocument.drawing+xml"/>
  <Override PartName="/xl/comments18.xml" ContentType="application/vnd.openxmlformats-officedocument.spreadsheetml.comments+xml"/>
  <Override PartName="/xl/charts/chart18.xml" ContentType="application/vnd.openxmlformats-officedocument.drawingml.chart+xml"/>
  <Override PartName="/xl/drawings/drawing19.xml" ContentType="application/vnd.openxmlformats-officedocument.drawing+xml"/>
  <Override PartName="/xl/comments19.xml" ContentType="application/vnd.openxmlformats-officedocument.spreadsheetml.comments+xml"/>
  <Override PartName="/xl/charts/chart19.xml" ContentType="application/vnd.openxmlformats-officedocument.drawingml.chart+xml"/>
  <Override PartName="/xl/drawings/drawing20.xml" ContentType="application/vnd.openxmlformats-officedocument.drawing+xml"/>
  <Override PartName="/xl/comments20.xml" ContentType="application/vnd.openxmlformats-officedocument.spreadsheetml.comments+xml"/>
  <Override PartName="/xl/charts/chart20.xml" ContentType="application/vnd.openxmlformats-officedocument.drawingml.chart+xml"/>
  <Override PartName="/xl/drawings/drawing21.xml" ContentType="application/vnd.openxmlformats-officedocument.drawing+xml"/>
  <Override PartName="/xl/embeddings/oleObject2.bin" ContentType="application/vnd.openxmlformats-officedocument.oleObject"/>
  <Override PartName="/xl/comments21.xml" ContentType="application/vnd.openxmlformats-officedocument.spreadsheetml.comments+xml"/>
  <Override PartName="/xl/charts/chart21.xml" ContentType="application/vnd.openxmlformats-officedocument.drawingml.chart+xml"/>
  <Override PartName="/xl/drawings/drawing22.xml" ContentType="application/vnd.openxmlformats-officedocument.drawing+xml"/>
  <Override PartName="/xl/comments22.xml" ContentType="application/vnd.openxmlformats-officedocument.spreadsheetml.comments+xml"/>
  <Override PartName="/xl/charts/chart22.xml" ContentType="application/vnd.openxmlformats-officedocument.drawingml.chart+xml"/>
  <Override PartName="/xl/drawings/drawing23.xml" ContentType="application/vnd.openxmlformats-officedocument.drawing+xml"/>
  <Override PartName="/xl/comments23.xml" ContentType="application/vnd.openxmlformats-officedocument.spreadsheetml.comments+xml"/>
  <Override PartName="/xl/charts/chart23.xml" ContentType="application/vnd.openxmlformats-officedocument.drawingml.chart+xml"/>
  <Override PartName="/xl/drawings/drawing24.xml" ContentType="application/vnd.openxmlformats-officedocument.drawing+xml"/>
  <Override PartName="/xl/comments24.xml" ContentType="application/vnd.openxmlformats-officedocument.spreadsheetml.comments+xml"/>
  <Override PartName="/xl/charts/chart24.xml" ContentType="application/vnd.openxmlformats-officedocument.drawingml.chart+xml"/>
  <Override PartName="/xl/drawings/drawing25.xml" ContentType="application/vnd.openxmlformats-officedocument.drawing+xml"/>
  <Override PartName="/xl/comments25.xml" ContentType="application/vnd.openxmlformats-officedocument.spreadsheetml.comments+xml"/>
  <Override PartName="/xl/charts/chart25.xml" ContentType="application/vnd.openxmlformats-officedocument.drawingml.chart+xml"/>
  <Override PartName="/xl/drawings/drawing26.xml" ContentType="application/vnd.openxmlformats-officedocument.drawing+xml"/>
  <Override PartName="/xl/comments26.xml" ContentType="application/vnd.openxmlformats-officedocument.spreadsheetml.comments+xml"/>
  <Override PartName="/xl/charts/chart26.xml" ContentType="application/vnd.openxmlformats-officedocument.drawingml.chart+xml"/>
  <Override PartName="/xl/drawings/drawing27.xml" ContentType="application/vnd.openxmlformats-officedocument.drawing+xml"/>
  <Override PartName="/xl/comments27.xml" ContentType="application/vnd.openxmlformats-officedocument.spreadsheetml.comments+xml"/>
  <Override PartName="/xl/charts/chart27.xml" ContentType="application/vnd.openxmlformats-officedocument.drawingml.chart+xml"/>
  <Override PartName="/xl/drawings/drawing28.xml" ContentType="application/vnd.openxmlformats-officedocument.drawing+xml"/>
  <Override PartName="/xl/comments28.xml" ContentType="application/vnd.openxmlformats-officedocument.spreadsheetml.comments+xml"/>
  <Override PartName="/xl/charts/chart2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updateLinks="always" defaultThemeVersion="124226"/>
  <mc:AlternateContent xmlns:mc="http://schemas.openxmlformats.org/markup-compatibility/2006">
    <mc:Choice Requires="x15">
      <x15ac:absPath xmlns:x15ac="http://schemas.microsoft.com/office/spreadsheetml/2010/11/ac" url="C:\Users\PILAR\Downloads\"/>
    </mc:Choice>
  </mc:AlternateContent>
  <xr:revisionPtr revIDLastSave="0" documentId="13_ncr:1_{66EBB2AA-F715-401B-A88A-2EF3051970B4}" xr6:coauthVersionLast="47" xr6:coauthVersionMax="47" xr10:uidLastSave="{00000000-0000-0000-0000-000000000000}"/>
  <bookViews>
    <workbookView xWindow="-93" yWindow="-93" windowWidth="20186" windowHeight="12800" tabRatio="844" xr2:uid="{00000000-000D-0000-FFFF-FFFF00000000}"/>
  </bookViews>
  <sheets>
    <sheet name="META 1" sheetId="97" r:id="rId1"/>
    <sheet name=" Meta 2" sheetId="89" r:id="rId2"/>
    <sheet name="HV Actividad 5 y 9 Meta 2" sheetId="81" state="hidden" r:id="rId3"/>
    <sheet name="HV Actividad 5 a 9 Meta 2" sheetId="85" state="hidden" r:id="rId4"/>
    <sheet name="HV Actividad 10 Meta 3" sheetId="82" state="hidden" r:id="rId5"/>
    <sheet name="HV Actividad 11 Meta 3 " sheetId="83" state="hidden" r:id="rId6"/>
    <sheet name="HV Actividad 12 Meta 3  " sheetId="84" state="hidden" r:id="rId7"/>
    <sheet name="Meta 3" sheetId="92" r:id="rId8"/>
    <sheet name="Meta 4" sheetId="93" r:id="rId9"/>
    <sheet name="HV Actividad 14 Meta 5" sheetId="75" state="hidden" r:id="rId10"/>
    <sheet name="HV Actividad 15 y 16 Meta 5" sheetId="80" state="hidden" r:id="rId11"/>
    <sheet name="HV Actividad 17 Meta 5" sheetId="74" state="hidden" r:id="rId12"/>
    <sheet name="Meta 5" sheetId="87" r:id="rId13"/>
    <sheet name="Meta 6" sheetId="90" r:id="rId14"/>
    <sheet name="HV Actividad 18 Meta 6" sheetId="69" state="hidden" r:id="rId15"/>
    <sheet name="HV Actividad 19 Meta 6" sheetId="72" state="hidden" r:id="rId16"/>
    <sheet name="HV Actividad 20 Meta 6" sheetId="73" state="hidden" r:id="rId17"/>
    <sheet name="HV Actividad 21-26 Meta 6" sheetId="78" state="hidden" r:id="rId18"/>
    <sheet name="Meta 7" sheetId="91" r:id="rId19"/>
    <sheet name="HV Actividad 28 Meta 8" sheetId="68" state="hidden" r:id="rId20"/>
    <sheet name="HV Actividad 29 Meta 8" sheetId="24" state="hidden" r:id="rId21"/>
    <sheet name="HV Actividad 22 Meta 7" sheetId="67" state="hidden" r:id="rId22"/>
    <sheet name="HV Actividad 22 Meta 7 (2)" sheetId="88" state="hidden" r:id="rId23"/>
    <sheet name="Meta 8" sheetId="94" r:id="rId24"/>
    <sheet name="Meta 9" sheetId="95" r:id="rId25"/>
    <sheet name="Meta 10" sheetId="96" r:id="rId26"/>
    <sheet name="HV Actividad 30 Meta 9" sheetId="86" state="hidden" r:id="rId27"/>
    <sheet name="HV Actividad 31 Meta 11" sheetId="79" state="hidden" r:id="rId28"/>
  </sheets>
  <definedNames>
    <definedName name="CONDICION_POBLACIONAL" localSheetId="0">#REF!</definedName>
    <definedName name="CONDICION_POBLACIONAL" localSheetId="25">#REF!</definedName>
    <definedName name="CONDICION_POBLACIONAL" localSheetId="7">#REF!</definedName>
    <definedName name="CONDICION_POBLACIONAL" localSheetId="8">#REF!</definedName>
    <definedName name="CONDICION_POBLACIONAL" localSheetId="13">#REF!</definedName>
    <definedName name="CONDICION_POBLACIONAL" localSheetId="18">#REF!</definedName>
    <definedName name="CONDICION_POBLACIONAL" localSheetId="23">#REF!</definedName>
    <definedName name="CONDICION_POBLACIONAL" localSheetId="24">#REF!</definedName>
    <definedName name="CONDICION_POBLACIONAL">#REF!</definedName>
    <definedName name="GRUPO_ETAREO" localSheetId="0">#REF!</definedName>
    <definedName name="GRUPO_ETAREO" localSheetId="25">#REF!</definedName>
    <definedName name="GRUPO_ETAREO" localSheetId="7">#REF!</definedName>
    <definedName name="GRUPO_ETAREO" localSheetId="8">#REF!</definedName>
    <definedName name="GRUPO_ETAREO" localSheetId="13">#REF!</definedName>
    <definedName name="GRUPO_ETAREO" localSheetId="18">#REF!</definedName>
    <definedName name="GRUPO_ETAREO" localSheetId="23">#REF!</definedName>
    <definedName name="GRUPO_ETAREO" localSheetId="24">#REF!</definedName>
    <definedName name="GRUPO_ETAREO">#REF!</definedName>
    <definedName name="GRUPO_ETAREOS" localSheetId="1">' Meta 2'!#REF!</definedName>
    <definedName name="GRUPO_ETAREOS" localSheetId="4">#REF!</definedName>
    <definedName name="GRUPO_ETAREOS" localSheetId="5">#REF!</definedName>
    <definedName name="GRUPO_ETAREOS" localSheetId="6">#REF!</definedName>
    <definedName name="GRUPO_ETAREOS" localSheetId="9">#REF!</definedName>
    <definedName name="GRUPO_ETAREOS" localSheetId="10">#REF!</definedName>
    <definedName name="GRUPO_ETAREOS" localSheetId="15">#REF!</definedName>
    <definedName name="GRUPO_ETAREOS" localSheetId="16">#REF!</definedName>
    <definedName name="GRUPO_ETAREOS" localSheetId="21">#REF!</definedName>
    <definedName name="GRUPO_ETAREOS" localSheetId="22">#REF!</definedName>
    <definedName name="GRUPO_ETAREOS" localSheetId="19">#REF!</definedName>
    <definedName name="GRUPO_ETAREOS" localSheetId="20">#REF!</definedName>
    <definedName name="GRUPO_ETAREOS" localSheetId="26">#REF!</definedName>
    <definedName name="GRUPO_ETAREOS" localSheetId="27">#REF!</definedName>
    <definedName name="GRUPO_ETAREOS" localSheetId="3">'HV Actividad 5 a 9 Meta 2'!#REF!</definedName>
    <definedName name="GRUPO_ETAREOS" localSheetId="2">#REF!</definedName>
    <definedName name="GRUPO_ETAREOS" localSheetId="0">#REF!</definedName>
    <definedName name="GRUPO_ETAREOS" localSheetId="25">#REF!</definedName>
    <definedName name="GRUPO_ETAREOS" localSheetId="7">#REF!</definedName>
    <definedName name="GRUPO_ETAREOS" localSheetId="8">#REF!</definedName>
    <definedName name="GRUPO_ETAREOS" localSheetId="12">#REF!</definedName>
    <definedName name="GRUPO_ETAREOS" localSheetId="13">#REF!</definedName>
    <definedName name="GRUPO_ETAREOS" localSheetId="18">#REF!</definedName>
    <definedName name="GRUPO_ETAREOS" localSheetId="23">#REF!</definedName>
    <definedName name="GRUPO_ETAREOS" localSheetId="24">#REF!</definedName>
    <definedName name="GRUPO_ETAREOS">#REF!</definedName>
    <definedName name="GRUPO_ETARIO" localSheetId="1">' Meta 2'!#REF!</definedName>
    <definedName name="GRUPO_ETARIO" localSheetId="4">#REF!</definedName>
    <definedName name="GRUPO_ETARIO" localSheetId="5">#REF!</definedName>
    <definedName name="GRUPO_ETARIO" localSheetId="6">#REF!</definedName>
    <definedName name="GRUPO_ETARIO" localSheetId="9">#REF!</definedName>
    <definedName name="GRUPO_ETARIO" localSheetId="10">#REF!</definedName>
    <definedName name="GRUPO_ETARIO" localSheetId="15">#REF!</definedName>
    <definedName name="GRUPO_ETARIO" localSheetId="16">#REF!</definedName>
    <definedName name="GRUPO_ETARIO" localSheetId="21">#REF!</definedName>
    <definedName name="GRUPO_ETARIO" localSheetId="22">#REF!</definedName>
    <definedName name="GRUPO_ETARIO" localSheetId="19">#REF!</definedName>
    <definedName name="GRUPO_ETARIO" localSheetId="20">#REF!</definedName>
    <definedName name="GRUPO_ETARIO" localSheetId="26">#REF!</definedName>
    <definedName name="GRUPO_ETARIO" localSheetId="27">#REF!</definedName>
    <definedName name="GRUPO_ETARIO" localSheetId="3">'HV Actividad 5 a 9 Meta 2'!#REF!</definedName>
    <definedName name="GRUPO_ETARIO" localSheetId="2">#REF!</definedName>
    <definedName name="GRUPO_ETARIO" localSheetId="0">#REF!</definedName>
    <definedName name="GRUPO_ETARIO" localSheetId="25">#REF!</definedName>
    <definedName name="GRUPO_ETARIO" localSheetId="7">#REF!</definedName>
    <definedName name="GRUPO_ETARIO" localSheetId="8">#REF!</definedName>
    <definedName name="GRUPO_ETARIO" localSheetId="12">#REF!</definedName>
    <definedName name="GRUPO_ETARIO" localSheetId="13">#REF!</definedName>
    <definedName name="GRUPO_ETARIO" localSheetId="18">#REF!</definedName>
    <definedName name="GRUPO_ETARIO" localSheetId="23">#REF!</definedName>
    <definedName name="GRUPO_ETARIO" localSheetId="24">#REF!</definedName>
    <definedName name="GRUPO_ETARIO">#REF!</definedName>
    <definedName name="GRUPO_ETNICO" localSheetId="1">' Meta 2'!#REF!</definedName>
    <definedName name="GRUPO_ETNICO" localSheetId="4">#REF!</definedName>
    <definedName name="GRUPO_ETNICO" localSheetId="5">#REF!</definedName>
    <definedName name="GRUPO_ETNICO" localSheetId="6">#REF!</definedName>
    <definedName name="GRUPO_ETNICO" localSheetId="9">#REF!</definedName>
    <definedName name="GRUPO_ETNICO" localSheetId="10">#REF!</definedName>
    <definedName name="GRUPO_ETNICO" localSheetId="15">#REF!</definedName>
    <definedName name="GRUPO_ETNICO" localSheetId="16">#REF!</definedName>
    <definedName name="GRUPO_ETNICO" localSheetId="21">#REF!</definedName>
    <definedName name="GRUPO_ETNICO" localSheetId="22">#REF!</definedName>
    <definedName name="GRUPO_ETNICO" localSheetId="19">#REF!</definedName>
    <definedName name="GRUPO_ETNICO" localSheetId="20">#REF!</definedName>
    <definedName name="GRUPO_ETNICO" localSheetId="26">#REF!</definedName>
    <definedName name="GRUPO_ETNICO" localSheetId="27">#REF!</definedName>
    <definedName name="GRUPO_ETNICO" localSheetId="3">'HV Actividad 5 a 9 Meta 2'!#REF!</definedName>
    <definedName name="GRUPO_ETNICO" localSheetId="2">#REF!</definedName>
    <definedName name="GRUPO_ETNICO" localSheetId="0">#REF!</definedName>
    <definedName name="GRUPO_ETNICO" localSheetId="25">#REF!</definedName>
    <definedName name="GRUPO_ETNICO" localSheetId="7">#REF!</definedName>
    <definedName name="GRUPO_ETNICO" localSheetId="8">#REF!</definedName>
    <definedName name="GRUPO_ETNICO" localSheetId="12">#REF!</definedName>
    <definedName name="GRUPO_ETNICO" localSheetId="13">#REF!</definedName>
    <definedName name="GRUPO_ETNICO" localSheetId="18">#REF!</definedName>
    <definedName name="GRUPO_ETNICO" localSheetId="23">#REF!</definedName>
    <definedName name="GRUPO_ETNICO" localSheetId="24">#REF!</definedName>
    <definedName name="GRUPO_ETNICO">#REF!</definedName>
    <definedName name="GRUPOETNICO" localSheetId="1">' Meta 2'!#REF!</definedName>
    <definedName name="GRUPOETNICO" localSheetId="4">#REF!</definedName>
    <definedName name="GRUPOETNICO" localSheetId="5">#REF!</definedName>
    <definedName name="GRUPOETNICO" localSheetId="6">#REF!</definedName>
    <definedName name="GRUPOETNICO" localSheetId="9">#REF!</definedName>
    <definedName name="GRUPOETNICO" localSheetId="10">#REF!</definedName>
    <definedName name="GRUPOETNICO" localSheetId="15">#REF!</definedName>
    <definedName name="GRUPOETNICO" localSheetId="16">#REF!</definedName>
    <definedName name="GRUPOETNICO" localSheetId="21">#REF!</definedName>
    <definedName name="GRUPOETNICO" localSheetId="22">#REF!</definedName>
    <definedName name="GRUPOETNICO" localSheetId="19">#REF!</definedName>
    <definedName name="GRUPOETNICO" localSheetId="20">#REF!</definedName>
    <definedName name="GRUPOETNICO" localSheetId="26">#REF!</definedName>
    <definedName name="GRUPOETNICO" localSheetId="27">#REF!</definedName>
    <definedName name="GRUPOETNICO" localSheetId="3">'HV Actividad 5 a 9 Meta 2'!#REF!</definedName>
    <definedName name="GRUPOETNICO" localSheetId="2">#REF!</definedName>
    <definedName name="GRUPOETNICO" localSheetId="0">#REF!</definedName>
    <definedName name="GRUPOETNICO" localSheetId="25">#REF!</definedName>
    <definedName name="GRUPOETNICO" localSheetId="7">#REF!</definedName>
    <definedName name="GRUPOETNICO" localSheetId="8">#REF!</definedName>
    <definedName name="GRUPOETNICO" localSheetId="12">#REF!</definedName>
    <definedName name="GRUPOETNICO" localSheetId="13">#REF!</definedName>
    <definedName name="GRUPOETNICO" localSheetId="18">#REF!</definedName>
    <definedName name="GRUPOETNICO" localSheetId="23">#REF!</definedName>
    <definedName name="GRUPOETNICO" localSheetId="24">#REF!</definedName>
    <definedName name="GRUPOETNICO">#REF!</definedName>
    <definedName name="GRUPOS_ETNICOS" localSheetId="25">#REF!</definedName>
    <definedName name="GRUPOS_ETNICOS" localSheetId="7">#REF!</definedName>
    <definedName name="GRUPOS_ETNICOS" localSheetId="8">#REF!</definedName>
    <definedName name="GRUPOS_ETNICOS" localSheetId="13">#REF!</definedName>
    <definedName name="GRUPOS_ETNICOS" localSheetId="18">#REF!</definedName>
    <definedName name="GRUPOS_ETNICOS" localSheetId="23">#REF!</definedName>
    <definedName name="GRUPOS_ETNICOS" localSheetId="24">#REF!</definedName>
    <definedName name="GRUPOS_ETNICOS">#REF!</definedName>
    <definedName name="LOCALIDAD" localSheetId="1">' Meta 2'!#REF!</definedName>
    <definedName name="LOCALIDAD" localSheetId="4">#REF!</definedName>
    <definedName name="LOCALIDAD" localSheetId="5">#REF!</definedName>
    <definedName name="LOCALIDAD" localSheetId="6">#REF!</definedName>
    <definedName name="LOCALIDAD" localSheetId="9">#REF!</definedName>
    <definedName name="LOCALIDAD" localSheetId="10">#REF!</definedName>
    <definedName name="LOCALIDAD" localSheetId="15">#REF!</definedName>
    <definedName name="LOCALIDAD" localSheetId="16">#REF!</definedName>
    <definedName name="LOCALIDAD" localSheetId="21">#REF!</definedName>
    <definedName name="LOCALIDAD" localSheetId="22">#REF!</definedName>
    <definedName name="LOCALIDAD" localSheetId="19">#REF!</definedName>
    <definedName name="LOCALIDAD" localSheetId="20">#REF!</definedName>
    <definedName name="LOCALIDAD" localSheetId="26">#REF!</definedName>
    <definedName name="LOCALIDAD" localSheetId="27">#REF!</definedName>
    <definedName name="LOCALIDAD" localSheetId="3">'HV Actividad 5 a 9 Meta 2'!#REF!</definedName>
    <definedName name="LOCALIDAD" localSheetId="2">#REF!</definedName>
    <definedName name="LOCALIDAD" localSheetId="0">#REF!</definedName>
    <definedName name="LOCALIDAD" localSheetId="25">#REF!</definedName>
    <definedName name="LOCALIDAD" localSheetId="7">#REF!</definedName>
    <definedName name="LOCALIDAD" localSheetId="8">#REF!</definedName>
    <definedName name="LOCALIDAD" localSheetId="12">#REF!</definedName>
    <definedName name="LOCALIDAD" localSheetId="13">#REF!</definedName>
    <definedName name="LOCALIDAD" localSheetId="18">#REF!</definedName>
    <definedName name="LOCALIDAD" localSheetId="23">#REF!</definedName>
    <definedName name="LOCALIDAD" localSheetId="24">#REF!</definedName>
    <definedName name="LOCALIDAD">#REF!</definedName>
    <definedName name="LOCALIZACION" localSheetId="1">' Meta 2'!#REF!</definedName>
    <definedName name="LOCALIZACION" localSheetId="4">#REF!</definedName>
    <definedName name="LOCALIZACION" localSheetId="5">#REF!</definedName>
    <definedName name="LOCALIZACION" localSheetId="6">#REF!</definedName>
    <definedName name="LOCALIZACION" localSheetId="9">#REF!</definedName>
    <definedName name="LOCALIZACION" localSheetId="10">#REF!</definedName>
    <definedName name="LOCALIZACION" localSheetId="15">#REF!</definedName>
    <definedName name="LOCALIZACION" localSheetId="16">#REF!</definedName>
    <definedName name="LOCALIZACION" localSheetId="21">#REF!</definedName>
    <definedName name="LOCALIZACION" localSheetId="22">#REF!</definedName>
    <definedName name="LOCALIZACION" localSheetId="19">#REF!</definedName>
    <definedName name="LOCALIZACION" localSheetId="20">#REF!</definedName>
    <definedName name="LOCALIZACION" localSheetId="26">#REF!</definedName>
    <definedName name="LOCALIZACION" localSheetId="27">#REF!</definedName>
    <definedName name="LOCALIZACION" localSheetId="3">'HV Actividad 5 a 9 Meta 2'!#REF!</definedName>
    <definedName name="LOCALIZACION" localSheetId="2">#REF!</definedName>
    <definedName name="LOCALIZACION" localSheetId="0">#REF!</definedName>
    <definedName name="LOCALIZACION" localSheetId="25">#REF!</definedName>
    <definedName name="LOCALIZACION" localSheetId="7">#REF!</definedName>
    <definedName name="LOCALIZACION" localSheetId="8">#REF!</definedName>
    <definedName name="LOCALIZACION" localSheetId="12">#REF!</definedName>
    <definedName name="LOCALIZACION" localSheetId="13">#REF!</definedName>
    <definedName name="LOCALIZACION" localSheetId="18">#REF!</definedName>
    <definedName name="LOCALIZACION" localSheetId="23">#REF!</definedName>
    <definedName name="LOCALIZACION" localSheetId="24">#REF!</definedName>
    <definedName name="LOCALIZA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97" l="1"/>
  <c r="E27" i="97" l="1"/>
  <c r="F27" i="97"/>
  <c r="H27" i="97"/>
  <c r="E28" i="97"/>
  <c r="H28" i="97"/>
  <c r="E29" i="97"/>
  <c r="H29" i="97"/>
  <c r="E30" i="97"/>
  <c r="H30" i="97"/>
  <c r="E31" i="97"/>
  <c r="H31" i="97"/>
  <c r="O31" i="97"/>
  <c r="E32" i="97"/>
  <c r="H32" i="97"/>
  <c r="O32" i="97"/>
  <c r="G27" i="97"/>
  <c r="I27" i="97" s="1"/>
  <c r="E33" i="97"/>
  <c r="O33" i="97"/>
  <c r="E34" i="97"/>
  <c r="O34" i="97"/>
  <c r="E35" i="97"/>
  <c r="O35" i="97"/>
  <c r="E36" i="97"/>
  <c r="O36" i="97"/>
  <c r="E37" i="97"/>
  <c r="E38" i="97"/>
  <c r="H38" i="97"/>
  <c r="H38" i="96"/>
  <c r="H27" i="96"/>
  <c r="H28" i="96" s="1"/>
  <c r="H29" i="96" s="1"/>
  <c r="H30" i="96" s="1"/>
  <c r="H31" i="96" s="1"/>
  <c r="H32" i="96" s="1"/>
  <c r="H33" i="96" s="1"/>
  <c r="H34" i="96" s="1"/>
  <c r="H35" i="96" s="1"/>
  <c r="H36" i="96" s="1"/>
  <c r="H37" i="96" s="1"/>
  <c r="G27" i="96"/>
  <c r="I27" i="96" s="1"/>
  <c r="F27" i="96"/>
  <c r="H38" i="95"/>
  <c r="H37" i="95"/>
  <c r="H27" i="95"/>
  <c r="H28" i="95" s="1"/>
  <c r="H29" i="95" s="1"/>
  <c r="H30" i="95" s="1"/>
  <c r="H31" i="95" s="1"/>
  <c r="H32" i="95" s="1"/>
  <c r="H33" i="95" s="1"/>
  <c r="H34" i="95" s="1"/>
  <c r="H35" i="95" s="1"/>
  <c r="H36" i="95" s="1"/>
  <c r="G27" i="95"/>
  <c r="I27" i="95" s="1"/>
  <c r="F27" i="95"/>
  <c r="H38" i="94"/>
  <c r="H27" i="94"/>
  <c r="H28" i="94" s="1"/>
  <c r="H29" i="94" s="1"/>
  <c r="H30" i="94" s="1"/>
  <c r="H31" i="94" s="1"/>
  <c r="H32" i="94" s="1"/>
  <c r="H33" i="94" s="1"/>
  <c r="H34" i="94" s="1"/>
  <c r="H35" i="94" s="1"/>
  <c r="H36" i="94" s="1"/>
  <c r="H37" i="94" s="1"/>
  <c r="G27" i="94"/>
  <c r="I27" i="94" s="1"/>
  <c r="F27" i="94"/>
  <c r="H38" i="91"/>
  <c r="H27" i="91"/>
  <c r="H28" i="91" s="1"/>
  <c r="H29" i="91" s="1"/>
  <c r="H30" i="91" s="1"/>
  <c r="H31" i="91" s="1"/>
  <c r="H32" i="91" s="1"/>
  <c r="H33" i="91" s="1"/>
  <c r="H34" i="91" s="1"/>
  <c r="H35" i="91" s="1"/>
  <c r="H36" i="91" s="1"/>
  <c r="H37" i="91" s="1"/>
  <c r="G27" i="91"/>
  <c r="I27" i="91" s="1"/>
  <c r="F27" i="91"/>
  <c r="H38" i="90"/>
  <c r="H27" i="90"/>
  <c r="H28" i="90" s="1"/>
  <c r="H29" i="90" s="1"/>
  <c r="H30" i="90" s="1"/>
  <c r="H31" i="90" s="1"/>
  <c r="H32" i="90" s="1"/>
  <c r="H33" i="90" s="1"/>
  <c r="H34" i="90" s="1"/>
  <c r="H35" i="90" s="1"/>
  <c r="H36" i="90" s="1"/>
  <c r="H37" i="90" s="1"/>
  <c r="G27" i="90"/>
  <c r="I27" i="90" s="1"/>
  <c r="F27" i="90"/>
  <c r="H38" i="87"/>
  <c r="H27" i="87"/>
  <c r="H28" i="87" s="1"/>
  <c r="H29" i="87" s="1"/>
  <c r="H30" i="87" s="1"/>
  <c r="H31" i="87" s="1"/>
  <c r="H32" i="87" s="1"/>
  <c r="H33" i="87" s="1"/>
  <c r="H34" i="87" s="1"/>
  <c r="H35" i="87" s="1"/>
  <c r="H36" i="87" s="1"/>
  <c r="H37" i="87" s="1"/>
  <c r="G27" i="87"/>
  <c r="I27" i="87" s="1"/>
  <c r="F27" i="87"/>
  <c r="H37" i="93"/>
  <c r="H38" i="93" s="1"/>
  <c r="H27" i="93"/>
  <c r="H28" i="93" s="1"/>
  <c r="H29" i="93" s="1"/>
  <c r="H30" i="93" s="1"/>
  <c r="H31" i="93" s="1"/>
  <c r="H32" i="93" s="1"/>
  <c r="H33" i="93" s="1"/>
  <c r="H34" i="93" s="1"/>
  <c r="H35" i="93" s="1"/>
  <c r="H36" i="93" s="1"/>
  <c r="G27" i="93"/>
  <c r="I27" i="93" s="1"/>
  <c r="F27" i="93"/>
  <c r="H38" i="92"/>
  <c r="H36" i="92"/>
  <c r="H37" i="92" s="1"/>
  <c r="H27" i="92"/>
  <c r="H28" i="92" s="1"/>
  <c r="H29" i="92" s="1"/>
  <c r="H30" i="92" s="1"/>
  <c r="H31" i="92" s="1"/>
  <c r="H32" i="92" s="1"/>
  <c r="H33" i="92" s="1"/>
  <c r="H34" i="92" s="1"/>
  <c r="H35" i="92" s="1"/>
  <c r="H33" i="97" l="1"/>
  <c r="H34" i="97" s="1"/>
  <c r="H35" i="97" s="1"/>
  <c r="H36" i="97" s="1"/>
  <c r="H37" i="97" s="1"/>
  <c r="H27" i="89"/>
  <c r="H28" i="89" s="1"/>
  <c r="H29" i="89" s="1"/>
  <c r="H30" i="89" s="1"/>
  <c r="H31" i="89" s="1"/>
  <c r="H32" i="89" s="1"/>
  <c r="H33" i="89" s="1"/>
  <c r="H34" i="89" s="1"/>
  <c r="H35" i="89" s="1"/>
  <c r="H36" i="89" s="1"/>
  <c r="H37" i="89" s="1"/>
  <c r="H38" i="89" s="1"/>
  <c r="E38" i="96" l="1"/>
  <c r="E37" i="96"/>
  <c r="E36" i="96"/>
  <c r="E35" i="96"/>
  <c r="E34" i="96"/>
  <c r="E33" i="96"/>
  <c r="E32" i="96"/>
  <c r="E31" i="96"/>
  <c r="E30" i="96"/>
  <c r="E29" i="96"/>
  <c r="E28" i="96"/>
  <c r="E27" i="96"/>
  <c r="E38" i="95"/>
  <c r="E37" i="95"/>
  <c r="E36" i="95"/>
  <c r="E35" i="95"/>
  <c r="E34" i="95"/>
  <c r="E33" i="95"/>
  <c r="E32" i="95"/>
  <c r="E31" i="95"/>
  <c r="E30" i="95"/>
  <c r="E29" i="95"/>
  <c r="E28" i="95"/>
  <c r="E27" i="95"/>
  <c r="E38" i="94"/>
  <c r="E37" i="94"/>
  <c r="E36" i="94"/>
  <c r="E35" i="94"/>
  <c r="E34" i="94"/>
  <c r="E33" i="94"/>
  <c r="E32" i="94"/>
  <c r="E31" i="94"/>
  <c r="E30" i="94"/>
  <c r="E29" i="94"/>
  <c r="E28" i="94"/>
  <c r="E27" i="94"/>
  <c r="E38" i="93"/>
  <c r="E37" i="93"/>
  <c r="E36" i="93"/>
  <c r="E35" i="93"/>
  <c r="E34" i="93"/>
  <c r="E33" i="93"/>
  <c r="E32" i="93"/>
  <c r="E31" i="93"/>
  <c r="E30" i="93"/>
  <c r="E29" i="93"/>
  <c r="E28" i="93"/>
  <c r="E27" i="93"/>
  <c r="E38" i="92"/>
  <c r="E37" i="92"/>
  <c r="E36" i="92"/>
  <c r="E35" i="92"/>
  <c r="E34" i="92"/>
  <c r="E33" i="92"/>
  <c r="E32" i="92"/>
  <c r="E31" i="92"/>
  <c r="E30" i="92"/>
  <c r="E29" i="92"/>
  <c r="E28" i="92"/>
  <c r="G27" i="92"/>
  <c r="I27" i="92" s="1"/>
  <c r="F27" i="92"/>
  <c r="E27" i="92"/>
  <c r="E38" i="91"/>
  <c r="E37" i="91"/>
  <c r="E36" i="91"/>
  <c r="E35" i="91"/>
  <c r="E34" i="91"/>
  <c r="E33" i="91"/>
  <c r="E32" i="91"/>
  <c r="E31" i="91"/>
  <c r="E30" i="91"/>
  <c r="E29" i="91"/>
  <c r="E28" i="91"/>
  <c r="E27" i="91"/>
  <c r="E38" i="90"/>
  <c r="E37" i="90"/>
  <c r="E36" i="90"/>
  <c r="E35" i="90"/>
  <c r="E34" i="90"/>
  <c r="E33" i="90"/>
  <c r="E32" i="90"/>
  <c r="E31" i="90"/>
  <c r="E30" i="90"/>
  <c r="E29" i="90"/>
  <c r="E28" i="90"/>
  <c r="E27" i="90"/>
  <c r="K18" i="81" l="1"/>
  <c r="E38" i="89" l="1"/>
  <c r="E37" i="89"/>
  <c r="E36" i="89"/>
  <c r="E35" i="89"/>
  <c r="E34" i="89"/>
  <c r="E33" i="89"/>
  <c r="C32" i="89"/>
  <c r="E32" i="89" s="1"/>
  <c r="C31" i="89"/>
  <c r="E31" i="89" s="1"/>
  <c r="C30" i="89"/>
  <c r="E30" i="89" s="1"/>
  <c r="C29" i="89"/>
  <c r="E29" i="89" s="1"/>
  <c r="C28" i="89"/>
  <c r="E28" i="89" s="1"/>
  <c r="G27" i="89"/>
  <c r="I27" i="89" s="1"/>
  <c r="C27" i="89"/>
  <c r="F27" i="89" s="1"/>
  <c r="H38" i="88"/>
  <c r="E38" i="88"/>
  <c r="H37" i="88"/>
  <c r="E37" i="88"/>
  <c r="E36" i="88"/>
  <c r="H35" i="88"/>
  <c r="H36" i="88" s="1"/>
  <c r="E35" i="88"/>
  <c r="H34" i="88"/>
  <c r="E34" i="88"/>
  <c r="H33" i="88"/>
  <c r="E33" i="88"/>
  <c r="H32" i="88"/>
  <c r="E32" i="88"/>
  <c r="H31" i="88"/>
  <c r="E31" i="88"/>
  <c r="H30" i="88"/>
  <c r="E30" i="88"/>
  <c r="H29" i="88"/>
  <c r="E29" i="88"/>
  <c r="H28" i="88"/>
  <c r="E28" i="88"/>
  <c r="H27" i="88"/>
  <c r="G27" i="88"/>
  <c r="I27" i="88" s="1"/>
  <c r="F27" i="88"/>
  <c r="E27" i="88"/>
  <c r="E38" i="87"/>
  <c r="E37" i="87"/>
  <c r="E36" i="87"/>
  <c r="E35" i="87"/>
  <c r="E34" i="87"/>
  <c r="E33" i="87"/>
  <c r="E32" i="87"/>
  <c r="E31" i="87"/>
  <c r="E30" i="87"/>
  <c r="E29" i="87"/>
  <c r="E28" i="87"/>
  <c r="E27" i="87"/>
  <c r="H37" i="80"/>
  <c r="H38" i="80"/>
  <c r="C27" i="85"/>
  <c r="C28" i="85"/>
  <c r="C29" i="85"/>
  <c r="C30" i="85"/>
  <c r="C31" i="85"/>
  <c r="C32" i="85"/>
  <c r="H38" i="86"/>
  <c r="E38" i="86"/>
  <c r="H37" i="86"/>
  <c r="E37" i="86"/>
  <c r="H36" i="86"/>
  <c r="E36" i="86"/>
  <c r="H35" i="86"/>
  <c r="E35" i="86"/>
  <c r="H34" i="86"/>
  <c r="E34" i="86"/>
  <c r="H33" i="86"/>
  <c r="E33" i="86"/>
  <c r="H32" i="86"/>
  <c r="E32" i="86"/>
  <c r="H31" i="86"/>
  <c r="E31" i="86"/>
  <c r="H30" i="86"/>
  <c r="E30" i="86"/>
  <c r="H29" i="86"/>
  <c r="E29" i="86"/>
  <c r="H28" i="86"/>
  <c r="E28" i="86"/>
  <c r="H27" i="86"/>
  <c r="G27" i="86"/>
  <c r="I27" i="86" s="1"/>
  <c r="F27" i="86"/>
  <c r="E27" i="86"/>
  <c r="E27" i="85"/>
  <c r="F27" i="85"/>
  <c r="G27" i="85"/>
  <c r="I27" i="85"/>
  <c r="E28" i="85"/>
  <c r="H28" i="85"/>
  <c r="E29" i="85"/>
  <c r="H29" i="85"/>
  <c r="E30" i="85"/>
  <c r="H30" i="85"/>
  <c r="E31" i="85"/>
  <c r="H31" i="85"/>
  <c r="E32" i="85"/>
  <c r="H32" i="85"/>
  <c r="E33" i="85"/>
  <c r="H33" i="85"/>
  <c r="E34" i="85"/>
  <c r="H34" i="85"/>
  <c r="E35" i="85"/>
  <c r="H35" i="85"/>
  <c r="E36" i="85"/>
  <c r="H36" i="85"/>
  <c r="E37" i="85"/>
  <c r="H37" i="85"/>
  <c r="E38" i="85"/>
  <c r="H38" i="85"/>
  <c r="H38" i="84"/>
  <c r="E38" i="84"/>
  <c r="H37" i="84"/>
  <c r="E37" i="84"/>
  <c r="H36" i="84"/>
  <c r="E36" i="84"/>
  <c r="H35" i="84"/>
  <c r="E35" i="84"/>
  <c r="H34" i="84"/>
  <c r="E34" i="84"/>
  <c r="H33" i="84"/>
  <c r="E33" i="84"/>
  <c r="H32" i="84"/>
  <c r="E32" i="84"/>
  <c r="H31" i="84"/>
  <c r="E31" i="84"/>
  <c r="H30" i="84"/>
  <c r="E30" i="84"/>
  <c r="H29" i="84"/>
  <c r="E29" i="84"/>
  <c r="H28" i="84"/>
  <c r="E28" i="84"/>
  <c r="H27" i="84"/>
  <c r="G27" i="84"/>
  <c r="I27" i="84" s="1"/>
  <c r="F27" i="84"/>
  <c r="E27" i="84"/>
  <c r="H38" i="83"/>
  <c r="E38" i="83"/>
  <c r="H37" i="83"/>
  <c r="E37" i="83"/>
  <c r="H36" i="83"/>
  <c r="E36" i="83"/>
  <c r="H35" i="83"/>
  <c r="E35" i="83"/>
  <c r="H34" i="83"/>
  <c r="E34" i="83"/>
  <c r="H33" i="83"/>
  <c r="E33" i="83"/>
  <c r="H32" i="83"/>
  <c r="E32" i="83"/>
  <c r="H31" i="83"/>
  <c r="E31" i="83"/>
  <c r="H30" i="83"/>
  <c r="E30" i="83"/>
  <c r="H29" i="83"/>
  <c r="E29" i="83"/>
  <c r="H28" i="83"/>
  <c r="E28" i="83"/>
  <c r="H27" i="83"/>
  <c r="G27" i="83"/>
  <c r="I27" i="83" s="1"/>
  <c r="F27" i="83"/>
  <c r="E27" i="83"/>
  <c r="H38" i="82"/>
  <c r="E38" i="82"/>
  <c r="H37" i="82"/>
  <c r="E37" i="82"/>
  <c r="H36" i="82"/>
  <c r="E36" i="82"/>
  <c r="H35" i="82"/>
  <c r="E35" i="82"/>
  <c r="H34" i="82"/>
  <c r="E34" i="82"/>
  <c r="H33" i="82"/>
  <c r="E33" i="82"/>
  <c r="H32" i="82"/>
  <c r="E32" i="82"/>
  <c r="H31" i="82"/>
  <c r="E31" i="82"/>
  <c r="H30" i="82"/>
  <c r="E30" i="82"/>
  <c r="H29" i="82"/>
  <c r="E29" i="82"/>
  <c r="H28" i="82"/>
  <c r="E28" i="82"/>
  <c r="H27" i="82"/>
  <c r="G27" i="82"/>
  <c r="I27" i="82" s="1"/>
  <c r="F27" i="82"/>
  <c r="E27" i="82"/>
  <c r="H38" i="81"/>
  <c r="E38" i="81"/>
  <c r="H37" i="81"/>
  <c r="E37" i="81"/>
  <c r="E36" i="81"/>
  <c r="E35" i="81"/>
  <c r="E34" i="81"/>
  <c r="E33" i="81"/>
  <c r="H32" i="81"/>
  <c r="H33" i="81" s="1"/>
  <c r="H34" i="81" s="1"/>
  <c r="H35" i="81" s="1"/>
  <c r="H36" i="81" s="1"/>
  <c r="E32" i="81"/>
  <c r="H31" i="81"/>
  <c r="E31" i="81"/>
  <c r="H30" i="81"/>
  <c r="E30" i="81"/>
  <c r="H29" i="81"/>
  <c r="E29" i="81"/>
  <c r="H28" i="81"/>
  <c r="E28" i="81"/>
  <c r="H27" i="81"/>
  <c r="G27" i="81"/>
  <c r="I27" i="81" s="1"/>
  <c r="F27" i="81"/>
  <c r="E27" i="81"/>
  <c r="F27" i="74"/>
  <c r="G27" i="74"/>
  <c r="E33" i="74"/>
  <c r="E34" i="74"/>
  <c r="E35" i="74"/>
  <c r="E33" i="78"/>
  <c r="E34" i="78"/>
  <c r="E35" i="78"/>
  <c r="E36" i="78"/>
  <c r="E37" i="78"/>
  <c r="E38" i="78"/>
  <c r="H36" i="73"/>
  <c r="H35" i="73"/>
  <c r="H34" i="73"/>
  <c r="H33" i="73"/>
  <c r="H27" i="73"/>
  <c r="E35" i="72"/>
  <c r="E34" i="72"/>
  <c r="H38" i="72"/>
  <c r="H37" i="72"/>
  <c r="H36" i="72"/>
  <c r="H35" i="72"/>
  <c r="H34" i="72"/>
  <c r="H33" i="72"/>
  <c r="E33" i="72"/>
  <c r="E36" i="72"/>
  <c r="G27" i="72"/>
  <c r="H27" i="72"/>
  <c r="H28" i="72"/>
  <c r="H29" i="72"/>
  <c r="H30" i="72"/>
  <c r="H31" i="72"/>
  <c r="H32" i="72"/>
  <c r="E33" i="80"/>
  <c r="E34" i="80"/>
  <c r="E35" i="80"/>
  <c r="E36" i="80"/>
  <c r="E37" i="80"/>
  <c r="E38" i="80"/>
  <c r="E32" i="80"/>
  <c r="E31" i="80"/>
  <c r="E30" i="80"/>
  <c r="E29" i="80"/>
  <c r="E28" i="80"/>
  <c r="H27" i="80"/>
  <c r="H28" i="80" s="1"/>
  <c r="H29" i="80" s="1"/>
  <c r="H30" i="80" s="1"/>
  <c r="H31" i="80" s="1"/>
  <c r="H32" i="80" s="1"/>
  <c r="H33" i="80" s="1"/>
  <c r="H34" i="80" s="1"/>
  <c r="H35" i="80" s="1"/>
  <c r="H36" i="80" s="1"/>
  <c r="G27" i="80"/>
  <c r="I27" i="80" s="1"/>
  <c r="F27" i="80"/>
  <c r="E27" i="80"/>
  <c r="E38" i="79"/>
  <c r="E37" i="79"/>
  <c r="E36" i="79"/>
  <c r="E35" i="79"/>
  <c r="E34" i="79"/>
  <c r="E33" i="79"/>
  <c r="E32" i="79"/>
  <c r="E31" i="79"/>
  <c r="E30" i="79"/>
  <c r="E29" i="79"/>
  <c r="E28" i="79"/>
  <c r="H27" i="79"/>
  <c r="H28" i="79" s="1"/>
  <c r="H29" i="79" s="1"/>
  <c r="H30" i="79" s="1"/>
  <c r="H31" i="79" s="1"/>
  <c r="H32" i="79" s="1"/>
  <c r="H33" i="79" s="1"/>
  <c r="H34" i="79" s="1"/>
  <c r="H35" i="79" s="1"/>
  <c r="H36" i="79" s="1"/>
  <c r="H37" i="79" s="1"/>
  <c r="H38" i="79" s="1"/>
  <c r="G27" i="79"/>
  <c r="I27" i="79" s="1"/>
  <c r="F27" i="79"/>
  <c r="E27" i="79"/>
  <c r="E36" i="74"/>
  <c r="H38" i="78"/>
  <c r="H37" i="78"/>
  <c r="H36" i="78"/>
  <c r="H35" i="78"/>
  <c r="H34" i="78"/>
  <c r="H33" i="78"/>
  <c r="H32" i="78"/>
  <c r="E32" i="78"/>
  <c r="H31" i="78"/>
  <c r="E31" i="78"/>
  <c r="H30" i="78"/>
  <c r="E30" i="78"/>
  <c r="H29" i="78"/>
  <c r="E29" i="78"/>
  <c r="H28" i="78"/>
  <c r="E28" i="78"/>
  <c r="H27" i="78"/>
  <c r="G27" i="78"/>
  <c r="I27" i="78" s="1"/>
  <c r="F27" i="78"/>
  <c r="E27" i="78"/>
  <c r="H38" i="75"/>
  <c r="E38" i="75"/>
  <c r="H37" i="75"/>
  <c r="E37" i="75"/>
  <c r="H36" i="75"/>
  <c r="E36" i="75"/>
  <c r="E35" i="75"/>
  <c r="E34" i="75"/>
  <c r="E33" i="75"/>
  <c r="E32" i="75"/>
  <c r="E31" i="75"/>
  <c r="E30" i="75"/>
  <c r="E29" i="75"/>
  <c r="E28" i="75"/>
  <c r="H27" i="75"/>
  <c r="H28" i="75" s="1"/>
  <c r="H29" i="75" s="1"/>
  <c r="H30" i="75" s="1"/>
  <c r="H31" i="75" s="1"/>
  <c r="H32" i="75" s="1"/>
  <c r="H33" i="75" s="1"/>
  <c r="H34" i="75" s="1"/>
  <c r="H35" i="75" s="1"/>
  <c r="G27" i="75"/>
  <c r="I27" i="75" s="1"/>
  <c r="F27" i="75"/>
  <c r="E27" i="75"/>
  <c r="H38" i="74"/>
  <c r="E38" i="74"/>
  <c r="H37" i="74"/>
  <c r="E37" i="74"/>
  <c r="E32" i="74"/>
  <c r="E31" i="74"/>
  <c r="E30" i="74"/>
  <c r="E29" i="74"/>
  <c r="E28" i="74"/>
  <c r="H27" i="74"/>
  <c r="H28" i="74" s="1"/>
  <c r="H29" i="74" s="1"/>
  <c r="H30" i="74" s="1"/>
  <c r="H31" i="74" s="1"/>
  <c r="H32" i="74" s="1"/>
  <c r="H33" i="74" s="1"/>
  <c r="H34" i="74" s="1"/>
  <c r="H35" i="74" s="1"/>
  <c r="H36" i="74" s="1"/>
  <c r="I27" i="74"/>
  <c r="E27" i="74"/>
  <c r="H38" i="73"/>
  <c r="E38" i="73"/>
  <c r="H37" i="73"/>
  <c r="E37" i="73"/>
  <c r="E36" i="73"/>
  <c r="E35" i="73"/>
  <c r="E34" i="73"/>
  <c r="E33" i="73"/>
  <c r="E32" i="73"/>
  <c r="E31" i="73"/>
  <c r="E30" i="73"/>
  <c r="E29" i="73"/>
  <c r="E28" i="73"/>
  <c r="H28" i="73"/>
  <c r="H29" i="73" s="1"/>
  <c r="H30" i="73" s="1"/>
  <c r="H31" i="73" s="1"/>
  <c r="H32" i="73" s="1"/>
  <c r="G27" i="73"/>
  <c r="I27" i="73" s="1"/>
  <c r="F27" i="73"/>
  <c r="E27" i="73"/>
  <c r="E38" i="72"/>
  <c r="E37" i="72"/>
  <c r="E32" i="72"/>
  <c r="E31" i="72"/>
  <c r="E30" i="72"/>
  <c r="E29" i="72"/>
  <c r="E28" i="72"/>
  <c r="I27" i="72"/>
  <c r="F27" i="72"/>
  <c r="E27" i="72"/>
  <c r="E27" i="69"/>
  <c r="F27" i="69"/>
  <c r="G27" i="69"/>
  <c r="H27" i="69"/>
  <c r="I27" i="69"/>
  <c r="E28" i="69"/>
  <c r="H28" i="69"/>
  <c r="E29" i="69"/>
  <c r="H29" i="69"/>
  <c r="E30" i="69"/>
  <c r="H30" i="69"/>
  <c r="E31" i="69"/>
  <c r="H31" i="69"/>
  <c r="E32" i="69"/>
  <c r="H32" i="69"/>
  <c r="H33" i="69"/>
  <c r="H34" i="69"/>
  <c r="H35" i="69"/>
  <c r="E36" i="69"/>
  <c r="H36" i="69"/>
  <c r="E37" i="69"/>
  <c r="H37" i="69"/>
  <c r="E38" i="69"/>
  <c r="H38" i="69"/>
  <c r="H38" i="68"/>
  <c r="E38" i="68"/>
  <c r="H37" i="68"/>
  <c r="E37" i="68"/>
  <c r="E36" i="68"/>
  <c r="E35" i="68"/>
  <c r="E34" i="68"/>
  <c r="E33" i="68"/>
  <c r="E32" i="68"/>
  <c r="E31" i="68"/>
  <c r="E30" i="68"/>
  <c r="E29" i="68"/>
  <c r="E28" i="68"/>
  <c r="H27" i="68"/>
  <c r="H28" i="68" s="1"/>
  <c r="H29" i="68" s="1"/>
  <c r="H30" i="68" s="1"/>
  <c r="H31" i="68" s="1"/>
  <c r="H32" i="68" s="1"/>
  <c r="G27" i="68"/>
  <c r="I27" i="68" s="1"/>
  <c r="F27" i="68"/>
  <c r="E27" i="68"/>
  <c r="F27" i="24"/>
  <c r="H38" i="67"/>
  <c r="E38" i="67"/>
  <c r="H37" i="67"/>
  <c r="E37" i="67"/>
  <c r="E36" i="67"/>
  <c r="H35" i="67"/>
  <c r="H36" i="67" s="1"/>
  <c r="E35" i="67"/>
  <c r="H34" i="67"/>
  <c r="E34" i="67"/>
  <c r="H33" i="67"/>
  <c r="E33" i="67"/>
  <c r="H32" i="67"/>
  <c r="E32" i="67"/>
  <c r="H31" i="67"/>
  <c r="E31" i="67"/>
  <c r="H30" i="67"/>
  <c r="E30" i="67"/>
  <c r="H29" i="67"/>
  <c r="E29" i="67"/>
  <c r="H28" i="67"/>
  <c r="E28" i="67"/>
  <c r="H27" i="67"/>
  <c r="G27" i="67"/>
  <c r="I27" i="67" s="1"/>
  <c r="F27" i="67"/>
  <c r="E27" i="67"/>
  <c r="E38" i="24"/>
  <c r="E37" i="24"/>
  <c r="E36" i="24"/>
  <c r="E35" i="24"/>
  <c r="E34" i="24"/>
  <c r="E33" i="24"/>
  <c r="E32" i="24"/>
  <c r="E31" i="24"/>
  <c r="E30" i="24"/>
  <c r="E29" i="24"/>
  <c r="E28" i="24"/>
  <c r="E27" i="24"/>
  <c r="H27" i="24"/>
  <c r="H28" i="24" s="1"/>
  <c r="H29" i="24" s="1"/>
  <c r="H30" i="24" s="1"/>
  <c r="H31" i="24" s="1"/>
  <c r="H32" i="24" s="1"/>
  <c r="H33" i="68" l="1"/>
  <c r="H34" i="68" s="1"/>
  <c r="H35" i="68" s="1"/>
  <c r="H36" i="68" s="1"/>
  <c r="E27" i="89"/>
  <c r="H33" i="24"/>
  <c r="H34" i="24" s="1"/>
  <c r="H35" i="24" s="1"/>
  <c r="H36" i="24" s="1"/>
  <c r="H37" i="24" s="1"/>
  <c r="H38" i="24" s="1"/>
  <c r="G27" i="24"/>
  <c r="I27"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DC72A32C-EFDE-47E3-B444-EFB2461C8A54}">
      <text>
        <r>
          <rPr>
            <sz val="9"/>
            <color indexed="81"/>
            <rFont val="Tahoma"/>
            <family val="2"/>
          </rPr>
          <t xml:space="preserve">El código SEGPLAN: corresponde al número asignado para la meta en el  SEGPLAN.
</t>
        </r>
      </text>
    </comment>
    <comment ref="D6" authorId="0" shapeId="0" xr:uid="{CD51D31E-5D6C-42A9-8F8A-46A1602EA714}">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7FF7DF89-38ED-4B24-BCB0-97C3964CD26B}">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4DD004FD-1A51-4BF6-A226-C0C90837DF3D}">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9EB71045-92F7-4EF2-923B-DBEA9AAC9598}">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CED2CFC2-82BF-4FFE-A016-A6B9308886E4}">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3D5F911E-5092-429A-8E02-98E2B265BC9A}">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1FD3C44F-EF6B-4DD4-9A5A-FB1A5862989A}">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9EBB5509-FB60-406E-B8A1-1F2225FDA2D6}">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EF526F62-0C54-41F2-8541-5455D186958A}">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703205C-B7A1-455D-B793-346BA652EAA9}">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221A3552-0DA5-4173-A2AE-830375855536}">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942E2235-3B4C-41D7-9AC2-053ADC7A0F08}">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B48403F8-D4CB-4B83-B000-84C36861E92D}">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3B69A5D6-0409-4D17-834E-7062E1328093}">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37D70F9A-F4FA-45E6-AF3C-FA623EE36CE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E48D1386-FBB2-4026-AB89-04606DAEFC1B}">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98EE57FA-AC8B-45A5-9E92-B2F484A3D009}">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4E0701C6-B637-4AD6-96C7-752A5C4D1967}">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8F80CF10-7174-4FF4-8F05-626E0BA6886D}">
      <text>
        <r>
          <rPr>
            <b/>
            <sz val="9"/>
            <color indexed="81"/>
            <rFont val="Tahoma"/>
            <family val="2"/>
          </rPr>
          <t xml:space="preserve">Nombre:
</t>
        </r>
        <r>
          <rPr>
            <sz val="9"/>
            <color indexed="81"/>
            <rFont val="Tahoma"/>
            <family val="2"/>
          </rPr>
          <t xml:space="preserve">Elemento que compone el indicador.
</t>
        </r>
      </text>
    </comment>
    <comment ref="B20" authorId="0" shapeId="0" xr:uid="{26239630-E53A-4D7C-AA5C-D0700F75AD14}">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75D4D694-6DE7-40BF-A02F-F17FCE321EF9}">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17AA1D76-0C59-4F0F-B42B-2FA1CEEE3E6D}">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A4AB887D-6381-41CC-9D69-E508A2614075}">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113478F6-3491-4486-ADBB-2F9523689B18}">
      <text>
        <r>
          <rPr>
            <b/>
            <sz val="9"/>
            <color indexed="81"/>
            <rFont val="Tahoma"/>
            <family val="2"/>
          </rPr>
          <t>Acumulado cuatrienio:</t>
        </r>
        <r>
          <rPr>
            <sz val="9"/>
            <color indexed="81"/>
            <rFont val="Tahoma"/>
            <family val="2"/>
          </rPr>
          <t>Hace referencia al valor acumulado durante el cuatrienio</t>
        </r>
      </text>
    </comment>
    <comment ref="B23" authorId="0" shapeId="0" xr:uid="{DD9AD6CB-F1A5-463C-8640-7D98CAC2762D}">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ED08443D-EDBB-4F0C-9A6D-C560970E027E}">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7D4E35FF-06FF-4F57-9496-E533D683945B}">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311CE152-613E-470B-9781-D69623ED0E78}">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000-000001000000}">
      <text>
        <r>
          <rPr>
            <sz val="9"/>
            <color indexed="81"/>
            <rFont val="Tahoma"/>
            <family val="2"/>
          </rPr>
          <t xml:space="preserve">El código SEGPLAN: corresponde al número asignado para la meta en el  SEGPLAN.
</t>
        </r>
      </text>
    </comment>
    <comment ref="D6" authorId="0" shapeId="0" xr:uid="{00000000-0006-0000-00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0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0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0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0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0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0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0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0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0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0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0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0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0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0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0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0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0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0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0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0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0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0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0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0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0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0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0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100-000001000000}">
      <text>
        <r>
          <rPr>
            <sz val="9"/>
            <color indexed="81"/>
            <rFont val="Tahoma"/>
            <family val="2"/>
          </rPr>
          <t xml:space="preserve">El código SEGPLAN: corresponde al número asignado para la meta en el  SEGPLAN.
</t>
        </r>
      </text>
    </comment>
    <comment ref="D6" authorId="0" shapeId="0" xr:uid="{00000000-0006-0000-01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1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1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1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1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1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1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1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1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1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1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1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1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1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1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1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1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1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1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1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1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1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1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1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1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1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1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1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200-000001000000}">
      <text>
        <r>
          <rPr>
            <sz val="9"/>
            <color indexed="81"/>
            <rFont val="Tahoma"/>
            <family val="2"/>
          </rPr>
          <t xml:space="preserve">El código SEGPLAN: corresponde al número asignado para la meta en el  SEGPLAN.
</t>
        </r>
      </text>
    </comment>
    <comment ref="D6" authorId="0" shapeId="0" xr:uid="{00000000-0006-0000-02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2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2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2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2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2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2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2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2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2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2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2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2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2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2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2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2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2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2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2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2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2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2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2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2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2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2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2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3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3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3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4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4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4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5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5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5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6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6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6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6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7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7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7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7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8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8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8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8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900-000001000000}">
      <text>
        <r>
          <rPr>
            <sz val="9"/>
            <color indexed="81"/>
            <rFont val="Tahoma"/>
            <family val="2"/>
          </rPr>
          <t xml:space="preserve">El código SEGPLAN: corresponde al número asignado para la meta en el  SEGPLAN.
</t>
        </r>
      </text>
    </comment>
    <comment ref="D6" authorId="0" shapeId="0" xr:uid="{00000000-0006-0000-09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9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9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9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9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9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9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9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9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9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9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9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9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9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9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9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9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9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9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9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9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9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9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9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9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9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9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9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A00-000001000000}">
      <text>
        <r>
          <rPr>
            <sz val="9"/>
            <color indexed="81"/>
            <rFont val="Tahoma"/>
            <family val="2"/>
          </rPr>
          <t xml:space="preserve">El código SEGPLAN: corresponde al número asignado para la meta en el  SEGPLAN.
</t>
        </r>
      </text>
    </comment>
    <comment ref="D6" authorId="0" shapeId="0" xr:uid="{00000000-0006-0000-0A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A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A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A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A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A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A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A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A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A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A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A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A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A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A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A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A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A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A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A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A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A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A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A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A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A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A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A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B00-000001000000}">
      <text>
        <r>
          <rPr>
            <sz val="9"/>
            <color indexed="81"/>
            <rFont val="Tahoma"/>
            <family val="2"/>
          </rPr>
          <t xml:space="preserve">El código SEGPLAN: corresponde al número asignado para la meta en el  SEGPLAN.
</t>
        </r>
      </text>
    </comment>
    <comment ref="D6" authorId="0" shapeId="0" xr:uid="{00000000-0006-0000-0B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B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B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B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B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B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B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B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B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B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B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B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B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B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B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B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B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B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B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B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B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B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B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B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B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B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B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B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C00-000001000000}">
      <text>
        <r>
          <rPr>
            <sz val="9"/>
            <color indexed="81"/>
            <rFont val="Tahoma"/>
            <family val="2"/>
          </rPr>
          <t xml:space="preserve">El código SEGPLAN: corresponde al número asignado para la meta en el  SEGPLAN.
</t>
        </r>
      </text>
    </comment>
    <comment ref="D6" authorId="0" shapeId="0" xr:uid="{00000000-0006-0000-0C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C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C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C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C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C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C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C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C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C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C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C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C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C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C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C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C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C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C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C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C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C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C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C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C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C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C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C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D00-000001000000}">
      <text>
        <r>
          <rPr>
            <sz val="9"/>
            <color indexed="81"/>
            <rFont val="Tahoma"/>
            <family val="2"/>
          </rPr>
          <t xml:space="preserve">El código SEGPLAN: corresponde al número asignado para la meta en el  SEGPLAN.
</t>
        </r>
      </text>
    </comment>
    <comment ref="D6" authorId="0" shapeId="0" xr:uid="{00000000-0006-0000-0D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D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D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D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D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D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D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D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D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D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D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D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D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D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D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D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D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D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D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D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D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D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D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D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D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D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D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D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E00-000001000000}">
      <text>
        <r>
          <rPr>
            <sz val="9"/>
            <color indexed="81"/>
            <rFont val="Tahoma"/>
            <family val="2"/>
          </rPr>
          <t xml:space="preserve">El código SEGPLAN: corresponde al número asignado para la meta en el  SEGPLAN.
</t>
        </r>
      </text>
    </comment>
    <comment ref="D6" authorId="0" shapeId="0" xr:uid="{00000000-0006-0000-0E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E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E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E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E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E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E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E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E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E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E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E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E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E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E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E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E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E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E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E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E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E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E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E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E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E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E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E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F00-000001000000}">
      <text>
        <r>
          <rPr>
            <sz val="9"/>
            <color indexed="81"/>
            <rFont val="Tahoma"/>
            <family val="2"/>
          </rPr>
          <t xml:space="preserve">El código SEGPLAN: corresponde al número asignado para la meta en el  SEGPLAN.
</t>
        </r>
      </text>
    </comment>
    <comment ref="D6" authorId="0" shapeId="0" xr:uid="{00000000-0006-0000-0F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F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F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F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F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F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F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F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F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F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F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F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F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F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F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F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F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F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F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F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F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F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F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F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F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F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F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F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000-000001000000}">
      <text>
        <r>
          <rPr>
            <sz val="9"/>
            <color indexed="81"/>
            <rFont val="Tahoma"/>
            <family val="2"/>
          </rPr>
          <t xml:space="preserve">El código SEGPLAN: corresponde al número asignado para la meta en el  SEGPLAN.
</t>
        </r>
      </text>
    </comment>
    <comment ref="D6" authorId="0" shapeId="0" xr:uid="{00000000-0006-0000-10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0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0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0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0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0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0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0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0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0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0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0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0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0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0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0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0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0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0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0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0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0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0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0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0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0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0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0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100-000001000000}">
      <text>
        <r>
          <rPr>
            <sz val="9"/>
            <color indexed="81"/>
            <rFont val="Tahoma"/>
            <family val="2"/>
          </rPr>
          <t xml:space="preserve">El código SEGPLAN: corresponde al número asignado para la meta en el  SEGPLAN.
</t>
        </r>
      </text>
    </comment>
    <comment ref="D6" authorId="0" shapeId="0" xr:uid="{00000000-0006-0000-11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1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1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1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1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1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1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1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1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1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1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1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1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1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1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1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1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1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1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1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1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1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1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1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1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1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1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1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200-000001000000}">
      <text>
        <r>
          <rPr>
            <sz val="9"/>
            <color indexed="81"/>
            <rFont val="Tahoma"/>
            <family val="2"/>
          </rPr>
          <t xml:space="preserve">El código SEGPLAN: corresponde al número asignado para la meta en el  SEGPLAN.
</t>
        </r>
      </text>
    </comment>
    <comment ref="D6" authorId="0" shapeId="0" xr:uid="{00000000-0006-0000-12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2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2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2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2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2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2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2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2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2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2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2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2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2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2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2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2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2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2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2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2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2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2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2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2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2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2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2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300-000001000000}">
      <text>
        <r>
          <rPr>
            <sz val="9"/>
            <color indexed="81"/>
            <rFont val="Tahoma"/>
            <family val="2"/>
          </rPr>
          <t xml:space="preserve">El código SEGPLAN: corresponde al número asignado para la meta en el  SEGPLAN.
</t>
        </r>
      </text>
    </comment>
    <comment ref="D6" authorId="0" shapeId="0" xr:uid="{00000000-0006-0000-1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3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3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3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3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3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3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3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3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3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3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3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3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3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3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3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3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3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3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500-000001000000}">
      <text>
        <r>
          <rPr>
            <sz val="9"/>
            <color indexed="81"/>
            <rFont val="Tahoma"/>
            <family val="2"/>
          </rPr>
          <t xml:space="preserve">El código SEGPLAN: corresponde al número asignado para la meta en el  SEGPLAN.
</t>
        </r>
      </text>
    </comment>
    <comment ref="D6" authorId="0" shapeId="0" xr:uid="{00000000-0006-0000-1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5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5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5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5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5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5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5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5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5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5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5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5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5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5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5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5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5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5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800-000001000000}">
      <text>
        <r>
          <rPr>
            <sz val="9"/>
            <color indexed="81"/>
            <rFont val="Tahoma"/>
            <family val="2"/>
          </rPr>
          <t xml:space="preserve">El código SEGPLAN: corresponde al número asignado para la meta en el  SEGPLAN.
</t>
        </r>
      </text>
    </comment>
    <comment ref="D6" authorId="0" shapeId="0" xr:uid="{00000000-0006-0000-1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8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8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8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8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8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8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8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8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8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8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8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8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8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8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8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8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8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8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400-000001000000}">
      <text>
        <r>
          <rPr>
            <sz val="9"/>
            <color indexed="81"/>
            <rFont val="Tahoma"/>
            <family val="2"/>
          </rPr>
          <t xml:space="preserve">El código SEGPLAN: corresponde al número asignado para la meta en el  SEGPLAN.
</t>
        </r>
      </text>
    </comment>
    <comment ref="D6" authorId="0" shapeId="0" xr:uid="{00000000-0006-0000-1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4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4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4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4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4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400-000011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4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devir de tipología eficacia.
</t>
        </r>
      </text>
    </comment>
    <comment ref="B17" authorId="0" shapeId="0" xr:uid="{00000000-0006-0000-14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4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4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4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4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4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4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4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4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4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4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600-000001000000}">
      <text>
        <r>
          <rPr>
            <sz val="9"/>
            <color indexed="81"/>
            <rFont val="Tahoma"/>
            <family val="2"/>
          </rPr>
          <t xml:space="preserve">El código SEGPLAN: corresponde al número asignado para la meta en el  SEGPLAN.
</t>
        </r>
      </text>
    </comment>
    <comment ref="D6" authorId="0" shapeId="0" xr:uid="{00000000-0006-0000-1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6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6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6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6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6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6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6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6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6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6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6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6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6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6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6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6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6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6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700-000001000000}">
      <text>
        <r>
          <rPr>
            <sz val="9"/>
            <color indexed="81"/>
            <rFont val="Tahoma"/>
            <family val="2"/>
          </rPr>
          <t xml:space="preserve">El código SEGPLAN: corresponde al número asignado para la meta en el  SEGPLAN.
</t>
        </r>
      </text>
    </comment>
    <comment ref="D6" authorId="0" shapeId="0" xr:uid="{00000000-0006-0000-1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7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7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7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7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7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7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7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7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7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7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7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7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7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7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7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7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7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7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900-000001000000}">
      <text>
        <r>
          <rPr>
            <sz val="9"/>
            <color indexed="81"/>
            <rFont val="Tahoma"/>
            <family val="2"/>
          </rPr>
          <t xml:space="preserve">El código SEGPLAN: corresponde al número asignado para la meta en el  SEGPLAN.
</t>
        </r>
      </text>
    </comment>
    <comment ref="D6" authorId="0" shapeId="0" xr:uid="{00000000-0006-0000-19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9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9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9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9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9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9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9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9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9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9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9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9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9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9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9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9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9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9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9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9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9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9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9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9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9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9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9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A00-000001000000}">
      <text>
        <r>
          <rPr>
            <sz val="9"/>
            <color indexed="81"/>
            <rFont val="Tahoma"/>
            <family val="2"/>
          </rPr>
          <t xml:space="preserve">El código SEGPLAN: corresponde al número asignado para la meta en el  SEGPLAN.
</t>
        </r>
      </text>
    </comment>
    <comment ref="D6" authorId="0" shapeId="0" xr:uid="{00000000-0006-0000-1A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A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A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A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A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A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A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A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A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A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A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A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A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A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A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A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A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A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A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A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A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A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A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A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A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A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A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A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<sst xmlns="http://schemas.openxmlformats.org/spreadsheetml/2006/main" count="2977" uniqueCount="300">
  <si>
    <t>PROCESO DIRECCIONAMIENTO ESTRATÉGICO</t>
  </si>
  <si>
    <t>Producto</t>
  </si>
  <si>
    <t>HOJA DE VIDA DEL INDICADOR</t>
  </si>
  <si>
    <t>Proceso</t>
  </si>
  <si>
    <t>Código: PE01-PR06-F03</t>
  </si>
  <si>
    <t>Versión: 4.0</t>
  </si>
  <si>
    <t>Actividad</t>
  </si>
  <si>
    <t>PARTE 1. Identificación del Indicador</t>
  </si>
  <si>
    <t>Constante</t>
  </si>
  <si>
    <t>Código SEGPLAN Meta/Actividad Proyecto</t>
  </si>
  <si>
    <t>Descripción Meta/Actividad Proyecto de Inversión o de Gestión</t>
  </si>
  <si>
    <t>Generar  accesibilidad de las acciones misionales y administrativas mediante la promociòn-divulgación de la información y servicios  a la comunidad en general.</t>
  </si>
  <si>
    <t>Apoyo</t>
  </si>
  <si>
    <t>Creciente</t>
  </si>
  <si>
    <t>Meta/Actividad con territorialización</t>
  </si>
  <si>
    <t>Dependencia responsable</t>
  </si>
  <si>
    <t>Subdirección de Gestión Corporativa</t>
  </si>
  <si>
    <t>Indicador PMR</t>
  </si>
  <si>
    <t>NO</t>
  </si>
  <si>
    <t>Misional</t>
  </si>
  <si>
    <t>Decreciente</t>
  </si>
  <si>
    <t>Nombre Proyecto</t>
  </si>
  <si>
    <t>Mejoramiento de la gestión pública y administrativa del Instituto Distrital de
Protección y Bienestar Animal en Bogotá D.C.</t>
  </si>
  <si>
    <t>Código del Proyecto</t>
  </si>
  <si>
    <t>Estratégico</t>
  </si>
  <si>
    <t>Suma</t>
  </si>
  <si>
    <t>Código del proceso</t>
  </si>
  <si>
    <t>PE03</t>
  </si>
  <si>
    <t>Evaluación</t>
  </si>
  <si>
    <t>Objetivo estratégico</t>
  </si>
  <si>
    <t xml:space="preserve">5 Bogotá Confia en su gobierno </t>
  </si>
  <si>
    <t>Meta Plan Distrital de Desarrollo</t>
  </si>
  <si>
    <t>Realizar el 100% de las acciones para el mejoramiento de la capacidad de gestión pública del sector ambiente.</t>
  </si>
  <si>
    <t>SI</t>
  </si>
  <si>
    <t>Nombre del indicador</t>
  </si>
  <si>
    <t>Implementar 100% la estrategia de comunicación para posicionar  la entidad en el Distrito Capital</t>
  </si>
  <si>
    <t>Tipología</t>
  </si>
  <si>
    <t>Efectividad</t>
  </si>
  <si>
    <t>Anual</t>
  </si>
  <si>
    <t>Fecha de programación</t>
  </si>
  <si>
    <t xml:space="preserve">JULIO - DICIEMBRE </t>
  </si>
  <si>
    <t>Tipo anualización</t>
  </si>
  <si>
    <t>Semestral</t>
  </si>
  <si>
    <t>Objetivo y descripción del Indicador</t>
  </si>
  <si>
    <t>Dar visibilidad y posicionamiento a la misionalidad del Instituto, a través de acciones de divulgación y relacionamiento con los públicos de interés.</t>
  </si>
  <si>
    <t>Trimestral</t>
  </si>
  <si>
    <t>Fuente u origen de Datos</t>
  </si>
  <si>
    <t xml:space="preserve">Plan de Acción </t>
  </si>
  <si>
    <t>Mensual</t>
  </si>
  <si>
    <t>Fórmula de Cálculo</t>
  </si>
  <si>
    <t>Actividades ejecutadas del Plan de Acción.</t>
  </si>
  <si>
    <t>Unidad de medida del indicador</t>
  </si>
  <si>
    <t>Cantidad</t>
  </si>
  <si>
    <t>Eficacia</t>
  </si>
  <si>
    <t xml:space="preserve">Nombre de las Variables </t>
  </si>
  <si>
    <t>Magnitud Ejecutada</t>
  </si>
  <si>
    <t xml:space="preserve">Magnitud programada </t>
  </si>
  <si>
    <t>Eficiencia</t>
  </si>
  <si>
    <t>Actividades ejecutadas del Plan de Acción de la meta 2</t>
  </si>
  <si>
    <t>Actividades programadas del plan de acción de la meta 2</t>
  </si>
  <si>
    <t>Unidad de medida (de la variable)</t>
  </si>
  <si>
    <t>Descripción de la variable</t>
  </si>
  <si>
    <t>Acciones como desarrollo de contenidos, gestión de relaciones públicas para la consecución de alianzas y entrevistas, construcción de piezas gráficas y piezas audiovisuales, monitoreo de medios, entre otras actividades.</t>
  </si>
  <si>
    <t>Acciones programadas en el plan de acción que contienen desarrollo de contenidos, gestión de relaciones públicas para la consecución de alianzas y entrevistas, construcción de piezas gráficas y piezas audiovisuales, monitoreo de medios, entre otras actividades.</t>
  </si>
  <si>
    <t>Inicio de la Serie</t>
  </si>
  <si>
    <t xml:space="preserve">JULIO </t>
  </si>
  <si>
    <t>Línea base</t>
  </si>
  <si>
    <t>Acumulado cuatrienio</t>
  </si>
  <si>
    <t>Fin de la Serie</t>
  </si>
  <si>
    <t>DICIEMBRE</t>
  </si>
  <si>
    <t>Valor de la Meta</t>
  </si>
  <si>
    <t>Frecuencia del reporte</t>
  </si>
  <si>
    <t xml:space="preserve">Justificación meta inferior a línea base </t>
  </si>
  <si>
    <t>PARTE 2. Seguimiento al Indicador</t>
  </si>
  <si>
    <t>Mes</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</si>
  <si>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</si>
  <si>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</si>
  <si>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</si>
  <si>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</si>
  <si>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</si>
  <si>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</si>
  <si>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</si>
  <si>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 xml:space="preserve">Enero </t>
  </si>
  <si>
    <t>Febrero</t>
  </si>
  <si>
    <t>Marzo</t>
  </si>
  <si>
    <t>Abril</t>
  </si>
  <si>
    <t>Mayo</t>
  </si>
  <si>
    <t>Junio</t>
  </si>
  <si>
    <t>Julio</t>
  </si>
  <si>
    <t>Agosto</t>
  </si>
  <si>
    <t>Septiembre</t>
  </si>
  <si>
    <t>Octubre</t>
  </si>
  <si>
    <t>Noviembre</t>
  </si>
  <si>
    <t>Diciembre</t>
  </si>
  <si>
    <t>Descripción del avance de acumulado de la vigencia</t>
  </si>
  <si>
    <t>En la vigencia 2024 se han realizado diferentes acciones e iniciativas, encaminadas todas al posicionamiento del Instituto y a la sensibilización de la ciudadanía frente a la protección y bienestar animal. A octubre de la vigencia, tres actividades resaltan por su alcance en redes sociales: IV Congreso Internacional de Derecho Animal, Expopet 2024 y Semana PYBA, realizadas en junio, agosto, y septiembre-octubre. Así mismo, algunas fechas y publicaciones han tenido gran alcance e interacción en redes sociales como la publicación realizada el  27 de julio en torno al 'Día del perro callejero', llegando a mas de 325.000 visualizaciones y 230.000 cuentas alcanzadas, siendo el post con mayor alcance desde la creación del IDPYBA. En general, las publicaciones relacionadas con operaciones desde el 'Escuadrón Anticrueldad', así como las acciones derivadas de 'Urgencias Veterinarias', tienen gran visibilidad en las plataformas digitales del Instituto, lo cual evidencia la sensibilidad de la ciudadanía respecto a su misionalidad.</t>
  </si>
  <si>
    <t>Descripción del avance en el mes de reporte</t>
  </si>
  <si>
    <t xml:space="preserve">En octubre se realizaron diferentes acciones de relacionamiento, divulgación, monitoreo y posicionamiento del Instituto. Se resalta el número de contenidos realizados, la consecución de 6 de los 9 días de la Semana PYBA (28 de septiembre al 6 de octubre), así como el incremento del # de nuevos seguidores en redes sociales respecto al mes anterior, junto con el alcance e interacciones en plataformas digitales.      </t>
  </si>
  <si>
    <t>Descripción retrasos y soluciones</t>
  </si>
  <si>
    <t>N/A</t>
  </si>
  <si>
    <t>PARTE 3. Responsables del reporte</t>
  </si>
  <si>
    <t>Responsable del Análisis</t>
  </si>
  <si>
    <t>Lina Ma. González Mejía - Líder de Comunicaciones</t>
  </si>
  <si>
    <t>Responsable del reporte</t>
  </si>
  <si>
    <t>Jefe de Oficina y/o Subdirector(a)</t>
  </si>
  <si>
    <t xml:space="preserve">HANS RONALD NIÑO GARCIA- SUBDIRECTOR DE GESTIÓN CORPORATIVA </t>
  </si>
  <si>
    <t xml:space="preserve">Plan de accion </t>
  </si>
  <si>
    <t>Actividades ejecutadas del Plan de seguimiento/Actividades programadas en el plan de seguimiento</t>
  </si>
  <si>
    <t>cantidad</t>
  </si>
  <si>
    <t>CANTIDAD</t>
  </si>
  <si>
    <t xml:space="preserve">HANS RONALD NIÑO GARCIA- SUBDIRECTOR DE GESTIÓN CIORPORATIVA </t>
  </si>
  <si>
    <t xml:space="preserve">	
Implementar 100% la estrategia de comunicación para posicionar  la entidad en el Distrito Capital</t>
  </si>
  <si>
    <t>Actividades/solicitudes desarrolladas de acuerdo con la demanda.</t>
  </si>
  <si>
    <t>Es orgánica, de acuerdo con la demanda e iniciativas desarrolladas por el Instituto.</t>
  </si>
  <si>
    <t xml:space="preserve">En octubre se realizaron diferentes acciones de relacionamiento, divulgación, monitoreo y posicionamiento del Instituto. Se resalta el número de contenidos realizados, la consecución de 6 de los 9 días de la Semana PYBA (28 de septiembre al 6 de octubre), así como el incremento del # de nuevos seguidores en redes sociales respecto al mes anterior, junto con el alcance e interacciones en plataformas digitales.						</t>
  </si>
  <si>
    <t>Fortalecer 100% la implementación de la estrategia de los procesos tecnológicos para el desarrollo institucional</t>
  </si>
  <si>
    <t xml:space="preserve"> Identificar áreas de mejora en los servicios tecnológicos, establecer metas de calidad, asegurar la continuidad operativa y optimizar el uso de infraestructura y recursos tecnológicos, contribuyendo de esta manera al desarrollo eficiente de los procesos</t>
  </si>
  <si>
    <t>Actividades ejecutadas del Plan de seguimiento</t>
  </si>
  <si>
    <t>Actividades programadas en el plan de trabajo</t>
  </si>
  <si>
    <t>Mejorar los servicios de disponibilidad tecnológica.</t>
  </si>
  <si>
    <t>PA04</t>
  </si>
  <si>
    <t>Identificar áreas de mejora en los servicios tecnológicos, establecer metas de calidad, asegurar la continuidad operativa y optimizar el uso de infraestructura y recursos tecnológicos, contribuyendo de esta manera al desarrollo eficiente de los procesos</t>
  </si>
  <si>
    <t>PE01-PR06-FR02 Seguimiento al Plan de Accion Institucional</t>
  </si>
  <si>
    <t>Actividades desarrollas como parte de la ejecución del plan de acciones descritas para la vigencia y establecidas en el Plan de Acción Institucional.</t>
  </si>
  <si>
    <t>Actividades programadas como parte de la ejecución del plan de acciones descritas para la vigencia y establecidas en el Plan de Acción Institucional.</t>
  </si>
  <si>
    <t xml:space="preserve">Realizando la verificación del Manual de Gobierno Digital en el componente de Seguridad y Privacidad de la información, efectivamente, ya tenemos un manual de políticas el cual esta etiquetado como "políticas de seguridad y privacidad de la información". por ende, comparto documento que se esta trabajando para su armonización y actualización, conforme la guía que dispone el MINTIC frente a este componente.
Esto con el fin, de poder seguir posteriormente el conducto regular con la oficina de planeación y aprobación en cómite de gestión y desempeño.
Infraestructura realizó la instalación del SSL para el DNS y servidor proporcionado y configurado para el despliegue del rediseño de la Sede Electrónica.
Se  realizó  solicitud  de  configuración  de  DNS  y  salida  a  internet  del  servidor proporcionado por ETB para despliegue del rediseño de la Sede Electrónica Maquetación y actualización de la información publicada en la sede electrónica
Se han realizado las publicaciones requeridas por mesa de ayuda.
Se ha realizado diseño y maquetación de la información en el rediseño de la sede electrónica.
Se realizó parametrización y configuración del rediseño de la Sede Electrónica en servidor proporcionado por ETB y se encuentra respondiendo por internet con el DNS configurado por ETB.
Se genero ducumento preliminar para ser revisado por el grupo de tecnologia y pasarlo para aprobación                </t>
  </si>
  <si>
    <t xml:space="preserve"> No se evidencian  retrasos </t>
  </si>
  <si>
    <t>JOSE ALFONSO PÉREZ</t>
  </si>
  <si>
    <t>Obtener avances significativos en las diferentes etapas del rediseño institucional.</t>
  </si>
  <si>
    <t>PE02</t>
  </si>
  <si>
    <t xml:space="preserve">Realizar 1 documento de actualización del diagnóstico de cargas laborales y estructuración organizacional que incluya propuesta de viabilidad en la implementación. </t>
  </si>
  <si>
    <t>Afianzar la estructura organizacional productiva e integra, a través del desarrollo de capacidades del talento humano y un ambiente cordial</t>
  </si>
  <si>
    <t>Actividades programadas en el plan de seguimiento</t>
  </si>
  <si>
    <t xml:space="preserve">• Se cuenta con el estudio técnico que dio inicio en el último trimestre de 2020 y que el 01 de Diciembre de 2022 la SDH da respuesta frente a la viabilidad presupuestal manifestando que teniendo en cuenta las proyecciones del marco fiscal a mediano plazo no es posible dar viabilidad a la creación de nuevos cargos en el IDPYBA.
• Se solicita a la Universidad Nacional, la ESAP y la Universidad Distrital Francisco José de Caldas cotizaciones para la elaboración del rediseño organizacional de la estructura y planta de personal.
• Cotización presentada por la Universidad nacional por un valor de $300.000.000                             </t>
  </si>
  <si>
    <t xml:space="preserve">• Se cuenta con el estudio técnico que dio inicio en el último trimestre de 2020 y que el 01 de Diciembre de 2022 la SDH da respuesta frente a la viabilidad presupuestal manifestando que teniendo en cuenta las proyecciones del marco fiscal a mediano plazo no es posible dar viabilidad a la creación de nuevos cargos en el IDPYBA.
• Se solicita a la Universidad Nacional, la ESAP y la Universidad Distrital Francisco José de Caldas cotizaciones para la elaboración del rediseño organizacional de la estructura y planta de personal.
• Cotización presentada por la Universidad nacional por un valor de $300.000.000                            </t>
  </si>
  <si>
    <t>ADRIANA HUERFANO</t>
  </si>
  <si>
    <t>Julio a Septiembre 2024</t>
  </si>
  <si>
    <t>Medir el desarrollo operativo de la Oficina Asesora  Jurídica  y  el área  contractual  conforme a los requerimientos internos  y externos allegados a cada área para la atención  oportuna de los mismos.</t>
  </si>
  <si>
    <t>Plan de Acción</t>
  </si>
  <si>
    <t>Actividades ejecutadas del Plan del trabajo</t>
  </si>
  <si>
    <t>Cada requerimiento allegado a la Oficina Jurídica ha sido resuelto dentro de los términos legales establecidos, dando cumplimiento a nuestras funciones como oficina.</t>
  </si>
  <si>
    <t xml:space="preserve">La Oficina Jurídica (OJ) tiene por objeto asumir la representación judicial, extrajudicial y administrativa de la entidad, así como dirigir el estudio jurídico de actos administrativos y brindar asesoría en la interpretación, análisis, trámite y solución de todos los asuntos de carácter jurídico que surjan del desarrollo de las funciones del Instituto, de manera eficiente, oportuna y de conformidad con las disposiciones legales y reglamentarias vigentes. Para dar cumplimiento a sus funciones y atender la totalidad de los requerimientos asignados a la dependencia, consolida su organización en seis (6) equipos de trabajo: (i) Centro de Atención Jurídica; (ii) Asuntos Penales; (iii) Asuntos Normativos y Doctrina; (iv) Segundas Instancias y Cobros coactivos; (v) Defensa Judicial y (vi) Asuntos Disciplinarios.  
Asi mismo establece la programación de 6 actividades relacionadas con: Defensa judicial, Diligencias Judiciales, Asuntos Normativos, Centro de Atención Jurídica, Sensibilizaciones y Capacitaciones, y Asuntos Penales. </t>
  </si>
  <si>
    <t>1 de julio de 2024</t>
  </si>
  <si>
    <t>0,1</t>
  </si>
  <si>
    <t>31 de diciembre de 2024</t>
  </si>
  <si>
    <t>La ciudadanía cuenta con una entidad que es garante en materia de bienestar y protección animal mediante: la gestión de denuncias por maltrato animal en donde la entidad se constituye como representante de victimas, así como el acompañamiento jurídico a operativos; la capacitación a la ciudadanía y orientación jurídica especializada mendiante el CAJPYBA; resguarda el patrimonio público y el interes general medinte las acciones de defensa judicial que garantiza la atención integral a la fauna, brinda acompañamiento a las diligencias judiciales donde hay presencia de animales, así como la gestión del conocimiento, el analisis, revisión y proyección de asuntos de caracter normativo que propenden por el desarrollo de un marco normativo robusto en favor de los animales.</t>
  </si>
  <si>
    <r>
      <rPr>
        <b/>
        <sz val="9"/>
        <color rgb="FF000000"/>
        <rFont val="Arial"/>
        <family val="2"/>
      </rPr>
      <t>OFICINA JURÍDICA
Julio</t>
    </r>
    <r>
      <rPr>
        <sz val="9"/>
        <color rgb="FF000000"/>
        <rFont val="Arial"/>
        <family val="2"/>
      </rPr>
      <t xml:space="preserve">: Se elaboró un (1) informe de procesos judiciales, tutelas y demás actuaciones judiciales actualizado al mes de julio de 2024.  Se contestaron siete (7) acciones de tutela. Se profirieron siete (7) fallos de tutela. Se efectuaron seguimientos semanales a los procesos judiciales vigentes en la página de la rama y se realizó la correspondiente actualización de las actuaciones judiciales en el SIPROJ. Se realiza revisión al proyecto de decreto "calamidad doméstica". Se dió respuesta a 4 peticiones. Se realizó la revisión de 3 actos administrativos en control de legalidad. Se hizo revisión de 1 concepto de viabilidad eutanasia humanitaria. Se dió respuesta a la Proposición 783 de 20 de junio de 2024. Se realizó análisis jurídico y la proyección de comentarios de los proyectos: PL 001 de 20242, PA 600 de 20243, PAL de Usaquén, Proyecto de acuerdo del Consejo Distrital del IDPYBA (armonización). Asimismo, se realizó revisión a los comentarios de los Proyectos de Ley 002 y 003 de 2024. Se asistió a cincuenta y un (51) diligencias judiciales y se elaboraron treinta y nueve (39) oficios de excusa dirigidos a los Juzgados y/o autoridades competentes. Se recibieron 62 solicitudes de orientación al Centro de Atención Jurídica, de las cuales 24 fueron atendidas exitosamente y los 38 restantes los usuarios no asistieron al espacio agendado. De las 62 solicitudes las 5 localidades que más solicitan orientación son: Kennedy, Fontibó, Engativá, Suba y Usaquén. Se presentó una (1) denuncia relacionada con un canino y se asistio a dos (2) audiencias de juicio oral. 
</t>
    </r>
    <r>
      <rPr>
        <b/>
        <sz val="9"/>
        <color rgb="FF000000"/>
        <rFont val="Arial"/>
        <family val="2"/>
      </rPr>
      <t>Agosto</t>
    </r>
    <r>
      <rPr>
        <sz val="9"/>
        <color rgb="FF000000"/>
        <rFont val="Arial"/>
        <family val="2"/>
      </rPr>
      <t xml:space="preserve">: Se elaboró un (1) informe de procesos judiciales, tutelas y demás actuaciones judiciales actualizado al mes de agosto de 2024.  Se contestaron cinco (5) acciones de tutela. Se profirieron cinco (5) fallos de tutela. Se efectuaron seguimientos semanales a los procesos judiciales vigentes en la página de la rama y se realizó la correspondiente actualización de las actuaciones judiciales en el SIPROJ. Se realiza la revisión de 2 actos administrativos en control de legalidad, Se realiza la actualización normograma de la Entidad y se realiza la emisión de comentarios PL Usaquén Pólvora.  Se asistió a cuarenta y dos (42) diligencias judiciales y se elaboraron dieciocho (18) oficios de excusa dirigidos a los Juzgados y/o autoridades competentes. Se recibieron 92 solicitudes de orientación al Centro de Atención Jurídica de las cuales 41 fueron atendidas exitosamente y los 51 restantes los usuarios no asistieron al espacio agendado. De las 92 solicitudes las 5 localidades que más solicitan orientación son: Engativá, Suba, Kennedy, Rafael Uribe Uribe y Usaquén. Adicionalmente se inició la ejecución del segundo semestre de actividades con los estudiantes de la UCC en el marco del convenio. El 5 de agosto, se llevó a cabo la socialización sobre el luto por la pérdida de animales de compañía, organizada en las instalaciones de El Espectador. Este evento se transmitió  a través de las plataformas de YouTube y Facebook.  El Centro de Atención Jurídica acompañó la feria Expopet 2024, del 16 al 19 de agosto brindando información valiosa sobre los derechos de los animales y orientación jurídica especifica. Se presentó una (1) denuncia relacionada con una canina. Se asistio a tres audiencias, a saber:1. Lectura de fallo el día 29 de agosto del 2024 a las 11:30 horas 2. Juicio oral el día 30 de agosto del 2024 a las 10:30 horas. 3. Incidente de reparación integral. Se acompañó visita / operativo a un caso de acumulación de animales, el día 29 de agosto del 2024 en acompañamiento de el EAC del IDPYBA, el equipo psicosocial del IDPYBA, Policía Nacional, Secretaría de Salud Distrital, Alcaldía Local de Chapinero y Personería, en la localidad de Chapinero desde las 09:00 a 13:00 horas.
</t>
    </r>
    <r>
      <rPr>
        <b/>
        <sz val="9"/>
        <color rgb="FF000000"/>
        <rFont val="Arial"/>
        <family val="2"/>
      </rPr>
      <t>Septiembre</t>
    </r>
    <r>
      <rPr>
        <sz val="9"/>
        <color rgb="FF000000"/>
        <rFont val="Arial"/>
        <family val="2"/>
      </rPr>
      <t>: Se elaboró un (1) informe de procesos judiciales, tutelas y demás actuaciones judiciales actualizado al mes de septiembre de 2024.  Se contestaron seis (6) acciones de tutela. Se profirieron cuatro (4) fallos de tutela. Se contestó (1) demanda dentro del proceso de Nulidad y Restablecimiento del Derecho. Se efectuaron seguimientos semanales a los procesos judiciales vigentes en la página de la rama y se realizó la correspondiente actualización de las actuaciones judiciales en el SIPROJ. Se realizo la revisión de 5 actos administrativos en control de legalidad. Se revisaron 2 solicitudes de viabilidad de eutanasia humanitaria. Se proyectó y gestionó 1 traslado por competencia de petición. Se participó en el Ciclo de formación ético-jurídica PYBA 2024 II. Se revisó 1 procedimiento sobre Esterilización Canina y Felina. Se brindó respuesta a 3 peticiones. Se emitieron 2 oficios y 1 memorando en el marco de concepto jurídico sobre Servicio Social Estudiantil Obligatorio. Se asistió a ciento ocho (108) diligencias judiciales y se elaboraron cinco (5) oficios de excusa dirigidos a los Juzgados y/o autoridades competentes. Se recibieron 98 solicitudes de orientación al Centro de Atención Jurídica (88 virtuales y 10 presenciales), de las cuales 53 fueron atendidas exitosamente y los 45 restantes los usuarios no asistieron al espacio agendado. De las 98 solicitudes las 5 localidades que más solicitan orientación son: Engativá, Kennedy, Bosa, Usaquén y Suba. Se realizó el Ciclo de Formación Etico Jurídico de 2024 con la participación de más de 30 estudiantes y docentes de varias Universidades. Se realizó capacitación en marco normativo y conflictividad CAJ a ASOJUNTAS el 18 de septiembre de manera virtual, con un alcance a más de 50 personas líderes comunales. Se realizó capacitación con el SIDICU a las Manzanas de Cuidado sobre el abandono animal, el 27 de septiembre de manera virtual con un alcance de más de 40 mujeres. Se presentaron dos (2) denuncias relacionadas con una felina y un canino. Se asistio a 4 audiencias, a saber: 1. audiencia preparatoria el día 03 de septiembre del 2024 a las 10:30 horas. 2. audiencia preparatoria el día 17 de septiembre del 2024 a las 08:30 horas. 3. audiencia preparatoria el día 17 de septiembre del 2024 a las 14:40 horas. 4. audiencia de lectura de sentencia el día 20 de septiembre del 2024 a las 12:00 horas.</t>
    </r>
  </si>
  <si>
    <t>Para esta meta no se presentan situaciones significativas que afecten el cumplimiento de la meta.</t>
  </si>
  <si>
    <t xml:space="preserve">Diana Cortés  </t>
  </si>
  <si>
    <t xml:space="preserve">Yuly Patricia Castro Beltrán </t>
  </si>
  <si>
    <t>Fortalecer la gestión contractual, jurídica , normativa y disciplinarios en el IDPYBA</t>
  </si>
  <si>
    <t>PA02</t>
  </si>
  <si>
    <t>Realizar 100% de las intervenciones en los procesos jurídicos, contractuales y disciplinarios de la entidad</t>
  </si>
  <si>
    <t>Cada requerimiento allegado a la Oficina Asesora Jurídica ha sido resuelto dentro de los términos legales establecidos, dando cumplimiento a nuestras funciones como oficina asesora.
Cada  tarea asignada a  gestión contractual desde las áreas misionales y administrativas del Instituto y  desde  los  ciudadanos u organismos  externos  han sido desarrolladas en los términos estipulados, con el fin de garantizar el servicio.</t>
  </si>
  <si>
    <t>Desde materia contractuaa, se planteó la programación de  2 actividades  en el aspecto de  contratación estatal  donde  permita evidenciar  el grado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t>
  </si>
  <si>
    <t>35,0</t>
  </si>
  <si>
    <t>31/12/2024</t>
  </si>
  <si>
    <t xml:space="preserve">MENSUAL </t>
  </si>
  <si>
    <t>Se realiza programación, teniendo en cuenta programación cuatrienio plan de desarrollo</t>
  </si>
  <si>
    <r>
      <t>JULIO:</t>
    </r>
    <r>
      <rPr>
        <sz val="9"/>
        <color rgb="FF000000"/>
        <rFont val="Arial"/>
        <family val="2"/>
      </rPr>
      <t xml:space="preserve"> En total se suscriben  170  contratos a corte del 31de julio de 2024 , realizando todos los trámites de revisión, aprobación y cargue en la platraforma SECOPII.                                                    Se da trámite a 167  modificaciones y/o novedades contractuales-  Se da trámite y respuestas a 259 solicitudes de información, requerimientos de la ciudadania y entes de control así:                                               * Derechos de petición: 7  *Certificaciones: 43   *     Paz y Salvo: 208   *Reportes Periodicos: 1 ( Sivicof)                                                                                                                                          </t>
    </r>
    <r>
      <rPr>
        <b/>
        <sz val="9"/>
        <color rgb="FF000000"/>
        <rFont val="Arial"/>
        <family val="2"/>
      </rPr>
      <t>AGOSTO:</t>
    </r>
    <r>
      <rPr>
        <sz val="9"/>
        <color rgb="FF000000"/>
        <rFont val="Arial"/>
        <family val="2"/>
      </rPr>
      <t xml:space="preserve"> En total se suscriben  111  contratos a corte del 30 de agosto  de 2024 , realizando todos los trámites de revisión, aprobación y cargue en la platraforma SECOPII.                                                    Se da trámite a 10  modificaciones y/o novedades contractuales - Se da trámite y respuestas a 140  solicitudes de información, requerimientos de la ciudadania y entes de control así:                                               * Derechos de petición: 8     *Certificaciones: 60      *     Paz y Salvo: 71        *Reportes Periodicos: 1 ( Sivicof)                                                                                                                                  </t>
    </r>
    <r>
      <rPr>
        <b/>
        <sz val="9"/>
        <color rgb="FF000000"/>
        <rFont val="Arial"/>
        <family val="2"/>
      </rPr>
      <t>SEPTIEMBRE:</t>
    </r>
    <r>
      <rPr>
        <sz val="9"/>
        <color rgb="FF000000"/>
        <rFont val="Arial"/>
        <family val="2"/>
      </rPr>
      <t xml:space="preserve"> En total se suscriben  40  contratos a corte del 30 de septiembre de 2024 , realizando todos los trámites de revisión, aprobación y cargue en la platraforma SECOPII.                                                    Se da trámite a 8 modificaciones y/o novedades contractuales - Se da trámite y respuestas a 240  solicitudes de información, requerimientos de la ciudadania y entes de control así:                                               * Derechos de petición: 6     *Certificaciones: 222     *     Paz y Salvo: 11     *Reportes Periodicos: 1 ( Sivicof)                                                                                                                                 </t>
    </r>
    <r>
      <rPr>
        <b/>
        <sz val="9"/>
        <color rgb="FF000000"/>
        <rFont val="Arial"/>
        <family val="2"/>
      </rPr>
      <t xml:space="preserve">OCTUBRE:  </t>
    </r>
    <r>
      <rPr>
        <sz val="9"/>
        <color rgb="FF000000"/>
        <rFont val="Arial"/>
        <family val="2"/>
      </rPr>
      <t>En total se suscriben  53  contratos a corte del 31 de OCTUBREde 2024 , realizando todos los trámites de revisión, aprobación y cargue en la platraforma SECOPII.                                                    Se da trámite a 15 modificaciones y/o novedades contractuales - Se da trámite y respuestas a 79  solicitudes de información, requerimientos de la ciudadania y entes de control así:                                               * Derechos de petición: 10     *Certificaciones: 36     *     Paz y Salvo: 36    *Reportes Periodicos: 1 ( Sivicof)</t>
    </r>
    <r>
      <rPr>
        <b/>
        <sz val="9"/>
        <color rgb="FF000000"/>
        <rFont val="Arial"/>
        <family val="2"/>
      </rPr>
      <t xml:space="preserve">        </t>
    </r>
    <r>
      <rPr>
        <sz val="9"/>
        <color rgb="FF000000"/>
        <rFont val="Arial"/>
        <family val="2"/>
      </rPr>
      <t xml:space="preserve">                     </t>
    </r>
  </si>
  <si>
    <r>
      <rPr>
        <b/>
        <sz val="9"/>
        <color rgb="FF000000"/>
        <rFont val="Arial"/>
        <family val="2"/>
      </rPr>
      <t xml:space="preserve">OCTUBRE:  </t>
    </r>
    <r>
      <rPr>
        <sz val="9"/>
        <color rgb="FF000000"/>
        <rFont val="Arial"/>
        <family val="2"/>
      </rPr>
      <t>En total se suscriben  53  contratos a corte del 31 de OCTUBREde 2024 , realizando todos los trámites de revisión, aprobación y cargue en la platraforma SECOPII.                                                    Se da trámite a 15 modificaciones y/o novedades contractuales - Se da trámite y respuestas a 79  solicitudes de información, requerimientos de la ciudadania y entes de control así:                                               * Derechos de petición: 10     *Certificaciones: 36     *     Paz y Salvo: 36    *Reportes Periodicos: 1 ( Sivicof)</t>
    </r>
    <r>
      <rPr>
        <b/>
        <sz val="9"/>
        <color rgb="FF000000"/>
        <rFont val="Arial"/>
        <family val="2"/>
      </rPr>
      <t xml:space="preserve">        </t>
    </r>
    <r>
      <rPr>
        <sz val="9"/>
        <color rgb="FF000000"/>
        <rFont val="Arial"/>
        <family val="2"/>
      </rPr>
      <t xml:space="preserve">                     </t>
    </r>
  </si>
  <si>
    <t xml:space="preserve">NO SE PRESENTARON RETRASOS AL CUMPLIMEINTOP DEL INDICADOR </t>
  </si>
  <si>
    <t>INGRID RODRIGUEZ- CONTRACTUAL</t>
  </si>
  <si>
    <t>Formalización del proceso disciplinario del IDPYBA</t>
  </si>
  <si>
    <t>Julio a Diciembre 2024</t>
  </si>
  <si>
    <t>Formalizar del Procedimiento Discipinario del IDPYBA según la Ley 1952 de 2019 y las demás que regulen la materia y documentar los formatos para desarrollo del proceso</t>
  </si>
  <si>
    <t>Actividades  ejecutadas /actividades Programadas</t>
  </si>
  <si>
    <t>Unidad</t>
  </si>
  <si>
    <t>Actividades que se ejecutaron en el marco del plan de accion de la actividad 17</t>
  </si>
  <si>
    <t>Actividades que programadas en el marco del plan de accion de la actividad 17</t>
  </si>
  <si>
    <t>Cantidad de actividades que se ejecutaron para la implementación de los procesos transversales</t>
  </si>
  <si>
    <t>Cantidad de actividades que se programaron para la implementación de los procesos transversales</t>
  </si>
  <si>
    <t>Reuniones adelantadas con la Oficina de Planeación y la Oficina Jurídica para la Formalización del Proceso Disciplinario del IDPYBA y la documentación de los formatos.</t>
  </si>
  <si>
    <t>2024-dic</t>
  </si>
  <si>
    <t xml:space="preserve">Las mesas de trabajo y  reuniones, comunicaciones por correo e interacción con la Oficina de Planeación y la Oficina Asesora Jurídica del IDPYBA, han permitido unificar esfuerzos para la caracterización del proceso disciplinario de la Entidad segun las normas que regulan la materia, lo que permite avanzar en la meta de la formalización del proceso disciplinario del instituto, tanto en su etapa de instrucción como en su etapa de juzgamiento.
</t>
  </si>
  <si>
    <t xml:space="preserve">Durante el periodo a reportar, la Oficina de Control Disciplinario Interno celebró una  reunión con la Oficina de Planeación y la Oficia Asesora Jurídica el 22 de octubre de 2024 con el fin de estructurar el procedimiento disciplinario  de la entidad y los formatos que se pretenden documentar dentro del proceso, así como también definir las etapas del  y los responsables (Etapa de Instrucción OCDI y etapa de Juzgamiento OAJ) </t>
  </si>
  <si>
    <t>No Aplica</t>
  </si>
  <si>
    <t>DAVID SANTIAGO ARIZA ALARCON - OFICINA DE CONTROL DISCIPLINARIO INTERNO</t>
  </si>
  <si>
    <t>PAOLA INÉS VERGARA GONZÁLEZ - OFICINA DE CONTROL DISCIPLINARIO INTERNO</t>
  </si>
  <si>
    <t>Medir el desarrollo operativo de la Oficina Asesora  Jurídica  y  el área  contractual  conforme a los requerimientos internos  y externos allegados a cada área para la atención  oportuna de los mismos, formalizar del Procedimiento Disciplinario del IDPYBA según la Ley 1952 de 2019 y las demás que regulen la materia y documentar los formatos para desarrollo del proceso</t>
  </si>
  <si>
    <t>Cada requerimiento allegado a la Oficina Jurídica ha sido resuelto dentro de los términos legales establecidos, dando cumplimiento a nuestras funciones como oficina.
Cada  tarea asignada a  gestión contractual desde las áreas misionales y administrativas del Instituto y  desde  los  ciudadanos u organismos  externos  han sido desarrolladas en los términos estipulados, con el fin de garantizar el servicio.
Reuniones adelantadas con la Oficina de Planeación y la Oficina Jurídica para la Formalización del Proceso Disciplinario del IDPYBA y la documentación de los formatos.</t>
  </si>
  <si>
    <t>La Oficina Jurídica (OJ) tiene por objeto asumir la representación judicial, extrajudicial y administrativa de la entidad, así como dirigir el estudio jurídico de actos administrativos y brindar asesoría en la interpretación, análisis, trámite y solución de todos los asuntos de carácter jurídico que surjan del desarrollo de las funciones del Instituto, de manera eficiente, oportuna y de conformidad con las disposiciones legales y reglamentarias vigentes. Para dar cumplimiento a sus funciones y atender la totalidad de los requerimientos asignados a la dependencia, consolida su organización en seis (6) equipos de trabajo: (i) Centro de Atención Jurídica; (ii) Asuntos Penales; (iii) Asuntos Normativos y Doctrina; (iv) Segundas Instancias y Cobros coactivos; (v) Defensa Judicial y (vi) Asuntos Disciplinarios.  
Asi mismo establece la programación de 6 actividades relacionadas con: Defensa judicial, Diligencias Judiciales, Asuntos Normativos, Centro de Atención Jurídica, Sensibilizaciones y Capacitaciones, y Asuntos Penales. 
Desde materia contractuaa, se planteó la programación de  2 actividades  en el aspecto de  contratación estatal  donde  permita evidenciar  el grado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t>
  </si>
  <si>
    <t xml:space="preserve">CONTRATACIÓN:
JUL: En total se suscriben  170  contratos a corte del 31de julio de 2024 , realizando todos los trámites de revisión, aprobación y cargue en la platraforma SECOPII.                                                    Se da trámite a 167  modificaciones y/o novedades contractuales-  Se da trámite y respuestas a 259 solicitudes de información, requerimientos de la ciudadania y entes de control así:                                               * Derechos de petición: 7  *Certificaciones: 43   *     Paz y Salvo: 208   *Reportes Periodicos: 1 ( Sivicof)                                                                                                                                         
AGO: En total se suscriben  111  contratos a corte del 30 de agosto  de 2024 , realizando todos los trámites de revisión, aprobación y cargue en la platraforma SECOPII.                                                    Se da trámite a 10  modificaciones y/o novedades contractuales - Se da trámite y respuestas a 140  solicitudes de información, requerimientos de la ciudadania y entes de control así:                                               * Derechos de petición: 8     *Certificaciones: 60      *     Paz y Salvo: 71        *Reportes Periodicos: 1 ( Sivicof)                                                                                                                                  
SEP: En total se suscriben  40  contratos a corte del 30 de septiembre de 2024 , realizando todos los trámites de revisión, aprobación y cargue en la platraforma SECOPII.                                                    Se da trámite a 8 modificaciones y/o novedades contractuales - Se da trámite y respuestas a 240  solicitudes de información, requerimientos de la ciudadania y entes de control así:                                               * Derechos de petición: 6     *Certificaciones: 222     *     Paz y Salvo: 11     *Reportes Periodicos: 1 ( Sivicof)                                                                                                                                 
OCT:  En total se suscriben  53  contratos a corte del 31 de OCTUBREde 2024 , realizando todos los trámites de revisión, aprobación y cargue en la platraforma SECOPII.                                                    Se da trámite a 15 modificaciones y/o novedades contractuales - Se da trámite y respuestas a 79  solicitudes de información, requerimientos de la ciudadania y entes de control así:                                               * Derechos de petición: 10     *Certificaciones: 36     *     Paz y Salvo: 36    *Reportes Periodicos: 1 ( Sivicof)     
JURÍDICA
La ciudadanía cuenta con una entidad que es garante en materia de bienestar y protección animal mediante: la gestión de denuncias por maltrato animal en donde la entidad se constituye como representante de victimas, así como el acompañamiento jurídico a operativos; la capacitación a la ciudadanía y orientación jurídica especializada mendiante el CAJPYBA; resguarda el patrimonio público y el interes general medinte las acciones de defensa judicial que garantiza la atención integral a la fauna, brinda acompañamiento a las diligencias judiciales donde hay presencia de animales, así como la gestión del conocimiento, el analisis, revisión y proyección de asuntos de caracter normativo que propenden por el desarrollo de un marco normativo robusto en favor de los animales.                        </t>
  </si>
  <si>
    <t xml:space="preserve">CONTRATACIÓN
En total se suscriben  53  contratos a corte del 31 de OCTUBREde 2024 , realizando todos los trámites de revisión, aprobación y cargue en la platraforma SECOPII.                                                    Se da trámite a 15 modificaciones y/o novedades contractuales - Se da trámite y respuestas a 79  solicitudes de información, requerimientos de la ciudadania y entes de control así:                                               * Derechos de petición: 10     *Certificaciones: 36     *     Paz y Salvo: 36    *Reportes Periodicos: 1 ( Sivicof)       
OFICINA JURÍDICA
Se contestaron seis (6) acciones de tutela. Se profirieron cuatro (4) fallos de tutela. Se contestó (1) demanda dentro del proceso de Nulidad y Restablecimiento del Derecho. Se efectuaron seguimientos semanales a los procesos judiciales vigentes en la página de la rama y se realizó la correspondiente actualización de las actuaciones judiciales en el SIPROJ. Se realizo la revisión de 5 actos administrativos en control de legalidad. Se revisaron 2 solicitudes de viabilidad de eutanasia humanitaria. Se proyectó y gestionó 1 traslado por competencia de petición. Se participó en el Ciclo de formación ético-jurídica PYBA 2024 II. Se revisó 1 procedimiento sobre Esterilización Canina y Felina. Se brindó respuesta a 3 peticiones. Se emitieron 2 oficios y 1 memorando en el marco de concepto jurídico sobre Servicio Social Estudiantil Obligatorio. Se asistió a ciento ocho (108) diligencias judiciales y se elaboraron cinco (5) oficios de excusa dirigidos a los Juzgados y/o autoridades competentes. Se recibieron 98 solicitudes de orientación al Centro de Atención Jurídica (88 virtuales y 10 presenciales), de las cuales 53 fueron atendidas exitosamente y los 45 restantes los usuarios no asistieron al espacio agendado. De las 98 solicitudes las 5 localidades que más solicitan orientación son: Engativá, Kennedy, Bosa, Usaquén y Suba. Se realizó el Ciclo de Formación Etico Jurídico de 2024 con la participación de más de 30 estudiantes y docentes de varias Universidades. Se realizó capacitación en marco normativo y conflictividad CAJ a ASOJUNTAS el 18 de septiembre de manera virtual, con un alcance a más de 50 personas líderes comunales. Se realizó capacitación con el SIDICU a las Manzanas de Cuidado sobre el abandono animal, el 27 de septiembre de manera virtual con un alcance de más de 40 mujeres. Se presentaron dos (2) denuncias relacionadas con una felina y un canino. Se asistio a 4 audiencias, a saber: 1. audiencia preparatoria el día 03 de septiembre del 2024 a las 10:30 horas. 2. audiencia preparatoria el día 17 de septiembre del 2024 a las 08:30 horas. 3. audiencia preparatoria el día 17 de septiembre del 2024 a las 14:40 horas. 4. audiencia de lectura de sentencia el día 20 de septiembre del 2024 a las 12:00 horas.
DISCIPLINARIO
Durante el periodo a reportar, la Oficina de Control Disciplinario Interno celebró una  reunión con la Oficina de Planeación y la Oficia Asesora Jurídica el 22 de octubre de 2024 con el fin de estructurar el procedimiento disciplinario  de la entidad y los formatos que se pretenden documentar dentro del proceso, así como también definir las etapas del  y los responsables (Etapa de Instrucción OCDI y etapa de Juzgamiento OAJ) 
</t>
  </si>
  <si>
    <t>INGRID RODRIGUEZ- CONTRACTUAL - PAOLA INÉS VERGARA GONZÁLEZ - OFICINA DE CONTROL DISCIPLINARIO INTERNO - DIANA CORTES</t>
  </si>
  <si>
    <t xml:space="preserve">Coadyuvar hacia la satisfacción y cumplimiento de las necesidades internas del IDPYBA. </t>
  </si>
  <si>
    <t>PA</t>
  </si>
  <si>
    <t>Realizar 100% de las intervenciones en los procesos de apoyo identificados al interior de la entidad</t>
  </si>
  <si>
    <t>NATALIA RONCANCIO LEON - SERVICIO AL CIUDADANO</t>
  </si>
  <si>
    <t>Gestión de solicitudes tramitadas</t>
  </si>
  <si>
    <t>Julio 2024</t>
  </si>
  <si>
    <t>Realizar seguimiento al funcionamiento de los canales y la percepción de la satisfacción de los ciudadanos frente a la misma</t>
  </si>
  <si>
    <t>Bases de datos de Servicio al Ciudadano - Encuestas de satisfacción</t>
  </si>
  <si>
    <t>Actividades Programadas/actividades ejecutadas</t>
  </si>
  <si>
    <t>Actividades que se ejecutaron para la implementación de los procesos transversales</t>
  </si>
  <si>
    <t>16,33</t>
  </si>
  <si>
    <t xml:space="preserve">Durante el trimestre (julio, agosto y septiembre 2024),se logró ejecutar la totalidad de actividades que se encuentran en el marco del Plan Estratégico de Talento Humano, asimismo, se han realizado:
CAPACITACIONES:32
ACTIVIDADES BIENESTAR:25
ACTIVIDADES SST:32
ACTIVIDADES PESV:17
</t>
  </si>
  <si>
    <r>
      <rPr>
        <b/>
        <sz val="9"/>
        <color rgb="FF000000"/>
        <rFont val="Arial"/>
        <family val="2"/>
      </rPr>
      <t xml:space="preserve">
</t>
    </r>
    <r>
      <rPr>
        <sz val="9"/>
        <color rgb="FF000000"/>
        <rFont val="Arial"/>
        <family val="2"/>
      </rPr>
      <t xml:space="preserve">SERVICIO AL CIUDADANO: 
JULIO: 
AGOSTO: A través de la estrategia de primer nivel se realizaron 1.824 orientaciones a los ciudadanos que requerían acceder a los trámites o servicios del Instituto. Así: Canal presencial: 120; telefónico: 1,540 y virtual 164.
Se gestionaron 1.002 peticiones allegadas a través de los canales habilitados oficialmente, distribuidas así: canal presencial: 147; canal telefónico: 84 y canal virtual 771. Las cuales el 98% se respondieron en los tiempos estipulados por Ley.
Durante el mes de agosto de 2024 los ciudadanos que utilizan los canales de atención del Instituto respondieron 32 encuestas de percepción de la satisfacción, las cuales nos permitieron medir el nivel satisfacción del ciudadano frente a la atención brindada en el Instituto, obteniendo así que en promedio el 70% de ellos se encuentran satisfechos con la atención.
SEPTIEMBRE: A través de la estrategia de primer nivel se realizaron 2.042 orientaciones a los ciudadanos que requerían acceder a los trámites o servicios del Instituto. Así: Canal presencial: 89; telefónico: 1,840 y virtual 113.
Se gestionaron 987 peticiones allegadas a través de los canales habilitados oficialmente, distribuidas así: canal presencial: 113; canal telefónico: 31 y canal virtual 843. Las cuales el 99% se respondieron en los tiempos estipulados por Ley.
Durante el mes de septiembre de 2024 los ciudadanos que utilizan los canales de atención del Instituto respondieron 65 encuestas de percepción de la satisfacción, las cuales nos permitieron medir el nivel satisfacción del ciudadano frente a la atención brindada en el Instituto, obteniendo así que en promedio el 69% de ellos se encuentran satisfechos con la atención.
SEPTIEMBRE: A través de la estrategia de primer nivel se realizaron 2.826 orientaciones a los ciudadanos que requerían acceder a los trámites o servicios del Instituto. Así: Canal presencial: 62; telefónico: 2.580 y virtual 184.
Se gestionaron 1.184 peticiones allegadas a través de los canales habilitados oficialmente, distribuidas así: canal presencial: 175; canal telefónico: 84 y canal virtual 925. Las cuales el 98% se respondieron en los tiempos estipulados por Ley.
Durante el mes de julio de 2024 los ciudadanos que utilizan los canales de atención del Instituto respondieron 56 encuestas de percepción de la satisfacción, las cuales nos permitieron medir el nivel satisfacción del ciudadano frente a la atención brindada en el Instituto, obteniendo así que en promedio el 67% de ellos se encuentran satisfechos con la atención. Los ciudadnos que se encuentran insatisfechos refieren que no reciben atención oportuna a los denuncias por presunto maltrato animal.
OCTUBRE: A través de la estrategia de primer nivel se realizaron 2.075 orientaciones a los ciudadanos que requerían acceder a los trámites o servicios del Instituto. Así: Canal presencial: 98; telefónico: 1.075 y virtual 272.
Se gestionaron  peticiones allegadas a través de los 1.156 canales habilitados oficialmente, distribuidas así: canal presencial: 166; canal telefónico: 39 y canal virtual 951. Las cuales el 99% se respondieron en los tiempos estipulados por Ley.
Durante el mes de octubre de 2024 los ciudadanos que utilizan los canales de atención del Instituto respondieron 66 encuestas de percepción de la satisfacción, las cuales nos permitieron medir el nivel satisfacción del ciudadano frente a la atención brindada en el Instituto, obteniendo así que en promedio el 69% de ellos se encuentran satisfechos con la atención.
</t>
    </r>
  </si>
  <si>
    <t>PIGA APROBADO</t>
  </si>
  <si>
    <t>Concertar el documento de formulación PIGA para el cuatrenio 2025-2028</t>
  </si>
  <si>
    <t>Matrices de impacto ambiental, de riesgos ambientales, de cumplimiento de requisitos legales, Resolucion Gestor Ambiental, Comite PIGA, bitacoras de consumos de agua y energía, bitacoras de generación de residuos ordinarios, reciclables y peligrosos</t>
  </si>
  <si>
    <t>Actividades que se ejecutaron para la concertación del documento ante la SDA</t>
  </si>
  <si>
    <t>Actividades que se programaron para la concertación del documento ante la SDA</t>
  </si>
  <si>
    <t>Cantidad de actividades que se ejecutaron para la concertación del documento ante la SDA</t>
  </si>
  <si>
    <t>Cantidad de actividades que se programaroon para la concertación del documento ante la SDA</t>
  </si>
  <si>
    <r>
      <rPr>
        <sz val="9"/>
        <color rgb="FF000000"/>
        <rFont val="Arial"/>
        <family val="2"/>
      </rPr>
      <t xml:space="preserve">Durante el trimestre (julio, agosto y septiembre 2024), En cumplimiento con la RESOLUCIÓN Nº 03179 la Secretaría Distrital de Ambiente  tendrá cuatro (4) meses desde el 1 de julio de 2024  para la revisión del documento formulación del PIGA 2025-2028 remitido el 29 de junio de 2024, por tanto, en este periodo la entidad aún no ha recibido la retroalimentación del documento remitido.
</t>
    </r>
    <r>
      <rPr>
        <b/>
        <sz val="9"/>
        <color rgb="FF000000"/>
        <rFont val="Arial"/>
        <family val="2"/>
      </rPr>
      <t>Octubre:</t>
    </r>
    <r>
      <rPr>
        <sz val="9"/>
        <color rgb="FF000000"/>
        <rFont val="Arial"/>
        <family val="2"/>
      </rPr>
      <t xml:space="preserve"> El día 7 de octubre se realizó mesa de trabajo con la SDA, donde se socializaron los ajustes para la primera revisión del PIGA, así mismo, se remitieron los ajustes el día 31 de octubre a la autoridad ambiental.
</t>
    </r>
  </si>
  <si>
    <t xml:space="preserve">El documento PIGA para el trimestre de julio a septiembre se encuentra en proceso de revisión por parte de la Secretaría Distrital de Ambiente, por tanto, no se han realizado socialización o ajustes al documento, no obstante el día 2 de septiembre la autoridad ambiental realizó una mesa de trabajo con el nuevo gestor ambiental de la entidad (Subdirector de Gestión Corporativa) para indicar el estado de la concertación del documento PIGA y las responsabilidades del gestor en la implementación y seguimiento. 
Octubre: Se remitió a la SDA el documento PIGA con los ajustes solicitados en la mesa de trabajo, se remitieron las resoluciones del gestor ambiental y del comité PIGA, yl a matriz de normatividad actualizada.
</t>
  </si>
  <si>
    <t>Liz Tabares- Área Ambiental</t>
  </si>
  <si>
    <t>Actividades Plan de Acción PIGA 2024-2028</t>
  </si>
  <si>
    <t>Realizar seguimiento a las Actividades del Plan de Acción PIGA 2024-2028</t>
  </si>
  <si>
    <t>Capacitaciones, Matrices de impacto ambiental, de riesgos ambientales, de cumplimiento de requisitos legales, Resolucion Gestor Ambiental, Comite PIGA, bitacoras de consumos de agua y energía, bitacoras de generación de residuos ordinarios, reciclables y peligrosos</t>
  </si>
  <si>
    <t xml:space="preserve">
Durante el trimestre (julio, agosto y septiembre 2024), se logró ejecutar las actividades del Plan de Acción PIGA
Durante el mes de octubre se logró ejecutar las actividades del Plan de Acción PIGA
</t>
  </si>
  <si>
    <t>Fortalecimiento del Proceso de Gestión Documetnal</t>
  </si>
  <si>
    <t>Fortalecer el proceso de Gestión Documental independientemente del soporte de producción de la información implementado el Modelo Integral de Gestión Documental   Archivo - MIGDA</t>
  </si>
  <si>
    <t>Actividades que se ejecutaron en el marco del plan de accion de la actividades 21 a la 26</t>
  </si>
  <si>
    <t>Actividades programadas en el marco del plan de accion de las actividades 21  a la 23</t>
  </si>
  <si>
    <t>Cantidad de actividades que se ejecutaron para el fortalecimiento del Proceso de Gestión Documental</t>
  </si>
  <si>
    <t>Cantidad de actividades que se programaron para el fortalecimiento del Proceso de Gestión Documental</t>
  </si>
  <si>
    <t>Se realizaron dos mesas de trabajo para revisar el tema de implementación de TRD vigentes y actualización de TRD con el Proceso de comunicaciones y con el Proceso de atención al Ciudadano y se realizó el análisis de las TRD actuales vs la propuesta de TRD, se realizó la verificación de la producción documental de los procesos de Almacén, Comunicaciones, Contabilidad, Control Interno, Cultura, Fauna, Oficina Asesora Jurídica, Oficina Asesora de planeación y UCA, se realizó una capacitación sobre implementación de TRD al proceso de Atención al Ciudadano, se elaboró el cronograma de entrevistas para actualización de TRD, se realizó entrevista al proceso de  Control interno y se avanzó en la propuesta de TRD</t>
  </si>
  <si>
    <t>MARIA FERNANDA CHAVES - GESTIÓN DOCUMENTAL</t>
  </si>
  <si>
    <t>Cumplir con la normatividad legal vigente en materia del talento humano y la gestión financiera</t>
  </si>
  <si>
    <t>PA05-PE02</t>
  </si>
  <si>
    <t>Realizar 100% de las acciones normativas en el marco de la gestión financiera y del talento humano</t>
  </si>
  <si>
    <t xml:space="preserve">Durante el trimestre (julio, agosto y septiembre 2024),se logró ejecutar las actividades de mantenimiento necesarios para el correcto funcionamiento de la Unidad de Cuidado Animal
se realizaron las actividades de fumigacion en la Unidad de Cuidado Animal y la sede Administrativa
</t>
  </si>
  <si>
    <t xml:space="preserve">SEGUIMIENTO PLAN DE MANTENIMIENTO PIGA TERCER TRIMESTRE
•	Fumigación en zonas externas y administrativas y Control de roedores
Mediante  CTO-263-2024 con la empresa Colsam, se realiza el control integrado de plagas mediante fumigaciones y control químico y físico de las 64 cajas de estaciones de roedores.
Es importante tener en cuenta que las actividades están sujetas a las condiciones climáticas, y en casos de lluvias se deben cancelar y reprogramar los servicios, por esta razón se solicitan platillos atrapamoscas para instalar en las zonas verdes, para tener algún tipo de control cuando no se pueden realizar las fumigaciones. (Ver Anexos 1)
MES	CONTROL DE ROEDORES	FUMIGACION	PLATILLOS ATRAPAMOSCAS
Sistema de Aprovechamiento de Aguas lluvias (limpieza de canaletas)
El operario ambiental de la Unidad realiza el mantenimiento de la motobomba, limpieza de filtros del sistema de agua lluvia y el personal de aseo de la limpieza de las canaletas del sistema con periodicidad mensual. (Ver Anexo 2)
•	Planta de Tratamiento de Aguas Residuales (PTAR)
El operario de la PTAR junto con el personal de mantenimiento realiza la limpieza de las cajas de inspección que se descargan a la PTAR con frecuencia mensual, así mismo se realiza limpieza de las unidades de tratamiento y cajas de inspección localizadas en las instalaciones de la PTAR: se realiza limpieza a las diferentes unidades de tratamiento. (Ver Anexo 3)  
•	PODA
La empresa Bogotá Limpia presta el Servicio especial de corte de césped de a las áreas verdes internas del Instituto Distrital de Protección y Bienestar Animal, se realizó el día martes 29 de octubre. 
</t>
  </si>
  <si>
    <t>Fredy Ariza recursos fisicos</t>
  </si>
  <si>
    <t>durante el tercer trimestre de 2024,  en la sede adminsitrativa y de Gestion Documental, se realizaron las gestiones necesarias para la consecusion de las actividades de mantenimiento necesarias, las cuales fueron ejecutadas por el persoal de la empresa Moderline.</t>
  </si>
  <si>
    <t xml:space="preserve">Se realizo el seguimiento, solicitudes y control a las acciones de mantenimienot correctivo y preventivo en la sede admisnitrativa, las cuales incluyeron:
1- Adecuacion del puesto de trabajo de la acesora de direccion.
2 -  Adecuacion de puestos de trabajo del personal de la linea 123
</t>
  </si>
  <si>
    <t>Mantener una adecuada capacidad instalada en las sedes bajo custodia del IDPYBA</t>
  </si>
  <si>
    <t>PA03</t>
  </si>
  <si>
    <t>Realizar 100% del plan de mantenimiento correctivo- preventivo, que se requiera en la entidad para las diferentes sedes</t>
  </si>
  <si>
    <t>Mantener una adecuada capacidad instalada en las sedes bajo custodia del IDPYBA, a través de un adecuado control con los mantenimientos preventivos y correctivos de la vigencia.</t>
  </si>
  <si>
    <t>PE01-PR06-FR02 Seguimiento al Plan de Acción Institucional</t>
  </si>
  <si>
    <t xml:space="preserve">Durante el avance acumulado de la vigencia,se logró ejecutar las actividades de mantenimiento necesarios para el correcto funcionamiento de la Unidad de Cuidado Animal
Se realizaron las actividades de fumigacion en la Unidad de Cuidado Animal y la sede Administrativa    
Se realizaron las gestiones necesarias para la consecusion de las actividades de mantenimiento necesarias, las cuales fueron ejecutadas por el persoal de la empresa Moderline.   </t>
  </si>
  <si>
    <t xml:space="preserve">SEGUIMIENTO PLAN DE MANTENIMIENTO PIGA TERCER TRIMESTRE
•	Fumigación en zonas externas y administrativas y Control de roedores
Mediante  CTO-263-2024 con la empresa Colsam, se realiza el control integrado de plagas mediante fumigaciones y control químico y físico de las 64 cajas de estaciones de roedores.
Es importante tener en cuenta que las actividades están sujetas a las condiciones climáticas, y en casos de lluvias se deben cancelar y reprogramar los servicios, por esta razón se solicitan platillos atrapamoscas para instalar en las zonas verdes, para tener algún tipo de control cuando no se pueden realizar las fumigaciones. (Ver Anexos 1)
MES	CONTROL DE ROEDORES	FUMIGACION	PLATILLOS ATRAPAMOSCAS
Sistema de Aprovechamiento de Aguas lluvias (limpieza de canaletas)
El operario ambiental de la Unidad realiza el mantenimiento de la motobomba, limpieza de filtros del sistema de agua lluvia y el personal de aseo de la limpieza de las canaletas del sistema con periodicidad mensual. (Ver Anexo 2)
•	Planta de Tratamiento de Aguas Residuales (PTAR)
El operario de la PTAR junto con el personal de mantenimiento realiza la limpieza de las cajas de inspección que se descargan a la PTAR con frecuencia mensual, así mismo se realiza limpieza de las unidades de tratamiento y cajas de inspección localizadas en las instalaciones de la PTAR: se realiza limpieza a las diferentes unidades de tratamiento. (Ver Anexo 3)  
•	PODA
La empresa Bogotá Limpia presta el Servicio especial de corte de césped de a las áreas verdes internas del Instituto Distrital de Protección y Bienestar Animal, se realizó el día martes 29 de octubre. 
Se realizo el seguimiento, solicitudes y control a las acciones de mantenimienot correctivo y preventivo en la sede admisnitrativa, las cuales incluyeron:
1- Adecuacion del puesto de trabajo de la acesora de direccion.
2 -  Adecuacion de puestos de trabajo del personal de la linea 123     </t>
  </si>
  <si>
    <t>FREDY ARIZA RECURSOS FISICOS</t>
  </si>
  <si>
    <t>Lineamientos técnicos realizados</t>
  </si>
  <si>
    <t>Realizar la totalidad de las actividades programadas en el Plan Estrategico de Talento Humano (PETH) y los cronogramas de sus planes anexos y el Plan Estratégico de Seguridad Vial (PESV)</t>
  </si>
  <si>
    <t>Actas, listados de asistencia, piezas gráficas, planes PETH, correos electrónicos institucionales, matríz estratégica del TH, planes trabajo programas</t>
  </si>
  <si>
    <t>Actividades ejecutadas /actividades Programadas</t>
  </si>
  <si>
    <t>Actividades que se ejecutaron para la implementación del PETH y su planes anexos (PIC, Bienestar y SST) y PESV</t>
  </si>
  <si>
    <t>Actividades que se programaron para la implementación del PETH y su planes anexos (PIC, Bienestar y SST) y PESV</t>
  </si>
  <si>
    <t>Cantidad de actividades que se ejecutaron para la implementación del PETH y su planes anexos (PIC, Bienestar y SST) y PESV</t>
  </si>
  <si>
    <t>Cantidad de actividades que se programaron para la implementación del PETH y su planes anexos (PIC, Bienestar y SST) y PESV</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</si>
  <si>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Por lo anterior, a partir de la armoniozación de la vigencia 2024, en el marco del Plan Estratégico de Talento Humano,se han realizado:
CAPACITACIONES:44
ACTIVIDADES BIENESTAR:35
ACTIVIDADES SST:46
ACTIVIDADES PESV:24
Y, todas las actividades relacionadas con la integridad, la gestión del conocimiento y la provisión oportuna de vacantes que se presentan en la planta de personal del IDPYBA:
</t>
  </si>
  <si>
    <r>
      <rPr>
        <b/>
        <sz val="9"/>
        <color rgb="FF000000"/>
        <rFont val="Arial"/>
        <family val="2"/>
      </rPr>
      <t>TALENTO HUMANO:</t>
    </r>
    <r>
      <rPr>
        <sz val="9"/>
        <color rgb="FF000000"/>
        <rFont val="Arial"/>
        <family val="2"/>
      </rPr>
      <t xml:space="preserve"> Para el mes de octubre de 2024 se tenían programadas 12 capacitaciones de las cuales se realizaron 12. Asimismo, durante el mes de octubre se realizaron seis (6) capacitaciones que se encuentran programadas en el Plan Institucional de Capacitación para ser llevadas a cabo durante la vigencia del presente año por corresponder su realización a un tercero, así:
1.	Capacitación formación en procesos de innovación y pensamiento en diseño para la innovación
2.	Capacitación Fortalecimiento del valor público. 
3.	Capacitación Ciberseguridad - Políticas de Seguridad y acuerdo de confidencialidad. 
4.	Capacitación Manejo de aplicativos internos. 
5.	Capacitación Por una sociedad libre de discriminaciones y violencias. 
6.	Capacitación Privacidad de la información y reserva de documentación. 
7.	Capacitación Manejo de animales de granja y no convencionales. 
8.	Capacitación Conocimientos de bioética básica general. 
9.	Capacitación Funciones de la línea 123 y atención al ciudadano. 
10.	Capacitación PVE biomecánico – Daños a la salud asociados al uso del computador. 
11.	Capacitación Practicas Sostenibles. 
12.	Capacitación Ahorro de Energía. 
Respecto al Plan de Bienestar, se realizaron 10 actividades las cuales se ejecutaron 10. Por otra parte, en el Plan de SST se tenían programadas 14 actividades de las cuales se ejecutaron 14, así:
1.	Se realiza seguimiento a los Indicadores del SG-SST (Estructura, Proceso y Resultado), de acuerdo con la periodicidad establecida.
2.	Se realiza reunión del mes con los integrantes principales del COPASST
3.	Se realiza seguimiento Programa de Vigilancia Epidemiológica Cardiovascular
4.	Se da inicio a la auditoria SG-SST con la reunión de apertura y reuniones presenciales
5.	Se envía correo solicitando la información pertinente al comité de convivencia laboral
6.	Se socializa el Programa de Vigilancia Epidemiológica de Enfermedades Zoonóticas, por medio de correo electrónico y pieza gráfica
7.	Se realiza el seguimiento al Programa de Vigilancia Epidemiológica en Riesgo psicosocial
8.	Se socializa el Programa de Vigilancia Epidemiológica Auditivo, por medio de correo electrónico y pieza gráfica
9.	Se realizaron los simulacros distritales en la sede administrativa, UCA y gestión documental
10.	Se realizaron 2 reportes de AT y se realizaron las respectivas investigaciones
11.	Se realizaron actividades de capacitación, rumba y brigadas de salud en la Semana de la Salud
12.	Se realiza la respectiva verificación del cumplimiento de las actividades del plan de trabajo del Programa de Entrenamiento en Manejo de Animales
13.	Se socializa el Programa de Vigilancia Epidemiológica Cardiovascular, por medio de correo electrónico y pieza gráfica
14.	Se socializa el Programa de Vigilancia Epidemiológica Visual, por medio de correo electrónico y pieza gráfica
Frente al PESV se ejecutaron las 6 actividades programadas, así como, la totalidad de las actividades que demandó el PETH.
</t>
    </r>
  </si>
  <si>
    <r>
      <rPr>
        <b/>
        <sz val="9"/>
        <color rgb="FF000000"/>
        <rFont val="Arial"/>
        <family val="2"/>
      </rPr>
      <t>TALENTO HUMANO:</t>
    </r>
    <r>
      <rPr>
        <sz val="9"/>
        <color rgb="FF000000"/>
        <rFont val="Arial"/>
        <family val="2"/>
      </rPr>
      <t xml:space="preserve"> No se presentaron atrasos en el mes de octubre de 2024.</t>
    </r>
  </si>
  <si>
    <t>DIANA GOMEZ - TH</t>
  </si>
  <si>
    <t>HANS RONALD NIÑO GARCÍA</t>
  </si>
  <si>
    <t>Promover el desarrollo de un sistema de información hacia  el conocimiento ambiental y la calidad del dato.</t>
  </si>
  <si>
    <t xml:space="preserve">Implementar 3 programas de información ambiental y conocimiento ambiental. </t>
  </si>
  <si>
    <t>Realizar 100% de las fases definidas del ciclo de vida para la creación  del  sistema de información de la entidad</t>
  </si>
  <si>
    <t xml:space="preserve">Se programaron y realizaron las sesiones de trabajo con los procesos de la subdirección de atención a la fauna y se realizó una visita a la UCA. También se adelantaron las actividades para la contratación de un recurso de ingeniería que soporte la revisión y mejoramiento del sistema Xiqua que es un componente fundamental para la operación y gestión de la subdirección de atención a la fauna.
Se realizó la identificación, estructuración y programación del presupuesto requerido para la la fase 1 del sistema de informaicón en 2025.
Se realizó la revisión de los recursos actuales de plataforma tecnológica sobre la cual operan los sistemas de información actuales y se realizó el dimensionamiento de los recursos que se estiman utilzar en para el sistema de informaicón en 2025. Con esta informaicón se inició la estructruación del documento RFI.   
Se avanzó en la revisión de los documentos del acuerdo marcó y se realizó el primer borrador de estudios previos. </t>
  </si>
  <si>
    <t>Se programaron y realizaron las sesiones de trabajo con los procesos de la subdirección de atención a la fauna y se realizó una visita a la UCA. También se adelantaron las actividades para la contratación de un recurso de ingeniería que soporte la revisión y mejoramiento del sistema Xiqua que es un componente fundamental para la operación y gestión de la subdirección de atención a la fauna.
Se realizó la identificación, estructuración y programación del presupuesto requerido para la la fase 1 del sistema de informaicón en 2025.
Se realizó la revisión de los recursos actuales de plataforma tecnológica sobre la cual operan los sistemas de información actuales y se realizó el dimensionamiento de los recursos que se estiman utilzar en para el sistema de informaicón en 2025. Con esta informaicón se inició la estructruación del documento RFI.   
Se avanzó en la revisión de los documentos del acuerdo marcó y se realizó el primer borrador de estudios previos.</t>
  </si>
  <si>
    <t>SERGIO SOLER</t>
  </si>
  <si>
    <t>Promover el desarrollo de un sistema de información hacia  el conocimiento ambiental y la calidad del dato</t>
  </si>
  <si>
    <t>Implementar (1) plan de ejecución para el fortalecimiento y dignificación de la infraestructura de la UCA y demás infraestructutra para el cuidado y la protección animal</t>
  </si>
  <si>
    <t>Establecer 1 plan de acciòn para la ejecución de las necesidades en infraestructura para garantizar  la capacidad instalada de la UCA y demas infraestructura para la protección y cuidado animal en el D.C</t>
  </si>
  <si>
    <t>APOYAR LA ESTRUCTURACION DE LOS DIFERENTES COMPONENTES RELACIONADOS CON EL PLAN DE EJECUCIÓN DE INFRAESTRUCTURA DE LAS SEDES DEL IDPYBA, ASI COMO REALIZAR APOYO A LA SUPERVISION TECNICA DESIGNADA DE LOS DIFERENTES PROYECTOS DE INFRAESTRUCTURA</t>
  </si>
  <si>
    <t>Actas  de reunion, Participacion en  comites tecnicos,visitas tecnicas de campo, informes tecnicos quincenales  de  ejecucion  de obra, matrices de riegos, mapas de calor  correos electronicos, seguimiento a cronogramas y necesidades de las sedes  del IDPYBA</t>
  </si>
  <si>
    <t>PE01-PR06-FR02 Seguimiento al Plan de Accion Institucional - ACT PROGRAMADAS Vs  ACT EJECUTADAS</t>
  </si>
  <si>
    <t>Actividades Ejecutadas</t>
  </si>
  <si>
    <t>Actividades programadas</t>
  </si>
  <si>
    <t>Actividades que se ejecutaron para la identificacion de necesidades de mantenimiento de  la infraestructura  en la UCA y el seguimiento al CTO Interadministrativo 20221996 -CEA</t>
  </si>
  <si>
    <t>Actividades que se programaron para la identificacion de necesidades de mantenimiento de  la infraestructura  en la UCA y el seguimiento al CTO Interadministrativo 20221996- CEA</t>
  </si>
  <si>
    <t xml:space="preserve">1.Durante  el avance acumulado se realizó seguimiento al contrato  intradministrativo tripartito ( SDA-IDPYBA-FINDETER) 20221996, relacionado  con la terminacion  de la obras (terminaciones obra - conexion electrica infraestructura- Seguimiento tramite PTAR) de la primera fase de la casa ecologica  de los Animales- CEA.                                                                                                                                                                          2.Durante Agosto-septiembre  se realizo visita tecnica  con la empresa Enel para iniciar la gestion de tramite  de aumento de carga electrica en la Unidad de  cuidado  Animal-UCA, asi como tambien  visitas para el levantamiento de necesidades  de mantenimiento  a la infraestructura actual de la UCA.                 </t>
  </si>
  <si>
    <t xml:space="preserve">1.UNIDAD DE CUIDADO ANIMAL UCA: Se asiste  a mesa de trabajo No.1 con la  finalidad de evidenciar las diferentes nesecidades de mantenimiento que se estan presentando  en la infraestructura locativa de la Unidad de cuidado animal UCA .Revision del presupuesto y estudios previos para la realizacion de  actividades  de mantenimiento de menor cuantia en la UCA. Se realiza recorrido de campo con la empresa VANTI en la  unidad de cuidado animal UCA, con la  finalidad de verificar donde se haran las futuras instalaciones de gas.
2.CONTRATO INTRADMINISTRATIVO 20221996 CEA:Se realiza revision, analisis y seguimiento  a la programacion emitida  por FINDETER en lacasa Ecologica  de los animales CEA para   las actividades relacionadas  con  el compoenente electrico de  acuerdo a la metodologia  de conexion  por parte de ENEL. Se realiza seguimiento a la prorroga del  contrato marco tripartito SDA 20221996  por 6 meses y 9 dias.  Se hace seguimiento a la prorroga 5 contrato de obra y adicion 4  del contrato derivado de  interventoria en actividades de  conexion electrica, Se realiza revision y seguimiento  a los informes tecnicos quincenales( Informe  tecnico de avance #32)                            </t>
  </si>
  <si>
    <t>ALEJANDRO CUESTAS- ING APOYO A LA SUPERVISION</t>
  </si>
  <si>
    <t>Sedes mantenidas</t>
  </si>
  <si>
    <t>Julio de 2024</t>
  </si>
  <si>
    <t>ACT PROGRAMADAS Vs  ACT EJECUTADAS</t>
  </si>
  <si>
    <t>Numero</t>
  </si>
  <si>
    <r>
      <t>1.Durante  el</t>
    </r>
    <r>
      <rPr>
        <b/>
        <sz val="9"/>
        <color rgb="FF000000"/>
        <rFont val="Arial"/>
        <family val="2"/>
      </rPr>
      <t xml:space="preserve"> trimestre( julio, agosto, septiembre)</t>
    </r>
    <r>
      <rPr>
        <sz val="9"/>
        <color rgb="FF000000"/>
        <rFont val="Arial"/>
        <family val="2"/>
      </rPr>
      <t xml:space="preserve"> se realizó seguimiento al contrato  intradministrativo tripartito ( SDA-IDPYBA-FINDETER) 20221996, relacionado  con la terminacion  de la obras (terminaciones obra - conexion electrica infraestructura- Seguimiento tramite PTAR) de la primera fase de la casa ecologica  de los Animales- CEA.                                                                                                                                                                          2.Durante Agosto-septiembre  se realizo visita tecnica  con la empresa Enel para iniciar la gestion de tramite  de aumento de carga electrica en la Unidad de  cuidado  Animal-UCA, asi como tambien  visitas para el levantamiento de necesidades  de mantenimiento  a la infraestructura actual de la UCA.</t>
    </r>
  </si>
  <si>
    <t>1.UNIDAD DE CUIDADO ANIMAL UCA: Se asiste  a mesa de trabajo No.1 con la  finalidad de evidenciar las diferentes nesecidades de mantenimiento que se estan presentando  en la infraestructura locativa de la Unidad de cuidado animal UCA .Revision del presupuesto y estudios previos para la realizacion de  actividades  de mantenimiento de menor cuantia en la UCA. Se realiza recorrido de campo con la empresa VANTI en la  unidad de cuidado animal UCA, con la  finalidad de verificar donde se haran las futuras instalaciones de gas.                                                                                                                                                                                                                                                         2.CONTRATO INTRADMINISTRATIVO 20221996 CEA:Se realiza revision, analisis y seguimiento  a la programacion emitida  por FINDETER en lacasa Ecologica  de los animales CEA para   las actividades relacionadas  con  el compoenente electrico de  acuerdo a la metodologia  de conexion  por parte de ENEL. Se realiza seguimiento a la prorroga del  contrato marco tripartito SDA 20221996  por 6 meses y 9 dias.  Se hace seguimiento a la prorroga 5 contrato de obra y adicion 4  del contrato derivado de  interventoria en actividades de  conexion electrica, Se realiza revision y seguimiento  a los informes tecnicos quincenales( Informe  tecnico de avance #32)</t>
  </si>
  <si>
    <r>
      <t xml:space="preserve">Durante el trimestre (julio, agosto y septiembre 2024), 
Se realizó la entrega de material aprovechable a la asociación de recicladores
Se realizó la entrega de los residuos peligrosos a la empresa gestora Ecoentorno
Se realiza la incorporación de clausulas de sostenibilidad a contratos de bienes y servicios
Se realiza la divulgación de piezas gráficas sobre prácticas sostenibles
Se realiza el reporte de seguimiento al PIMS, PAI, PACA Y PIGA a las entidades ambientales (SDS, UAESP, SDA)
</t>
    </r>
    <r>
      <rPr>
        <b/>
        <sz val="9"/>
        <color rgb="FF000000"/>
        <rFont val="Arial"/>
        <family val="2"/>
      </rPr>
      <t>Octubre</t>
    </r>
    <r>
      <rPr>
        <sz val="9"/>
        <color rgb="FF000000"/>
        <rFont val="Arial"/>
        <family val="2"/>
      </rPr>
      <t xml:space="preserve">: Se realizó la entrega de material aprovechable a la asociación de recicladores
Se realizó la entrega de los residuos peligrosos a la empresa gestora Ecoentorno
Se realiza la incorporación de clausulas de sostenibilidad a contratos de bienes y servicios
Se realiza la divulgación de piezas gráficas sobre prácticas sostenibles
Se realiza capacitación sobre ahorro de energía y practicas sostenibles (Movilidad sostenible) con el IDRD.
Se remite la formulación del PACA.
</t>
    </r>
  </si>
  <si>
    <r>
      <rPr>
        <b/>
        <sz val="9"/>
        <color theme="1"/>
        <rFont val="Arial"/>
        <family val="2"/>
      </rPr>
      <t>Servicio al Ciudadano:</t>
    </r>
    <r>
      <rPr>
        <sz val="9"/>
        <color theme="1"/>
        <rFont val="Arial"/>
        <family val="2"/>
      </rPr>
      <t xml:space="preserve"> Durante el trimestre (julio, agosto y septiembre 2024),se logró ejecutar la totalidad de actividades que se encuentran en el marco del Plan Estratégico de Talento Humano, asimismo, se han realizado: CAPACITACIONES:32, ACTIVIDADES BIENESTAR:25, ACTIVIDADES SST:32, ACTIVIDADES PESV:17
</t>
    </r>
    <r>
      <rPr>
        <b/>
        <sz val="9"/>
        <color theme="1"/>
        <rFont val="Arial"/>
        <family val="2"/>
      </rPr>
      <t>Gestión Ambiental:</t>
    </r>
    <r>
      <rPr>
        <sz val="9"/>
        <color theme="1"/>
        <rFont val="Arial"/>
        <family val="2"/>
      </rPr>
      <t xml:space="preserve"> Durante el trimestre (julio, agosto y septiembre 2024), En cumplimiento con la RESOLUCIÓN Nº 03179 la Secretaría Distrital de Ambiente  tendrá cuatro (4) meses desde el 1 de julio de 2024  para la revisión del documento formulación del PIGA 2025-2028 remitido el 29 de junio de 2024, por tanto, en este periodo la entidad aún no ha recibido la retroalimentación del documento remitido.  Octubre: El día 7 de octubre se realizó mesa de trabajo con la SDA, donde se socializaron los ajustes para la primera revisión del PIGA, así mismo, se remitieron los ajustes el día 31 de octubre a la autoridad ambiental. se logró ejecutar las actividades del Plan de Acción PIGA.
</t>
    </r>
    <r>
      <rPr>
        <b/>
        <sz val="9"/>
        <color theme="1"/>
        <rFont val="Arial"/>
        <family val="2"/>
      </rPr>
      <t>Gestión Documental:</t>
    </r>
    <r>
      <rPr>
        <sz val="9"/>
        <color theme="1"/>
        <rFont val="Arial"/>
        <family val="2"/>
      </rPr>
      <t xml:space="preserve"> Se realizaron dos mesas de trabajo para revisar el tema de implementación de TRD vigentes y actualización de TRD con el Proceso de comunicaciones y con el Proceso de atención al Ciudadano y se realizó el análisis de las TRD actuales vs la propuesta de TRD, se realizó la verificación de la producción documental de los procesos de Almacén, Comunicaciones, Contabilidad, Control Interno, Cultura, Fauna, Oficina Asesora Jurídica, Oficina Asesora de planeación y UCA, se realizó una capacitación sobre implementación de TRD al proceso de Atención al Ciudadano, se elaboró el cronograma de entrevistas para actualización de TRD, se realizó entrevista al proceso de  Control interno y se avanzó en la propuesta de TRD</t>
    </r>
  </si>
  <si>
    <r>
      <rPr>
        <b/>
        <sz val="9"/>
        <color rgb="FF000000"/>
        <rFont val="Arial"/>
        <family val="2"/>
      </rPr>
      <t xml:space="preserve">Servicio al ciudadano: </t>
    </r>
    <r>
      <rPr>
        <sz val="9"/>
        <color rgb="FF000000"/>
        <rFont val="Arial"/>
        <family val="2"/>
      </rPr>
      <t xml:space="preserve">A través de la estrategia de primer nivel se realizaron 2.075 orientaciones a los ciudadanos que requerían acceder a los trámites o servicios del Instituto. Así: Canal presencial: 98; telefónico: 1.075 y virtual 272. Se gestionaron  peticiones allegadas a través de los 1.156 canales habilitados oficialmente, distribuidas así: canal presencial: 166; canal telefónico: 39 y canal virtual 951. Las cuales el 99% se respondieron en los tiempos estipulados por Ley. Durante el mes de octubre de 2024 los ciudadanos que utilizan los canales de atención del Instituto respondieron 66 encuestas de percepción de la satisfacción, las cuales nos permitieron medir el nivel satisfacción del ciudadano frente a la atención brindada en el Instituto, obteniendo así que en promedio el 69% de ellos se encuentran satisfechos con la atención.
</t>
    </r>
    <r>
      <rPr>
        <b/>
        <sz val="9"/>
        <color rgb="FF000000"/>
        <rFont val="Arial"/>
        <family val="2"/>
      </rPr>
      <t>Gestión Ambiental:</t>
    </r>
    <r>
      <rPr>
        <sz val="9"/>
        <color rgb="FF000000"/>
        <rFont val="Arial"/>
        <family val="2"/>
      </rPr>
      <t xml:space="preserve"> El documento PIGA para el trimestre de julio a septiembre se encuentra en proceso de revisión por parte de la Secretaría Distrital de Ambiente, por tanto, no se han realizado socialización o ajustes al documento, no obstante el día 2 de septiembre la autoridad ambiental realizó una mesa de trabajo con el nuevo gestor ambiental de la entidad (Subdirector de Gestión Corporativa) para indicar el estado de la concertación del documento PIGA y las responsabilidades del gestor en la implementación y seguimiento. Se remitió a la SDA el documento PIGA con los ajustes solicitados en la mesa de trabajo, se remitieron las resoluciones del gestor ambiental y del comité PIGA, yl a matriz de normatividad actualizada. Se realizó la entrega de material aprovechable a la asociación de recicladores, Se realizó la entrega de los residuos peligrosos a la empresa gestora Ecoentorno, Se realiza la incorporación de clausulas de sostenibilidad a contratos de bienes y servicios
Se realiza la divulgación de piezas gráficas sobre prácticas sostenibles, Se realiza capacitación sobre ahorro de energía y practicas sostenibles (Movilidad sostenible) con el IDRD. Se remite la formulación del PACA.
</t>
    </r>
    <r>
      <rPr>
        <b/>
        <sz val="9"/>
        <color rgb="FF000000"/>
        <rFont val="Arial"/>
        <family val="2"/>
      </rPr>
      <t>Gestión Documental:</t>
    </r>
    <r>
      <rPr>
        <sz val="9"/>
        <color rgb="FF000000"/>
        <rFont val="Arial"/>
        <family val="2"/>
      </rPr>
      <t xml:space="preserve"> Se realizaron dos mesas de trabajo para revisar el tema de implementación de TRD vigentes y actualización de TRD con el Proceso de comunicaciones y con el Proceso de atención al Ciudadano y se realizó el análisis de las TRD actuales vs la propuesta de TRD, se realizó la verificación de la producción documental de los procesos de Almacén, Comunicaciones, Contabilidad, Control Interno, Cultura, Fauna, Oficina Asesora Jurídica, Oficina Asesora de planeación y UCA, se realizó una capacitación sobre implementación de TRD al proceso de Atención al Ciudadano, se elaboró el cronograma de entrevistas para actualización de TRD, se realizó entrevista al proceso de  Control interno y se avanzó en la propuesta de TRD</t>
    </r>
  </si>
  <si>
    <t>NATALIA RONCANCIO LEON - SERVICIO AL CIUDADANO - LIZ TABARES - GESTIÓN AMBIENTAL - MARIA FERNANDA CHAVES - GESTIÓN DOCUMENTAL</t>
  </si>
  <si>
    <t>Medir el desarrollo operativo de los procesos de apoyo (percepción de la satisfacción de los ciudadanos frente a la misma que hacen parte de la Subdirecicón de Gestión Corporativa, Concertación del documento de formulación PIGA para el cuatrenio 2025-2028, Realizar seguimiento a las Actividades del Plan de Acción PIGA 2024-2028, Fortalecer el proceso de Gestión Documental independientemente del soporte de producción de la información implementado el Modelo Integral de Gestión Documental   Archivo - MIGDA) en cumplimiento de las actvidades establecidas y alineadas ocn el proyecto de inversión.</t>
  </si>
  <si>
    <t>Actas, listados de asistencia, piezas gráficas, planes PETH, correos electrónicos institucionales, matríz estratégica del TH, planes trabajo programas - PE01-PR06-FR02 Seguimiento al Plan de Accion Institucional</t>
  </si>
  <si>
    <t xml:space="preserve">TALENTO HUMANO: Para el mes de octubre de 2024 se tenían programadas 12 capacitaciones de las cuales se realizaron 12. Asimismo, durante el mes de octubre se realizaron seis (6) capacitaciones que se encuentran programadas en el Plan Institucional de Capacitación para ser llevadas a cabo durante la vigencia del presente año por corresponder su realización a un tercero, así:
1.	Capacitación formación en procesos de innovación y pensamiento en diseño para la innovación
2.	Capacitación Fortalecimiento del valor público. 
3.	Capacitación Ciberseguridad - Políticas de Seguridad y acuerdo de confidencialidad. 
4.	Capacitación Manejo de aplicativos internos. 
5.	Capacitación Por una sociedad libre de discriminaciones y violencias. 
6.	Capacitación Privacidad de la información y reserva de documentación. 
7.	Capacitación Manejo de animales de granja y no convencionales. 
8.	Capacitación Conocimientos de bioética básica general. 
9.	Capacitación Funciones de la línea 123 y atención al ciudadano. 
10.	Capacitación PVE biomecánico – Daños a la salud asociados al uso del computador. 
11.	Capacitación Practicas Sostenibles. 
12.	Capacitación Ahorro de Energía. 
Respecto al Plan de Bienestar, se realizaron 10 actividades las cuales se ejecutaron 10. Por otra parte, en el Plan de SST se tenían programadas 14 actividades de las cuales se ejecutaron 14, así:
1.	Se realiza seguimiento a los Indicadores del SG-SST (Estructura, Proceso y Resultado), de acuerdo con la periodicidad establecida.
2.	Se realiza reunión del mes con los integrantes principales del COPASST
3.	Se realiza seguimiento Programa de Vigilancia Epidemiológica Cardiovascular
4.	Se da inicio a la auditoria SG-SST con la reunión de apertura y reuniones presenciales
5.	Se envía correo solicitando la información pertinente al comité de convivencia laboral
6.	Se socializa el Programa de Vigilancia Epidemiológica de Enfermedades Zoonóticas, por medio de correo electrónico y pieza gráfica
7.	Se realiza el seguimiento al Programa de Vigilancia Epidemiológica en Riesgo psicosocial
8.	Se socializa el Programa de Vigilancia Epidemiológica Auditivo, por medio de correo electrónico y pieza gráfica
9.	Se realizaron los simulacros distritales en la sede administrativa, UCA y gestión documental
10.	Se realizaron 2 reportes de AT y se realizaron las respectivas investigaciones
11.	Se realizaron actividades de capacitación, rumba y brigadas de salud en la Semana de la Salud
12.	Se realiza la respectiva verificación del cumplimiento de las actividades del plan de trabajo del Programa de Entrenamiento en Manejo de Animales
13.	Se socializa el Programa de Vigilancia Epidemiológica Cardiovascular, por medio de correo electrónico y pieza gráfica
14.	Se socializa el Programa de Vigilancia Epidemiológica Visual, por medio de correo electrónico y pieza gráfica
Frente al PESV se ejecutaron las 6 actividades programadas, así como, la totalidad de las actividades que demandó el PETH.      </t>
  </si>
  <si>
    <t>TALENTO HUMANO: No se presentaron atrasos en el mes de octubre de 2024.</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</si>
  <si>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Por lo anterior, a partir de la armoniozación de la vigencia 2024, en el marco del Plan Estratégico de Talento Humano,se han realizado: CAPACITACIONES:44, ACTIVIDADES BIENESTAR:35, ACTIVIDADES SST:46, ACTIVIDADES PESV:24 Y, todas las actividades relacionadas con la integridad, la gestión del conocimiento y la provisión oportuna de vacantes que se presentan en la planta de personal del IDPYBA.                    </t>
  </si>
  <si>
    <t xml:space="preserve">Subdirector de Gestión Corporativa </t>
  </si>
  <si>
    <t>Contratista  Gestión Coporativa - Freddy Camargo</t>
  </si>
  <si>
    <t xml:space="preserve">Contratista OAP - </t>
  </si>
  <si>
    <t>En septiembre de 2024 la meta avanzó en magnitud 3,79% lo que corresponde a la revisión y cargue de la información asociada a los proyectos de inversión en el sistema de seguimiento a SEGPLAN 2,0. 
MIPG
Políticas</t>
  </si>
  <si>
    <t>Actividades adelantandas en un detrminado periodo de tiempo</t>
  </si>
  <si>
    <t>Actividades programadas en la vigencia</t>
  </si>
  <si>
    <t xml:space="preserve">Avance actividades vigencia </t>
  </si>
  <si>
    <t xml:space="preserve">Actividades realizadas en la vigencia / Actividades programadas en la vigencia </t>
  </si>
  <si>
    <t>Plan de Acción, reportes y documentos tecnicos de las areas.</t>
  </si>
  <si>
    <t>Implementar las fases del modelo de planeación y gestión orientado a resultados</t>
  </si>
  <si>
    <t>Implementación modelo de planeación y gestión orientado a resultados</t>
  </si>
  <si>
    <t>Desarrollar herramientas técnicas, dinámicas y confiables, a través del manejo y gestión de conocimiento. 
Garantizar accesibilidad a la información institucional a los grupos de valor, a través de los mecanismos y canales que disponga el Instituto</t>
  </si>
  <si>
    <t>PE01</t>
  </si>
  <si>
    <t>Mejoramiento de la gestión pública y administrativa del Instituto Distrital de Protección y Bienestar Animal en Bogotá D.C.</t>
  </si>
  <si>
    <t>Subdirección de Gestión Coporativa</t>
  </si>
  <si>
    <t>Implementar 100 % de las fases del modelo de planeación y gestión orientado a resultados</t>
  </si>
  <si>
    <r>
      <t xml:space="preserve">La meta ha alcanzado un avance del 66,17 %, es decir se logro un avance del 7,94% en magnitud, lo que se refleja en la realización de las siguientes actividades: 
</t>
    </r>
    <r>
      <rPr>
        <b/>
        <sz val="9"/>
        <color theme="1"/>
        <rFont val="Arial"/>
        <family val="2"/>
      </rPr>
      <t>Proyectos:</t>
    </r>
    <r>
      <rPr>
        <sz val="9"/>
        <color theme="1"/>
        <rFont val="Arial"/>
        <family val="2"/>
      </rPr>
      <t xml:space="preserve">
-En el marco del Plan Distrital de Desarrollo “Bogotá Camina Segura” y el proceso de armonización presupuestal, se realizó la revisión de las herramientas de seguimiento a los proyectos de inversión 7930, 7933, 7936 y 7951 de la entidad (Plan de Acción y Hoja de vida de indicadores).
-Registro de los proyectos de inversión en SEGPLAN 2.0
-Revisión de las justificaciones técnicas de los proyectos de inversión para el  Anteproyecto de presupuesto 2025.
</t>
    </r>
    <r>
      <rPr>
        <b/>
        <sz val="9"/>
        <color theme="1"/>
        <rFont val="Arial"/>
        <family val="2"/>
      </rPr>
      <t>MIPG:</t>
    </r>
    <r>
      <rPr>
        <sz val="9"/>
        <color theme="1"/>
        <rFont val="Arial"/>
        <family val="2"/>
      </rPr>
      <t xml:space="preserve">
*Se revisaron los documentos del sistema de gestión: procedimiento del Plan de mantenimiento, Procedimiento Vinculaciones Formativas, politica de gobierno digital y procedimiento de pagos.
Mediante el acta No 13 se aprobó y socializó la actualización del formato PM01-PR10-F01
</t>
    </r>
    <r>
      <rPr>
        <b/>
        <sz val="9"/>
        <color theme="1"/>
        <rFont val="Arial"/>
        <family val="2"/>
      </rPr>
      <t>Politicas:</t>
    </r>
    <r>
      <rPr>
        <sz val="9"/>
        <color theme="1"/>
        <rFont val="Arial"/>
        <family val="2"/>
      </rPr>
      <t xml:space="preserve">
Se brindó acompañamiento técnico a las alcaldías de Usme, Ciudad Bolívar, en el marco de los presupuestos participativos para la construcción de iniciativas de la línea de inversión de protección y bienestar animal (septiembre)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</si>
</sst>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_);_(* \(#,##0\);_(* &quot;-&quot;_);_(@_)"/>
    <numFmt numFmtId="165" formatCode="_(* #,##0.00_);_(* \(#,##0.00\);_(* &quot;-&quot;??_);_(@_)"/>
    <numFmt numFmtId="166" formatCode="_-* #,##0.00\ &quot;€&quot;_-;\-* #,##0.00\ &quot;€&quot;_-;_-* &quot;-&quot;??\ &quot;€&quot;_-;_-@_-"/>
    <numFmt numFmtId="167" formatCode="&quot;$&quot;\ #,##0_);[Red]\(&quot;$&quot;\ #,##0\)"/>
    <numFmt numFmtId="168" formatCode="_(&quot;$&quot;\ * #,##0.00_);_(&quot;$&quot;\ * \(#,##0.00\);_(&quot;$&quot;\ * &quot;-&quot;??_);_(@_)"/>
    <numFmt numFmtId="169" formatCode="_ * #,##0.00_ ;_ * \-#,##0.00_ ;_ * &quot;-&quot;??_ ;_ @_ "/>
    <numFmt numFmtId="170" formatCode="0.0%"/>
    <numFmt numFmtId="171" formatCode="_(* #,##0.00_);_(* \(#,##0.00\);_(* &quot;-&quot;_);_(@_)"/>
    <numFmt numFmtId="172" formatCode="_-* #,##0.00\ &quot;$&quot;_-;\-* #,##0.00\ &quot;$&quot;_-;_-* &quot;-&quot;??\ &quot;$&quot;_-;_-@_-"/>
    <numFmt numFmtId="173" formatCode="_-* #,##0.00\ _$_-;\-* #,##0.00\ _$_-;_-* &quot;-&quot;??\ _$_-;_-@_-"/>
    <numFmt numFmtId="174" formatCode="_(* #,##0.000_);_(* \(#,##0.000\);_(* &quot;-&quot;??_);_(@_)"/>
  </numFmts>
  <fonts count="74"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sz val="9"/>
      <color theme="4"/>
      <name val="Arial"/>
      <family val="2"/>
    </font>
    <font>
      <b/>
      <sz val="7.5"/>
      <color theme="1"/>
      <name val="Arial"/>
      <family val="2"/>
    </font>
    <font>
      <sz val="11"/>
      <color rgb="FF444444"/>
      <name val="Calibri"/>
      <family val="2"/>
      <scheme val="minor"/>
    </font>
    <font>
      <b/>
      <sz val="9"/>
      <color rgb="FF000000"/>
      <name val="Arial"/>
      <family val="2"/>
    </font>
    <font>
      <sz val="9"/>
      <color rgb="FF000000"/>
      <name val="Arial"/>
      <family val="2"/>
    </font>
    <font>
      <sz val="8"/>
      <name val="Arial"/>
      <family val="2"/>
    </font>
    <font>
      <sz val="9"/>
      <color rgb="FF000000"/>
      <name val="Arial"/>
      <family val="2"/>
      <charset val="1"/>
    </font>
    <font>
      <sz val="10"/>
      <color rgb="FF000000"/>
      <name val="Arial"/>
      <family val="2"/>
    </font>
    <font>
      <sz val="10"/>
      <color theme="1"/>
      <name val="Arial"/>
      <family val="2"/>
    </font>
    <font>
      <b/>
      <sz val="10"/>
      <color theme="1"/>
      <name val="Arial"/>
      <family val="2"/>
    </font>
    <font>
      <sz val="9"/>
      <color theme="1"/>
      <name val="Arial"/>
      <family val="2"/>
    </font>
    <font>
      <sz val="9"/>
      <color rgb="FF000000"/>
      <name val="Arial"/>
      <family val="2"/>
    </font>
    <font>
      <sz val="11"/>
      <name val="Calibri"/>
      <family val="2"/>
      <scheme val="minor"/>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rgb="FF000000"/>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rgb="FF000000"/>
      </right>
      <top style="thin">
        <color indexed="64"/>
      </top>
      <bottom style="thin">
        <color indexed="64"/>
      </bottom>
      <diagonal/>
    </border>
    <border>
      <left/>
      <right style="medium">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2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4" fillId="3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34" fillId="10" borderId="0" applyNumberFormat="0" applyBorder="0" applyAlignment="0" applyProtection="0"/>
    <xf numFmtId="0" fontId="14" fillId="10" borderId="0" applyNumberFormat="0" applyBorder="0" applyAlignment="0" applyProtection="0"/>
    <xf numFmtId="0" fontId="3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34" fillId="13" borderId="0" applyNumberFormat="0" applyBorder="0" applyAlignment="0" applyProtection="0"/>
    <xf numFmtId="0" fontId="14" fillId="13" borderId="0" applyNumberFormat="0" applyBorder="0" applyAlignment="0" applyProtection="0"/>
    <xf numFmtId="0" fontId="3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34" fillId="15" borderId="0" applyNumberFormat="0" applyBorder="0" applyAlignment="0" applyProtection="0"/>
    <xf numFmtId="0" fontId="14" fillId="15" borderId="0" applyNumberFormat="0" applyBorder="0" applyAlignment="0" applyProtection="0"/>
    <xf numFmtId="0" fontId="3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6" fillId="36" borderId="29"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36" fillId="36" borderId="29" applyNumberFormat="0" applyAlignment="0" applyProtection="0"/>
    <xf numFmtId="0" fontId="36" fillId="36" borderId="29" applyNumberFormat="0" applyAlignment="0" applyProtection="0"/>
    <xf numFmtId="0" fontId="36" fillId="36" borderId="29" applyNumberFormat="0" applyAlignment="0" applyProtection="0"/>
    <xf numFmtId="0" fontId="36" fillId="36" borderId="29" applyNumberFormat="0" applyAlignment="0" applyProtection="0"/>
    <xf numFmtId="0" fontId="36" fillId="36" borderId="29" applyNumberFormat="0" applyAlignment="0" applyProtection="0"/>
    <xf numFmtId="0" fontId="36" fillId="36" borderId="29" applyNumberFormat="0" applyAlignment="0" applyProtection="0"/>
    <xf numFmtId="0" fontId="36" fillId="36" borderId="29" applyNumberFormat="0" applyAlignment="0" applyProtection="0"/>
    <xf numFmtId="0" fontId="36" fillId="36" borderId="29" applyNumberFormat="0" applyAlignment="0" applyProtection="0"/>
    <xf numFmtId="0" fontId="36" fillId="36" borderId="29" applyNumberFormat="0" applyAlignment="0" applyProtection="0"/>
    <xf numFmtId="0" fontId="36" fillId="36" borderId="29" applyNumberFormat="0" applyAlignment="0" applyProtection="0"/>
    <xf numFmtId="0" fontId="36" fillId="36" borderId="29" applyNumberFormat="0" applyAlignment="0" applyProtection="0"/>
    <xf numFmtId="0" fontId="36" fillId="36" borderId="29" applyNumberFormat="0" applyAlignment="0" applyProtection="0"/>
    <xf numFmtId="0" fontId="36" fillId="36" borderId="29" applyNumberFormat="0" applyAlignment="0" applyProtection="0"/>
    <xf numFmtId="0" fontId="36" fillId="36" borderId="29" applyNumberFormat="0" applyAlignment="0" applyProtection="0"/>
    <xf numFmtId="0" fontId="36" fillId="36" borderId="29" applyNumberFormat="0" applyAlignment="0" applyProtection="0"/>
    <xf numFmtId="0" fontId="36" fillId="36" borderId="29" applyNumberFormat="0" applyAlignment="0" applyProtection="0"/>
    <xf numFmtId="0" fontId="36" fillId="36" borderId="29" applyNumberFormat="0" applyAlignment="0" applyProtection="0"/>
    <xf numFmtId="0" fontId="36" fillId="36" borderId="29" applyNumberFormat="0" applyAlignment="0" applyProtection="0"/>
    <xf numFmtId="0" fontId="36" fillId="36" borderId="29" applyNumberFormat="0" applyAlignment="0" applyProtection="0"/>
    <xf numFmtId="0" fontId="36" fillId="36" borderId="29" applyNumberFormat="0" applyAlignment="0" applyProtection="0"/>
    <xf numFmtId="0" fontId="36" fillId="36" borderId="29" applyNumberFormat="0" applyAlignment="0" applyProtection="0"/>
    <xf numFmtId="0" fontId="37" fillId="37" borderId="30"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37" fillId="37" borderId="30" applyNumberFormat="0" applyAlignment="0" applyProtection="0"/>
    <xf numFmtId="0" fontId="37" fillId="37" borderId="30" applyNumberFormat="0" applyAlignment="0" applyProtection="0"/>
    <xf numFmtId="0" fontId="37" fillId="37" borderId="30" applyNumberFormat="0" applyAlignment="0" applyProtection="0"/>
    <xf numFmtId="0" fontId="37" fillId="37" borderId="30" applyNumberFormat="0" applyAlignment="0" applyProtection="0"/>
    <xf numFmtId="0" fontId="37" fillId="37" borderId="30" applyNumberFormat="0" applyAlignment="0" applyProtection="0"/>
    <xf numFmtId="0" fontId="37" fillId="37" borderId="30" applyNumberFormat="0" applyAlignment="0" applyProtection="0"/>
    <xf numFmtId="0" fontId="37" fillId="37" borderId="30" applyNumberFormat="0" applyAlignment="0" applyProtection="0"/>
    <xf numFmtId="0" fontId="37" fillId="37" borderId="30" applyNumberFormat="0" applyAlignment="0" applyProtection="0"/>
    <xf numFmtId="0" fontId="37" fillId="37" borderId="30" applyNumberFormat="0" applyAlignment="0" applyProtection="0"/>
    <xf numFmtId="0" fontId="37" fillId="37" borderId="30" applyNumberFormat="0" applyAlignment="0" applyProtection="0"/>
    <xf numFmtId="0" fontId="37" fillId="37" borderId="30" applyNumberFormat="0" applyAlignment="0" applyProtection="0"/>
    <xf numFmtId="0" fontId="37" fillId="37" borderId="30" applyNumberFormat="0" applyAlignment="0" applyProtection="0"/>
    <xf numFmtId="0" fontId="37" fillId="37" borderId="30" applyNumberFormat="0" applyAlignment="0" applyProtection="0"/>
    <xf numFmtId="0" fontId="37" fillId="37" borderId="30" applyNumberFormat="0" applyAlignment="0" applyProtection="0"/>
    <xf numFmtId="0" fontId="37" fillId="37" borderId="30" applyNumberFormat="0" applyAlignment="0" applyProtection="0"/>
    <xf numFmtId="0" fontId="37" fillId="37" borderId="30" applyNumberFormat="0" applyAlignment="0" applyProtection="0"/>
    <xf numFmtId="0" fontId="37" fillId="37" borderId="30" applyNumberFormat="0" applyAlignment="0" applyProtection="0"/>
    <xf numFmtId="0" fontId="37" fillId="37" borderId="30" applyNumberFormat="0" applyAlignment="0" applyProtection="0"/>
    <xf numFmtId="0" fontId="37" fillId="37" borderId="30" applyNumberFormat="0" applyAlignment="0" applyProtection="0"/>
    <xf numFmtId="0" fontId="37" fillId="37" borderId="30" applyNumberFormat="0" applyAlignment="0" applyProtection="0"/>
    <xf numFmtId="0" fontId="37" fillId="37" borderId="30" applyNumberFormat="0" applyAlignment="0" applyProtection="0"/>
    <xf numFmtId="0" fontId="38" fillId="0" borderId="31"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169" fontId="6"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3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41" fillId="44" borderId="29"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41" fillId="44" borderId="29" applyNumberFormat="0" applyAlignment="0" applyProtection="0"/>
    <xf numFmtId="0" fontId="41" fillId="44" borderId="29" applyNumberFormat="0" applyAlignment="0" applyProtection="0"/>
    <xf numFmtId="0" fontId="41" fillId="44" borderId="29" applyNumberFormat="0" applyAlignment="0" applyProtection="0"/>
    <xf numFmtId="0" fontId="41" fillId="44" borderId="29" applyNumberFormat="0" applyAlignment="0" applyProtection="0"/>
    <xf numFmtId="0" fontId="41" fillId="44" borderId="29" applyNumberFormat="0" applyAlignment="0" applyProtection="0"/>
    <xf numFmtId="0" fontId="41" fillId="44" borderId="29" applyNumberFormat="0" applyAlignment="0" applyProtection="0"/>
    <xf numFmtId="0" fontId="41" fillId="44" borderId="29" applyNumberFormat="0" applyAlignment="0" applyProtection="0"/>
    <xf numFmtId="0" fontId="41" fillId="44" borderId="29" applyNumberFormat="0" applyAlignment="0" applyProtection="0"/>
    <xf numFmtId="0" fontId="41" fillId="44" borderId="29" applyNumberFormat="0" applyAlignment="0" applyProtection="0"/>
    <xf numFmtId="0" fontId="41" fillId="44" borderId="29" applyNumberFormat="0" applyAlignment="0" applyProtection="0"/>
    <xf numFmtId="0" fontId="41" fillId="44" borderId="29" applyNumberFormat="0" applyAlignment="0" applyProtection="0"/>
    <xf numFmtId="0" fontId="41" fillId="44" borderId="29" applyNumberFormat="0" applyAlignment="0" applyProtection="0"/>
    <xf numFmtId="0" fontId="41" fillId="44" borderId="29" applyNumberFormat="0" applyAlignment="0" applyProtection="0"/>
    <xf numFmtId="0" fontId="41" fillId="44" borderId="29" applyNumberFormat="0" applyAlignment="0" applyProtection="0"/>
    <xf numFmtId="0" fontId="41" fillId="44" borderId="29" applyNumberFormat="0" applyAlignment="0" applyProtection="0"/>
    <xf numFmtId="0" fontId="41" fillId="44" borderId="29" applyNumberFormat="0" applyAlignment="0" applyProtection="0"/>
    <xf numFmtId="0" fontId="41" fillId="44" borderId="29" applyNumberFormat="0" applyAlignment="0" applyProtection="0"/>
    <xf numFmtId="0" fontId="41" fillId="44" borderId="29" applyNumberFormat="0" applyAlignment="0" applyProtection="0"/>
    <xf numFmtId="0" fontId="41" fillId="44" borderId="29" applyNumberFormat="0" applyAlignment="0" applyProtection="0"/>
    <xf numFmtId="0" fontId="41" fillId="44" borderId="29" applyNumberFormat="0" applyAlignment="0" applyProtection="0"/>
    <xf numFmtId="0" fontId="41" fillId="44" borderId="29"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42" fillId="45"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165" fontId="33" fillId="0" borderId="0" applyFont="0" applyFill="0" applyBorder="0" applyAlignment="0" applyProtection="0"/>
    <xf numFmtId="164" fontId="33" fillId="0" borderId="0" applyFont="0" applyFill="0" applyBorder="0" applyAlignment="0" applyProtection="0"/>
    <xf numFmtId="41" fontId="33" fillId="0" borderId="0" applyFont="0" applyFill="0" applyBorder="0" applyAlignment="0" applyProtection="0"/>
    <xf numFmtId="165" fontId="3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5"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43" fillId="46"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6" borderId="34"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44" fillId="36" borderId="34" applyNumberFormat="0" applyAlignment="0" applyProtection="0"/>
    <xf numFmtId="0" fontId="44" fillId="36" borderId="34" applyNumberFormat="0" applyAlignment="0" applyProtection="0"/>
    <xf numFmtId="0" fontId="44" fillId="36" borderId="34" applyNumberFormat="0" applyAlignment="0" applyProtection="0"/>
    <xf numFmtId="0" fontId="44" fillId="36" borderId="34" applyNumberFormat="0" applyAlignment="0" applyProtection="0"/>
    <xf numFmtId="0" fontId="44" fillId="36" borderId="34" applyNumberFormat="0" applyAlignment="0" applyProtection="0"/>
    <xf numFmtId="0" fontId="44" fillId="36" borderId="34" applyNumberFormat="0" applyAlignment="0" applyProtection="0"/>
    <xf numFmtId="0" fontId="44" fillId="36" borderId="34" applyNumberFormat="0" applyAlignment="0" applyProtection="0"/>
    <xf numFmtId="0" fontId="44" fillId="36" borderId="34" applyNumberFormat="0" applyAlignment="0" applyProtection="0"/>
    <xf numFmtId="0" fontId="44" fillId="36" borderId="34" applyNumberFormat="0" applyAlignment="0" applyProtection="0"/>
    <xf numFmtId="0" fontId="44" fillId="36" borderId="34" applyNumberFormat="0" applyAlignment="0" applyProtection="0"/>
    <xf numFmtId="0" fontId="44" fillId="36" borderId="34" applyNumberFormat="0" applyAlignment="0" applyProtection="0"/>
    <xf numFmtId="0" fontId="44" fillId="36" borderId="34" applyNumberFormat="0" applyAlignment="0" applyProtection="0"/>
    <xf numFmtId="0" fontId="44" fillId="36" borderId="34" applyNumberFormat="0" applyAlignment="0" applyProtection="0"/>
    <xf numFmtId="0" fontId="44" fillId="36" borderId="34" applyNumberFormat="0" applyAlignment="0" applyProtection="0"/>
    <xf numFmtId="0" fontId="44" fillId="36" borderId="34" applyNumberFormat="0" applyAlignment="0" applyProtection="0"/>
    <xf numFmtId="0" fontId="44" fillId="36" borderId="34" applyNumberFormat="0" applyAlignment="0" applyProtection="0"/>
    <xf numFmtId="0" fontId="44" fillId="36" borderId="34" applyNumberFormat="0" applyAlignment="0" applyProtection="0"/>
    <xf numFmtId="0" fontId="44" fillId="36" borderId="34" applyNumberFormat="0" applyAlignment="0" applyProtection="0"/>
    <xf numFmtId="0" fontId="44" fillId="36" borderId="34" applyNumberFormat="0" applyAlignment="0" applyProtection="0"/>
    <xf numFmtId="0" fontId="44" fillId="36" borderId="34" applyNumberFormat="0" applyAlignment="0" applyProtection="0"/>
    <xf numFmtId="0" fontId="44" fillId="36" borderId="34" applyNumberFormat="0" applyAlignment="0" applyProtection="0"/>
    <xf numFmtId="0" fontId="4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8" fillId="0" borderId="35"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48" fillId="0" borderId="35" applyNumberFormat="0" applyFill="0" applyAlignment="0" applyProtection="0"/>
    <xf numFmtId="0" fontId="48" fillId="0" borderId="35" applyNumberFormat="0" applyFill="0" applyAlignment="0" applyProtection="0"/>
    <xf numFmtId="0" fontId="48" fillId="0" borderId="35" applyNumberFormat="0" applyFill="0" applyAlignment="0" applyProtection="0"/>
    <xf numFmtId="0" fontId="48" fillId="0" borderId="35" applyNumberFormat="0" applyFill="0" applyAlignment="0" applyProtection="0"/>
    <xf numFmtId="0" fontId="48" fillId="0" borderId="35" applyNumberFormat="0" applyFill="0" applyAlignment="0" applyProtection="0"/>
    <xf numFmtId="0" fontId="48" fillId="0" borderId="35" applyNumberFormat="0" applyFill="0" applyAlignment="0" applyProtection="0"/>
    <xf numFmtId="0" fontId="48" fillId="0" borderId="35" applyNumberFormat="0" applyFill="0" applyAlignment="0" applyProtection="0"/>
    <xf numFmtId="0" fontId="48" fillId="0" borderId="35" applyNumberFormat="0" applyFill="0" applyAlignment="0" applyProtection="0"/>
    <xf numFmtId="0" fontId="48" fillId="0" borderId="35" applyNumberFormat="0" applyFill="0" applyAlignment="0" applyProtection="0"/>
    <xf numFmtId="0" fontId="48" fillId="0" borderId="35" applyNumberFormat="0" applyFill="0" applyAlignment="0" applyProtection="0"/>
    <xf numFmtId="0" fontId="48" fillId="0" borderId="35" applyNumberFormat="0" applyFill="0" applyAlignment="0" applyProtection="0"/>
    <xf numFmtId="0" fontId="48" fillId="0" borderId="35" applyNumberFormat="0" applyFill="0" applyAlignment="0" applyProtection="0"/>
    <xf numFmtId="0" fontId="48" fillId="0" borderId="35" applyNumberFormat="0" applyFill="0" applyAlignment="0" applyProtection="0"/>
    <xf numFmtId="0" fontId="48" fillId="0" borderId="35" applyNumberFormat="0" applyFill="0" applyAlignment="0" applyProtection="0"/>
    <xf numFmtId="0" fontId="48" fillId="0" borderId="35" applyNumberFormat="0" applyFill="0" applyAlignment="0" applyProtection="0"/>
    <xf numFmtId="0" fontId="48" fillId="0" borderId="35" applyNumberFormat="0" applyFill="0" applyAlignment="0" applyProtection="0"/>
    <xf numFmtId="0" fontId="48" fillId="0" borderId="35" applyNumberFormat="0" applyFill="0" applyAlignment="0" applyProtection="0"/>
    <xf numFmtId="0" fontId="48" fillId="0" borderId="35" applyNumberFormat="0" applyFill="0" applyAlignment="0" applyProtection="0"/>
    <xf numFmtId="0" fontId="48" fillId="0" borderId="35" applyNumberFormat="0" applyFill="0" applyAlignment="0" applyProtection="0"/>
    <xf numFmtId="0" fontId="48" fillId="0" borderId="35" applyNumberFormat="0" applyFill="0" applyAlignment="0" applyProtection="0"/>
    <xf numFmtId="0" fontId="48" fillId="0" borderId="35" applyNumberFormat="0" applyFill="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0" fillId="0" borderId="36"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9" fillId="0" borderId="37"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cellStyleXfs>
  <cellXfs count="376">
    <xf numFmtId="0" fontId="0" fillId="0" borderId="0" xfId="0"/>
    <xf numFmtId="0" fontId="51" fillId="0" borderId="0" xfId="0" applyFont="1"/>
    <xf numFmtId="0" fontId="52" fillId="0" borderId="0" xfId="0" applyFont="1"/>
    <xf numFmtId="0" fontId="53" fillId="0" borderId="0" xfId="0" applyFont="1"/>
    <xf numFmtId="0" fontId="54" fillId="0" borderId="0" xfId="0" applyFont="1" applyAlignment="1">
      <alignment horizontal="center"/>
    </xf>
    <xf numFmtId="0" fontId="54" fillId="0" borderId="0" xfId="0" applyFont="1"/>
    <xf numFmtId="0" fontId="54" fillId="0" borderId="0" xfId="0" applyFont="1" applyAlignment="1" applyProtection="1">
      <alignment horizontal="center" vertical="center" wrapText="1"/>
      <protection locked="0"/>
    </xf>
    <xf numFmtId="0" fontId="55" fillId="0" borderId="0" xfId="1327" applyFont="1" applyAlignment="1">
      <alignment vertical="center" wrapText="1"/>
    </xf>
    <xf numFmtId="0" fontId="3" fillId="0" borderId="0" xfId="1371" applyFont="1" applyAlignment="1">
      <alignment horizontal="center" vertical="center"/>
    </xf>
    <xf numFmtId="0" fontId="56" fillId="0" borderId="0" xfId="1371" applyFont="1" applyAlignment="1">
      <alignment horizontal="center" vertical="center"/>
    </xf>
    <xf numFmtId="0" fontId="11" fillId="0" borderId="0" xfId="1371" applyFont="1" applyAlignment="1">
      <alignment horizontal="center" vertical="top" wrapText="1"/>
    </xf>
    <xf numFmtId="0" fontId="11" fillId="0" borderId="0" xfId="1371" applyFont="1" applyAlignment="1">
      <alignment horizontal="center" vertical="center"/>
    </xf>
    <xf numFmtId="1" fontId="10" fillId="0" borderId="0" xfId="1273" applyNumberFormat="1" applyFont="1" applyFill="1" applyBorder="1" applyAlignment="1">
      <alignment horizontal="center" vertical="center" wrapText="1"/>
    </xf>
    <xf numFmtId="0" fontId="10" fillId="0" borderId="0" xfId="1496" applyNumberFormat="1" applyFont="1" applyFill="1" applyBorder="1" applyAlignment="1">
      <alignment horizontal="center" vertical="center" wrapText="1"/>
    </xf>
    <xf numFmtId="0" fontId="55" fillId="0" borderId="0" xfId="1327" applyFont="1" applyAlignment="1">
      <alignment vertical="center"/>
    </xf>
    <xf numFmtId="0" fontId="11" fillId="0" borderId="0" xfId="1371" applyFont="1" applyAlignment="1">
      <alignment horizontal="left" vertical="center" wrapText="1"/>
    </xf>
    <xf numFmtId="0" fontId="11" fillId="0" borderId="0" xfId="1371" applyFont="1" applyAlignment="1">
      <alignment horizontal="center" vertical="center" wrapText="1"/>
    </xf>
    <xf numFmtId="0" fontId="10" fillId="0" borderId="0" xfId="1371" applyFont="1" applyAlignment="1">
      <alignment horizontal="center" vertical="center" wrapText="1"/>
    </xf>
    <xf numFmtId="0" fontId="12" fillId="0" borderId="0" xfId="1371" applyFont="1" applyAlignment="1">
      <alignment horizontal="center" vertical="center"/>
    </xf>
    <xf numFmtId="9" fontId="10" fillId="0" borderId="0" xfId="1496" applyFont="1" applyFill="1" applyBorder="1" applyAlignment="1">
      <alignment horizontal="center" vertical="center"/>
    </xf>
    <xf numFmtId="0" fontId="57" fillId="0" borderId="0" xfId="1327" applyFont="1" applyAlignment="1">
      <alignment vertical="center"/>
    </xf>
    <xf numFmtId="170" fontId="11" fillId="0" borderId="0" xfId="1496" applyNumberFormat="1" applyFont="1" applyFill="1" applyBorder="1" applyAlignment="1">
      <alignment horizontal="center" vertical="top" wrapText="1"/>
    </xf>
    <xf numFmtId="9" fontId="11" fillId="0" borderId="0" xfId="1496" applyFont="1" applyFill="1" applyBorder="1" applyAlignment="1">
      <alignment horizontal="center" vertical="top" wrapText="1"/>
    </xf>
    <xf numFmtId="9" fontId="58" fillId="0" borderId="0" xfId="1495" applyFont="1" applyFill="1" applyBorder="1" applyAlignment="1">
      <alignment horizontal="center" vertical="center" wrapText="1"/>
    </xf>
    <xf numFmtId="0" fontId="59" fillId="0" borderId="0" xfId="1371" applyFont="1" applyAlignment="1" applyProtection="1">
      <alignment horizontal="center" vertical="center" wrapText="1"/>
      <protection locked="0"/>
    </xf>
    <xf numFmtId="0" fontId="53" fillId="0" borderId="0" xfId="0" applyFont="1" applyAlignment="1">
      <alignment horizontal="center" vertical="center"/>
    </xf>
    <xf numFmtId="0" fontId="4" fillId="0" borderId="0" xfId="1371" applyAlignment="1" applyProtection="1">
      <alignment vertical="center" wrapText="1"/>
      <protection locked="0"/>
    </xf>
    <xf numFmtId="0" fontId="60"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1" fillId="24" borderId="10" xfId="1495" applyNumberFormat="1" applyFont="1" applyFill="1" applyBorder="1" applyAlignment="1">
      <alignment horizontal="center" vertical="center"/>
    </xf>
    <xf numFmtId="0" fontId="7" fillId="50" borderId="10" xfId="1371" applyFont="1" applyFill="1" applyBorder="1" applyAlignment="1">
      <alignment horizontal="left" vertical="center" wrapText="1"/>
    </xf>
    <xf numFmtId="0" fontId="7" fillId="50" borderId="11" xfId="1371" applyFont="1" applyFill="1" applyBorder="1" applyAlignment="1">
      <alignment horizontal="left" vertical="center" wrapText="1"/>
    </xf>
    <xf numFmtId="0" fontId="7" fillId="50" borderId="27" xfId="1371" applyFont="1" applyFill="1" applyBorder="1" applyAlignment="1">
      <alignment horizontal="left" vertical="center" wrapText="1"/>
    </xf>
    <xf numFmtId="0" fontId="7" fillId="50" borderId="10" xfId="1371" applyFont="1" applyFill="1" applyBorder="1" applyAlignment="1">
      <alignment vertical="center" wrapText="1"/>
    </xf>
    <xf numFmtId="0" fontId="7" fillId="50" borderId="12" xfId="1371" applyFont="1" applyFill="1" applyBorder="1" applyAlignment="1">
      <alignment vertical="top" wrapText="1"/>
    </xf>
    <xf numFmtId="0" fontId="7" fillId="50" borderId="11" xfId="1371" applyFont="1" applyFill="1" applyBorder="1" applyAlignment="1">
      <alignment horizontal="center" vertical="center" wrapText="1"/>
    </xf>
    <xf numFmtId="0" fontId="7" fillId="50" borderId="10" xfId="1371" applyFont="1" applyFill="1" applyBorder="1" applyAlignment="1">
      <alignment horizontal="center" vertical="center" wrapText="1"/>
    </xf>
    <xf numFmtId="0" fontId="7" fillId="50" borderId="10" xfId="0" applyFont="1" applyFill="1" applyBorder="1" applyAlignment="1">
      <alignment horizontal="center" vertical="center" wrapText="1"/>
    </xf>
    <xf numFmtId="0" fontId="7" fillId="50" borderId="13" xfId="1371" applyFont="1" applyFill="1" applyBorder="1" applyAlignment="1">
      <alignment horizontal="center" vertical="center" wrapText="1"/>
    </xf>
    <xf numFmtId="0" fontId="7" fillId="50" borderId="11" xfId="1371" applyFont="1" applyFill="1" applyBorder="1" applyAlignment="1">
      <alignment horizontal="center" vertical="center"/>
    </xf>
    <xf numFmtId="0" fontId="7" fillId="50" borderId="10" xfId="1371" applyFont="1" applyFill="1" applyBorder="1" applyAlignment="1" applyProtection="1">
      <alignment horizontal="justify" vertical="center" wrapText="1"/>
      <protection locked="0"/>
    </xf>
    <xf numFmtId="0" fontId="7" fillId="50" borderId="10" xfId="1371" applyFont="1" applyFill="1" applyBorder="1" applyAlignment="1">
      <alignment horizontal="justify" vertical="center" wrapText="1"/>
    </xf>
    <xf numFmtId="0" fontId="7" fillId="50" borderId="10" xfId="1371" applyFont="1" applyFill="1" applyBorder="1" applyAlignment="1">
      <alignment horizontal="justify" vertical="center"/>
    </xf>
    <xf numFmtId="1" fontId="8" fillId="24" borderId="15" xfId="1496" applyNumberFormat="1" applyFont="1" applyFill="1" applyBorder="1" applyAlignment="1">
      <alignment vertical="center" wrapText="1"/>
    </xf>
    <xf numFmtId="1" fontId="8" fillId="24" borderId="28" xfId="1496" applyNumberFormat="1" applyFont="1" applyFill="1" applyBorder="1" applyAlignment="1">
      <alignment vertical="center" wrapText="1"/>
    </xf>
    <xf numFmtId="0" fontId="8" fillId="0" borderId="10" xfId="1371" applyFont="1" applyBorder="1" applyAlignment="1">
      <alignment horizontal="center" vertical="center"/>
    </xf>
    <xf numFmtId="165" fontId="61" fillId="24" borderId="10" xfId="1250" applyFont="1" applyFill="1" applyBorder="1" applyAlignment="1">
      <alignment horizontal="center" vertical="center"/>
    </xf>
    <xf numFmtId="165" fontId="8" fillId="24" borderId="15" xfId="1250" applyFont="1" applyFill="1" applyBorder="1" applyAlignment="1">
      <alignment horizontal="center" vertical="center"/>
    </xf>
    <xf numFmtId="9" fontId="53" fillId="0" borderId="10" xfId="1495" applyFont="1" applyBorder="1"/>
    <xf numFmtId="10" fontId="8" fillId="51" borderId="10" xfId="0" applyNumberFormat="1" applyFont="1" applyFill="1" applyBorder="1" applyAlignment="1">
      <alignment vertical="center" wrapText="1"/>
    </xf>
    <xf numFmtId="10" fontId="63" fillId="0" borderId="10" xfId="1495" applyNumberFormat="1" applyFont="1" applyBorder="1"/>
    <xf numFmtId="9" fontId="53" fillId="0" borderId="15" xfId="1495" applyFont="1" applyBorder="1"/>
    <xf numFmtId="0" fontId="7" fillId="50" borderId="12" xfId="1371" applyFont="1" applyFill="1" applyBorder="1" applyAlignment="1">
      <alignment horizontal="center" vertical="center" wrapText="1"/>
    </xf>
    <xf numFmtId="16" fontId="51" fillId="0" borderId="0" xfId="0" applyNumberFormat="1" applyFont="1"/>
    <xf numFmtId="9" fontId="61" fillId="24" borderId="10" xfId="1250" applyNumberFormat="1" applyFont="1" applyFill="1" applyBorder="1" applyAlignment="1">
      <alignment horizontal="center" vertical="center"/>
    </xf>
    <xf numFmtId="0" fontId="8" fillId="51" borderId="15" xfId="0" applyFont="1" applyFill="1" applyBorder="1" applyAlignment="1">
      <alignment wrapText="1"/>
    </xf>
    <xf numFmtId="0" fontId="8" fillId="51" borderId="28" xfId="0" applyFont="1" applyFill="1" applyBorder="1" applyAlignment="1">
      <alignment wrapText="1"/>
    </xf>
    <xf numFmtId="10" fontId="63" fillId="0" borderId="10" xfId="1495" applyNumberFormat="1" applyFont="1" applyBorder="1" applyAlignment="1">
      <alignment wrapText="1"/>
    </xf>
    <xf numFmtId="9" fontId="53" fillId="0" borderId="15" xfId="1495" applyFont="1" applyBorder="1" applyAlignment="1"/>
    <xf numFmtId="165" fontId="61" fillId="49" borderId="10" xfId="1250" applyFont="1" applyFill="1" applyBorder="1" applyAlignment="1">
      <alignment horizontal="center" vertical="center"/>
    </xf>
    <xf numFmtId="0" fontId="69" fillId="0" borderId="0" xfId="0" applyFont="1"/>
    <xf numFmtId="0" fontId="70" fillId="0" borderId="0" xfId="0" applyFont="1" applyAlignment="1">
      <alignment horizontal="center"/>
    </xf>
    <xf numFmtId="0" fontId="70" fillId="0" borderId="0" xfId="0" applyFont="1"/>
    <xf numFmtId="0" fontId="71" fillId="0" borderId="0" xfId="0" applyFont="1"/>
    <xf numFmtId="0" fontId="7" fillId="50" borderId="15" xfId="1371" applyFont="1" applyFill="1" applyBorder="1" applyAlignment="1">
      <alignment vertical="center" wrapText="1"/>
    </xf>
    <xf numFmtId="0" fontId="7" fillId="50" borderId="12" xfId="1371" applyFont="1" applyFill="1" applyBorder="1" applyAlignment="1">
      <alignment vertical="center" wrapText="1"/>
    </xf>
    <xf numFmtId="0" fontId="8" fillId="0" borderId="12" xfId="1371" applyFont="1" applyBorder="1" applyAlignment="1">
      <alignment horizontal="center" vertical="center"/>
    </xf>
    <xf numFmtId="165" fontId="8" fillId="51" borderId="28" xfId="0" applyNumberFormat="1" applyFont="1" applyFill="1" applyBorder="1" applyAlignment="1">
      <alignment wrapText="1"/>
    </xf>
    <xf numFmtId="9" fontId="5" fillId="48" borderId="12" xfId="1495" applyFont="1" applyFill="1" applyBorder="1" applyAlignment="1" applyProtection="1">
      <alignment vertical="center" wrapText="1"/>
      <protection locked="0" hidden="1"/>
    </xf>
    <xf numFmtId="171" fontId="11" fillId="0" borderId="0" xfId="1251" applyNumberFormat="1" applyFont="1" applyFill="1" applyBorder="1" applyAlignment="1">
      <alignment horizontal="center" vertical="top" wrapText="1"/>
    </xf>
    <xf numFmtId="10" fontId="11" fillId="0" borderId="0" xfId="1496" applyNumberFormat="1" applyFont="1" applyFill="1" applyBorder="1" applyAlignment="1">
      <alignment horizontal="center" vertical="top" wrapText="1"/>
    </xf>
    <xf numFmtId="10" fontId="56" fillId="0" borderId="0" xfId="1371" applyNumberFormat="1" applyFont="1" applyAlignment="1">
      <alignment horizontal="center" vertical="center"/>
    </xf>
    <xf numFmtId="9" fontId="4" fillId="48" borderId="12" xfId="1495" applyFont="1" applyFill="1" applyBorder="1" applyAlignment="1" applyProtection="1">
      <alignment vertical="center" wrapText="1"/>
      <protection locked="0" hidden="1"/>
    </xf>
    <xf numFmtId="165" fontId="8" fillId="24" borderId="10" xfId="1250" applyFont="1" applyFill="1" applyBorder="1" applyAlignment="1">
      <alignment horizontal="center" vertical="center"/>
    </xf>
    <xf numFmtId="9" fontId="4" fillId="0" borderId="28" xfId="1495" applyFont="1" applyFill="1" applyBorder="1" applyAlignment="1" applyProtection="1">
      <alignment vertical="center" wrapText="1"/>
      <protection hidden="1"/>
    </xf>
    <xf numFmtId="1" fontId="10" fillId="0" borderId="0" xfId="1273" applyNumberFormat="1" applyFont="1" applyAlignment="1">
      <alignment horizontal="center" vertical="center" wrapText="1"/>
    </xf>
    <xf numFmtId="0" fontId="10" fillId="0" borderId="0" xfId="1496" applyNumberFormat="1" applyFont="1" applyAlignment="1">
      <alignment horizontal="center" vertical="center" wrapText="1"/>
    </xf>
    <xf numFmtId="9" fontId="10" fillId="0" borderId="0" xfId="1496" applyFont="1" applyAlignment="1">
      <alignment horizontal="center" vertical="center"/>
    </xf>
    <xf numFmtId="170" fontId="11" fillId="0" borderId="0" xfId="1496" applyNumberFormat="1" applyFont="1" applyAlignment="1">
      <alignment horizontal="center" vertical="top" wrapText="1"/>
    </xf>
    <xf numFmtId="9" fontId="11" fillId="0" borderId="0" xfId="1496" applyFont="1" applyAlignment="1">
      <alignment horizontal="center" vertical="top" wrapText="1"/>
    </xf>
    <xf numFmtId="9" fontId="53" fillId="0" borderId="10" xfId="1495" applyFont="1" applyBorder="1" applyAlignment="1">
      <alignment horizontal="center"/>
    </xf>
    <xf numFmtId="9" fontId="58" fillId="0" borderId="0" xfId="1495" applyFont="1" applyAlignment="1">
      <alignment horizontal="center" vertical="center" wrapText="1"/>
    </xf>
    <xf numFmtId="10" fontId="8" fillId="48" borderId="15" xfId="1250" applyNumberFormat="1" applyFont="1" applyFill="1" applyBorder="1" applyAlignment="1">
      <alignment horizontal="center" vertical="center"/>
    </xf>
    <xf numFmtId="165" fontId="8" fillId="49" borderId="15" xfId="1250" applyFont="1" applyFill="1" applyBorder="1" applyAlignment="1">
      <alignment horizontal="center" vertical="center"/>
    </xf>
    <xf numFmtId="165" fontId="8" fillId="48" borderId="15" xfId="1250" applyFont="1" applyFill="1" applyBorder="1" applyAlignment="1">
      <alignment horizontal="center" vertical="center"/>
    </xf>
    <xf numFmtId="165" fontId="61" fillId="24" borderId="10" xfId="1495" applyNumberFormat="1" applyFont="1" applyFill="1" applyBorder="1" applyAlignment="1">
      <alignment horizontal="center" vertical="center"/>
    </xf>
    <xf numFmtId="0" fontId="7" fillId="50" borderId="10" xfId="1371" applyFont="1" applyFill="1" applyBorder="1" applyAlignment="1">
      <alignment horizontal="center" vertical="center"/>
    </xf>
    <xf numFmtId="2" fontId="58" fillId="0" borderId="0" xfId="1495" applyNumberFormat="1" applyFont="1" applyFill="1" applyBorder="1" applyAlignment="1">
      <alignment horizontal="center" vertical="center" wrapText="1"/>
    </xf>
    <xf numFmtId="10" fontId="73" fillId="0" borderId="10" xfId="1495" applyNumberFormat="1" applyFont="1" applyBorder="1"/>
    <xf numFmtId="10" fontId="8" fillId="24" borderId="10" xfId="1250" applyNumberFormat="1" applyFont="1" applyFill="1" applyBorder="1" applyAlignment="1">
      <alignment horizontal="center" vertical="center"/>
    </xf>
    <xf numFmtId="2" fontId="51" fillId="0" borderId="0" xfId="0" applyNumberFormat="1" applyFont="1"/>
    <xf numFmtId="0" fontId="8" fillId="24" borderId="10" xfId="1250" applyNumberFormat="1" applyFont="1" applyFill="1" applyBorder="1" applyAlignment="1">
      <alignment horizontal="center" vertical="center"/>
    </xf>
    <xf numFmtId="0" fontId="58" fillId="0" borderId="0" xfId="1495" applyNumberFormat="1" applyFont="1" applyFill="1" applyBorder="1" applyAlignment="1">
      <alignment horizontal="center" vertical="center" wrapText="1"/>
    </xf>
    <xf numFmtId="9" fontId="10" fillId="0" borderId="0" xfId="1495" applyFont="1" applyAlignment="1">
      <alignment horizontal="center" vertical="center" wrapText="1"/>
    </xf>
    <xf numFmtId="10" fontId="56" fillId="0" borderId="0" xfId="1495" applyNumberFormat="1" applyFont="1" applyAlignment="1">
      <alignment horizontal="center" vertical="center"/>
    </xf>
    <xf numFmtId="9" fontId="10" fillId="0" borderId="0" xfId="1495" applyFont="1" applyFill="1" applyBorder="1" applyAlignment="1">
      <alignment horizontal="center" vertical="center"/>
    </xf>
    <xf numFmtId="0" fontId="7" fillId="50" borderId="10" xfId="1371" applyFont="1" applyFill="1" applyBorder="1" applyAlignment="1">
      <alignment vertical="top" wrapText="1"/>
    </xf>
    <xf numFmtId="9" fontId="11" fillId="0" borderId="0" xfId="1495" applyFont="1" applyFill="1" applyBorder="1" applyAlignment="1">
      <alignment horizontal="center" vertical="top" wrapText="1"/>
    </xf>
    <xf numFmtId="1" fontId="8" fillId="24" borderId="10" xfId="1496" applyNumberFormat="1" applyFont="1" applyFill="1" applyBorder="1" applyAlignment="1">
      <alignment vertical="center" wrapText="1"/>
    </xf>
    <xf numFmtId="1" fontId="8" fillId="24" borderId="10" xfId="1496" applyNumberFormat="1" applyFont="1" applyFill="1" applyBorder="1" applyAlignment="1">
      <alignment horizontal="center" vertical="center" wrapText="1"/>
    </xf>
    <xf numFmtId="9" fontId="11" fillId="0" borderId="0" xfId="1495" applyFont="1" applyAlignment="1">
      <alignment horizontal="center" vertical="center" wrapText="1"/>
    </xf>
    <xf numFmtId="0" fontId="62" fillId="0" borderId="10" xfId="0" applyFont="1" applyBorder="1" applyAlignment="1" applyProtection="1">
      <alignment horizontal="center" wrapText="1"/>
      <protection locked="0"/>
    </xf>
    <xf numFmtId="0" fontId="56" fillId="0" borderId="10" xfId="0" applyFont="1" applyBorder="1" applyAlignment="1" applyProtection="1">
      <alignment horizontal="center" vertical="center" wrapText="1"/>
      <protection locked="0"/>
    </xf>
    <xf numFmtId="0" fontId="54" fillId="0" borderId="10" xfId="0" applyFont="1" applyBorder="1" applyAlignment="1" applyProtection="1">
      <alignment horizontal="center" vertical="center" wrapText="1"/>
      <protection locked="0"/>
    </xf>
    <xf numFmtId="0" fontId="10" fillId="24" borderId="10" xfId="1371" applyFont="1" applyFill="1" applyBorder="1" applyAlignment="1">
      <alignment horizontal="center" vertical="center"/>
    </xf>
    <xf numFmtId="0" fontId="56" fillId="50" borderId="10" xfId="1371" applyFont="1" applyFill="1" applyBorder="1" applyAlignment="1">
      <alignment horizontal="center" vertical="center"/>
    </xf>
    <xf numFmtId="0" fontId="7" fillId="50" borderId="10" xfId="1371" applyFont="1" applyFill="1" applyBorder="1" applyAlignment="1">
      <alignment horizontal="center" vertical="center" wrapText="1"/>
    </xf>
    <xf numFmtId="0" fontId="8" fillId="0" borderId="10" xfId="1371" applyFont="1" applyBorder="1" applyAlignment="1">
      <alignment horizontal="center" vertical="center" wrapText="1"/>
    </xf>
    <xf numFmtId="0" fontId="8" fillId="0" borderId="10" xfId="1371" applyFont="1" applyBorder="1" applyAlignment="1">
      <alignment horizontal="center" vertical="center"/>
    </xf>
    <xf numFmtId="0" fontId="8" fillId="48" borderId="10" xfId="1371" applyFont="1" applyFill="1" applyBorder="1" applyAlignment="1">
      <alignment horizontal="center" vertical="center" wrapText="1"/>
    </xf>
    <xf numFmtId="0" fontId="8" fillId="48" borderId="10" xfId="1371" applyFont="1" applyFill="1" applyBorder="1" applyAlignment="1">
      <alignment horizontal="center" vertical="center"/>
    </xf>
    <xf numFmtId="49" fontId="8" fillId="0" borderId="10" xfId="1371" applyNumberFormat="1" applyFont="1" applyBorder="1" applyAlignment="1">
      <alignment horizontal="center" vertical="center"/>
    </xf>
    <xf numFmtId="0" fontId="8" fillId="0" borderId="10" xfId="1371" applyFont="1" applyBorder="1" applyAlignment="1">
      <alignment horizontal="justify" vertical="center" wrapText="1"/>
    </xf>
    <xf numFmtId="1" fontId="8" fillId="0" borderId="10" xfId="1273" applyNumberFormat="1" applyFont="1" applyFill="1" applyBorder="1" applyAlignment="1">
      <alignment horizontal="center" vertical="center" wrapText="1"/>
    </xf>
    <xf numFmtId="9" fontId="8" fillId="0" borderId="10" xfId="1496" applyFont="1" applyFill="1" applyBorder="1" applyAlignment="1">
      <alignment horizontal="center" vertical="center"/>
    </xf>
    <xf numFmtId="0" fontId="8" fillId="0" borderId="10" xfId="1496" applyNumberFormat="1" applyFont="1" applyFill="1" applyBorder="1" applyAlignment="1" applyProtection="1">
      <alignment horizontal="center" vertical="center" wrapText="1"/>
      <protection hidden="1"/>
    </xf>
    <xf numFmtId="0" fontId="8" fillId="0" borderId="10" xfId="1371" applyFont="1" applyBorder="1" applyAlignment="1" applyProtection="1">
      <alignment horizontal="center" vertical="center" wrapText="1"/>
      <protection hidden="1"/>
    </xf>
    <xf numFmtId="0" fontId="50" fillId="50" borderId="10" xfId="1371" applyFont="1" applyFill="1" applyBorder="1" applyAlignment="1">
      <alignment horizontal="center" vertical="center"/>
    </xf>
    <xf numFmtId="9" fontId="7" fillId="48" borderId="10" xfId="1495" applyFont="1" applyFill="1" applyBorder="1" applyAlignment="1" applyProtection="1">
      <alignment horizontal="center" vertical="center" wrapText="1"/>
      <protection locked="0"/>
    </xf>
    <xf numFmtId="10" fontId="8" fillId="48" borderId="10" xfId="1495" applyNumberFormat="1" applyFont="1" applyFill="1" applyBorder="1" applyAlignment="1" applyProtection="1">
      <alignment horizontal="center" vertical="center" wrapText="1"/>
      <protection locked="0"/>
    </xf>
    <xf numFmtId="10" fontId="8" fillId="48" borderId="10" xfId="1495" applyNumberFormat="1" applyFont="1" applyFill="1" applyBorder="1" applyAlignment="1" applyProtection="1">
      <alignment horizontal="left" vertical="center" wrapText="1" indent="7"/>
    </xf>
    <xf numFmtId="0" fontId="13" fillId="0" borderId="10" xfId="1371" applyFont="1" applyBorder="1" applyAlignment="1">
      <alignment horizontal="center" vertical="center"/>
    </xf>
    <xf numFmtId="14" fontId="8" fillId="0" borderId="10" xfId="1371" applyNumberFormat="1" applyFont="1" applyBorder="1" applyAlignment="1">
      <alignment horizontal="center" vertical="center" wrapText="1"/>
    </xf>
    <xf numFmtId="9" fontId="8" fillId="24" borderId="10" xfId="1495" applyFont="1" applyFill="1" applyBorder="1" applyAlignment="1">
      <alignment horizontal="center" vertical="center" wrapText="1"/>
    </xf>
    <xf numFmtId="0" fontId="7" fillId="50" borderId="10" xfId="1371" applyFont="1" applyFill="1" applyBorder="1" applyAlignment="1">
      <alignment horizontal="left" vertical="center" wrapText="1"/>
    </xf>
    <xf numFmtId="0" fontId="7" fillId="50" borderId="10" xfId="1371" applyFont="1" applyFill="1" applyBorder="1" applyAlignment="1">
      <alignment horizontal="center" vertical="center"/>
    </xf>
    <xf numFmtId="9" fontId="7" fillId="50" borderId="10" xfId="1496" applyFont="1" applyFill="1" applyBorder="1" applyAlignment="1">
      <alignment horizontal="center" vertical="center"/>
    </xf>
    <xf numFmtId="0" fontId="8" fillId="0" borderId="10" xfId="1371" applyFont="1" applyBorder="1" applyAlignment="1" applyProtection="1">
      <alignment horizontal="center" vertical="center" wrapText="1"/>
      <protection locked="0"/>
    </xf>
    <xf numFmtId="0" fontId="51" fillId="48" borderId="10" xfId="1371" applyFont="1" applyFill="1" applyBorder="1" applyAlignment="1" applyProtection="1">
      <alignment horizontal="justify" vertical="center" wrapText="1"/>
      <protection locked="0"/>
    </xf>
    <xf numFmtId="0" fontId="50" fillId="0" borderId="10" xfId="1371" applyFont="1" applyBorder="1" applyAlignment="1">
      <alignment horizontal="center" vertical="center"/>
    </xf>
    <xf numFmtId="0" fontId="51" fillId="0" borderId="10" xfId="1371" applyFont="1" applyBorder="1" applyAlignment="1" applyProtection="1">
      <alignment horizontal="center" vertical="center" wrapText="1"/>
      <protection locked="0"/>
    </xf>
    <xf numFmtId="0" fontId="8" fillId="48" borderId="15" xfId="0" applyFont="1" applyFill="1" applyBorder="1" applyAlignment="1">
      <alignment vertical="center"/>
    </xf>
    <xf numFmtId="0" fontId="8" fillId="48" borderId="24" xfId="0" applyFont="1" applyFill="1" applyBorder="1" applyAlignment="1">
      <alignment vertical="center"/>
    </xf>
    <xf numFmtId="0" fontId="8" fillId="48" borderId="25" xfId="0" applyFont="1" applyFill="1" applyBorder="1" applyAlignment="1">
      <alignment vertical="center"/>
    </xf>
    <xf numFmtId="0" fontId="8" fillId="0" borderId="14" xfId="1496" applyNumberFormat="1" applyFont="1" applyFill="1" applyBorder="1" applyAlignment="1">
      <alignment horizontal="center" vertical="center" wrapText="1"/>
    </xf>
    <xf numFmtId="0" fontId="8" fillId="0" borderId="15" xfId="0" applyFont="1" applyBorder="1" applyAlignment="1">
      <alignment horizontal="justify" vertical="center" wrapText="1"/>
    </xf>
    <xf numFmtId="0" fontId="8" fillId="0" borderId="24" xfId="0" applyFont="1" applyBorder="1" applyAlignment="1">
      <alignment horizontal="justify" vertical="center" wrapText="1"/>
    </xf>
    <xf numFmtId="0" fontId="8" fillId="0" borderId="25" xfId="0" applyFont="1" applyBorder="1" applyAlignment="1">
      <alignment horizontal="justify" vertical="center" wrapText="1"/>
    </xf>
    <xf numFmtId="1" fontId="8" fillId="48" borderId="10" xfId="1273" applyNumberFormat="1" applyFont="1" applyFill="1" applyBorder="1" applyAlignment="1">
      <alignment horizontal="center" vertical="center" wrapText="1"/>
    </xf>
    <xf numFmtId="0" fontId="53" fillId="0" borderId="48" xfId="0" applyFont="1" applyBorder="1" applyAlignment="1">
      <alignment horizontal="center" vertical="center"/>
    </xf>
    <xf numFmtId="0" fontId="8" fillId="48" borderId="15" xfId="0" applyFont="1" applyFill="1" applyBorder="1" applyAlignment="1">
      <alignment vertical="center" wrapText="1"/>
    </xf>
    <xf numFmtId="0" fontId="8" fillId="48" borderId="24" xfId="0" applyFont="1" applyFill="1" applyBorder="1" applyAlignment="1">
      <alignment vertical="center" wrapText="1"/>
    </xf>
    <xf numFmtId="0" fontId="8" fillId="48" borderId="25" xfId="0" applyFont="1" applyFill="1" applyBorder="1" applyAlignment="1">
      <alignment vertical="center" wrapText="1"/>
    </xf>
    <xf numFmtId="0" fontId="68" fillId="48" borderId="15" xfId="0" applyFont="1" applyFill="1" applyBorder="1" applyAlignment="1">
      <alignment vertical="center"/>
    </xf>
    <xf numFmtId="0" fontId="68" fillId="48" borderId="24" xfId="0" applyFont="1" applyFill="1" applyBorder="1" applyAlignment="1">
      <alignment vertical="center"/>
    </xf>
    <xf numFmtId="0" fontId="68" fillId="48" borderId="25" xfId="0" applyFont="1" applyFill="1" applyBorder="1" applyAlignment="1">
      <alignment vertical="center"/>
    </xf>
    <xf numFmtId="0" fontId="8" fillId="51" borderId="16" xfId="0" applyFont="1" applyFill="1" applyBorder="1" applyAlignment="1">
      <alignment vertical="center"/>
    </xf>
    <xf numFmtId="0" fontId="8" fillId="51" borderId="17" xfId="0" applyFont="1" applyFill="1" applyBorder="1" applyAlignment="1">
      <alignment vertical="center"/>
    </xf>
    <xf numFmtId="0" fontId="8" fillId="51" borderId="44" xfId="0" applyFont="1" applyFill="1" applyBorder="1" applyAlignment="1">
      <alignment vertical="center"/>
    </xf>
    <xf numFmtId="0" fontId="8" fillId="0" borderId="15" xfId="0" applyFont="1" applyBorder="1" applyAlignment="1">
      <alignment wrapText="1"/>
    </xf>
    <xf numFmtId="0" fontId="8" fillId="0" borderId="24" xfId="0" applyFont="1" applyBorder="1" applyAlignment="1">
      <alignment wrapText="1"/>
    </xf>
    <xf numFmtId="0" fontId="8" fillId="0" borderId="41" xfId="0" applyFont="1" applyBorder="1" applyAlignment="1">
      <alignment wrapText="1"/>
    </xf>
    <xf numFmtId="0" fontId="8" fillId="0" borderId="15" xfId="0" applyFont="1" applyBorder="1" applyAlignment="1">
      <alignment vertical="center" wrapText="1"/>
    </xf>
    <xf numFmtId="0" fontId="8" fillId="0" borderId="24" xfId="0" applyFont="1" applyBorder="1" applyAlignment="1">
      <alignment vertical="center" wrapText="1"/>
    </xf>
    <xf numFmtId="0" fontId="8" fillId="0" borderId="25" xfId="0" applyFont="1" applyBorder="1" applyAlignment="1">
      <alignment vertical="center" wrapText="1"/>
    </xf>
    <xf numFmtId="0" fontId="8" fillId="0" borderId="15" xfId="0" applyFont="1" applyBorder="1" applyAlignment="1">
      <alignment vertical="center"/>
    </xf>
    <xf numFmtId="0" fontId="8" fillId="0" borderId="24" xfId="0" applyFont="1" applyBorder="1" applyAlignment="1">
      <alignment vertical="center"/>
    </xf>
    <xf numFmtId="0" fontId="8" fillId="0" borderId="41" xfId="0" applyFont="1" applyBorder="1" applyAlignment="1">
      <alignment vertical="center"/>
    </xf>
    <xf numFmtId="0" fontId="8" fillId="51" borderId="24" xfId="0" applyFont="1" applyFill="1" applyBorder="1" applyAlignment="1">
      <alignment vertical="center"/>
    </xf>
    <xf numFmtId="0" fontId="8" fillId="51" borderId="42" xfId="0" applyFont="1" applyFill="1" applyBorder="1" applyAlignment="1">
      <alignment vertical="center"/>
    </xf>
    <xf numFmtId="0" fontId="8" fillId="48" borderId="15" xfId="0" applyFont="1" applyFill="1" applyBorder="1" applyAlignment="1">
      <alignment horizontal="justify" vertical="center" wrapText="1"/>
    </xf>
    <xf numFmtId="0" fontId="8" fillId="48" borderId="24" xfId="0" applyFont="1" applyFill="1" applyBorder="1" applyAlignment="1">
      <alignment horizontal="justify" vertical="center" wrapText="1"/>
    </xf>
    <xf numFmtId="0" fontId="8" fillId="48" borderId="41" xfId="0" applyFont="1" applyFill="1" applyBorder="1" applyAlignment="1">
      <alignment horizontal="justify" vertical="center" wrapText="1"/>
    </xf>
    <xf numFmtId="0" fontId="8" fillId="48" borderId="42" xfId="0" applyFont="1" applyFill="1" applyBorder="1" applyAlignment="1">
      <alignment horizontal="justify" vertical="center" wrapText="1"/>
    </xf>
    <xf numFmtId="0" fontId="8" fillId="0" borderId="41" xfId="0" applyFont="1" applyBorder="1" applyAlignment="1">
      <alignment vertical="center" wrapText="1"/>
    </xf>
    <xf numFmtId="9" fontId="4" fillId="0" borderId="15" xfId="1495" applyFont="1" applyBorder="1" applyAlignment="1" applyProtection="1">
      <alignment horizontal="center" vertical="center" wrapText="1"/>
      <protection hidden="1"/>
    </xf>
    <xf numFmtId="9" fontId="4" fillId="0" borderId="24" xfId="1495" applyFont="1" applyBorder="1" applyAlignment="1" applyProtection="1">
      <alignment horizontal="center" vertical="center" wrapText="1"/>
      <protection hidden="1"/>
    </xf>
    <xf numFmtId="9" fontId="4" fillId="0" borderId="28" xfId="1495" applyFont="1" applyBorder="1" applyAlignment="1" applyProtection="1">
      <alignment horizontal="center" vertical="center" wrapText="1"/>
      <protection hidden="1"/>
    </xf>
    <xf numFmtId="0" fontId="50" fillId="50" borderId="11" xfId="1371" applyFont="1" applyFill="1" applyBorder="1" applyAlignment="1">
      <alignment horizontal="center" vertical="center"/>
    </xf>
    <xf numFmtId="0" fontId="50" fillId="50" borderId="13" xfId="1371" applyFont="1" applyFill="1" applyBorder="1" applyAlignment="1">
      <alignment horizontal="center" vertical="center"/>
    </xf>
    <xf numFmtId="9" fontId="8" fillId="48" borderId="12" xfId="1495" applyFont="1" applyFill="1" applyBorder="1" applyAlignment="1" applyProtection="1">
      <alignment horizontal="center" vertical="center" wrapText="1"/>
      <protection locked="0"/>
    </xf>
    <xf numFmtId="9" fontId="8" fillId="48" borderId="26" xfId="1495" applyFont="1" applyFill="1" applyBorder="1" applyAlignment="1" applyProtection="1">
      <alignment horizontal="center" vertical="center" wrapText="1"/>
      <protection locked="0"/>
    </xf>
    <xf numFmtId="9" fontId="8" fillId="48" borderId="14" xfId="1495" applyFont="1" applyFill="1" applyBorder="1" applyAlignment="1" applyProtection="1">
      <alignment horizontal="center" vertical="center" wrapText="1"/>
      <protection locked="0"/>
    </xf>
    <xf numFmtId="9" fontId="8" fillId="48" borderId="12" xfId="1495" applyFont="1" applyFill="1" applyBorder="1" applyAlignment="1" applyProtection="1">
      <alignment vertical="center" wrapText="1"/>
      <protection locked="0"/>
    </xf>
    <xf numFmtId="9" fontId="8" fillId="48" borderId="26" xfId="1495" applyFont="1" applyFill="1" applyBorder="1" applyAlignment="1" applyProtection="1">
      <alignment vertical="center" wrapText="1"/>
      <protection locked="0"/>
    </xf>
    <xf numFmtId="9" fontId="8" fillId="48" borderId="14" xfId="1495" applyFont="1" applyFill="1" applyBorder="1" applyAlignment="1" applyProtection="1">
      <alignment vertical="center" wrapText="1"/>
      <protection locked="0"/>
    </xf>
    <xf numFmtId="0" fontId="65" fillId="48" borderId="15" xfId="0" applyFont="1" applyFill="1" applyBorder="1" applyAlignment="1">
      <alignment horizontal="justify" vertical="center" wrapText="1"/>
    </xf>
    <xf numFmtId="0" fontId="65" fillId="48" borderId="24" xfId="0" applyFont="1" applyFill="1" applyBorder="1" applyAlignment="1">
      <alignment horizontal="justify" vertical="center" wrapText="1"/>
    </xf>
    <xf numFmtId="0" fontId="65" fillId="48" borderId="41" xfId="0" applyFont="1" applyFill="1" applyBorder="1" applyAlignment="1">
      <alignment horizontal="justify" vertical="center" wrapText="1"/>
    </xf>
    <xf numFmtId="0" fontId="50" fillId="0" borderId="16" xfId="1371" applyFont="1" applyBorder="1" applyAlignment="1">
      <alignment horizontal="center" vertical="center"/>
    </xf>
    <xf numFmtId="0" fontId="50" fillId="0" borderId="17" xfId="1371" applyFont="1" applyBorder="1" applyAlignment="1">
      <alignment horizontal="center" vertical="center"/>
    </xf>
    <xf numFmtId="0" fontId="50" fillId="0" borderId="18" xfId="1371" applyFont="1" applyBorder="1" applyAlignment="1">
      <alignment horizontal="center" vertical="center"/>
    </xf>
    <xf numFmtId="0" fontId="50" fillId="0" borderId="19" xfId="1371" applyFont="1" applyBorder="1" applyAlignment="1">
      <alignment horizontal="center" vertical="center"/>
    </xf>
    <xf numFmtId="0" fontId="50" fillId="0" borderId="0" xfId="1371" applyFont="1" applyAlignment="1">
      <alignment horizontal="center" vertical="center"/>
    </xf>
    <xf numFmtId="0" fontId="50" fillId="0" borderId="20" xfId="1371" applyFont="1" applyBorder="1" applyAlignment="1">
      <alignment horizontal="center" vertical="center"/>
    </xf>
    <xf numFmtId="0" fontId="50" fillId="0" borderId="21" xfId="1371" applyFont="1" applyBorder="1" applyAlignment="1">
      <alignment horizontal="center" vertical="center"/>
    </xf>
    <xf numFmtId="0" fontId="50" fillId="0" borderId="22" xfId="1371" applyFont="1" applyBorder="1" applyAlignment="1">
      <alignment horizontal="center" vertical="center"/>
    </xf>
    <xf numFmtId="0" fontId="50" fillId="0" borderId="23" xfId="1371" applyFont="1" applyBorder="1" applyAlignment="1">
      <alignment horizontal="center" vertical="center"/>
    </xf>
    <xf numFmtId="0" fontId="65" fillId="48" borderId="15" xfId="0" applyFont="1" applyFill="1" applyBorder="1" applyAlignment="1">
      <alignment horizontal="left" vertical="center" wrapText="1"/>
    </xf>
    <xf numFmtId="0" fontId="65" fillId="48" borderId="24" xfId="0" applyFont="1" applyFill="1" applyBorder="1" applyAlignment="1">
      <alignment horizontal="left" vertical="center" wrapText="1"/>
    </xf>
    <xf numFmtId="0" fontId="65" fillId="48" borderId="41" xfId="0" applyFont="1" applyFill="1" applyBorder="1" applyAlignment="1">
      <alignment horizontal="left" vertical="center" wrapText="1"/>
    </xf>
    <xf numFmtId="0" fontId="8" fillId="0" borderId="25" xfId="0" applyFont="1" applyBorder="1" applyAlignment="1">
      <alignment vertical="center"/>
    </xf>
    <xf numFmtId="0" fontId="8" fillId="0" borderId="10" xfId="1496" applyNumberFormat="1" applyFont="1" applyFill="1" applyBorder="1" applyAlignment="1">
      <alignment horizontal="center" vertical="center" wrapText="1"/>
    </xf>
    <xf numFmtId="0" fontId="8" fillId="49" borderId="15" xfId="0" applyFont="1" applyFill="1" applyBorder="1" applyAlignment="1">
      <alignment wrapText="1"/>
    </xf>
    <xf numFmtId="0" fontId="8" fillId="49" borderId="24" xfId="0" applyFont="1" applyFill="1" applyBorder="1" applyAlignment="1">
      <alignment wrapText="1"/>
    </xf>
    <xf numFmtId="0" fontId="8" fillId="49" borderId="25" xfId="0" applyFont="1" applyFill="1" applyBorder="1" applyAlignment="1">
      <alignment wrapText="1"/>
    </xf>
    <xf numFmtId="0" fontId="8" fillId="49" borderId="15" xfId="0" applyFont="1" applyFill="1" applyBorder="1" applyAlignment="1">
      <alignment vertical="center" wrapText="1"/>
    </xf>
    <xf numFmtId="0" fontId="8" fillId="49" borderId="24" xfId="0" applyFont="1" applyFill="1" applyBorder="1" applyAlignment="1">
      <alignment vertical="center" wrapText="1"/>
    </xf>
    <xf numFmtId="0" fontId="8" fillId="49" borderId="25" xfId="0" applyFont="1" applyFill="1" applyBorder="1" applyAlignment="1">
      <alignment vertical="center" wrapText="1"/>
    </xf>
    <xf numFmtId="0" fontId="8" fillId="51" borderId="15" xfId="0" applyFont="1" applyFill="1" applyBorder="1" applyAlignment="1">
      <alignment vertical="center" wrapText="1"/>
    </xf>
    <xf numFmtId="0" fontId="8" fillId="51" borderId="24" xfId="0" applyFont="1" applyFill="1" applyBorder="1" applyAlignment="1">
      <alignment vertical="center" wrapText="1"/>
    </xf>
    <xf numFmtId="0" fontId="8" fillId="51" borderId="25" xfId="0" applyFont="1" applyFill="1" applyBorder="1" applyAlignment="1">
      <alignment vertical="center" wrapText="1"/>
    </xf>
    <xf numFmtId="0" fontId="8" fillId="49" borderId="41" xfId="0" applyFont="1" applyFill="1" applyBorder="1" applyAlignment="1">
      <alignment wrapText="1"/>
    </xf>
    <xf numFmtId="0" fontId="8" fillId="49" borderId="42" xfId="0" applyFont="1" applyFill="1" applyBorder="1" applyAlignment="1">
      <alignment wrapText="1"/>
    </xf>
    <xf numFmtId="3" fontId="8" fillId="24" borderId="15" xfId="1496" applyNumberFormat="1" applyFont="1" applyFill="1" applyBorder="1" applyAlignment="1">
      <alignment horizontal="center" vertical="center" wrapText="1"/>
    </xf>
    <xf numFmtId="3" fontId="8" fillId="24" borderId="24" xfId="1496" applyNumberFormat="1" applyFont="1" applyFill="1" applyBorder="1" applyAlignment="1">
      <alignment horizontal="center" vertical="center" wrapText="1"/>
    </xf>
    <xf numFmtId="3" fontId="8" fillId="24" borderId="28" xfId="1496" applyNumberFormat="1" applyFont="1" applyFill="1" applyBorder="1" applyAlignment="1">
      <alignment horizontal="center" vertical="center" wrapText="1"/>
    </xf>
    <xf numFmtId="0" fontId="8" fillId="0" borderId="25" xfId="0" applyFont="1" applyBorder="1" applyAlignment="1">
      <alignment wrapText="1"/>
    </xf>
    <xf numFmtId="165" fontId="8" fillId="48" borderId="12" xfId="1250" applyFont="1" applyFill="1" applyBorder="1" applyAlignment="1" applyProtection="1">
      <alignment horizontal="center" vertical="center" wrapText="1"/>
      <protection locked="0"/>
    </xf>
    <xf numFmtId="165" fontId="8" fillId="48" borderId="26" xfId="1250" applyFont="1" applyFill="1" applyBorder="1" applyAlignment="1" applyProtection="1">
      <alignment horizontal="center" vertical="center" wrapText="1"/>
      <protection locked="0"/>
    </xf>
    <xf numFmtId="165" fontId="8" fillId="48" borderId="14" xfId="1250" applyFont="1" applyFill="1" applyBorder="1" applyAlignment="1" applyProtection="1">
      <alignment horizontal="center" vertical="center" wrapText="1"/>
      <protection locked="0"/>
    </xf>
    <xf numFmtId="0" fontId="64" fillId="49" borderId="15" xfId="0" applyFont="1" applyFill="1" applyBorder="1" applyAlignment="1">
      <alignment wrapText="1"/>
    </xf>
    <xf numFmtId="0" fontId="64" fillId="49" borderId="24" xfId="0" applyFont="1" applyFill="1" applyBorder="1" applyAlignment="1">
      <alignment wrapText="1"/>
    </xf>
    <xf numFmtId="0" fontId="64" fillId="49" borderId="41" xfId="0" applyFont="1" applyFill="1" applyBorder="1" applyAlignment="1">
      <alignment wrapText="1"/>
    </xf>
    <xf numFmtId="0" fontId="65" fillId="49" borderId="15" xfId="0" applyFont="1" applyFill="1" applyBorder="1" applyAlignment="1">
      <alignment wrapText="1"/>
    </xf>
    <xf numFmtId="0" fontId="65" fillId="49" borderId="24" xfId="0" applyFont="1" applyFill="1" applyBorder="1" applyAlignment="1">
      <alignment wrapText="1"/>
    </xf>
    <xf numFmtId="0" fontId="65" fillId="49" borderId="41" xfId="0" applyFont="1" applyFill="1" applyBorder="1" applyAlignment="1">
      <alignment wrapText="1"/>
    </xf>
    <xf numFmtId="0" fontId="8" fillId="49" borderId="15" xfId="0" applyFont="1" applyFill="1" applyBorder="1"/>
    <xf numFmtId="0" fontId="8" fillId="49" borderId="24" xfId="0" applyFont="1" applyFill="1" applyBorder="1"/>
    <xf numFmtId="0" fontId="8" fillId="49" borderId="41" xfId="0" applyFont="1" applyFill="1" applyBorder="1"/>
    <xf numFmtId="9" fontId="8" fillId="0" borderId="10" xfId="1496" applyFont="1" applyBorder="1" applyAlignment="1">
      <alignment horizontal="center" vertical="center"/>
    </xf>
    <xf numFmtId="0" fontId="8" fillId="0" borderId="10" xfId="1496" applyNumberFormat="1" applyFont="1" applyBorder="1" applyAlignment="1">
      <alignment horizontal="center" vertical="center" wrapText="1"/>
    </xf>
    <xf numFmtId="0" fontId="8" fillId="48" borderId="15" xfId="0" applyFont="1" applyFill="1" applyBorder="1" applyAlignment="1">
      <alignment horizontal="left" vertical="center" wrapText="1"/>
    </xf>
    <xf numFmtId="0" fontId="8" fillId="48" borderId="24" xfId="0" applyFont="1" applyFill="1" applyBorder="1" applyAlignment="1">
      <alignment horizontal="left" vertical="center" wrapText="1"/>
    </xf>
    <xf numFmtId="0" fontId="8" fillId="48" borderId="25" xfId="0" applyFont="1" applyFill="1" applyBorder="1" applyAlignment="1">
      <alignment horizontal="left" vertical="center" wrapText="1"/>
    </xf>
    <xf numFmtId="0" fontId="8" fillId="48" borderId="41" xfId="0" applyFont="1" applyFill="1" applyBorder="1" applyAlignment="1">
      <alignment vertical="center" wrapText="1"/>
    </xf>
    <xf numFmtId="0" fontId="8" fillId="48" borderId="42" xfId="0" applyFont="1" applyFill="1" applyBorder="1" applyAlignment="1">
      <alignment vertical="center" wrapText="1"/>
    </xf>
    <xf numFmtId="0" fontId="8" fillId="0" borderId="15"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165" fontId="8" fillId="48" borderId="12" xfId="1250" applyFont="1" applyFill="1" applyBorder="1" applyAlignment="1" applyProtection="1">
      <alignment vertical="center" wrapText="1"/>
      <protection locked="0"/>
    </xf>
    <xf numFmtId="165" fontId="8" fillId="48" borderId="26" xfId="1250" applyFont="1" applyFill="1" applyBorder="1" applyAlignment="1" applyProtection="1">
      <alignment vertical="center" wrapText="1"/>
      <protection locked="0"/>
    </xf>
    <xf numFmtId="165" fontId="8" fillId="48" borderId="14" xfId="1250" applyFont="1" applyFill="1" applyBorder="1" applyAlignment="1" applyProtection="1">
      <alignment vertical="center" wrapText="1"/>
      <protection locked="0"/>
    </xf>
    <xf numFmtId="0" fontId="65" fillId="48" borderId="15" xfId="0" applyFont="1" applyFill="1" applyBorder="1" applyAlignment="1">
      <alignment vertical="center" wrapText="1"/>
    </xf>
    <xf numFmtId="0" fontId="65" fillId="48" borderId="24" xfId="0" applyFont="1" applyFill="1" applyBorder="1" applyAlignment="1">
      <alignment vertical="center" wrapText="1"/>
    </xf>
    <xf numFmtId="0" fontId="65" fillId="48" borderId="41" xfId="0" applyFont="1" applyFill="1" applyBorder="1" applyAlignment="1">
      <alignment vertical="center" wrapText="1"/>
    </xf>
    <xf numFmtId="0" fontId="65" fillId="0" borderId="15" xfId="0" applyFont="1" applyBorder="1" applyAlignment="1">
      <alignment horizontal="justify" vertical="center" wrapText="1"/>
    </xf>
    <xf numFmtId="0" fontId="65" fillId="0" borderId="24" xfId="0" applyFont="1" applyBorder="1" applyAlignment="1">
      <alignment horizontal="justify" vertical="center" wrapText="1"/>
    </xf>
    <xf numFmtId="0" fontId="65" fillId="0" borderId="41" xfId="0" applyFont="1" applyBorder="1" applyAlignment="1">
      <alignment horizontal="justify" vertical="center" wrapText="1"/>
    </xf>
    <xf numFmtId="0" fontId="65" fillId="0" borderId="15" xfId="1371" applyFont="1" applyBorder="1" applyAlignment="1" applyProtection="1">
      <alignment horizontal="justify" vertical="center" wrapText="1"/>
      <protection locked="0"/>
    </xf>
    <xf numFmtId="0" fontId="51" fillId="0" borderId="24" xfId="1371" applyFont="1" applyBorder="1" applyAlignment="1" applyProtection="1">
      <alignment horizontal="justify" vertical="center" wrapText="1"/>
      <protection locked="0"/>
    </xf>
    <xf numFmtId="0" fontId="51" fillId="0" borderId="25" xfId="1371" applyFont="1" applyBorder="1" applyAlignment="1" applyProtection="1">
      <alignment horizontal="justify" vertical="center" wrapText="1"/>
      <protection locked="0"/>
    </xf>
    <xf numFmtId="9" fontId="8" fillId="24" borderId="15" xfId="1495" applyFont="1" applyFill="1" applyBorder="1" applyAlignment="1">
      <alignment horizontal="center" vertical="center" wrapText="1"/>
    </xf>
    <xf numFmtId="9" fontId="8" fillId="24" borderId="24" xfId="1495" applyFont="1" applyFill="1" applyBorder="1" applyAlignment="1">
      <alignment horizontal="center" vertical="center" wrapText="1"/>
    </xf>
    <xf numFmtId="9" fontId="8" fillId="24" borderId="28" xfId="1495" applyFont="1" applyFill="1" applyBorder="1" applyAlignment="1">
      <alignment horizontal="center" vertical="center" wrapText="1"/>
    </xf>
    <xf numFmtId="0" fontId="8" fillId="0" borderId="41" xfId="0" applyFont="1" applyBorder="1" applyAlignment="1">
      <alignment horizontal="justify" vertical="center" wrapText="1"/>
    </xf>
    <xf numFmtId="0" fontId="8" fillId="0" borderId="42" xfId="0" applyFont="1" applyBorder="1" applyAlignment="1">
      <alignment vertical="center" wrapText="1"/>
    </xf>
    <xf numFmtId="0" fontId="68" fillId="0" borderId="15" xfId="0" applyFont="1" applyBorder="1" applyAlignment="1">
      <alignment vertical="center"/>
    </xf>
    <xf numFmtId="0" fontId="68" fillId="0" borderId="24" xfId="0" applyFont="1" applyBorder="1" applyAlignment="1">
      <alignment vertical="center"/>
    </xf>
    <xf numFmtId="0" fontId="65" fillId="0" borderId="15" xfId="0" applyFont="1" applyBorder="1" applyAlignment="1">
      <alignment vertical="center" wrapText="1"/>
    </xf>
    <xf numFmtId="0" fontId="65" fillId="0" borderId="24" xfId="0" applyFont="1" applyBorder="1" applyAlignment="1">
      <alignment vertical="center" wrapText="1"/>
    </xf>
    <xf numFmtId="0" fontId="65" fillId="0" borderId="41" xfId="0" applyFont="1" applyBorder="1" applyAlignment="1">
      <alignment vertical="center" wrapText="1"/>
    </xf>
    <xf numFmtId="165" fontId="8" fillId="48" borderId="12" xfId="1495" applyNumberFormat="1" applyFont="1" applyFill="1" applyBorder="1" applyAlignment="1" applyProtection="1">
      <alignment horizontal="center" vertical="center" wrapText="1"/>
      <protection locked="0"/>
    </xf>
    <xf numFmtId="165" fontId="8" fillId="48" borderId="26" xfId="1495" applyNumberFormat="1" applyFont="1" applyFill="1" applyBorder="1" applyAlignment="1" applyProtection="1">
      <alignment horizontal="center" vertical="center" wrapText="1"/>
      <protection locked="0"/>
    </xf>
    <xf numFmtId="165" fontId="8" fillId="48" borderId="14" xfId="1495" applyNumberFormat="1" applyFont="1" applyFill="1" applyBorder="1" applyAlignment="1" applyProtection="1">
      <alignment horizontal="center" vertical="center" wrapText="1"/>
      <protection locked="0"/>
    </xf>
    <xf numFmtId="165" fontId="8" fillId="24" borderId="15" xfId="1495" applyNumberFormat="1" applyFont="1" applyFill="1" applyBorder="1" applyAlignment="1">
      <alignment horizontal="center" vertical="center" wrapText="1"/>
    </xf>
    <xf numFmtId="165" fontId="8" fillId="24" borderId="24" xfId="1495" applyNumberFormat="1" applyFont="1" applyFill="1" applyBorder="1" applyAlignment="1">
      <alignment horizontal="center" vertical="center" wrapText="1"/>
    </xf>
    <xf numFmtId="165" fontId="8" fillId="24" borderId="28" xfId="1495" applyNumberFormat="1" applyFont="1" applyFill="1" applyBorder="1" applyAlignment="1">
      <alignment horizontal="center" vertical="center" wrapText="1"/>
    </xf>
    <xf numFmtId="0" fontId="8" fillId="48" borderId="15" xfId="1371" applyFont="1" applyFill="1" applyBorder="1" applyAlignment="1">
      <alignment horizontal="center" vertical="center" wrapText="1"/>
    </xf>
    <xf numFmtId="0" fontId="8" fillId="48" borderId="24" xfId="1371" applyFont="1" applyFill="1" applyBorder="1" applyAlignment="1">
      <alignment horizontal="center" vertical="center" wrapText="1"/>
    </xf>
    <xf numFmtId="0" fontId="8" fillId="48" borderId="25" xfId="1371" applyFont="1" applyFill="1" applyBorder="1" applyAlignment="1">
      <alignment horizontal="center" vertical="center" wrapText="1"/>
    </xf>
    <xf numFmtId="0" fontId="8" fillId="48" borderId="15" xfId="1371" applyFont="1" applyFill="1" applyBorder="1" applyAlignment="1">
      <alignment horizontal="left" vertical="center" wrapText="1"/>
    </xf>
    <xf numFmtId="0" fontId="8" fillId="48" borderId="24" xfId="1371" applyFont="1" applyFill="1" applyBorder="1" applyAlignment="1">
      <alignment horizontal="left" vertical="center" wrapText="1"/>
    </xf>
    <xf numFmtId="0" fontId="8" fillId="48" borderId="25" xfId="1371" applyFont="1" applyFill="1" applyBorder="1" applyAlignment="1">
      <alignment horizontal="left" vertical="center" wrapText="1"/>
    </xf>
    <xf numFmtId="0" fontId="8" fillId="0" borderId="15" xfId="1371" applyFont="1" applyBorder="1" applyAlignment="1">
      <alignment horizontal="center" vertical="center" wrapText="1"/>
    </xf>
    <xf numFmtId="0" fontId="8" fillId="0" borderId="24" xfId="1371" applyFont="1" applyBorder="1" applyAlignment="1">
      <alignment horizontal="center" vertical="center" wrapText="1"/>
    </xf>
    <xf numFmtId="0" fontId="8" fillId="0" borderId="25" xfId="1371" applyFont="1" applyBorder="1" applyAlignment="1">
      <alignment horizontal="center" vertical="center" wrapText="1"/>
    </xf>
    <xf numFmtId="0" fontId="8" fillId="0" borderId="15" xfId="1371" applyFont="1" applyBorder="1" applyAlignment="1">
      <alignment horizontal="center" vertical="center"/>
    </xf>
    <xf numFmtId="0" fontId="13" fillId="0" borderId="24" xfId="1371" applyFont="1" applyBorder="1" applyAlignment="1">
      <alignment horizontal="center" vertical="center"/>
    </xf>
    <xf numFmtId="0" fontId="13" fillId="0" borderId="25" xfId="1371" applyFont="1" applyBorder="1" applyAlignment="1">
      <alignment horizontal="center" vertical="center"/>
    </xf>
    <xf numFmtId="0" fontId="66" fillId="0" borderId="15" xfId="0" applyFont="1" applyBorder="1" applyAlignment="1">
      <alignment wrapText="1"/>
    </xf>
    <xf numFmtId="0" fontId="66" fillId="0" borderId="24" xfId="0" applyFont="1" applyBorder="1" applyAlignment="1">
      <alignment wrapText="1"/>
    </xf>
    <xf numFmtId="0" fontId="66" fillId="0" borderId="41" xfId="0" applyFont="1" applyBorder="1" applyAlignment="1">
      <alignment wrapText="1"/>
    </xf>
    <xf numFmtId="0" fontId="66" fillId="0" borderId="43" xfId="0" applyFont="1" applyBorder="1" applyAlignment="1">
      <alignment horizontal="center" wrapText="1"/>
    </xf>
    <xf numFmtId="0" fontId="66" fillId="0" borderId="24" xfId="0" applyFont="1" applyBorder="1" applyAlignment="1">
      <alignment horizontal="center" wrapText="1"/>
    </xf>
    <xf numFmtId="0" fontId="66" fillId="0" borderId="42" xfId="0" applyFont="1" applyBorder="1" applyAlignment="1">
      <alignment horizontal="center" wrapText="1"/>
    </xf>
    <xf numFmtId="0" fontId="8" fillId="0" borderId="15" xfId="1371" applyFont="1" applyBorder="1" applyAlignment="1">
      <alignment horizontal="justify" vertical="center" wrapText="1"/>
    </xf>
    <xf numFmtId="0" fontId="8" fillId="0" borderId="24" xfId="1371" applyFont="1" applyBorder="1" applyAlignment="1">
      <alignment horizontal="justify" vertical="center" wrapText="1"/>
    </xf>
    <xf numFmtId="0" fontId="8" fillId="0" borderId="25" xfId="1371" applyFont="1" applyBorder="1" applyAlignment="1">
      <alignment horizontal="justify" vertical="center" wrapText="1"/>
    </xf>
    <xf numFmtId="0" fontId="8" fillId="0" borderId="28" xfId="1371" applyFont="1" applyBorder="1" applyAlignment="1">
      <alignment horizontal="center" vertical="center" wrapText="1"/>
    </xf>
    <xf numFmtId="17" fontId="8" fillId="0" borderId="15" xfId="1371" applyNumberFormat="1" applyFont="1" applyBorder="1" applyAlignment="1">
      <alignment horizontal="center" vertical="center" wrapText="1"/>
    </xf>
    <xf numFmtId="17" fontId="8" fillId="0" borderId="24" xfId="1371" applyNumberFormat="1" applyFont="1" applyBorder="1" applyAlignment="1">
      <alignment horizontal="center" vertical="center" wrapText="1"/>
    </xf>
    <xf numFmtId="17" fontId="8" fillId="0" borderId="25" xfId="1371" applyNumberFormat="1" applyFont="1" applyBorder="1" applyAlignment="1">
      <alignment horizontal="center" vertical="center" wrapText="1"/>
    </xf>
    <xf numFmtId="0" fontId="8" fillId="48" borderId="16" xfId="1371" applyFont="1" applyFill="1" applyBorder="1" applyAlignment="1">
      <alignment horizontal="center" vertical="center"/>
    </xf>
    <xf numFmtId="0" fontId="8" fillId="48" borderId="17" xfId="1371" applyFont="1" applyFill="1" applyBorder="1" applyAlignment="1">
      <alignment horizontal="center" vertical="center"/>
    </xf>
    <xf numFmtId="0" fontId="8" fillId="48" borderId="18" xfId="1371" applyFont="1" applyFill="1" applyBorder="1" applyAlignment="1">
      <alignment horizontal="center" vertical="center"/>
    </xf>
    <xf numFmtId="165" fontId="8" fillId="48" borderId="38" xfId="1250" applyFont="1" applyFill="1" applyBorder="1" applyAlignment="1" applyProtection="1">
      <alignment horizontal="center" vertical="center" wrapText="1"/>
      <protection locked="0"/>
    </xf>
    <xf numFmtId="165" fontId="8" fillId="48" borderId="39" xfId="1250" applyFont="1" applyFill="1" applyBorder="1" applyAlignment="1" applyProtection="1">
      <alignment horizontal="center" vertical="center" wrapText="1"/>
      <protection locked="0"/>
    </xf>
    <xf numFmtId="165" fontId="8" fillId="48" borderId="40" xfId="1250" applyFont="1" applyFill="1" applyBorder="1" applyAlignment="1" applyProtection="1">
      <alignment horizontal="center" vertical="center" wrapText="1"/>
      <protection locked="0"/>
    </xf>
    <xf numFmtId="165" fontId="8" fillId="48" borderId="18" xfId="1250" applyFont="1" applyFill="1" applyBorder="1" applyAlignment="1" applyProtection="1">
      <alignment horizontal="center" vertical="center" wrapText="1"/>
      <protection locked="0"/>
    </xf>
    <xf numFmtId="165" fontId="8" fillId="48" borderId="20" xfId="1250" applyFont="1" applyFill="1" applyBorder="1" applyAlignment="1" applyProtection="1">
      <alignment horizontal="center" vertical="center" wrapText="1"/>
      <protection locked="0"/>
    </xf>
    <xf numFmtId="165" fontId="8" fillId="48" borderId="23" xfId="1250" applyFont="1" applyFill="1" applyBorder="1" applyAlignment="1" applyProtection="1">
      <alignment horizontal="center" vertical="center" wrapText="1"/>
      <protection locked="0"/>
    </xf>
    <xf numFmtId="0" fontId="67" fillId="48" borderId="15" xfId="1371" applyFont="1" applyFill="1" applyBorder="1" applyAlignment="1" applyProtection="1">
      <alignment horizontal="left" vertical="center" wrapText="1"/>
      <protection locked="0"/>
    </xf>
    <xf numFmtId="0" fontId="51" fillId="48" borderId="24" xfId="1371" applyFont="1" applyFill="1" applyBorder="1" applyAlignment="1" applyProtection="1">
      <alignment horizontal="left" vertical="center" wrapText="1"/>
      <protection locked="0"/>
    </xf>
    <xf numFmtId="0" fontId="51" fillId="48" borderId="22" xfId="1371" applyFont="1" applyFill="1" applyBorder="1" applyAlignment="1" applyProtection="1">
      <alignment horizontal="left" vertical="center" wrapText="1"/>
      <protection locked="0"/>
    </xf>
    <xf numFmtId="0" fontId="51" fillId="48" borderId="25" xfId="1371" applyFont="1" applyFill="1" applyBorder="1" applyAlignment="1" applyProtection="1">
      <alignment horizontal="left" vertical="center" wrapText="1"/>
      <protection locked="0"/>
    </xf>
    <xf numFmtId="0" fontId="65" fillId="0" borderId="15" xfId="1371" applyFont="1" applyBorder="1" applyAlignment="1" applyProtection="1">
      <alignment horizontal="left" vertical="center" wrapText="1"/>
      <protection locked="0"/>
    </xf>
    <xf numFmtId="0" fontId="51" fillId="0" borderId="24" xfId="1371" applyFont="1" applyBorder="1" applyAlignment="1" applyProtection="1">
      <alignment horizontal="left" vertical="center" wrapText="1"/>
      <protection locked="0"/>
    </xf>
    <xf numFmtId="0" fontId="51" fillId="0" borderId="25" xfId="1371" applyFont="1" applyBorder="1" applyAlignment="1" applyProtection="1">
      <alignment horizontal="left" vertical="center" wrapText="1"/>
      <protection locked="0"/>
    </xf>
    <xf numFmtId="0" fontId="64" fillId="0" borderId="15" xfId="0" applyFont="1" applyBorder="1" applyAlignment="1">
      <alignment wrapText="1"/>
    </xf>
    <xf numFmtId="0" fontId="64" fillId="0" borderId="24" xfId="0" applyFont="1" applyBorder="1" applyAlignment="1">
      <alignment wrapText="1"/>
    </xf>
    <xf numFmtId="0" fontId="64" fillId="0" borderId="41" xfId="0" applyFont="1" applyBorder="1" applyAlignment="1">
      <alignment wrapText="1"/>
    </xf>
    <xf numFmtId="0" fontId="8" fillId="0" borderId="15" xfId="0" applyFont="1" applyBorder="1"/>
    <xf numFmtId="0" fontId="8" fillId="0" borderId="24" xfId="0" applyFont="1" applyBorder="1"/>
    <xf numFmtId="0" fontId="8" fillId="0" borderId="41" xfId="0" applyFont="1" applyBorder="1"/>
    <xf numFmtId="0" fontId="8" fillId="51" borderId="16" xfId="0" applyFont="1" applyFill="1" applyBorder="1" applyAlignment="1">
      <alignment horizontal="center" vertical="center"/>
    </xf>
    <xf numFmtId="0" fontId="8" fillId="51" borderId="17" xfId="0" applyFont="1" applyFill="1" applyBorder="1" applyAlignment="1">
      <alignment horizontal="center" vertical="center"/>
    </xf>
    <xf numFmtId="0" fontId="8" fillId="51" borderId="44" xfId="0" applyFont="1" applyFill="1" applyBorder="1" applyAlignment="1">
      <alignment horizontal="center" vertical="center"/>
    </xf>
    <xf numFmtId="0" fontId="8" fillId="51" borderId="24" xfId="0" applyFont="1" applyFill="1" applyBorder="1"/>
    <xf numFmtId="0" fontId="8" fillId="51" borderId="42" xfId="0" applyFont="1" applyFill="1" applyBorder="1"/>
    <xf numFmtId="0" fontId="8" fillId="0" borderId="42" xfId="0" applyFont="1" applyBorder="1" applyAlignment="1">
      <alignment wrapText="1"/>
    </xf>
    <xf numFmtId="14" fontId="8" fillId="0" borderId="15" xfId="0" applyNumberFormat="1" applyFont="1" applyBorder="1" applyAlignment="1">
      <alignment horizontal="center" vertical="center" wrapText="1"/>
    </xf>
    <xf numFmtId="0" fontId="8" fillId="0" borderId="24"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15" xfId="0" applyFont="1" applyBorder="1" applyAlignment="1">
      <alignment horizontal="center" vertical="center" wrapText="1"/>
    </xf>
    <xf numFmtId="0" fontId="8" fillId="48" borderId="10" xfId="1371" applyFont="1" applyFill="1" applyBorder="1" applyAlignment="1">
      <alignment horizontal="left" vertical="center" wrapText="1"/>
    </xf>
    <xf numFmtId="16" fontId="8" fillId="0" borderId="15" xfId="1371" applyNumberFormat="1" applyFont="1" applyBorder="1" applyAlignment="1">
      <alignment horizontal="center" vertical="center" wrapText="1"/>
    </xf>
    <xf numFmtId="0" fontId="66" fillId="0" borderId="42" xfId="0" applyFont="1" applyBorder="1" applyAlignment="1">
      <alignment wrapText="1"/>
    </xf>
    <xf numFmtId="0" fontId="51" fillId="48" borderId="15" xfId="1371" applyFont="1" applyFill="1" applyBorder="1" applyAlignment="1" applyProtection="1">
      <alignment horizontal="left" vertical="center" wrapText="1"/>
      <protection locked="0"/>
    </xf>
    <xf numFmtId="0" fontId="65" fillId="0" borderId="15" xfId="0" applyFont="1" applyBorder="1" applyAlignment="1">
      <alignment horizontal="justify" wrapText="1"/>
    </xf>
    <xf numFmtId="0" fontId="65" fillId="0" borderId="24" xfId="0" applyFont="1" applyBorder="1" applyAlignment="1">
      <alignment horizontal="justify" wrapText="1"/>
    </xf>
    <xf numFmtId="0" fontId="65" fillId="0" borderId="41" xfId="0" applyFont="1" applyBorder="1" applyAlignment="1">
      <alignment horizontal="justify" wrapText="1"/>
    </xf>
    <xf numFmtId="0" fontId="8" fillId="0" borderId="28" xfId="1371" applyFont="1" applyBorder="1" applyAlignment="1">
      <alignment horizontal="justify" vertical="center" wrapText="1"/>
    </xf>
    <xf numFmtId="0" fontId="8" fillId="51" borderId="15" xfId="0" applyFont="1" applyFill="1" applyBorder="1" applyAlignment="1">
      <alignment horizontal="justify" vertical="center" wrapText="1"/>
    </xf>
    <xf numFmtId="0" fontId="8" fillId="51" borderId="24" xfId="0" applyFont="1" applyFill="1" applyBorder="1" applyAlignment="1">
      <alignment horizontal="justify" vertical="center" wrapText="1"/>
    </xf>
    <xf numFmtId="0" fontId="8" fillId="51" borderId="25" xfId="0" applyFont="1" applyFill="1" applyBorder="1" applyAlignment="1">
      <alignment horizontal="justify" vertical="center" wrapText="1"/>
    </xf>
    <xf numFmtId="0" fontId="51" fillId="0" borderId="15" xfId="1371" applyFont="1" applyBorder="1" applyAlignment="1" applyProtection="1">
      <alignment horizontal="left" vertical="center" wrapText="1"/>
      <protection locked="0"/>
    </xf>
    <xf numFmtId="0" fontId="51" fillId="49" borderId="15" xfId="1371" applyFont="1" applyFill="1" applyBorder="1" applyAlignment="1" applyProtection="1">
      <alignment horizontal="left" vertical="center" wrapText="1"/>
      <protection locked="0"/>
    </xf>
    <xf numFmtId="0" fontId="51" fillId="49" borderId="24" xfId="1371" applyFont="1" applyFill="1" applyBorder="1" applyAlignment="1" applyProtection="1">
      <alignment horizontal="left" vertical="center" wrapText="1"/>
      <protection locked="0"/>
    </xf>
    <xf numFmtId="0" fontId="51" fillId="49" borderId="25" xfId="1371" applyFont="1" applyFill="1" applyBorder="1" applyAlignment="1" applyProtection="1">
      <alignment horizontal="left" vertical="center" wrapText="1"/>
      <protection locked="0"/>
    </xf>
    <xf numFmtId="0" fontId="72" fillId="49" borderId="15" xfId="1371" applyFont="1" applyFill="1" applyBorder="1" applyAlignment="1" applyProtection="1">
      <alignment horizontal="justify" vertical="center" wrapText="1"/>
      <protection locked="0"/>
    </xf>
    <xf numFmtId="0" fontId="51" fillId="49" borderId="24" xfId="1371" applyFont="1" applyFill="1" applyBorder="1" applyAlignment="1" applyProtection="1">
      <alignment horizontal="justify" vertical="center" wrapText="1"/>
      <protection locked="0"/>
    </xf>
    <xf numFmtId="0" fontId="51" fillId="49" borderId="25" xfId="1371" applyFont="1" applyFill="1" applyBorder="1" applyAlignment="1" applyProtection="1">
      <alignment horizontal="justify" vertical="center" wrapText="1"/>
      <protection locked="0"/>
    </xf>
    <xf numFmtId="165" fontId="8" fillId="48" borderId="45" xfId="1250" applyFont="1" applyFill="1" applyBorder="1" applyAlignment="1" applyProtection="1">
      <alignment horizontal="center" vertical="center" wrapText="1"/>
      <protection locked="0"/>
    </xf>
    <xf numFmtId="165" fontId="8" fillId="48" borderId="46" xfId="1250" applyFont="1" applyFill="1" applyBorder="1" applyAlignment="1" applyProtection="1">
      <alignment horizontal="center" vertical="center" wrapText="1"/>
      <protection locked="0"/>
    </xf>
    <xf numFmtId="165" fontId="8" fillId="48" borderId="47" xfId="1250" applyFont="1" applyFill="1" applyBorder="1" applyAlignment="1" applyProtection="1">
      <alignment horizontal="center" vertical="center" wrapText="1"/>
      <protection locked="0"/>
    </xf>
    <xf numFmtId="0" fontId="72" fillId="48" borderId="15" xfId="1371" applyFont="1" applyFill="1" applyBorder="1" applyAlignment="1" applyProtection="1">
      <alignment horizontal="left" vertical="center" wrapText="1"/>
      <protection locked="0"/>
    </xf>
    <xf numFmtId="0" fontId="50" fillId="50" borderId="15" xfId="1371" applyFont="1" applyFill="1" applyBorder="1" applyAlignment="1">
      <alignment horizontal="center" vertical="center"/>
    </xf>
    <xf numFmtId="0" fontId="50" fillId="50" borderId="24" xfId="1371" applyFont="1" applyFill="1" applyBorder="1" applyAlignment="1">
      <alignment horizontal="center" vertical="center"/>
    </xf>
    <xf numFmtId="0" fontId="50" fillId="50" borderId="25" xfId="1371" applyFont="1" applyFill="1" applyBorder="1" applyAlignment="1">
      <alignment horizontal="center" vertical="center"/>
    </xf>
    <xf numFmtId="0" fontId="66" fillId="0" borderId="15" xfId="0" applyFont="1" applyBorder="1" applyAlignment="1">
      <alignment vertical="center" wrapText="1"/>
    </xf>
    <xf numFmtId="0" fontId="66" fillId="0" borderId="24" xfId="0" applyFont="1" applyBorder="1" applyAlignment="1">
      <alignment vertical="center" wrapText="1"/>
    </xf>
    <xf numFmtId="0" fontId="66" fillId="0" borderId="42" xfId="0" applyFont="1" applyBorder="1" applyAlignment="1">
      <alignment vertical="center" wrapText="1"/>
    </xf>
    <xf numFmtId="0" fontId="66" fillId="0" borderId="41" xfId="0" applyFont="1" applyBorder="1" applyAlignment="1">
      <alignment vertical="center" wrapText="1"/>
    </xf>
    <xf numFmtId="0" fontId="64" fillId="0" borderId="24" xfId="0" applyFont="1" applyBorder="1" applyAlignment="1">
      <alignment vertical="center" wrapText="1"/>
    </xf>
    <xf numFmtId="0" fontId="64" fillId="0" borderId="41" xfId="0" applyFont="1" applyBorder="1" applyAlignment="1">
      <alignment vertical="center" wrapText="1"/>
    </xf>
    <xf numFmtId="0" fontId="65" fillId="0" borderId="15" xfId="0" applyFont="1" applyBorder="1" applyAlignment="1">
      <alignment wrapText="1"/>
    </xf>
    <xf numFmtId="0" fontId="8" fillId="48" borderId="13" xfId="1371" applyFont="1" applyFill="1" applyBorder="1" applyAlignment="1">
      <alignment horizontal="center" vertical="center" wrapText="1"/>
    </xf>
    <xf numFmtId="0" fontId="8" fillId="0" borderId="24" xfId="1371" applyFont="1" applyBorder="1" applyAlignment="1">
      <alignment horizontal="center" vertical="center"/>
    </xf>
    <xf numFmtId="0" fontId="8" fillId="0" borderId="25" xfId="1371" applyFont="1" applyBorder="1" applyAlignment="1">
      <alignment horizontal="center" vertical="center"/>
    </xf>
    <xf numFmtId="0" fontId="8" fillId="48" borderId="13" xfId="1371" applyFont="1" applyFill="1" applyBorder="1" applyAlignment="1">
      <alignment horizontal="center" vertical="center"/>
    </xf>
    <xf numFmtId="0" fontId="65" fillId="48" borderId="15" xfId="1371" applyFont="1" applyFill="1" applyBorder="1" applyAlignment="1" applyProtection="1">
      <alignment horizontal="left" vertical="center" wrapText="1"/>
      <protection locked="0"/>
    </xf>
    <xf numFmtId="0" fontId="8" fillId="0" borderId="10" xfId="1371" applyFont="1" applyBorder="1" applyAlignment="1" applyProtection="1">
      <alignment horizontal="left" vertical="center" wrapText="1"/>
      <protection locked="0"/>
    </xf>
    <xf numFmtId="165" fontId="8" fillId="24" borderId="15" xfId="1250" applyFont="1" applyFill="1" applyBorder="1" applyAlignment="1">
      <alignment horizontal="center" vertical="center" wrapText="1"/>
    </xf>
    <xf numFmtId="165" fontId="8" fillId="24" borderId="24" xfId="1250" applyFont="1" applyFill="1" applyBorder="1" applyAlignment="1">
      <alignment horizontal="center" vertical="center" wrapText="1"/>
    </xf>
    <xf numFmtId="165" fontId="8" fillId="24" borderId="28" xfId="1250" applyFont="1" applyFill="1" applyBorder="1" applyAlignment="1">
      <alignment horizontal="center" vertical="center" wrapText="1"/>
    </xf>
    <xf numFmtId="0" fontId="8" fillId="0" borderId="15" xfId="0" applyFont="1" applyBorder="1" applyAlignment="1">
      <alignment horizontal="justify" vertical="center"/>
    </xf>
    <xf numFmtId="0" fontId="8" fillId="0" borderId="24" xfId="0" applyFont="1" applyBorder="1" applyAlignment="1">
      <alignment horizontal="justify" vertical="center"/>
    </xf>
    <xf numFmtId="0" fontId="8" fillId="0" borderId="41" xfId="0" applyFont="1" applyBorder="1" applyAlignment="1">
      <alignment horizontal="justify" vertical="center"/>
    </xf>
    <xf numFmtId="0" fontId="8" fillId="51" borderId="24" xfId="0" applyFont="1" applyFill="1" applyBorder="1" applyAlignment="1">
      <alignment horizontal="justify" vertical="center"/>
    </xf>
    <xf numFmtId="0" fontId="8" fillId="51" borderId="42" xfId="0" applyFont="1" applyFill="1" applyBorder="1" applyAlignment="1">
      <alignment horizontal="justify" vertical="center"/>
    </xf>
    <xf numFmtId="0" fontId="8" fillId="48" borderId="10" xfId="1371" applyFont="1" applyFill="1" applyBorder="1" applyAlignment="1">
      <alignment horizontal="justify" vertical="center" wrapText="1"/>
    </xf>
    <xf numFmtId="14" fontId="8" fillId="0" borderId="15" xfId="1371" applyNumberFormat="1" applyFont="1" applyBorder="1" applyAlignment="1">
      <alignment horizontal="center" vertical="center" wrapText="1"/>
    </xf>
    <xf numFmtId="10" fontId="8" fillId="48" borderId="15" xfId="1495" applyNumberFormat="1" applyFont="1" applyFill="1" applyBorder="1" applyAlignment="1">
      <alignment horizontal="center" vertical="center"/>
    </xf>
    <xf numFmtId="170" fontId="8" fillId="24" borderId="10" xfId="1495" applyNumberFormat="1" applyFont="1" applyFill="1" applyBorder="1" applyAlignment="1">
      <alignment horizontal="center" vertical="center"/>
    </xf>
    <xf numFmtId="170" fontId="8" fillId="48" borderId="12" xfId="1495" applyNumberFormat="1" applyFont="1" applyFill="1" applyBorder="1" applyAlignment="1" applyProtection="1">
      <alignment horizontal="center" vertical="center" wrapText="1"/>
      <protection locked="0"/>
    </xf>
    <xf numFmtId="170" fontId="8" fillId="48" borderId="26" xfId="1495" applyNumberFormat="1" applyFont="1" applyFill="1" applyBorder="1" applyAlignment="1" applyProtection="1">
      <alignment horizontal="center" vertical="center" wrapText="1"/>
      <protection locked="0"/>
    </xf>
    <xf numFmtId="170" fontId="8" fillId="48" borderId="14" xfId="1495" applyNumberFormat="1" applyFont="1" applyFill="1" applyBorder="1" applyAlignment="1" applyProtection="1">
      <alignment horizontal="center" vertical="center" wrapText="1"/>
      <protection locked="0"/>
    </xf>
    <xf numFmtId="165" fontId="8" fillId="24" borderId="10" xfId="1495" applyNumberFormat="1" applyFont="1" applyFill="1" applyBorder="1" applyAlignment="1">
      <alignment horizontal="center" vertical="center"/>
    </xf>
    <xf numFmtId="10" fontId="8" fillId="24" borderId="10" xfId="1495" applyNumberFormat="1" applyFont="1" applyFill="1" applyBorder="1" applyAlignment="1">
      <alignment horizontal="center" vertical="center"/>
    </xf>
    <xf numFmtId="174" fontId="8" fillId="24" borderId="10" xfId="1250" applyNumberFormat="1"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'META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General</c:formatCode>
                <c:ptCount val="12"/>
                <c:pt idx="0">
                  <c:v>0</c:v>
                </c:pt>
                <c:pt idx="1">
                  <c:v>0</c:v>
                </c:pt>
                <c:pt idx="2">
                  <c:v>0</c:v>
                </c:pt>
                <c:pt idx="3">
                  <c:v>0</c:v>
                </c:pt>
                <c:pt idx="4">
                  <c:v>0</c:v>
                </c:pt>
                <c:pt idx="5">
                  <c:v>0</c:v>
                </c:pt>
                <c:pt idx="6" formatCode="0.00%">
                  <c:v>2.8E-3</c:v>
                </c:pt>
                <c:pt idx="7" formatCode="0.00%">
                  <c:v>4.8999999999999998E-3</c:v>
                </c:pt>
                <c:pt idx="8" formatCode="0.00%">
                  <c:v>3.7900000000000003E-2</c:v>
                </c:pt>
                <c:pt idx="9" formatCode="0.00%">
                  <c:v>1.89E-2</c:v>
                </c:pt>
                <c:pt idx="10" formatCode="0.00%">
                  <c:v>1.49E-2</c:v>
                </c:pt>
                <c:pt idx="11" formatCode="0.00%">
                  <c:v>4.0599999999999997E-2</c:v>
                </c:pt>
              </c:numCache>
            </c:numRef>
          </c:val>
          <c:extLst>
            <c:ext xmlns:c16="http://schemas.microsoft.com/office/drawing/2014/chart" uri="{C3380CC4-5D6E-409C-BE32-E72D297353CC}">
              <c16:uniqueId val="{00000000-BB34-4753-9F96-70341A0ED7A2}"/>
            </c:ext>
          </c:extLst>
        </c:ser>
        <c:ser>
          <c:idx val="1"/>
          <c:order val="1"/>
          <c:tx>
            <c:strRef>
              <c:f>'META 1'!$D$26</c:f>
              <c:strCache>
                <c:ptCount val="1"/>
                <c:pt idx="0">
                  <c:v>Magnitud ejecutada mensual</c:v>
                </c:pt>
              </c:strCache>
            </c:strRef>
          </c:tx>
          <c:invertIfNegative val="0"/>
          <c:cat>
            <c:strRef>
              <c:f>'META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#,##0.00_);_(* \(#,##0.00\);_(* "-"??_);_(@_)</c:formatCode>
                <c:ptCount val="12"/>
                <c:pt idx="0">
                  <c:v>0</c:v>
                </c:pt>
                <c:pt idx="1">
                  <c:v>0</c:v>
                </c:pt>
                <c:pt idx="2">
                  <c:v>0</c:v>
                </c:pt>
                <c:pt idx="3">
                  <c:v>0</c:v>
                </c:pt>
                <c:pt idx="4">
                  <c:v>0</c:v>
                </c:pt>
                <c:pt idx="5">
                  <c:v>0</c:v>
                </c:pt>
                <c:pt idx="6" formatCode="0.00%">
                  <c:v>2.8E-3</c:v>
                </c:pt>
                <c:pt idx="7" formatCode="0.00%">
                  <c:v>4.8999999999999998E-3</c:v>
                </c:pt>
                <c:pt idx="8" formatCode="0.00%">
                  <c:v>3.7900000000000003E-2</c:v>
                </c:pt>
                <c:pt idx="9" formatCode="0.00%">
                  <c:v>1.89E-2</c:v>
                </c:pt>
                <c:pt idx="10" formatCode="0.00%">
                  <c:v>1.49E-2</c:v>
                </c:pt>
              </c:numCache>
            </c:numRef>
          </c:val>
          <c:extLst>
            <c:ext xmlns:c16="http://schemas.microsoft.com/office/drawing/2014/chart" uri="{C3380CC4-5D6E-409C-BE32-E72D297353CC}">
              <c16:uniqueId val="{00000001-BB34-4753-9F96-70341A0ED7A2}"/>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0</c:v>
                </c:pt>
                <c:pt idx="1">
                  <c:v>0</c:v>
                </c:pt>
                <c:pt idx="2">
                  <c:v>0</c:v>
                </c:pt>
                <c:pt idx="3">
                  <c:v>0</c:v>
                </c:pt>
                <c:pt idx="4">
                  <c:v>0</c:v>
                </c:pt>
                <c:pt idx="5">
                  <c:v>0</c:v>
                </c:pt>
                <c:pt idx="6">
                  <c:v>2.3333333333333334E-2</c:v>
                </c:pt>
                <c:pt idx="7">
                  <c:v>6.4166666666666664E-2</c:v>
                </c:pt>
                <c:pt idx="8">
                  <c:v>0.38</c:v>
                </c:pt>
                <c:pt idx="9">
                  <c:v>0.53749999999999998</c:v>
                </c:pt>
                <c:pt idx="10">
                  <c:v>0.66166666666666663</c:v>
                </c:pt>
                <c:pt idx="11">
                  <c:v>0</c:v>
                </c:pt>
              </c:numCache>
            </c:numRef>
          </c:val>
          <c:smooth val="0"/>
          <c:extLst>
            <c:ext xmlns:c16="http://schemas.microsoft.com/office/drawing/2014/chart" uri="{C3380CC4-5D6E-409C-BE32-E72D297353CC}">
              <c16:uniqueId val="{00000002-BB34-4753-9F96-70341A0ED7A2}"/>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 Meta 2'!$C$26</c:f>
              <c:strCache>
                <c:ptCount val="1"/>
                <c:pt idx="0">
                  <c:v>Magnitud programada mensual</c:v>
                </c:pt>
              </c:strCache>
            </c:strRef>
          </c:tx>
          <c:invertIfNegative val="0"/>
          <c:cat>
            <c:strRef>
              <c:f>'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 Meta 2'!$C$27:$C$38</c:f>
              <c:numCache>
                <c:formatCode>0%</c:formatCode>
                <c:ptCount val="12"/>
                <c:pt idx="0">
                  <c:v>0</c:v>
                </c:pt>
                <c:pt idx="1">
                  <c:v>0</c:v>
                </c:pt>
                <c:pt idx="2">
                  <c:v>0</c:v>
                </c:pt>
                <c:pt idx="3">
                  <c:v>0</c:v>
                </c:pt>
                <c:pt idx="4">
                  <c:v>0</c:v>
                </c:pt>
                <c:pt idx="5">
                  <c:v>0</c:v>
                </c:pt>
                <c:pt idx="6" formatCode="0.00%">
                  <c:v>1.9800000000000002E-2</c:v>
                </c:pt>
                <c:pt idx="7" formatCode="0.00%">
                  <c:v>1.9800000000000002E-2</c:v>
                </c:pt>
                <c:pt idx="8" formatCode="0.00%">
                  <c:v>1.9800000000000002E-2</c:v>
                </c:pt>
                <c:pt idx="9" formatCode="0.00%">
                  <c:v>1.9800000000000002E-2</c:v>
                </c:pt>
                <c:pt idx="10" formatCode="0.00%">
                  <c:v>1.9800000000000002E-2</c:v>
                </c:pt>
                <c:pt idx="11" formatCode="0.00%">
                  <c:v>2.0500000000000001E-2</c:v>
                </c:pt>
              </c:numCache>
            </c:numRef>
          </c:val>
          <c:extLst>
            <c:ext xmlns:c16="http://schemas.microsoft.com/office/drawing/2014/chart" uri="{C3380CC4-5D6E-409C-BE32-E72D297353CC}">
              <c16:uniqueId val="{00000000-28F8-4213-B489-E5284251C9EE}"/>
            </c:ext>
          </c:extLst>
        </c:ser>
        <c:ser>
          <c:idx val="1"/>
          <c:order val="1"/>
          <c:tx>
            <c:strRef>
              <c:f>' Meta 2'!$D$26</c:f>
              <c:strCache>
                <c:ptCount val="1"/>
                <c:pt idx="0">
                  <c:v>Magnitud ejecutada mensual</c:v>
                </c:pt>
              </c:strCache>
            </c:strRef>
          </c:tx>
          <c:invertIfNegative val="0"/>
          <c:cat>
            <c:strRef>
              <c:f>'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 Meta 2'!$D$27:$D$38</c:f>
              <c:numCache>
                <c:formatCode>_(* #,##0.00_);_(* \(#,##0.00\);_(* "-"??_);_(@_)</c:formatCode>
                <c:ptCount val="12"/>
                <c:pt idx="0">
                  <c:v>0</c:v>
                </c:pt>
                <c:pt idx="1">
                  <c:v>0</c:v>
                </c:pt>
                <c:pt idx="2">
                  <c:v>0</c:v>
                </c:pt>
                <c:pt idx="3">
                  <c:v>0</c:v>
                </c:pt>
                <c:pt idx="4">
                  <c:v>0</c:v>
                </c:pt>
                <c:pt idx="5">
                  <c:v>0</c:v>
                </c:pt>
                <c:pt idx="6" formatCode="0.00%">
                  <c:v>1.9800000000000002E-2</c:v>
                </c:pt>
                <c:pt idx="7" formatCode="0.00%">
                  <c:v>1.9800000000000002E-2</c:v>
                </c:pt>
                <c:pt idx="8" formatCode="0.00%">
                  <c:v>1.9800000000000002E-2</c:v>
                </c:pt>
                <c:pt idx="9" formatCode="0.00%">
                  <c:v>1.9800000000000002E-2</c:v>
                </c:pt>
                <c:pt idx="10" formatCode="0.00%">
                  <c:v>1.9800000000000002E-2</c:v>
                </c:pt>
              </c:numCache>
            </c:numRef>
          </c:val>
          <c:extLst>
            <c:ext xmlns:c16="http://schemas.microsoft.com/office/drawing/2014/chart" uri="{C3380CC4-5D6E-409C-BE32-E72D297353CC}">
              <c16:uniqueId val="{00000001-28F8-4213-B489-E5284251C9E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 Meta 2'!$H$26</c:f>
              <c:strCache>
                <c:ptCount val="1"/>
                <c:pt idx="0">
                  <c:v>% Avance acumulado</c:v>
                </c:pt>
              </c:strCache>
            </c:strRef>
          </c:tx>
          <c:val>
            <c:numRef>
              <c:f>' Meta 2'!$H$27:$H$38</c:f>
              <c:numCache>
                <c:formatCode>0%</c:formatCode>
                <c:ptCount val="12"/>
                <c:pt idx="0">
                  <c:v>0</c:v>
                </c:pt>
                <c:pt idx="1">
                  <c:v>0</c:v>
                </c:pt>
                <c:pt idx="2">
                  <c:v>0</c:v>
                </c:pt>
                <c:pt idx="3">
                  <c:v>0</c:v>
                </c:pt>
                <c:pt idx="4">
                  <c:v>0</c:v>
                </c:pt>
                <c:pt idx="5">
                  <c:v>0</c:v>
                </c:pt>
                <c:pt idx="6">
                  <c:v>0.16500000000000001</c:v>
                </c:pt>
                <c:pt idx="7">
                  <c:v>0.33</c:v>
                </c:pt>
                <c:pt idx="8">
                  <c:v>0.495</c:v>
                </c:pt>
                <c:pt idx="9">
                  <c:v>0.66</c:v>
                </c:pt>
                <c:pt idx="10">
                  <c:v>0.82500000000000007</c:v>
                </c:pt>
                <c:pt idx="11">
                  <c:v>0</c:v>
                </c:pt>
              </c:numCache>
            </c:numRef>
          </c:val>
          <c:smooth val="0"/>
          <c:extLst>
            <c:ext xmlns:c16="http://schemas.microsoft.com/office/drawing/2014/chart" uri="{C3380CC4-5D6E-409C-BE32-E72D297353CC}">
              <c16:uniqueId val="{00000002-28F8-4213-B489-E5284251C9E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5 y 9 Meta 2'!$C$26</c:f>
              <c:strCache>
                <c:ptCount val="1"/>
                <c:pt idx="0">
                  <c:v>Magnitud programada mensual</c:v>
                </c:pt>
              </c:strCache>
            </c:strRef>
          </c:tx>
          <c:invertIfNegative val="0"/>
          <c:cat>
            <c:strRef>
              <c:f>'HV Actividad 5 y 9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5 y 9 Meta 2'!$C$27:$C$38</c:f>
              <c:numCache>
                <c:formatCode>_(* #,##0.00_);_(* \(#,##0.00\);_(* "-"??_);_(@_)</c:formatCode>
                <c:ptCount val="12"/>
                <c:pt idx="9">
                  <c:v>16.600000000000001</c:v>
                </c:pt>
              </c:numCache>
            </c:numRef>
          </c:val>
          <c:extLst>
            <c:ext xmlns:c16="http://schemas.microsoft.com/office/drawing/2014/chart" uri="{C3380CC4-5D6E-409C-BE32-E72D297353CC}">
              <c16:uniqueId val="{00000000-AFB4-4E8D-A82B-A75D910A479E}"/>
            </c:ext>
          </c:extLst>
        </c:ser>
        <c:ser>
          <c:idx val="1"/>
          <c:order val="1"/>
          <c:tx>
            <c:strRef>
              <c:f>'HV Actividad 5 y 9 Meta 2'!$D$26</c:f>
              <c:strCache>
                <c:ptCount val="1"/>
                <c:pt idx="0">
                  <c:v>Magnitud ejecutada mensual</c:v>
                </c:pt>
              </c:strCache>
            </c:strRef>
          </c:tx>
          <c:invertIfNegative val="0"/>
          <c:cat>
            <c:strRef>
              <c:f>'HV Actividad 5 y 9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5 y 9 Meta 2'!$D$27:$D$38</c:f>
              <c:numCache>
                <c:formatCode>_(* #,##0.00_);_(* \(#,##0.00\);_(* "-"??_);_(@_)</c:formatCode>
                <c:ptCount val="12"/>
              </c:numCache>
            </c:numRef>
          </c:val>
          <c:extLst>
            <c:ext xmlns:c16="http://schemas.microsoft.com/office/drawing/2014/chart" uri="{C3380CC4-5D6E-409C-BE32-E72D297353CC}">
              <c16:uniqueId val="{00000001-AFB4-4E8D-A82B-A75D910A479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5 y 9 Meta 2'!$H$26</c:f>
              <c:strCache>
                <c:ptCount val="1"/>
                <c:pt idx="0">
                  <c:v>% Avance acumulado</c:v>
                </c:pt>
              </c:strCache>
            </c:strRef>
          </c:tx>
          <c:val>
            <c:numRef>
              <c:f>'HV Actividad 5 y 9 Meta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FB4-4E8D-A82B-A75D910A479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5 a 9 Meta 2'!$C$26</c:f>
              <c:strCache>
                <c:ptCount val="1"/>
                <c:pt idx="0">
                  <c:v>Magnitud programada mensual</c:v>
                </c:pt>
              </c:strCache>
            </c:strRef>
          </c:tx>
          <c:invertIfNegative val="0"/>
          <c:cat>
            <c:strRef>
              <c:f>'HV Actividad 5 a 9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5 a 9 Meta 2'!$C$27:$C$38</c:f>
              <c:numCache>
                <c:formatCode>0%</c:formatCode>
                <c:ptCount val="12"/>
                <c:pt idx="0">
                  <c:v>0</c:v>
                </c:pt>
                <c:pt idx="1">
                  <c:v>0</c:v>
                </c:pt>
                <c:pt idx="2">
                  <c:v>0</c:v>
                </c:pt>
                <c:pt idx="3">
                  <c:v>0</c:v>
                </c:pt>
                <c:pt idx="4">
                  <c:v>0</c:v>
                </c:pt>
                <c:pt idx="5">
                  <c:v>0</c:v>
                </c:pt>
                <c:pt idx="6" formatCode="0.00%">
                  <c:v>8.2400000000000001E-2</c:v>
                </c:pt>
                <c:pt idx="7" formatCode="0.00%">
                  <c:v>8.2400000000000001E-2</c:v>
                </c:pt>
                <c:pt idx="8" formatCode="0.00%">
                  <c:v>8.2400000000000001E-2</c:v>
                </c:pt>
                <c:pt idx="9" formatCode="0.00%">
                  <c:v>8.2400000000000001E-2</c:v>
                </c:pt>
                <c:pt idx="10" formatCode="0.00%">
                  <c:v>8.2400000000000001E-2</c:v>
                </c:pt>
                <c:pt idx="11" formatCode="0.00%">
                  <c:v>8.2400000000000001E-2</c:v>
                </c:pt>
              </c:numCache>
            </c:numRef>
          </c:val>
          <c:extLst>
            <c:ext xmlns:c16="http://schemas.microsoft.com/office/drawing/2014/chart" uri="{C3380CC4-5D6E-409C-BE32-E72D297353CC}">
              <c16:uniqueId val="{00000000-6308-4C66-B7B9-27EBAA18CEDE}"/>
            </c:ext>
          </c:extLst>
        </c:ser>
        <c:ser>
          <c:idx val="1"/>
          <c:order val="1"/>
          <c:tx>
            <c:strRef>
              <c:f>'HV Actividad 5 a 9 Meta 2'!$D$26</c:f>
              <c:strCache>
                <c:ptCount val="1"/>
                <c:pt idx="0">
                  <c:v>Magnitud ejecutada mensual</c:v>
                </c:pt>
              </c:strCache>
            </c:strRef>
          </c:tx>
          <c:invertIfNegative val="0"/>
          <c:cat>
            <c:strRef>
              <c:f>'HV Actividad 5 a 9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5 a 9 Meta 2'!$D$27:$D$38</c:f>
              <c:numCache>
                <c:formatCode>_(* #,##0.00_);_(* \(#,##0.00\);_(* "-"??_);_(@_)</c:formatCode>
                <c:ptCount val="12"/>
                <c:pt idx="6" formatCode="0.00%">
                  <c:v>8.2400000000000001E-2</c:v>
                </c:pt>
                <c:pt idx="7" formatCode="0.00%">
                  <c:v>8.2400000000000001E-2</c:v>
                </c:pt>
                <c:pt idx="8" formatCode="0.00%">
                  <c:v>8.2400000000000001E-2</c:v>
                </c:pt>
                <c:pt idx="9" formatCode="0.00%">
                  <c:v>8.2400000000000001E-2</c:v>
                </c:pt>
              </c:numCache>
            </c:numRef>
          </c:val>
          <c:extLst>
            <c:ext xmlns:c16="http://schemas.microsoft.com/office/drawing/2014/chart" uri="{C3380CC4-5D6E-409C-BE32-E72D297353CC}">
              <c16:uniqueId val="{00000001-6308-4C66-B7B9-27EBAA18CED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5 a 9 Meta 2'!$H$26</c:f>
              <c:strCache>
                <c:ptCount val="1"/>
                <c:pt idx="0">
                  <c:v>% Avance acumulado</c:v>
                </c:pt>
              </c:strCache>
            </c:strRef>
          </c:tx>
          <c:val>
            <c:numRef>
              <c:f>'HV Actividad 5 a 9 Meta 2'!$H$27:$H$38</c:f>
              <c:numCache>
                <c:formatCode>0.00%</c:formatCode>
                <c:ptCount val="12"/>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308-4C66-B7B9-27EBAA18CED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10 Meta 3'!$C$26</c:f>
              <c:strCache>
                <c:ptCount val="1"/>
                <c:pt idx="0">
                  <c:v>Magnitud programada mensual</c:v>
                </c:pt>
              </c:strCache>
            </c:strRef>
          </c:tx>
          <c:invertIfNegative val="0"/>
          <c:cat>
            <c:strRef>
              <c:f>'HV Actividad 10 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10 Meta 3'!$C$27:$C$38</c:f>
              <c:numCache>
                <c:formatCode>_(* #,##0.00_);_(* \(#,##0.00\);_(* "-"??_);_(@_)</c:formatCode>
                <c:ptCount val="12"/>
                <c:pt idx="9">
                  <c:v>16.600000000000001</c:v>
                </c:pt>
              </c:numCache>
            </c:numRef>
          </c:val>
          <c:extLst>
            <c:ext xmlns:c16="http://schemas.microsoft.com/office/drawing/2014/chart" uri="{C3380CC4-5D6E-409C-BE32-E72D297353CC}">
              <c16:uniqueId val="{00000000-9D9E-4D7A-B626-70CA2FF35E33}"/>
            </c:ext>
          </c:extLst>
        </c:ser>
        <c:ser>
          <c:idx val="1"/>
          <c:order val="1"/>
          <c:tx>
            <c:strRef>
              <c:f>'HV Actividad 10 Meta 3'!$D$26</c:f>
              <c:strCache>
                <c:ptCount val="1"/>
                <c:pt idx="0">
                  <c:v>Magnitud ejecutada mensual</c:v>
                </c:pt>
              </c:strCache>
            </c:strRef>
          </c:tx>
          <c:invertIfNegative val="0"/>
          <c:cat>
            <c:strRef>
              <c:f>'HV Actividad 10 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10 Meta 3'!$D$27:$D$38</c:f>
              <c:numCache>
                <c:formatCode>_(* #,##0.00_);_(* \(#,##0.00\);_(* "-"??_);_(@_)</c:formatCode>
                <c:ptCount val="12"/>
              </c:numCache>
            </c:numRef>
          </c:val>
          <c:extLst>
            <c:ext xmlns:c16="http://schemas.microsoft.com/office/drawing/2014/chart" uri="{C3380CC4-5D6E-409C-BE32-E72D297353CC}">
              <c16:uniqueId val="{00000001-9D9E-4D7A-B626-70CA2FF35E33}"/>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10 Meta 3'!$H$26</c:f>
              <c:strCache>
                <c:ptCount val="1"/>
                <c:pt idx="0">
                  <c:v>% Avance acumulado</c:v>
                </c:pt>
              </c:strCache>
            </c:strRef>
          </c:tx>
          <c:val>
            <c:numRef>
              <c:f>'HV Actividad 10 Meta 3'!$H$27:$H$38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D9E-4D7A-B626-70CA2FF35E33}"/>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11 Meta 3 '!$C$26</c:f>
              <c:strCache>
                <c:ptCount val="1"/>
                <c:pt idx="0">
                  <c:v>Magnitud programada mensual</c:v>
                </c:pt>
              </c:strCache>
            </c:strRef>
          </c:tx>
          <c:invertIfNegative val="0"/>
          <c:cat>
            <c:strRef>
              <c:f>'HV Actividad 11 Meta 3 '!$B$27:$B$38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11 Meta 3 '!$C$27:$C$38</c:f>
              <c:numCache>
                <c:formatCode>_(* #,##0.00_);_(* \(#,##0.00\);_(* "-"??_);_(@_)</c:formatCode>
                <c:ptCount val="12"/>
                <c:pt idx="9">
                  <c:v>16.600000000000001</c:v>
                </c:pt>
              </c:numCache>
            </c:numRef>
          </c:val>
          <c:extLst>
            <c:ext xmlns:c16="http://schemas.microsoft.com/office/drawing/2014/chart" uri="{C3380CC4-5D6E-409C-BE32-E72D297353CC}">
              <c16:uniqueId val="{00000000-47FF-4DEA-8FA6-FBF95A723B79}"/>
            </c:ext>
          </c:extLst>
        </c:ser>
        <c:ser>
          <c:idx val="1"/>
          <c:order val="1"/>
          <c:tx>
            <c:strRef>
              <c:f>'HV Actividad 11 Meta 3 '!$D$26</c:f>
              <c:strCache>
                <c:ptCount val="1"/>
                <c:pt idx="0">
                  <c:v>Magnitud ejecutada mensual</c:v>
                </c:pt>
              </c:strCache>
            </c:strRef>
          </c:tx>
          <c:invertIfNegative val="0"/>
          <c:cat>
            <c:strRef>
              <c:f>'HV Actividad 11 Meta 3 '!$B$27:$B$38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11 Meta 3 '!$D$27:$D$38</c:f>
              <c:numCache>
                <c:formatCode>_(* #,##0.00_);_(* \(#,##0.00\);_(* "-"??_);_(@_)</c:formatCode>
                <c:ptCount val="12"/>
              </c:numCache>
            </c:numRef>
          </c:val>
          <c:extLst>
            <c:ext xmlns:c16="http://schemas.microsoft.com/office/drawing/2014/chart" uri="{C3380CC4-5D6E-409C-BE32-E72D297353CC}">
              <c16:uniqueId val="{00000001-47FF-4DEA-8FA6-FBF95A723B79}"/>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11 Meta 3 '!$H$26</c:f>
              <c:strCache>
                <c:ptCount val="1"/>
                <c:pt idx="0">
                  <c:v>% Avance acumulado</c:v>
                </c:pt>
              </c:strCache>
            </c:strRef>
          </c:tx>
          <c:val>
            <c:numRef>
              <c:f>'HV Actividad 11 Meta 3 '!$H$27:$H$38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7FF-4DEA-8FA6-FBF95A723B79}"/>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12 Meta 3  '!$C$26</c:f>
              <c:strCache>
                <c:ptCount val="1"/>
                <c:pt idx="0">
                  <c:v>Magnitud programada mensual</c:v>
                </c:pt>
              </c:strCache>
            </c:strRef>
          </c:tx>
          <c:invertIfNegative val="0"/>
          <c:cat>
            <c:strRef>
              <c:f>'HV Actividad 12 Meta 3  '!$B$27:$B$38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12 Meta 3  '!$C$27:$C$38</c:f>
              <c:numCache>
                <c:formatCode>_(* #,##0.00_);_(* \(#,##0.00\);_(* "-"??_);_(@_)</c:formatCode>
                <c:ptCount val="12"/>
                <c:pt idx="9">
                  <c:v>16.600000000000001</c:v>
                </c:pt>
              </c:numCache>
            </c:numRef>
          </c:val>
          <c:extLst>
            <c:ext xmlns:c16="http://schemas.microsoft.com/office/drawing/2014/chart" uri="{C3380CC4-5D6E-409C-BE32-E72D297353CC}">
              <c16:uniqueId val="{00000000-B8B5-4323-A53D-FAAFFBCC834C}"/>
            </c:ext>
          </c:extLst>
        </c:ser>
        <c:ser>
          <c:idx val="1"/>
          <c:order val="1"/>
          <c:tx>
            <c:strRef>
              <c:f>'HV Actividad 12 Meta 3  '!$D$26</c:f>
              <c:strCache>
                <c:ptCount val="1"/>
                <c:pt idx="0">
                  <c:v>Magnitud ejecutada mensual</c:v>
                </c:pt>
              </c:strCache>
            </c:strRef>
          </c:tx>
          <c:invertIfNegative val="0"/>
          <c:cat>
            <c:strRef>
              <c:f>'HV Actividad 12 Meta 3  '!$B$27:$B$38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12 Meta 3  '!$D$27:$D$38</c:f>
              <c:numCache>
                <c:formatCode>_(* #,##0.00_);_(* \(#,##0.00\);_(* "-"??_);_(@_)</c:formatCode>
                <c:ptCount val="12"/>
              </c:numCache>
            </c:numRef>
          </c:val>
          <c:extLst>
            <c:ext xmlns:c16="http://schemas.microsoft.com/office/drawing/2014/chart" uri="{C3380CC4-5D6E-409C-BE32-E72D297353CC}">
              <c16:uniqueId val="{00000001-B8B5-4323-A53D-FAAFFBCC834C}"/>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12 Meta 3  '!$H$26</c:f>
              <c:strCache>
                <c:ptCount val="1"/>
                <c:pt idx="0">
                  <c:v>% Avance acumulado</c:v>
                </c:pt>
              </c:strCache>
            </c:strRef>
          </c:tx>
          <c:val>
            <c:numRef>
              <c:f>'HV Actividad 12 Meta 3  '!$H$27:$H$38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8B5-4323-A53D-FAAFFBCC834C}"/>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_(* #,##0.00_);_(* \(#,##0.00\);_(* "-"??_);_(@_)</c:formatCode>
                <c:ptCount val="12"/>
                <c:pt idx="0">
                  <c:v>0</c:v>
                </c:pt>
                <c:pt idx="1">
                  <c:v>0</c:v>
                </c:pt>
                <c:pt idx="2">
                  <c:v>0</c:v>
                </c:pt>
                <c:pt idx="3">
                  <c:v>0</c:v>
                </c:pt>
                <c:pt idx="4">
                  <c:v>0</c:v>
                </c:pt>
                <c:pt idx="5">
                  <c:v>0</c:v>
                </c:pt>
                <c:pt idx="6">
                  <c:v>0</c:v>
                </c:pt>
                <c:pt idx="7">
                  <c:v>0</c:v>
                </c:pt>
                <c:pt idx="8" formatCode="0.0%">
                  <c:v>5.0000000000000001E-3</c:v>
                </c:pt>
                <c:pt idx="9" formatCode="0.0%">
                  <c:v>4.4999999999999998E-2</c:v>
                </c:pt>
                <c:pt idx="10" formatCode="0.0%">
                  <c:v>6.5000000000000002E-2</c:v>
                </c:pt>
                <c:pt idx="11" formatCode="0.0%">
                  <c:v>5.0000000000000001E-3</c:v>
                </c:pt>
              </c:numCache>
            </c:numRef>
          </c:val>
          <c:extLst>
            <c:ext xmlns:c16="http://schemas.microsoft.com/office/drawing/2014/chart" uri="{C3380CC4-5D6E-409C-BE32-E72D297353CC}">
              <c16:uniqueId val="{00000000-750F-482E-B49C-DA88009FAB46}"/>
            </c:ext>
          </c:extLst>
        </c:ser>
        <c:ser>
          <c:idx val="1"/>
          <c:order val="1"/>
          <c:tx>
            <c:strRef>
              <c:f>'Meta 3'!$D$26</c:f>
              <c:strCache>
                <c:ptCount val="1"/>
                <c:pt idx="0">
                  <c:v>Magnitud ejecutada mensual</c:v>
                </c:pt>
              </c:strCache>
            </c:strRef>
          </c:tx>
          <c:invertIfNegative val="0"/>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_(* #,##0.00_);_(* \(#,##0.00\);_(* "-"??_);_(@_)</c:formatCode>
                <c:ptCount val="12"/>
                <c:pt idx="0">
                  <c:v>0</c:v>
                </c:pt>
                <c:pt idx="1">
                  <c:v>0</c:v>
                </c:pt>
                <c:pt idx="2">
                  <c:v>0</c:v>
                </c:pt>
                <c:pt idx="3">
                  <c:v>0</c:v>
                </c:pt>
                <c:pt idx="4">
                  <c:v>0</c:v>
                </c:pt>
                <c:pt idx="5">
                  <c:v>0</c:v>
                </c:pt>
                <c:pt idx="6">
                  <c:v>0</c:v>
                </c:pt>
                <c:pt idx="7">
                  <c:v>0</c:v>
                </c:pt>
                <c:pt idx="8" formatCode="0.0%">
                  <c:v>5.0000000000000001E-3</c:v>
                </c:pt>
                <c:pt idx="9" formatCode="0.0%">
                  <c:v>4.4999999999999998E-2</c:v>
                </c:pt>
                <c:pt idx="10" formatCode="0.0%">
                  <c:v>6.5000000000000002E-2</c:v>
                </c:pt>
              </c:numCache>
            </c:numRef>
          </c:val>
          <c:extLst>
            <c:ext xmlns:c16="http://schemas.microsoft.com/office/drawing/2014/chart" uri="{C3380CC4-5D6E-409C-BE32-E72D297353CC}">
              <c16:uniqueId val="{00000001-750F-482E-B49C-DA88009FAB46}"/>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3'!$H$26</c:f>
              <c:strCache>
                <c:ptCount val="1"/>
                <c:pt idx="0">
                  <c:v>% Avance acumulado</c:v>
                </c:pt>
              </c:strCache>
            </c:strRef>
          </c:tx>
          <c:val>
            <c:numRef>
              <c:f>'Meta 3'!$H$27:$H$38</c:f>
              <c:numCache>
                <c:formatCode>0%</c:formatCode>
                <c:ptCount val="12"/>
                <c:pt idx="0">
                  <c:v>0</c:v>
                </c:pt>
                <c:pt idx="1">
                  <c:v>0</c:v>
                </c:pt>
                <c:pt idx="2">
                  <c:v>0</c:v>
                </c:pt>
                <c:pt idx="3">
                  <c:v>0</c:v>
                </c:pt>
                <c:pt idx="4">
                  <c:v>0</c:v>
                </c:pt>
                <c:pt idx="5">
                  <c:v>0</c:v>
                </c:pt>
                <c:pt idx="6">
                  <c:v>0</c:v>
                </c:pt>
                <c:pt idx="7">
                  <c:v>0</c:v>
                </c:pt>
                <c:pt idx="8">
                  <c:v>4.1666666666666671E-2</c:v>
                </c:pt>
                <c:pt idx="9">
                  <c:v>0.41666666666666669</c:v>
                </c:pt>
                <c:pt idx="10">
                  <c:v>0.95833333333333348</c:v>
                </c:pt>
                <c:pt idx="11">
                  <c:v>0</c:v>
                </c:pt>
              </c:numCache>
            </c:numRef>
          </c:val>
          <c:smooth val="0"/>
          <c:extLst>
            <c:ext xmlns:c16="http://schemas.microsoft.com/office/drawing/2014/chart" uri="{C3380CC4-5D6E-409C-BE32-E72D297353CC}">
              <c16:uniqueId val="{00000002-750F-482E-B49C-DA88009FAB46}"/>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'Meta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#,##0.00_);_(* \(#,##0.00\);_(* "-"??_);_(@_)</c:formatCode>
                <c:ptCount val="12"/>
                <c:pt idx="0">
                  <c:v>0</c:v>
                </c:pt>
                <c:pt idx="1">
                  <c:v>0</c:v>
                </c:pt>
                <c:pt idx="2">
                  <c:v>0</c:v>
                </c:pt>
                <c:pt idx="3">
                  <c:v>0</c:v>
                </c:pt>
                <c:pt idx="4">
                  <c:v>0</c:v>
                </c:pt>
                <c:pt idx="5">
                  <c:v>0</c:v>
                </c:pt>
                <c:pt idx="6">
                  <c:v>0</c:v>
                </c:pt>
                <c:pt idx="7">
                  <c:v>0</c:v>
                </c:pt>
                <c:pt idx="8">
                  <c:v>0</c:v>
                </c:pt>
                <c:pt idx="9">
                  <c:v>0</c:v>
                </c:pt>
                <c:pt idx="10">
                  <c:v>0.06</c:v>
                </c:pt>
                <c:pt idx="11">
                  <c:v>0.06</c:v>
                </c:pt>
              </c:numCache>
            </c:numRef>
          </c:val>
          <c:extLst>
            <c:ext xmlns:c16="http://schemas.microsoft.com/office/drawing/2014/chart" uri="{C3380CC4-5D6E-409C-BE32-E72D297353CC}">
              <c16:uniqueId val="{00000000-7708-4833-8878-9B25661EA1DD}"/>
            </c:ext>
          </c:extLst>
        </c:ser>
        <c:ser>
          <c:idx val="1"/>
          <c:order val="1"/>
          <c:tx>
            <c:strRef>
              <c:f>'Meta 4'!$D$26</c:f>
              <c:strCache>
                <c:ptCount val="1"/>
                <c:pt idx="0">
                  <c:v>Magnitud ejecutada mensual</c:v>
                </c:pt>
              </c:strCache>
            </c:strRef>
          </c:tx>
          <c:invertIfNegative val="0"/>
          <c:cat>
            <c:strRef>
              <c:f>'Meta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#,##0.00_);_(* \(#,##0.00\);_(* "-"??_);_(@_)</c:formatCode>
                <c:ptCount val="12"/>
                <c:pt idx="0">
                  <c:v>0</c:v>
                </c:pt>
                <c:pt idx="1">
                  <c:v>0</c:v>
                </c:pt>
                <c:pt idx="2">
                  <c:v>0</c:v>
                </c:pt>
                <c:pt idx="3">
                  <c:v>0</c:v>
                </c:pt>
                <c:pt idx="4">
                  <c:v>0</c:v>
                </c:pt>
                <c:pt idx="5">
                  <c:v>0</c:v>
                </c:pt>
                <c:pt idx="6">
                  <c:v>0</c:v>
                </c:pt>
                <c:pt idx="7">
                  <c:v>0</c:v>
                </c:pt>
                <c:pt idx="8">
                  <c:v>0</c:v>
                </c:pt>
                <c:pt idx="9">
                  <c:v>0</c:v>
                </c:pt>
                <c:pt idx="10">
                  <c:v>0.01</c:v>
                </c:pt>
              </c:numCache>
            </c:numRef>
          </c:val>
          <c:extLst>
            <c:ext xmlns:c16="http://schemas.microsoft.com/office/drawing/2014/chart" uri="{C3380CC4-5D6E-409C-BE32-E72D297353CC}">
              <c16:uniqueId val="{00000001-7708-4833-8878-9B25661EA1DD}"/>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4'!$H$26</c:f>
              <c:strCache>
                <c:ptCount val="1"/>
                <c:pt idx="0">
                  <c:v>% Avance acumulado</c:v>
                </c:pt>
              </c:strCache>
            </c:strRef>
          </c:tx>
          <c:val>
            <c:numRef>
              <c:f>'Meta 4'!$H$27:$H$38</c:f>
              <c:numCache>
                <c:formatCode>0%</c:formatCode>
                <c:ptCount val="12"/>
                <c:pt idx="0">
                  <c:v>0</c:v>
                </c:pt>
                <c:pt idx="1">
                  <c:v>0</c:v>
                </c:pt>
                <c:pt idx="2">
                  <c:v>0</c:v>
                </c:pt>
                <c:pt idx="3">
                  <c:v>0</c:v>
                </c:pt>
                <c:pt idx="4">
                  <c:v>0</c:v>
                </c:pt>
                <c:pt idx="5">
                  <c:v>0</c:v>
                </c:pt>
                <c:pt idx="6">
                  <c:v>0</c:v>
                </c:pt>
                <c:pt idx="7">
                  <c:v>0</c:v>
                </c:pt>
                <c:pt idx="8">
                  <c:v>0</c:v>
                </c:pt>
                <c:pt idx="9">
                  <c:v>0</c:v>
                </c:pt>
                <c:pt idx="10">
                  <c:v>8.3333333333333343E-2</c:v>
                </c:pt>
                <c:pt idx="11">
                  <c:v>0</c:v>
                </c:pt>
              </c:numCache>
            </c:numRef>
          </c:val>
          <c:smooth val="0"/>
          <c:extLst>
            <c:ext xmlns:c16="http://schemas.microsoft.com/office/drawing/2014/chart" uri="{C3380CC4-5D6E-409C-BE32-E72D297353CC}">
              <c16:uniqueId val="{00000002-7708-4833-8878-9B25661EA1DD}"/>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14 Meta 5'!$C$26</c:f>
              <c:strCache>
                <c:ptCount val="1"/>
                <c:pt idx="0">
                  <c:v>Magnitud programada mensual</c:v>
                </c:pt>
              </c:strCache>
            </c:strRef>
          </c:tx>
          <c:invertIfNegative val="0"/>
          <c:cat>
            <c:strRef>
              <c:f>'HV Actividad 14 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14 Meta 5'!$C$27:$C$38</c:f>
              <c:numCache>
                <c:formatCode>_(* #,##0.00_);_(* \(#,##0.00\);_(* "-"??_);_(@_)</c:formatCode>
                <c:ptCount val="12"/>
                <c:pt idx="0">
                  <c:v>0</c:v>
                </c:pt>
                <c:pt idx="1">
                  <c:v>0</c:v>
                </c:pt>
                <c:pt idx="2">
                  <c:v>0</c:v>
                </c:pt>
                <c:pt idx="3">
                  <c:v>0</c:v>
                </c:pt>
                <c:pt idx="4">
                  <c:v>0</c:v>
                </c:pt>
                <c:pt idx="5">
                  <c:v>0</c:v>
                </c:pt>
                <c:pt idx="6">
                  <c:v>2.8</c:v>
                </c:pt>
                <c:pt idx="7">
                  <c:v>2.8</c:v>
                </c:pt>
                <c:pt idx="8">
                  <c:v>2.8</c:v>
                </c:pt>
              </c:numCache>
            </c:numRef>
          </c:val>
          <c:extLst>
            <c:ext xmlns:c16="http://schemas.microsoft.com/office/drawing/2014/chart" uri="{C3380CC4-5D6E-409C-BE32-E72D297353CC}">
              <c16:uniqueId val="{00000000-B26E-4B25-8352-B7634C6FFDD5}"/>
            </c:ext>
          </c:extLst>
        </c:ser>
        <c:ser>
          <c:idx val="1"/>
          <c:order val="1"/>
          <c:tx>
            <c:strRef>
              <c:f>'HV Actividad 14 Meta 5'!$D$26</c:f>
              <c:strCache>
                <c:ptCount val="1"/>
                <c:pt idx="0">
                  <c:v>Magnitud ejecutada mensual</c:v>
                </c:pt>
              </c:strCache>
            </c:strRef>
          </c:tx>
          <c:invertIfNegative val="0"/>
          <c:cat>
            <c:strRef>
              <c:f>'HV Actividad 14 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14 Meta 5'!$D$27:$D$38</c:f>
              <c:numCache>
                <c:formatCode>_(* #,##0.00_);_(* \(#,##0.00\);_(* "-"??_);_(@_)</c:formatCode>
                <c:ptCount val="12"/>
                <c:pt idx="1">
                  <c:v>0</c:v>
                </c:pt>
                <c:pt idx="2">
                  <c:v>0</c:v>
                </c:pt>
                <c:pt idx="3">
                  <c:v>0</c:v>
                </c:pt>
                <c:pt idx="4">
                  <c:v>0</c:v>
                </c:pt>
                <c:pt idx="5">
                  <c:v>0</c:v>
                </c:pt>
                <c:pt idx="6">
                  <c:v>2.8</c:v>
                </c:pt>
                <c:pt idx="7">
                  <c:v>2.8</c:v>
                </c:pt>
                <c:pt idx="8">
                  <c:v>2.8</c:v>
                </c:pt>
              </c:numCache>
            </c:numRef>
          </c:val>
          <c:extLst>
            <c:ext xmlns:c16="http://schemas.microsoft.com/office/drawing/2014/chart" uri="{C3380CC4-5D6E-409C-BE32-E72D297353CC}">
              <c16:uniqueId val="{00000001-B26E-4B25-8352-B7634C6FFDD5}"/>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14 Meta 5'!$H$26</c:f>
              <c:strCache>
                <c:ptCount val="1"/>
                <c:pt idx="0">
                  <c:v>% Avance acumulado</c:v>
                </c:pt>
              </c:strCache>
            </c:strRef>
          </c:tx>
          <c:val>
            <c:numRef>
              <c:f>'HV Actividad 14 Meta 5'!$H$27:$H$38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26E-4B25-8352-B7634C6FFDD5}"/>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15 y 16 Meta 5'!$C$26</c:f>
              <c:strCache>
                <c:ptCount val="1"/>
                <c:pt idx="0">
                  <c:v>Magnitud programada mensual</c:v>
                </c:pt>
              </c:strCache>
            </c:strRef>
          </c:tx>
          <c:invertIfNegative val="0"/>
          <c:cat>
            <c:strRef>
              <c:f>'HV Actividad 15 y 16 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15 y 16 Meta 5'!$C$27:$C$38</c:f>
              <c:numCache>
                <c:formatCode>_(* #,##0.00_);_(* \(#,##0.00\);_(* "-"??_);_(@_)</c:formatCode>
                <c:ptCount val="12"/>
                <c:pt idx="6">
                  <c:v>7.5</c:v>
                </c:pt>
                <c:pt idx="7">
                  <c:v>7.5</c:v>
                </c:pt>
                <c:pt idx="8">
                  <c:v>7.5</c:v>
                </c:pt>
                <c:pt idx="9">
                  <c:v>7.5</c:v>
                </c:pt>
                <c:pt idx="10">
                  <c:v>7.5</c:v>
                </c:pt>
                <c:pt idx="11">
                  <c:v>7.5</c:v>
                </c:pt>
              </c:numCache>
            </c:numRef>
          </c:val>
          <c:extLst>
            <c:ext xmlns:c16="http://schemas.microsoft.com/office/drawing/2014/chart" uri="{C3380CC4-5D6E-409C-BE32-E72D297353CC}">
              <c16:uniqueId val="{00000000-5A87-4096-8FB1-04E61B6584EA}"/>
            </c:ext>
          </c:extLst>
        </c:ser>
        <c:ser>
          <c:idx val="1"/>
          <c:order val="1"/>
          <c:tx>
            <c:strRef>
              <c:f>'HV Actividad 15 y 16 Meta 5'!$D$26</c:f>
              <c:strCache>
                <c:ptCount val="1"/>
                <c:pt idx="0">
                  <c:v>Magnitud ejecutada mensual</c:v>
                </c:pt>
              </c:strCache>
            </c:strRef>
          </c:tx>
          <c:invertIfNegative val="0"/>
          <c:cat>
            <c:strRef>
              <c:f>'HV Actividad 15 y 16 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15 y 16 Meta 5'!$D$27:$D$38</c:f>
              <c:numCache>
                <c:formatCode>_(* #,##0.00_);_(* \(#,##0.00\);_(* "-"??_);_(@_)</c:formatCode>
                <c:ptCount val="12"/>
                <c:pt idx="0">
                  <c:v>0</c:v>
                </c:pt>
                <c:pt idx="1">
                  <c:v>0</c:v>
                </c:pt>
                <c:pt idx="2">
                  <c:v>0</c:v>
                </c:pt>
                <c:pt idx="3">
                  <c:v>0</c:v>
                </c:pt>
                <c:pt idx="4">
                  <c:v>0</c:v>
                </c:pt>
                <c:pt idx="5">
                  <c:v>0</c:v>
                </c:pt>
                <c:pt idx="6">
                  <c:v>7.5</c:v>
                </c:pt>
                <c:pt idx="7">
                  <c:v>7.5</c:v>
                </c:pt>
                <c:pt idx="8">
                  <c:v>7.5</c:v>
                </c:pt>
                <c:pt idx="9">
                  <c:v>7.5</c:v>
                </c:pt>
              </c:numCache>
            </c:numRef>
          </c:val>
          <c:extLst>
            <c:ext xmlns:c16="http://schemas.microsoft.com/office/drawing/2014/chart" uri="{C3380CC4-5D6E-409C-BE32-E72D297353CC}">
              <c16:uniqueId val="{00000001-5A87-4096-8FB1-04E61B6584EA}"/>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15 y 16 Meta 5'!$H$26</c:f>
              <c:strCache>
                <c:ptCount val="1"/>
                <c:pt idx="0">
                  <c:v>% Avance acumulado</c:v>
                </c:pt>
              </c:strCache>
            </c:strRef>
          </c:tx>
          <c:val>
            <c:numRef>
              <c:f>'HV Actividad 15 y 16 Meta 5'!$H$27:$H$38</c:f>
              <c:numCache>
                <c:formatCode>0.00%</c:formatCode>
                <c:ptCount val="12"/>
                <c:pt idx="0">
                  <c:v>0</c:v>
                </c:pt>
                <c:pt idx="1">
                  <c:v>0</c:v>
                </c:pt>
                <c:pt idx="2">
                  <c:v>0</c:v>
                </c:pt>
                <c:pt idx="3">
                  <c:v>0</c:v>
                </c:pt>
                <c:pt idx="4">
                  <c:v>0</c:v>
                </c:pt>
                <c:pt idx="5">
                  <c:v>0</c:v>
                </c:pt>
                <c:pt idx="6">
                  <c:v>0.625</c:v>
                </c:pt>
                <c:pt idx="7">
                  <c:v>1.25</c:v>
                </c:pt>
                <c:pt idx="8">
                  <c:v>1.875</c:v>
                </c:pt>
                <c:pt idx="9">
                  <c:v>2.5</c:v>
                </c:pt>
                <c:pt idx="10">
                  <c:v>0</c:v>
                </c:pt>
                <c:pt idx="11">
                  <c:v>0</c:v>
                </c:pt>
              </c:numCache>
            </c:numRef>
          </c:val>
          <c:smooth val="0"/>
          <c:extLst>
            <c:ext xmlns:c16="http://schemas.microsoft.com/office/drawing/2014/chart" uri="{C3380CC4-5D6E-409C-BE32-E72D297353CC}">
              <c16:uniqueId val="{00000002-5A87-4096-8FB1-04E61B6584EA}"/>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22 Meta 7'!$C$26</c:f>
              <c:strCache>
                <c:ptCount val="1"/>
                <c:pt idx="0">
                  <c:v>Magnitud programada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7'!$C$27:$C$38</c:f>
              <c:numCache>
                <c:formatCode>_(* #,##0.00_);_(* \(#,##0.00\);_(* "-"??_);_(@_)</c:formatCode>
                <c:ptCount val="12"/>
                <c:pt idx="9" formatCode="0%">
                  <c:v>0.2</c:v>
                </c:pt>
              </c:numCache>
            </c:numRef>
          </c:val>
          <c:extLst>
            <c:ext xmlns:c16="http://schemas.microsoft.com/office/drawing/2014/chart" uri="{C3380CC4-5D6E-409C-BE32-E72D297353CC}">
              <c16:uniqueId val="{00000000-3A92-4F81-811A-4CA606AE3BE4}"/>
            </c:ext>
          </c:extLst>
        </c:ser>
        <c:ser>
          <c:idx val="1"/>
          <c:order val="1"/>
          <c:tx>
            <c:strRef>
              <c:f>'HV Actividad 22 Meta 7'!$D$26</c:f>
              <c:strCache>
                <c:ptCount val="1"/>
                <c:pt idx="0">
                  <c:v>Magnitud ejecutada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7'!$D$27:$D$38</c:f>
              <c:numCache>
                <c:formatCode>_(* #,##0.00_);_(* \(#,##0.00\);_(* "-"??_);_(@_)</c:formatCode>
                <c:ptCount val="12"/>
                <c:pt idx="9" formatCode="0%">
                  <c:v>0.2</c:v>
                </c:pt>
              </c:numCache>
            </c:numRef>
          </c:val>
          <c:extLst>
            <c:ext xmlns:c16="http://schemas.microsoft.com/office/drawing/2014/chart" uri="{C3380CC4-5D6E-409C-BE32-E72D297353CC}">
              <c16:uniqueId val="{00000001-3A92-4F81-811A-4CA606AE3BE4}"/>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22 Meta 7'!$H$26</c:f>
              <c:strCache>
                <c:ptCount val="1"/>
                <c:pt idx="0">
                  <c:v>% Avance acumulado</c:v>
                </c:pt>
              </c:strCache>
            </c:strRef>
          </c:tx>
          <c:val>
            <c:numRef>
              <c:f>'HV Actividad 22 Meta 7'!$H$27:$H$38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A92-4F81-811A-4CA606AE3BE4}"/>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5'!$C$26</c:f>
              <c:strCache>
                <c:ptCount val="1"/>
                <c:pt idx="0">
                  <c:v>Magnitud programada mensual</c:v>
                </c:pt>
              </c:strCache>
            </c:strRef>
          </c:tx>
          <c:invertIfNegative val="0"/>
          <c:cat>
            <c:strRef>
              <c:f>'Meta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_(* #,##0.00_);_(* \(#,##0.00\);_(* "-"??_);_(@_)</c:formatCode>
                <c:ptCount val="12"/>
                <c:pt idx="0">
                  <c:v>0</c:v>
                </c:pt>
                <c:pt idx="1">
                  <c:v>0</c:v>
                </c:pt>
                <c:pt idx="2">
                  <c:v>0</c:v>
                </c:pt>
                <c:pt idx="3">
                  <c:v>0</c:v>
                </c:pt>
                <c:pt idx="4">
                  <c:v>0</c:v>
                </c:pt>
                <c:pt idx="5">
                  <c:v>0</c:v>
                </c:pt>
                <c:pt idx="6" formatCode="0.00%">
                  <c:v>1.9E-2</c:v>
                </c:pt>
                <c:pt idx="7" formatCode="0.00%">
                  <c:v>2.0400000000000001E-2</c:v>
                </c:pt>
                <c:pt idx="8" formatCode="0.00%">
                  <c:v>2.12E-2</c:v>
                </c:pt>
                <c:pt idx="9" formatCode="0.00%">
                  <c:v>2.12E-2</c:v>
                </c:pt>
                <c:pt idx="10" formatCode="0.00%">
                  <c:v>2.12E-2</c:v>
                </c:pt>
                <c:pt idx="11" formatCode="0.00%">
                  <c:v>1.7100000000000001E-2</c:v>
                </c:pt>
              </c:numCache>
            </c:numRef>
          </c:val>
          <c:extLst>
            <c:ext xmlns:c16="http://schemas.microsoft.com/office/drawing/2014/chart" uri="{C3380CC4-5D6E-409C-BE32-E72D297353CC}">
              <c16:uniqueId val="{00000000-B456-4BCC-A51F-53B9136D1619}"/>
            </c:ext>
          </c:extLst>
        </c:ser>
        <c:ser>
          <c:idx val="1"/>
          <c:order val="1"/>
          <c:tx>
            <c:strRef>
              <c:f>'Meta 5'!$D$26</c:f>
              <c:strCache>
                <c:ptCount val="1"/>
                <c:pt idx="0">
                  <c:v>Magnitud ejecutada mensual</c:v>
                </c:pt>
              </c:strCache>
            </c:strRef>
          </c:tx>
          <c:invertIfNegative val="0"/>
          <c:cat>
            <c:strRef>
              <c:f>'Meta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_(* #,##0.00_);_(* \(#,##0.00\);_(* "-"??_);_(@_)</c:formatCode>
                <c:ptCount val="12"/>
                <c:pt idx="0">
                  <c:v>0</c:v>
                </c:pt>
                <c:pt idx="1">
                  <c:v>0</c:v>
                </c:pt>
                <c:pt idx="2">
                  <c:v>0</c:v>
                </c:pt>
                <c:pt idx="3">
                  <c:v>0</c:v>
                </c:pt>
                <c:pt idx="4">
                  <c:v>0</c:v>
                </c:pt>
                <c:pt idx="5">
                  <c:v>0</c:v>
                </c:pt>
                <c:pt idx="6" formatCode="0.00%">
                  <c:v>1.9E-2</c:v>
                </c:pt>
                <c:pt idx="7" formatCode="0.00%">
                  <c:v>2.0400000000000001E-2</c:v>
                </c:pt>
                <c:pt idx="8" formatCode="0.00%">
                  <c:v>2.12E-2</c:v>
                </c:pt>
                <c:pt idx="9" formatCode="0.00%">
                  <c:v>2.12E-2</c:v>
                </c:pt>
                <c:pt idx="10" formatCode="0.00%">
                  <c:v>2.12E-2</c:v>
                </c:pt>
              </c:numCache>
            </c:numRef>
          </c:val>
          <c:extLst>
            <c:ext xmlns:c16="http://schemas.microsoft.com/office/drawing/2014/chart" uri="{C3380CC4-5D6E-409C-BE32-E72D297353CC}">
              <c16:uniqueId val="{00000001-B456-4BCC-A51F-53B9136D1619}"/>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5'!$H$26</c:f>
              <c:strCache>
                <c:ptCount val="1"/>
                <c:pt idx="0">
                  <c:v>% Avance acumulado</c:v>
                </c:pt>
              </c:strCache>
            </c:strRef>
          </c:tx>
          <c:val>
            <c:numRef>
              <c:f>'Meta 5'!$H$27:$H$38</c:f>
              <c:numCache>
                <c:formatCode>0%</c:formatCode>
                <c:ptCount val="12"/>
                <c:pt idx="0">
                  <c:v>0</c:v>
                </c:pt>
                <c:pt idx="1">
                  <c:v>0</c:v>
                </c:pt>
                <c:pt idx="2">
                  <c:v>0</c:v>
                </c:pt>
                <c:pt idx="3">
                  <c:v>0</c:v>
                </c:pt>
                <c:pt idx="4">
                  <c:v>0</c:v>
                </c:pt>
                <c:pt idx="5">
                  <c:v>0</c:v>
                </c:pt>
                <c:pt idx="6">
                  <c:v>0.15833333333333333</c:v>
                </c:pt>
                <c:pt idx="7">
                  <c:v>0.32833333333333337</c:v>
                </c:pt>
                <c:pt idx="8">
                  <c:v>0.505</c:v>
                </c:pt>
                <c:pt idx="9">
                  <c:v>0.68166666666666664</c:v>
                </c:pt>
                <c:pt idx="10">
                  <c:v>0.85833333333333328</c:v>
                </c:pt>
                <c:pt idx="11">
                  <c:v>0</c:v>
                </c:pt>
              </c:numCache>
            </c:numRef>
          </c:val>
          <c:smooth val="0"/>
          <c:extLst>
            <c:ext xmlns:c16="http://schemas.microsoft.com/office/drawing/2014/chart" uri="{C3380CC4-5D6E-409C-BE32-E72D297353CC}">
              <c16:uniqueId val="{00000002-B456-4BCC-A51F-53B9136D1619}"/>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6'!$C$26</c:f>
              <c:strCache>
                <c:ptCount val="1"/>
                <c:pt idx="0">
                  <c:v>Magnitud programada mensual</c:v>
                </c:pt>
              </c:strCache>
            </c:strRef>
          </c:tx>
          <c:invertIfNegative val="0"/>
          <c:cat>
            <c:strRef>
              <c:f>'Meta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6'!$C$27:$C$38</c:f>
              <c:numCache>
                <c:formatCode>_(* #,##0.00_);_(* \(#,##0.00\);_(* "-"??_);_(@_)</c:formatCode>
                <c:ptCount val="12"/>
                <c:pt idx="0">
                  <c:v>0</c:v>
                </c:pt>
                <c:pt idx="1">
                  <c:v>0</c:v>
                </c:pt>
                <c:pt idx="2">
                  <c:v>0</c:v>
                </c:pt>
                <c:pt idx="3">
                  <c:v>0</c:v>
                </c:pt>
                <c:pt idx="4">
                  <c:v>0</c:v>
                </c:pt>
                <c:pt idx="5">
                  <c:v>0</c:v>
                </c:pt>
                <c:pt idx="6" formatCode="0.00%">
                  <c:v>8.0000000000000002E-3</c:v>
                </c:pt>
                <c:pt idx="7" formatCode="0.00%">
                  <c:v>9.1999999999999998E-3</c:v>
                </c:pt>
                <c:pt idx="8" formatCode="0.00%">
                  <c:v>9.1999999999999998E-3</c:v>
                </c:pt>
                <c:pt idx="9" formatCode="0.00%">
                  <c:v>3.44E-2</c:v>
                </c:pt>
                <c:pt idx="10" formatCode="0.00%">
                  <c:v>4.2200000000000001E-2</c:v>
                </c:pt>
                <c:pt idx="11" formatCode="0.0%">
                  <c:v>1.7000000000000001E-2</c:v>
                </c:pt>
              </c:numCache>
            </c:numRef>
          </c:val>
          <c:extLst>
            <c:ext xmlns:c16="http://schemas.microsoft.com/office/drawing/2014/chart" uri="{C3380CC4-5D6E-409C-BE32-E72D297353CC}">
              <c16:uniqueId val="{00000000-060E-4FE8-9EE2-7643F05B74BF}"/>
            </c:ext>
          </c:extLst>
        </c:ser>
        <c:ser>
          <c:idx val="1"/>
          <c:order val="1"/>
          <c:tx>
            <c:strRef>
              <c:f>'Meta 6'!$D$26</c:f>
              <c:strCache>
                <c:ptCount val="1"/>
                <c:pt idx="0">
                  <c:v>Magnitud ejecutada mensual</c:v>
                </c:pt>
              </c:strCache>
            </c:strRef>
          </c:tx>
          <c:invertIfNegative val="0"/>
          <c:cat>
            <c:strRef>
              <c:f>'Meta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6'!$D$27:$D$38</c:f>
              <c:numCache>
                <c:formatCode>_(* #,##0.00_);_(* \(#,##0.00\);_(* "-"??_);_(@_)</c:formatCode>
                <c:ptCount val="12"/>
                <c:pt idx="0">
                  <c:v>0</c:v>
                </c:pt>
                <c:pt idx="1">
                  <c:v>0</c:v>
                </c:pt>
                <c:pt idx="2">
                  <c:v>0</c:v>
                </c:pt>
                <c:pt idx="3">
                  <c:v>0</c:v>
                </c:pt>
                <c:pt idx="4">
                  <c:v>0</c:v>
                </c:pt>
                <c:pt idx="5">
                  <c:v>0</c:v>
                </c:pt>
                <c:pt idx="6" formatCode="0.00%">
                  <c:v>8.0000000000000002E-3</c:v>
                </c:pt>
                <c:pt idx="7" formatCode="0.00%">
                  <c:v>9.1999999999999998E-3</c:v>
                </c:pt>
                <c:pt idx="8" formatCode="0.00%">
                  <c:v>9.1999999999999998E-3</c:v>
                </c:pt>
                <c:pt idx="9" formatCode="0.00%">
                  <c:v>3.44E-2</c:v>
                </c:pt>
                <c:pt idx="10" formatCode="0.00%">
                  <c:v>4.2200000000000001E-2</c:v>
                </c:pt>
              </c:numCache>
            </c:numRef>
          </c:val>
          <c:extLst>
            <c:ext xmlns:c16="http://schemas.microsoft.com/office/drawing/2014/chart" uri="{C3380CC4-5D6E-409C-BE32-E72D297353CC}">
              <c16:uniqueId val="{00000001-060E-4FE8-9EE2-7643F05B74B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6'!$H$26</c:f>
              <c:strCache>
                <c:ptCount val="1"/>
                <c:pt idx="0">
                  <c:v>% Avance acumulado</c:v>
                </c:pt>
              </c:strCache>
            </c:strRef>
          </c:tx>
          <c:val>
            <c:numRef>
              <c:f>'Meta 6'!$H$27:$H$38</c:f>
              <c:numCache>
                <c:formatCode>0%</c:formatCode>
                <c:ptCount val="12"/>
                <c:pt idx="0">
                  <c:v>0</c:v>
                </c:pt>
                <c:pt idx="1">
                  <c:v>0</c:v>
                </c:pt>
                <c:pt idx="2">
                  <c:v>0</c:v>
                </c:pt>
                <c:pt idx="3">
                  <c:v>0</c:v>
                </c:pt>
                <c:pt idx="4">
                  <c:v>0</c:v>
                </c:pt>
                <c:pt idx="5">
                  <c:v>0</c:v>
                </c:pt>
                <c:pt idx="6">
                  <c:v>6.6666666666666666E-2</c:v>
                </c:pt>
                <c:pt idx="7">
                  <c:v>0.14333333333333334</c:v>
                </c:pt>
                <c:pt idx="8">
                  <c:v>0.22000000000000003</c:v>
                </c:pt>
                <c:pt idx="9">
                  <c:v>0.50666666666666671</c:v>
                </c:pt>
                <c:pt idx="10">
                  <c:v>0.85833333333333339</c:v>
                </c:pt>
                <c:pt idx="11">
                  <c:v>0</c:v>
                </c:pt>
              </c:numCache>
            </c:numRef>
          </c:val>
          <c:smooth val="0"/>
          <c:extLst>
            <c:ext xmlns:c16="http://schemas.microsoft.com/office/drawing/2014/chart" uri="{C3380CC4-5D6E-409C-BE32-E72D297353CC}">
              <c16:uniqueId val="{00000002-060E-4FE8-9EE2-7643F05B74B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22 Meta 7'!$C$26</c:f>
              <c:strCache>
                <c:ptCount val="1"/>
                <c:pt idx="0">
                  <c:v>Magnitud programada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7'!$C$27:$C$38</c:f>
              <c:numCache>
                <c:formatCode>_(* #,##0.00_);_(* \(#,##0.00\);_(* "-"??_);_(@_)</c:formatCode>
                <c:ptCount val="12"/>
                <c:pt idx="9" formatCode="0%">
                  <c:v>0.2</c:v>
                </c:pt>
              </c:numCache>
            </c:numRef>
          </c:val>
          <c:extLst>
            <c:ext xmlns:c16="http://schemas.microsoft.com/office/drawing/2014/chart" uri="{C3380CC4-5D6E-409C-BE32-E72D297353CC}">
              <c16:uniqueId val="{00000000-C79B-4F99-B3F4-B8993E4D1557}"/>
            </c:ext>
          </c:extLst>
        </c:ser>
        <c:ser>
          <c:idx val="1"/>
          <c:order val="1"/>
          <c:tx>
            <c:strRef>
              <c:f>'HV Actividad 22 Meta 7'!$D$26</c:f>
              <c:strCache>
                <c:ptCount val="1"/>
                <c:pt idx="0">
                  <c:v>Magnitud ejecutada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7'!$D$27:$D$38</c:f>
              <c:numCache>
                <c:formatCode>_(* #,##0.00_);_(* \(#,##0.00\);_(* "-"??_);_(@_)</c:formatCode>
                <c:ptCount val="12"/>
                <c:pt idx="9" formatCode="0%">
                  <c:v>0.2</c:v>
                </c:pt>
              </c:numCache>
            </c:numRef>
          </c:val>
          <c:extLst>
            <c:ext xmlns:c16="http://schemas.microsoft.com/office/drawing/2014/chart" uri="{C3380CC4-5D6E-409C-BE32-E72D297353CC}">
              <c16:uniqueId val="{00000001-C79B-4F99-B3F4-B8993E4D1557}"/>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22 Meta 7'!$H$26</c:f>
              <c:strCache>
                <c:ptCount val="1"/>
                <c:pt idx="0">
                  <c:v>% Avance acumulado</c:v>
                </c:pt>
              </c:strCache>
            </c:strRef>
          </c:tx>
          <c:val>
            <c:numRef>
              <c:f>'HV Actividad 22 Meta 7'!$H$27:$H$38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79B-4F99-B3F4-B8993E4D1557}"/>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19 Meta 6'!$C$26</c:f>
              <c:strCache>
                <c:ptCount val="1"/>
                <c:pt idx="0">
                  <c:v>Magnitud programada mensual</c:v>
                </c:pt>
              </c:strCache>
            </c:strRef>
          </c:tx>
          <c:invertIfNegative val="0"/>
          <c:cat>
            <c:strRef>
              <c:f>'HV Actividad 19 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19 Meta 6'!$C$27:$C$38</c:f>
              <c:numCache>
                <c:formatCode>_(* #,##0.00_);_(* \(#,##0.00\);_(* "-"??_);_(@_)</c:formatCode>
                <c:ptCount val="12"/>
                <c:pt idx="0">
                  <c:v>0</c:v>
                </c:pt>
                <c:pt idx="1">
                  <c:v>0</c:v>
                </c:pt>
                <c:pt idx="2">
                  <c:v>0</c:v>
                </c:pt>
                <c:pt idx="3">
                  <c:v>0</c:v>
                </c:pt>
                <c:pt idx="4">
                  <c:v>0</c:v>
                </c:pt>
                <c:pt idx="5">
                  <c:v>0</c:v>
                </c:pt>
                <c:pt idx="6">
                  <c:v>8.3000000000000007</c:v>
                </c:pt>
                <c:pt idx="7">
                  <c:v>8.3000000000000007</c:v>
                </c:pt>
                <c:pt idx="8">
                  <c:v>8.3000000000000007</c:v>
                </c:pt>
                <c:pt idx="9">
                  <c:v>8.3000000000000007</c:v>
                </c:pt>
                <c:pt idx="10">
                  <c:v>8.3000000000000007</c:v>
                </c:pt>
                <c:pt idx="11">
                  <c:v>8.3000000000000007</c:v>
                </c:pt>
              </c:numCache>
            </c:numRef>
          </c:val>
          <c:extLst>
            <c:ext xmlns:c16="http://schemas.microsoft.com/office/drawing/2014/chart" uri="{C3380CC4-5D6E-409C-BE32-E72D297353CC}">
              <c16:uniqueId val="{00000000-4E6A-426D-975B-2163F9BBD5F8}"/>
            </c:ext>
          </c:extLst>
        </c:ser>
        <c:ser>
          <c:idx val="1"/>
          <c:order val="1"/>
          <c:tx>
            <c:strRef>
              <c:f>'HV Actividad 19 Meta 6'!$D$26</c:f>
              <c:strCache>
                <c:ptCount val="1"/>
                <c:pt idx="0">
                  <c:v>Magnitud ejecutada mensual</c:v>
                </c:pt>
              </c:strCache>
            </c:strRef>
          </c:tx>
          <c:invertIfNegative val="0"/>
          <c:cat>
            <c:strRef>
              <c:f>'HV Actividad 19 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19 Meta 6'!$D$27:$D$38</c:f>
              <c:numCache>
                <c:formatCode>_(* #,##0.00_);_(* \(#,##0.00\);_(* "-"??_);_(@_)</c:formatCode>
                <c:ptCount val="12"/>
                <c:pt idx="1">
                  <c:v>0</c:v>
                </c:pt>
                <c:pt idx="2">
                  <c:v>0</c:v>
                </c:pt>
                <c:pt idx="3">
                  <c:v>0</c:v>
                </c:pt>
                <c:pt idx="4">
                  <c:v>0</c:v>
                </c:pt>
                <c:pt idx="5">
                  <c:v>0</c:v>
                </c:pt>
                <c:pt idx="6">
                  <c:v>1</c:v>
                </c:pt>
                <c:pt idx="7">
                  <c:v>1</c:v>
                </c:pt>
                <c:pt idx="8">
                  <c:v>1</c:v>
                </c:pt>
                <c:pt idx="9">
                  <c:v>1</c:v>
                </c:pt>
              </c:numCache>
            </c:numRef>
          </c:val>
          <c:extLst>
            <c:ext xmlns:c16="http://schemas.microsoft.com/office/drawing/2014/chart" uri="{C3380CC4-5D6E-409C-BE32-E72D297353CC}">
              <c16:uniqueId val="{00000001-4E6A-426D-975B-2163F9BBD5F8}"/>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19 Meta 6'!$H$26</c:f>
              <c:strCache>
                <c:ptCount val="1"/>
                <c:pt idx="0">
                  <c:v>% Avance acumulado</c:v>
                </c:pt>
              </c:strCache>
            </c:strRef>
          </c:tx>
          <c:val>
            <c:numRef>
              <c:f>'HV Actividad 19 Meta 6'!$H$27:$H$38</c:f>
              <c:numCache>
                <c:formatCode>0.00%</c:formatCode>
                <c:ptCount val="12"/>
                <c:pt idx="0">
                  <c:v>0</c:v>
                </c:pt>
                <c:pt idx="1">
                  <c:v>0</c:v>
                </c:pt>
                <c:pt idx="2">
                  <c:v>0</c:v>
                </c:pt>
                <c:pt idx="3">
                  <c:v>0</c:v>
                </c:pt>
                <c:pt idx="4">
                  <c:v>0</c:v>
                </c:pt>
                <c:pt idx="5">
                  <c:v>0</c:v>
                </c:pt>
                <c:pt idx="6">
                  <c:v>1</c:v>
                </c:pt>
                <c:pt idx="7">
                  <c:v>1</c:v>
                </c:pt>
                <c:pt idx="8">
                  <c:v>1</c:v>
                </c:pt>
                <c:pt idx="9">
                  <c:v>1</c:v>
                </c:pt>
                <c:pt idx="10">
                  <c:v>0</c:v>
                </c:pt>
                <c:pt idx="11">
                  <c:v>0</c:v>
                </c:pt>
              </c:numCache>
            </c:numRef>
          </c:val>
          <c:smooth val="0"/>
          <c:extLst>
            <c:ext xmlns:c16="http://schemas.microsoft.com/office/drawing/2014/chart" uri="{C3380CC4-5D6E-409C-BE32-E72D297353CC}">
              <c16:uniqueId val="{00000002-4E6A-426D-975B-2163F9BBD5F8}"/>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20 Meta 6'!$C$26</c:f>
              <c:strCache>
                <c:ptCount val="1"/>
                <c:pt idx="0">
                  <c:v>Magnitud programada mensual</c:v>
                </c:pt>
              </c:strCache>
            </c:strRef>
          </c:tx>
          <c:invertIfNegative val="0"/>
          <c:cat>
            <c:strRef>
              <c:f>'HV Actividad 20 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20 Meta 6'!$C$27:$C$38</c:f>
              <c:numCache>
                <c:formatCode>_(* #,##0.00_);_(* \(#,##0.00\);_(* "-"??_);_(@_)</c:formatCode>
                <c:ptCount val="12"/>
                <c:pt idx="0">
                  <c:v>0</c:v>
                </c:pt>
                <c:pt idx="1">
                  <c:v>0</c:v>
                </c:pt>
                <c:pt idx="2">
                  <c:v>0</c:v>
                </c:pt>
                <c:pt idx="3">
                  <c:v>0</c:v>
                </c:pt>
                <c:pt idx="4">
                  <c:v>0</c:v>
                </c:pt>
                <c:pt idx="5">
                  <c:v>0</c:v>
                </c:pt>
                <c:pt idx="6">
                  <c:v>8.3000000000000007</c:v>
                </c:pt>
                <c:pt idx="7">
                  <c:v>8.3000000000000007</c:v>
                </c:pt>
                <c:pt idx="8">
                  <c:v>8.3000000000000007</c:v>
                </c:pt>
                <c:pt idx="9">
                  <c:v>8.3000000000000007</c:v>
                </c:pt>
                <c:pt idx="10">
                  <c:v>8.3000000000000007</c:v>
                </c:pt>
                <c:pt idx="11">
                  <c:v>8.3000000000000007</c:v>
                </c:pt>
              </c:numCache>
            </c:numRef>
          </c:val>
          <c:extLst>
            <c:ext xmlns:c16="http://schemas.microsoft.com/office/drawing/2014/chart" uri="{C3380CC4-5D6E-409C-BE32-E72D297353CC}">
              <c16:uniqueId val="{00000000-2521-45DA-95C4-3DC8A5E1C8F5}"/>
            </c:ext>
          </c:extLst>
        </c:ser>
        <c:ser>
          <c:idx val="1"/>
          <c:order val="1"/>
          <c:tx>
            <c:strRef>
              <c:f>'HV Actividad 20 Meta 6'!$D$26</c:f>
              <c:strCache>
                <c:ptCount val="1"/>
                <c:pt idx="0">
                  <c:v>Magnitud ejecutada mensual</c:v>
                </c:pt>
              </c:strCache>
            </c:strRef>
          </c:tx>
          <c:invertIfNegative val="0"/>
          <c:cat>
            <c:strRef>
              <c:f>'HV Actividad 20 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20 Meta 6'!$D$27:$D$38</c:f>
              <c:numCache>
                <c:formatCode>_(* #,##0.00_);_(* \(#,##0.00\);_(* "-"??_);_(@_)</c:formatCode>
                <c:ptCount val="12"/>
                <c:pt idx="1">
                  <c:v>0</c:v>
                </c:pt>
                <c:pt idx="2">
                  <c:v>0</c:v>
                </c:pt>
                <c:pt idx="3">
                  <c:v>0</c:v>
                </c:pt>
                <c:pt idx="4">
                  <c:v>0</c:v>
                </c:pt>
                <c:pt idx="5">
                  <c:v>0</c:v>
                </c:pt>
                <c:pt idx="6">
                  <c:v>1</c:v>
                </c:pt>
                <c:pt idx="7">
                  <c:v>1</c:v>
                </c:pt>
                <c:pt idx="8">
                  <c:v>1</c:v>
                </c:pt>
                <c:pt idx="9">
                  <c:v>1</c:v>
                </c:pt>
              </c:numCache>
            </c:numRef>
          </c:val>
          <c:extLst>
            <c:ext xmlns:c16="http://schemas.microsoft.com/office/drawing/2014/chart" uri="{C3380CC4-5D6E-409C-BE32-E72D297353CC}">
              <c16:uniqueId val="{00000001-2521-45DA-95C4-3DC8A5E1C8F5}"/>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20 Meta 6'!$H$26</c:f>
              <c:strCache>
                <c:ptCount val="1"/>
                <c:pt idx="0">
                  <c:v>% Avance acumulado</c:v>
                </c:pt>
              </c:strCache>
            </c:strRef>
          </c:tx>
          <c:val>
            <c:numRef>
              <c:f>'HV Actividad 20 Meta 6'!$H$27:$H$38</c:f>
              <c:numCache>
                <c:formatCode>0.00%</c:formatCode>
                <c:ptCount val="12"/>
                <c:pt idx="0">
                  <c:v>0</c:v>
                </c:pt>
                <c:pt idx="1">
                  <c:v>0</c:v>
                </c:pt>
                <c:pt idx="2">
                  <c:v>0</c:v>
                </c:pt>
                <c:pt idx="3">
                  <c:v>0</c:v>
                </c:pt>
                <c:pt idx="4">
                  <c:v>0</c:v>
                </c:pt>
                <c:pt idx="5">
                  <c:v>0</c:v>
                </c:pt>
                <c:pt idx="6">
                  <c:v>1</c:v>
                </c:pt>
                <c:pt idx="7">
                  <c:v>1</c:v>
                </c:pt>
                <c:pt idx="8">
                  <c:v>1</c:v>
                </c:pt>
                <c:pt idx="9">
                  <c:v>1</c:v>
                </c:pt>
                <c:pt idx="10">
                  <c:v>0</c:v>
                </c:pt>
                <c:pt idx="11">
                  <c:v>0</c:v>
                </c:pt>
              </c:numCache>
            </c:numRef>
          </c:val>
          <c:smooth val="0"/>
          <c:extLst>
            <c:ext xmlns:c16="http://schemas.microsoft.com/office/drawing/2014/chart" uri="{C3380CC4-5D6E-409C-BE32-E72D297353CC}">
              <c16:uniqueId val="{00000002-2521-45DA-95C4-3DC8A5E1C8F5}"/>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22 Meta 7'!$C$26</c:f>
              <c:strCache>
                <c:ptCount val="1"/>
                <c:pt idx="0">
                  <c:v>Magnitud programada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7'!$C$27:$C$38</c:f>
              <c:numCache>
                <c:formatCode>_(* #,##0.00_);_(* \(#,##0.00\);_(* "-"??_);_(@_)</c:formatCode>
                <c:ptCount val="12"/>
                <c:pt idx="9" formatCode="0%">
                  <c:v>0.2</c:v>
                </c:pt>
              </c:numCache>
            </c:numRef>
          </c:val>
          <c:extLst>
            <c:ext xmlns:c16="http://schemas.microsoft.com/office/drawing/2014/chart" uri="{C3380CC4-5D6E-409C-BE32-E72D297353CC}">
              <c16:uniqueId val="{00000000-779B-4F91-A22D-33A8E558ED1C}"/>
            </c:ext>
          </c:extLst>
        </c:ser>
        <c:ser>
          <c:idx val="1"/>
          <c:order val="1"/>
          <c:tx>
            <c:strRef>
              <c:f>'HV Actividad 22 Meta 7'!$D$26</c:f>
              <c:strCache>
                <c:ptCount val="1"/>
                <c:pt idx="0">
                  <c:v>Magnitud ejecutada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7'!$D$27:$D$38</c:f>
              <c:numCache>
                <c:formatCode>_(* #,##0.00_);_(* \(#,##0.00\);_(* "-"??_);_(@_)</c:formatCode>
                <c:ptCount val="12"/>
                <c:pt idx="9" formatCode="0%">
                  <c:v>0.2</c:v>
                </c:pt>
              </c:numCache>
            </c:numRef>
          </c:val>
          <c:extLst>
            <c:ext xmlns:c16="http://schemas.microsoft.com/office/drawing/2014/chart" uri="{C3380CC4-5D6E-409C-BE32-E72D297353CC}">
              <c16:uniqueId val="{00000001-779B-4F91-A22D-33A8E558ED1C}"/>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22 Meta 7'!$H$26</c:f>
              <c:strCache>
                <c:ptCount val="1"/>
                <c:pt idx="0">
                  <c:v>% Avance acumulado</c:v>
                </c:pt>
              </c:strCache>
            </c:strRef>
          </c:tx>
          <c:val>
            <c:numRef>
              <c:f>'HV Actividad 22 Meta 7'!$H$27:$H$38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79B-4F91-A22D-33A8E558ED1C}"/>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7'!$C$26</c:f>
              <c:strCache>
                <c:ptCount val="1"/>
                <c:pt idx="0">
                  <c:v>Magnitud programada mensual</c:v>
                </c:pt>
              </c:strCache>
            </c:strRef>
          </c:tx>
          <c:invertIfNegative val="0"/>
          <c:cat>
            <c:strRef>
              <c:f>'Meta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7'!$C$27:$C$38</c:f>
              <c:numCache>
                <c:formatCode>_(* #,##0.00_);_(* \(#,##0.00\);_(* "-"??_);_(@_)</c:formatCode>
                <c:ptCount val="12"/>
                <c:pt idx="0">
                  <c:v>0</c:v>
                </c:pt>
                <c:pt idx="1">
                  <c:v>0</c:v>
                </c:pt>
                <c:pt idx="2">
                  <c:v>0</c:v>
                </c:pt>
                <c:pt idx="3">
                  <c:v>0</c:v>
                </c:pt>
                <c:pt idx="4">
                  <c:v>0</c:v>
                </c:pt>
                <c:pt idx="5">
                  <c:v>0</c:v>
                </c:pt>
                <c:pt idx="6" formatCode="0.00%">
                  <c:v>0.02</c:v>
                </c:pt>
                <c:pt idx="7" formatCode="0.00%">
                  <c:v>0.02</c:v>
                </c:pt>
                <c:pt idx="8" formatCode="0.00%">
                  <c:v>0.02</c:v>
                </c:pt>
                <c:pt idx="9" formatCode="0.00%">
                  <c:v>0.02</c:v>
                </c:pt>
                <c:pt idx="10" formatCode="0.00%">
                  <c:v>0.02</c:v>
                </c:pt>
                <c:pt idx="11" formatCode="0.00%">
                  <c:v>0.02</c:v>
                </c:pt>
              </c:numCache>
            </c:numRef>
          </c:val>
          <c:extLst>
            <c:ext xmlns:c16="http://schemas.microsoft.com/office/drawing/2014/chart" uri="{C3380CC4-5D6E-409C-BE32-E72D297353CC}">
              <c16:uniqueId val="{00000000-A88F-4F3D-A7C1-ED3FCF4BCEA3}"/>
            </c:ext>
          </c:extLst>
        </c:ser>
        <c:ser>
          <c:idx val="1"/>
          <c:order val="1"/>
          <c:tx>
            <c:strRef>
              <c:f>'Meta 7'!$D$26</c:f>
              <c:strCache>
                <c:ptCount val="1"/>
                <c:pt idx="0">
                  <c:v>Magnitud ejecutada mensual</c:v>
                </c:pt>
              </c:strCache>
            </c:strRef>
          </c:tx>
          <c:invertIfNegative val="0"/>
          <c:cat>
            <c:strRef>
              <c:f>'Meta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7'!$D$27:$D$38</c:f>
              <c:numCache>
                <c:formatCode>_(* #,##0.00_);_(* \(#,##0.00\);_(* "-"??_);_(@_)</c:formatCode>
                <c:ptCount val="12"/>
                <c:pt idx="0">
                  <c:v>0</c:v>
                </c:pt>
                <c:pt idx="1">
                  <c:v>0</c:v>
                </c:pt>
                <c:pt idx="2">
                  <c:v>0</c:v>
                </c:pt>
                <c:pt idx="3">
                  <c:v>0</c:v>
                </c:pt>
                <c:pt idx="4">
                  <c:v>0</c:v>
                </c:pt>
                <c:pt idx="5">
                  <c:v>0</c:v>
                </c:pt>
                <c:pt idx="6" formatCode="0.00%">
                  <c:v>0.02</c:v>
                </c:pt>
                <c:pt idx="7" formatCode="0.00%">
                  <c:v>0.02</c:v>
                </c:pt>
                <c:pt idx="8" formatCode="0.00%">
                  <c:v>0.02</c:v>
                </c:pt>
                <c:pt idx="9" formatCode="0.00%">
                  <c:v>0.02</c:v>
                </c:pt>
                <c:pt idx="10" formatCode="0.00%">
                  <c:v>0.02</c:v>
                </c:pt>
              </c:numCache>
            </c:numRef>
          </c:val>
          <c:extLst>
            <c:ext xmlns:c16="http://schemas.microsoft.com/office/drawing/2014/chart" uri="{C3380CC4-5D6E-409C-BE32-E72D297353CC}">
              <c16:uniqueId val="{00000001-A88F-4F3D-A7C1-ED3FCF4BCEA3}"/>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7'!$H$26</c:f>
              <c:strCache>
                <c:ptCount val="1"/>
                <c:pt idx="0">
                  <c:v>% Avance acumulado</c:v>
                </c:pt>
              </c:strCache>
            </c:strRef>
          </c:tx>
          <c:val>
            <c:numRef>
              <c:f>'Meta 7'!$H$27:$H$38</c:f>
              <c:numCache>
                <c:formatCode>0%</c:formatCode>
                <c:ptCount val="12"/>
                <c:pt idx="0">
                  <c:v>0</c:v>
                </c:pt>
                <c:pt idx="1">
                  <c:v>0</c:v>
                </c:pt>
                <c:pt idx="2">
                  <c:v>0</c:v>
                </c:pt>
                <c:pt idx="3">
                  <c:v>0</c:v>
                </c:pt>
                <c:pt idx="4">
                  <c:v>0</c:v>
                </c:pt>
                <c:pt idx="5">
                  <c:v>0</c:v>
                </c:pt>
                <c:pt idx="6">
                  <c:v>0.16666666666666669</c:v>
                </c:pt>
                <c:pt idx="7">
                  <c:v>0.33333333333333337</c:v>
                </c:pt>
                <c:pt idx="8">
                  <c:v>0.5</c:v>
                </c:pt>
                <c:pt idx="9">
                  <c:v>0.66666666666666674</c:v>
                </c:pt>
                <c:pt idx="10">
                  <c:v>0.83333333333333348</c:v>
                </c:pt>
                <c:pt idx="11">
                  <c:v>0</c:v>
                </c:pt>
              </c:numCache>
            </c:numRef>
          </c:val>
          <c:smooth val="0"/>
          <c:extLst>
            <c:ext xmlns:c16="http://schemas.microsoft.com/office/drawing/2014/chart" uri="{C3380CC4-5D6E-409C-BE32-E72D297353CC}">
              <c16:uniqueId val="{00000002-A88F-4F3D-A7C1-ED3FCF4BCEA3}"/>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28 Meta 8'!$C$26</c:f>
              <c:strCache>
                <c:ptCount val="1"/>
                <c:pt idx="0">
                  <c:v>Magnitud programada mensual</c:v>
                </c:pt>
              </c:strCache>
            </c:strRef>
          </c:tx>
          <c:invertIfNegative val="0"/>
          <c:cat>
            <c:strRef>
              <c:f>'HV Actividad 28 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28 Meta 8'!$C$27:$C$38</c:f>
              <c:numCache>
                <c:formatCode>_(* #,##0.00_);_(* \(#,##0.00\);_(* "-"??_);_(@_)</c:formatCode>
                <c:ptCount val="12"/>
                <c:pt idx="0">
                  <c:v>0</c:v>
                </c:pt>
                <c:pt idx="1">
                  <c:v>0</c:v>
                </c:pt>
                <c:pt idx="2">
                  <c:v>0</c:v>
                </c:pt>
                <c:pt idx="3">
                  <c:v>0</c:v>
                </c:pt>
                <c:pt idx="4">
                  <c:v>0</c:v>
                </c:pt>
                <c:pt idx="5">
                  <c:v>0</c:v>
                </c:pt>
                <c:pt idx="6">
                  <c:v>8.3000000000000007</c:v>
                </c:pt>
                <c:pt idx="7">
                  <c:v>8.3000000000000007</c:v>
                </c:pt>
                <c:pt idx="8">
                  <c:v>8.3000000000000007</c:v>
                </c:pt>
                <c:pt idx="9">
                  <c:v>8.3000000000000007</c:v>
                </c:pt>
                <c:pt idx="10">
                  <c:v>8.3000000000000007</c:v>
                </c:pt>
                <c:pt idx="11">
                  <c:v>8.3000000000000007</c:v>
                </c:pt>
              </c:numCache>
            </c:numRef>
          </c:val>
          <c:extLst>
            <c:ext xmlns:c16="http://schemas.microsoft.com/office/drawing/2014/chart" uri="{C3380CC4-5D6E-409C-BE32-E72D297353CC}">
              <c16:uniqueId val="{00000000-0B6A-470B-8C6F-90A16AFD172B}"/>
            </c:ext>
          </c:extLst>
        </c:ser>
        <c:ser>
          <c:idx val="1"/>
          <c:order val="1"/>
          <c:tx>
            <c:strRef>
              <c:f>'HV Actividad 28 Meta 8'!$D$26</c:f>
              <c:strCache>
                <c:ptCount val="1"/>
                <c:pt idx="0">
                  <c:v>Magnitud ejecutada mensual</c:v>
                </c:pt>
              </c:strCache>
            </c:strRef>
          </c:tx>
          <c:invertIfNegative val="0"/>
          <c:cat>
            <c:strRef>
              <c:f>'HV Actividad 28 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28 Meta 8'!$D$27:$D$38</c:f>
              <c:numCache>
                <c:formatCode>_(* #,##0.00_);_(* \(#,##0.00\);_(* "-"??_);_(@_)</c:formatCode>
                <c:ptCount val="12"/>
                <c:pt idx="1">
                  <c:v>0</c:v>
                </c:pt>
                <c:pt idx="2">
                  <c:v>0</c:v>
                </c:pt>
                <c:pt idx="3">
                  <c:v>0</c:v>
                </c:pt>
                <c:pt idx="4">
                  <c:v>0</c:v>
                </c:pt>
                <c:pt idx="5">
                  <c:v>0</c:v>
                </c:pt>
                <c:pt idx="6">
                  <c:v>1</c:v>
                </c:pt>
                <c:pt idx="7">
                  <c:v>1</c:v>
                </c:pt>
                <c:pt idx="8">
                  <c:v>1</c:v>
                </c:pt>
                <c:pt idx="9">
                  <c:v>1</c:v>
                </c:pt>
              </c:numCache>
            </c:numRef>
          </c:val>
          <c:extLst>
            <c:ext xmlns:c16="http://schemas.microsoft.com/office/drawing/2014/chart" uri="{C3380CC4-5D6E-409C-BE32-E72D297353CC}">
              <c16:uniqueId val="{00000001-0B6A-470B-8C6F-90A16AFD172B}"/>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28 Meta 8'!$H$26</c:f>
              <c:strCache>
                <c:ptCount val="1"/>
                <c:pt idx="0">
                  <c:v>% Avance acumulado</c:v>
                </c:pt>
              </c:strCache>
            </c:strRef>
          </c:tx>
          <c:val>
            <c:numRef>
              <c:f>'HV Actividad 28 Meta 8'!$H$27:$H$38</c:f>
              <c:numCache>
                <c:formatCode>0.00%</c:formatCode>
                <c:ptCount val="12"/>
                <c:pt idx="0">
                  <c:v>0</c:v>
                </c:pt>
                <c:pt idx="1">
                  <c:v>0</c:v>
                </c:pt>
                <c:pt idx="2">
                  <c:v>0</c:v>
                </c:pt>
                <c:pt idx="3">
                  <c:v>0</c:v>
                </c:pt>
                <c:pt idx="4">
                  <c:v>0</c:v>
                </c:pt>
                <c:pt idx="5">
                  <c:v>0</c:v>
                </c:pt>
                <c:pt idx="6">
                  <c:v>8.3333333333333329E-2</c:v>
                </c:pt>
                <c:pt idx="7">
                  <c:v>0.16666666666666666</c:v>
                </c:pt>
                <c:pt idx="8">
                  <c:v>0.25</c:v>
                </c:pt>
                <c:pt idx="9">
                  <c:v>0.33333333333333331</c:v>
                </c:pt>
                <c:pt idx="10">
                  <c:v>0</c:v>
                </c:pt>
                <c:pt idx="11">
                  <c:v>0</c:v>
                </c:pt>
              </c:numCache>
            </c:numRef>
          </c:val>
          <c:smooth val="0"/>
          <c:extLst>
            <c:ext xmlns:c16="http://schemas.microsoft.com/office/drawing/2014/chart" uri="{C3380CC4-5D6E-409C-BE32-E72D297353CC}">
              <c16:uniqueId val="{00000002-0B6A-470B-8C6F-90A16AFD172B}"/>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29 Meta 8'!$C$26</c:f>
              <c:strCache>
                <c:ptCount val="1"/>
                <c:pt idx="0">
                  <c:v>Magnitud programada mensual</c:v>
                </c:pt>
              </c:strCache>
            </c:strRef>
          </c:tx>
          <c:invertIfNegative val="0"/>
          <c:cat>
            <c:strRef>
              <c:f>'HV Actividad 29 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29 Meta 8'!$C$27:$C$38</c:f>
              <c:numCache>
                <c:formatCode>_(* #,##0.00_);_(* \(#,##0.00\);_(* "-"??_);_(@_)</c:formatCode>
                <c:ptCount val="12"/>
                <c:pt idx="0">
                  <c:v>0</c:v>
                </c:pt>
                <c:pt idx="1">
                  <c:v>0</c:v>
                </c:pt>
                <c:pt idx="2">
                  <c:v>0</c:v>
                </c:pt>
                <c:pt idx="3">
                  <c:v>0</c:v>
                </c:pt>
                <c:pt idx="4">
                  <c:v>0</c:v>
                </c:pt>
                <c:pt idx="5">
                  <c:v>0</c:v>
                </c:pt>
                <c:pt idx="6">
                  <c:v>8.3000000000000007</c:v>
                </c:pt>
                <c:pt idx="7">
                  <c:v>8.3000000000000007</c:v>
                </c:pt>
                <c:pt idx="8">
                  <c:v>8.3000000000000007</c:v>
                </c:pt>
                <c:pt idx="9">
                  <c:v>8.3000000000000007</c:v>
                </c:pt>
                <c:pt idx="10">
                  <c:v>8.3000000000000007</c:v>
                </c:pt>
                <c:pt idx="11">
                  <c:v>8.3000000000000007</c:v>
                </c:pt>
              </c:numCache>
            </c:numRef>
          </c:val>
          <c:extLst>
            <c:ext xmlns:c16="http://schemas.microsoft.com/office/drawing/2014/chart" uri="{C3380CC4-5D6E-409C-BE32-E72D297353CC}">
              <c16:uniqueId val="{00000000-0A0F-4063-B8A9-D00F49A7C158}"/>
            </c:ext>
          </c:extLst>
        </c:ser>
        <c:ser>
          <c:idx val="1"/>
          <c:order val="1"/>
          <c:tx>
            <c:strRef>
              <c:f>'HV Actividad 29 Meta 8'!$D$26</c:f>
              <c:strCache>
                <c:ptCount val="1"/>
                <c:pt idx="0">
                  <c:v>Magnitud ejecutada mensual</c:v>
                </c:pt>
              </c:strCache>
            </c:strRef>
          </c:tx>
          <c:invertIfNegative val="0"/>
          <c:cat>
            <c:strRef>
              <c:f>'HV Actividad 29 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29 Meta 8'!$D$27:$D$38</c:f>
              <c:numCache>
                <c:formatCode>_(* #,##0.00_);_(* \(#,##0.00\);_(* "-"??_);_(@_)</c:formatCode>
                <c:ptCount val="12"/>
                <c:pt idx="1">
                  <c:v>0</c:v>
                </c:pt>
                <c:pt idx="2">
                  <c:v>0</c:v>
                </c:pt>
                <c:pt idx="3">
                  <c:v>0</c:v>
                </c:pt>
                <c:pt idx="4">
                  <c:v>0</c:v>
                </c:pt>
                <c:pt idx="5">
                  <c:v>0</c:v>
                </c:pt>
                <c:pt idx="6">
                  <c:v>1</c:v>
                </c:pt>
                <c:pt idx="7">
                  <c:v>1</c:v>
                </c:pt>
                <c:pt idx="8">
                  <c:v>1</c:v>
                </c:pt>
                <c:pt idx="9">
                  <c:v>1</c:v>
                </c:pt>
              </c:numCache>
            </c:numRef>
          </c:val>
          <c:extLst>
            <c:ext xmlns:c16="http://schemas.microsoft.com/office/drawing/2014/chart" uri="{C3380CC4-5D6E-409C-BE32-E72D297353CC}">
              <c16:uniqueId val="{00000001-0A0F-4063-B8A9-D00F49A7C158}"/>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29 Meta 8'!$H$26</c:f>
              <c:strCache>
                <c:ptCount val="1"/>
                <c:pt idx="0">
                  <c:v>% Avance acumulado</c:v>
                </c:pt>
              </c:strCache>
            </c:strRef>
          </c:tx>
          <c:val>
            <c:numRef>
              <c:f>'HV Actividad 29 Meta 8'!$H$27:$H$38</c:f>
              <c:numCache>
                <c:formatCode>0.00%</c:formatCode>
                <c:ptCount val="12"/>
                <c:pt idx="0">
                  <c:v>0</c:v>
                </c:pt>
                <c:pt idx="1">
                  <c:v>0</c:v>
                </c:pt>
                <c:pt idx="2">
                  <c:v>0</c:v>
                </c:pt>
                <c:pt idx="3">
                  <c:v>0</c:v>
                </c:pt>
                <c:pt idx="4">
                  <c:v>0</c:v>
                </c:pt>
                <c:pt idx="5">
                  <c:v>0</c:v>
                </c:pt>
                <c:pt idx="6">
                  <c:v>8.3333333333333329E-2</c:v>
                </c:pt>
                <c:pt idx="7">
                  <c:v>0.16666666666666666</c:v>
                </c:pt>
                <c:pt idx="8">
                  <c:v>0.25</c:v>
                </c:pt>
                <c:pt idx="9">
                  <c:v>0.33333333333333331</c:v>
                </c:pt>
                <c:pt idx="10">
                  <c:v>0</c:v>
                </c:pt>
                <c:pt idx="11">
                  <c:v>0</c:v>
                </c:pt>
              </c:numCache>
            </c:numRef>
          </c:val>
          <c:smooth val="0"/>
          <c:extLst>
            <c:ext xmlns:c16="http://schemas.microsoft.com/office/drawing/2014/chart" uri="{C3380CC4-5D6E-409C-BE32-E72D297353CC}">
              <c16:uniqueId val="{00000002-0A0F-4063-B8A9-D00F49A7C158}"/>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22 Meta 7'!$C$26</c:f>
              <c:strCache>
                <c:ptCount val="1"/>
                <c:pt idx="0">
                  <c:v>Magnitud programada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7'!$C$27:$C$38</c:f>
              <c:numCache>
                <c:formatCode>_(* #,##0.00_);_(* \(#,##0.00\);_(* "-"??_);_(@_)</c:formatCode>
                <c:ptCount val="12"/>
                <c:pt idx="9" formatCode="0%">
                  <c:v>0.2</c:v>
                </c:pt>
              </c:numCache>
            </c:numRef>
          </c:val>
          <c:extLst>
            <c:ext xmlns:c16="http://schemas.microsoft.com/office/drawing/2014/chart" uri="{C3380CC4-5D6E-409C-BE32-E72D297353CC}">
              <c16:uniqueId val="{00000000-E6B8-4BB3-96A1-E342DBC75EDD}"/>
            </c:ext>
          </c:extLst>
        </c:ser>
        <c:ser>
          <c:idx val="1"/>
          <c:order val="1"/>
          <c:tx>
            <c:strRef>
              <c:f>'HV Actividad 22 Meta 7'!$D$26</c:f>
              <c:strCache>
                <c:ptCount val="1"/>
                <c:pt idx="0">
                  <c:v>Magnitud ejecutada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7'!$D$27:$D$38</c:f>
              <c:numCache>
                <c:formatCode>_(* #,##0.00_);_(* \(#,##0.00\);_(* "-"??_);_(@_)</c:formatCode>
                <c:ptCount val="12"/>
                <c:pt idx="9" formatCode="0%">
                  <c:v>0.2</c:v>
                </c:pt>
              </c:numCache>
            </c:numRef>
          </c:val>
          <c:extLst>
            <c:ext xmlns:c16="http://schemas.microsoft.com/office/drawing/2014/chart" uri="{C3380CC4-5D6E-409C-BE32-E72D297353CC}">
              <c16:uniqueId val="{00000001-E6B8-4BB3-96A1-E342DBC75EDD}"/>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22 Meta 7'!$H$26</c:f>
              <c:strCache>
                <c:ptCount val="1"/>
                <c:pt idx="0">
                  <c:v>% Avance acumulado</c:v>
                </c:pt>
              </c:strCache>
            </c:strRef>
          </c:tx>
          <c:val>
            <c:numRef>
              <c:f>'HV Actividad 22 Meta 7'!$H$27:$H$38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6B8-4BB3-96A1-E342DBC75EDD}"/>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22 Meta 7 (2)'!$C$26</c:f>
              <c:strCache>
                <c:ptCount val="1"/>
                <c:pt idx="0">
                  <c:v>Magnitud programada mensual</c:v>
                </c:pt>
              </c:strCache>
            </c:strRef>
          </c:tx>
          <c:invertIfNegative val="0"/>
          <c:cat>
            <c:strRef>
              <c:f>'HV Actividad 22 Meta 7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 (2)'!$C$27:$C$38</c:f>
              <c:numCache>
                <c:formatCode>_(* #,##0.00_);_(* \(#,##0.00\);_(* "-"??_);_(@_)</c:formatCode>
                <c:ptCount val="12"/>
                <c:pt idx="9" formatCode="0%">
                  <c:v>0.2</c:v>
                </c:pt>
              </c:numCache>
            </c:numRef>
          </c:val>
          <c:extLst>
            <c:ext xmlns:c16="http://schemas.microsoft.com/office/drawing/2014/chart" uri="{C3380CC4-5D6E-409C-BE32-E72D297353CC}">
              <c16:uniqueId val="{00000000-6475-42A8-BFAD-44ABE8515E5A}"/>
            </c:ext>
          </c:extLst>
        </c:ser>
        <c:ser>
          <c:idx val="1"/>
          <c:order val="1"/>
          <c:tx>
            <c:strRef>
              <c:f>'HV Actividad 22 Meta 7 (2)'!$D$26</c:f>
              <c:strCache>
                <c:ptCount val="1"/>
                <c:pt idx="0">
                  <c:v>Magnitud ejecutada mensual</c:v>
                </c:pt>
              </c:strCache>
            </c:strRef>
          </c:tx>
          <c:invertIfNegative val="0"/>
          <c:cat>
            <c:strRef>
              <c:f>'HV Actividad 22 Meta 7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 (2)'!$D$27:$D$38</c:f>
              <c:numCache>
                <c:formatCode>_(* #,##0.00_);_(* \(#,##0.00\);_(* "-"??_);_(@_)</c:formatCode>
                <c:ptCount val="12"/>
                <c:pt idx="9" formatCode="0%">
                  <c:v>0.2</c:v>
                </c:pt>
              </c:numCache>
            </c:numRef>
          </c:val>
          <c:extLst>
            <c:ext xmlns:c16="http://schemas.microsoft.com/office/drawing/2014/chart" uri="{C3380CC4-5D6E-409C-BE32-E72D297353CC}">
              <c16:uniqueId val="{00000001-6475-42A8-BFAD-44ABE8515E5A}"/>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22 Meta 7 (2)'!$H$26</c:f>
              <c:strCache>
                <c:ptCount val="1"/>
                <c:pt idx="0">
                  <c:v>% Avance acumulado</c:v>
                </c:pt>
              </c:strCache>
            </c:strRef>
          </c:tx>
          <c:val>
            <c:numRef>
              <c:f>'HV Actividad 22 Meta 7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475-42A8-BFAD-44ABE8515E5A}"/>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8'!$C$26</c:f>
              <c:strCache>
                <c:ptCount val="1"/>
                <c:pt idx="0">
                  <c:v>Magnitud programada mensual</c:v>
                </c:pt>
              </c:strCache>
            </c:strRef>
          </c:tx>
          <c:invertIfNegative val="0"/>
          <c:cat>
            <c:strRef>
              <c:f>'Meta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8'!$C$27:$C$38</c:f>
              <c:numCache>
                <c:formatCode>_(* #,##0.00_);_(* \(#,##0.00\);_(* "-"??_);_(@_)</c:formatCode>
                <c:ptCount val="12"/>
                <c:pt idx="0">
                  <c:v>0</c:v>
                </c:pt>
                <c:pt idx="1">
                  <c:v>0</c:v>
                </c:pt>
                <c:pt idx="2">
                  <c:v>0</c:v>
                </c:pt>
                <c:pt idx="3">
                  <c:v>0</c:v>
                </c:pt>
                <c:pt idx="4">
                  <c:v>0</c:v>
                </c:pt>
                <c:pt idx="5">
                  <c:v>0</c:v>
                </c:pt>
                <c:pt idx="6" formatCode="0.00%">
                  <c:v>1.9199999999999998E-2</c:v>
                </c:pt>
                <c:pt idx="7" formatCode="0.00%">
                  <c:v>2.0400000000000001E-2</c:v>
                </c:pt>
                <c:pt idx="8" formatCode="0.00%">
                  <c:v>2.0400000000000001E-2</c:v>
                </c:pt>
                <c:pt idx="9" formatCode="0.00%">
                  <c:v>2.0400000000000001E-2</c:v>
                </c:pt>
                <c:pt idx="10" formatCode="0.00%">
                  <c:v>2.0400000000000001E-2</c:v>
                </c:pt>
                <c:pt idx="11" formatCode="0.00%">
                  <c:v>1.9199999999999998E-2</c:v>
                </c:pt>
              </c:numCache>
            </c:numRef>
          </c:val>
          <c:extLst>
            <c:ext xmlns:c16="http://schemas.microsoft.com/office/drawing/2014/chart" uri="{C3380CC4-5D6E-409C-BE32-E72D297353CC}">
              <c16:uniqueId val="{00000000-4A73-47F3-BC2D-7E8304E983D6}"/>
            </c:ext>
          </c:extLst>
        </c:ser>
        <c:ser>
          <c:idx val="1"/>
          <c:order val="1"/>
          <c:tx>
            <c:strRef>
              <c:f>'Meta 8'!$D$26</c:f>
              <c:strCache>
                <c:ptCount val="1"/>
                <c:pt idx="0">
                  <c:v>Magnitud ejecutada mensual</c:v>
                </c:pt>
              </c:strCache>
            </c:strRef>
          </c:tx>
          <c:invertIfNegative val="0"/>
          <c:cat>
            <c:strRef>
              <c:f>'Meta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8'!$D$27:$D$38</c:f>
              <c:numCache>
                <c:formatCode>_(* #,##0.00_);_(* \(#,##0.00\);_(* "-"??_);_(@_)</c:formatCode>
                <c:ptCount val="12"/>
                <c:pt idx="0">
                  <c:v>0</c:v>
                </c:pt>
                <c:pt idx="1">
                  <c:v>0</c:v>
                </c:pt>
                <c:pt idx="2">
                  <c:v>0</c:v>
                </c:pt>
                <c:pt idx="3">
                  <c:v>0</c:v>
                </c:pt>
                <c:pt idx="4">
                  <c:v>0</c:v>
                </c:pt>
                <c:pt idx="5">
                  <c:v>0</c:v>
                </c:pt>
                <c:pt idx="6" formatCode="0.00%">
                  <c:v>1.9199999999999998E-2</c:v>
                </c:pt>
                <c:pt idx="7" formatCode="0.00%">
                  <c:v>2.0400000000000001E-2</c:v>
                </c:pt>
                <c:pt idx="8" formatCode="0.00%">
                  <c:v>2.0400000000000001E-2</c:v>
                </c:pt>
                <c:pt idx="9" formatCode="0.00%">
                  <c:v>2.0400000000000001E-2</c:v>
                </c:pt>
                <c:pt idx="10" formatCode="0.00%">
                  <c:v>2.0400000000000001E-2</c:v>
                </c:pt>
              </c:numCache>
            </c:numRef>
          </c:val>
          <c:extLst>
            <c:ext xmlns:c16="http://schemas.microsoft.com/office/drawing/2014/chart" uri="{C3380CC4-5D6E-409C-BE32-E72D297353CC}">
              <c16:uniqueId val="{00000001-4A73-47F3-BC2D-7E8304E983D6}"/>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8'!$H$26</c:f>
              <c:strCache>
                <c:ptCount val="1"/>
                <c:pt idx="0">
                  <c:v>% Avance acumulado</c:v>
                </c:pt>
              </c:strCache>
            </c:strRef>
          </c:tx>
          <c:val>
            <c:numRef>
              <c:f>'Meta 8'!$H$27:$H$38</c:f>
              <c:numCache>
                <c:formatCode>0%</c:formatCode>
                <c:ptCount val="12"/>
                <c:pt idx="0">
                  <c:v>0</c:v>
                </c:pt>
                <c:pt idx="1">
                  <c:v>0</c:v>
                </c:pt>
                <c:pt idx="2">
                  <c:v>0</c:v>
                </c:pt>
                <c:pt idx="3">
                  <c:v>0</c:v>
                </c:pt>
                <c:pt idx="4">
                  <c:v>0</c:v>
                </c:pt>
                <c:pt idx="5">
                  <c:v>0</c:v>
                </c:pt>
                <c:pt idx="6">
                  <c:v>0.16</c:v>
                </c:pt>
                <c:pt idx="7">
                  <c:v>0.33</c:v>
                </c:pt>
                <c:pt idx="8">
                  <c:v>0.5</c:v>
                </c:pt>
                <c:pt idx="9">
                  <c:v>0.67</c:v>
                </c:pt>
                <c:pt idx="10">
                  <c:v>0.84000000000000008</c:v>
                </c:pt>
                <c:pt idx="11">
                  <c:v>0</c:v>
                </c:pt>
              </c:numCache>
            </c:numRef>
          </c:val>
          <c:smooth val="0"/>
          <c:extLst>
            <c:ext xmlns:c16="http://schemas.microsoft.com/office/drawing/2014/chart" uri="{C3380CC4-5D6E-409C-BE32-E72D297353CC}">
              <c16:uniqueId val="{00000002-4A73-47F3-BC2D-7E8304E983D6}"/>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9'!$C$26</c:f>
              <c:strCache>
                <c:ptCount val="1"/>
                <c:pt idx="0">
                  <c:v>Magnitud programada mensual</c:v>
                </c:pt>
              </c:strCache>
            </c:strRef>
          </c:tx>
          <c:invertIfNegative val="0"/>
          <c:cat>
            <c:strRef>
              <c:f>'Meta 9'!$B$27:$B$38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9'!$C$27:$C$38</c:f>
              <c:numCache>
                <c:formatCode>_(* #,##0.00_);_(* \(#,##0.00\);_(* "-"??_);_(@_)</c:formatCode>
                <c:ptCount val="12"/>
                <c:pt idx="0">
                  <c:v>0</c:v>
                </c:pt>
                <c:pt idx="1">
                  <c:v>0</c:v>
                </c:pt>
                <c:pt idx="2">
                  <c:v>0</c:v>
                </c:pt>
                <c:pt idx="3">
                  <c:v>0</c:v>
                </c:pt>
                <c:pt idx="4">
                  <c:v>0</c:v>
                </c:pt>
                <c:pt idx="5">
                  <c:v>0</c:v>
                </c:pt>
                <c:pt idx="6">
                  <c:v>0</c:v>
                </c:pt>
                <c:pt idx="7">
                  <c:v>0</c:v>
                </c:pt>
                <c:pt idx="8">
                  <c:v>0</c:v>
                </c:pt>
                <c:pt idx="9">
                  <c:v>3.6</c:v>
                </c:pt>
                <c:pt idx="10">
                  <c:v>3.6</c:v>
                </c:pt>
                <c:pt idx="11">
                  <c:v>4.8</c:v>
                </c:pt>
              </c:numCache>
            </c:numRef>
          </c:val>
          <c:extLst>
            <c:ext xmlns:c16="http://schemas.microsoft.com/office/drawing/2014/chart" uri="{C3380CC4-5D6E-409C-BE32-E72D297353CC}">
              <c16:uniqueId val="{00000000-A595-4A16-852E-D7159A782650}"/>
            </c:ext>
          </c:extLst>
        </c:ser>
        <c:ser>
          <c:idx val="1"/>
          <c:order val="1"/>
          <c:tx>
            <c:strRef>
              <c:f>'Meta 9'!$D$26</c:f>
              <c:strCache>
                <c:ptCount val="1"/>
                <c:pt idx="0">
                  <c:v>Magnitud ejecutada mensual</c:v>
                </c:pt>
              </c:strCache>
            </c:strRef>
          </c:tx>
          <c:invertIfNegative val="0"/>
          <c:cat>
            <c:strRef>
              <c:f>'Meta 9'!$B$27:$B$38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9'!$D$27:$D$38</c:f>
              <c:numCache>
                <c:formatCode>_(* #,##0.00_);_(* \(#,##0.00\);_(* "-"??_);_(@_)</c:formatCode>
                <c:ptCount val="12"/>
                <c:pt idx="0">
                  <c:v>0</c:v>
                </c:pt>
                <c:pt idx="1">
                  <c:v>0</c:v>
                </c:pt>
                <c:pt idx="2">
                  <c:v>0</c:v>
                </c:pt>
                <c:pt idx="3">
                  <c:v>0</c:v>
                </c:pt>
                <c:pt idx="4">
                  <c:v>0</c:v>
                </c:pt>
                <c:pt idx="5">
                  <c:v>0</c:v>
                </c:pt>
                <c:pt idx="6">
                  <c:v>0</c:v>
                </c:pt>
                <c:pt idx="7">
                  <c:v>0</c:v>
                </c:pt>
                <c:pt idx="8">
                  <c:v>0</c:v>
                </c:pt>
                <c:pt idx="9">
                  <c:v>3.6</c:v>
                </c:pt>
                <c:pt idx="10">
                  <c:v>1.8</c:v>
                </c:pt>
              </c:numCache>
            </c:numRef>
          </c:val>
          <c:extLst>
            <c:ext xmlns:c16="http://schemas.microsoft.com/office/drawing/2014/chart" uri="{C3380CC4-5D6E-409C-BE32-E72D297353CC}">
              <c16:uniqueId val="{00000001-A595-4A16-852E-D7159A782650}"/>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9'!$H$26</c:f>
              <c:strCache>
                <c:ptCount val="1"/>
                <c:pt idx="0">
                  <c:v>% Avance acumulado</c:v>
                </c:pt>
              </c:strCache>
            </c:strRef>
          </c:tx>
          <c:val>
            <c:numRef>
              <c:f>'Meta 9'!$H$27:$H$38</c:f>
              <c:numCache>
                <c:formatCode>0%</c:formatCode>
                <c:ptCount val="12"/>
                <c:pt idx="0">
                  <c:v>0</c:v>
                </c:pt>
                <c:pt idx="1">
                  <c:v>0</c:v>
                </c:pt>
                <c:pt idx="2">
                  <c:v>0</c:v>
                </c:pt>
                <c:pt idx="3">
                  <c:v>0</c:v>
                </c:pt>
                <c:pt idx="4">
                  <c:v>0</c:v>
                </c:pt>
                <c:pt idx="5">
                  <c:v>0</c:v>
                </c:pt>
                <c:pt idx="6">
                  <c:v>0</c:v>
                </c:pt>
                <c:pt idx="7">
                  <c:v>0</c:v>
                </c:pt>
                <c:pt idx="8">
                  <c:v>0</c:v>
                </c:pt>
                <c:pt idx="9">
                  <c:v>0.3</c:v>
                </c:pt>
                <c:pt idx="10">
                  <c:v>0.44999999999999996</c:v>
                </c:pt>
                <c:pt idx="11">
                  <c:v>0</c:v>
                </c:pt>
              </c:numCache>
            </c:numRef>
          </c:val>
          <c:smooth val="0"/>
          <c:extLst>
            <c:ext xmlns:c16="http://schemas.microsoft.com/office/drawing/2014/chart" uri="{C3380CC4-5D6E-409C-BE32-E72D297353CC}">
              <c16:uniqueId val="{00000002-A595-4A16-852E-D7159A782650}"/>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10'!$C$26</c:f>
              <c:strCache>
                <c:ptCount val="1"/>
                <c:pt idx="0">
                  <c:v>Magnitud programada mensual</c:v>
                </c:pt>
              </c:strCache>
            </c:strRef>
          </c:tx>
          <c:invertIfNegative val="0"/>
          <c:cat>
            <c:strRef>
              <c:f>'Meta 10'!$B$27:$B$38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10'!$C$27:$C$38</c:f>
              <c:numCache>
                <c:formatCode>_(* #,##0.00_);_(* \(#,##0.00\);_(* "-"??_);_(@_)</c:formatCode>
                <c:ptCount val="12"/>
                <c:pt idx="0">
                  <c:v>0</c:v>
                </c:pt>
                <c:pt idx="1">
                  <c:v>0</c:v>
                </c:pt>
                <c:pt idx="2">
                  <c:v>0</c:v>
                </c:pt>
                <c:pt idx="3">
                  <c:v>0</c:v>
                </c:pt>
                <c:pt idx="4">
                  <c:v>0</c:v>
                </c:pt>
                <c:pt idx="5">
                  <c:v>0</c:v>
                </c:pt>
                <c:pt idx="6" formatCode="_(* #,##0.000_);_(* \(#,##0.000\);_(* &quot;-&quot;??_);_(@_)">
                  <c:v>2.76E-2</c:v>
                </c:pt>
                <c:pt idx="7" formatCode="_(* #,##0.000_);_(* \(#,##0.000\);_(* &quot;-&quot;??_);_(@_)">
                  <c:v>4.5999999999999999E-2</c:v>
                </c:pt>
                <c:pt idx="8" formatCode="_(* #,##0.000_);_(* \(#,##0.000\);_(* &quot;-&quot;??_);_(@_)">
                  <c:v>4.5999999999999999E-2</c:v>
                </c:pt>
                <c:pt idx="9" formatCode="_(* #,##0.000_);_(* \(#,##0.000\);_(* &quot;-&quot;??_);_(@_)">
                  <c:v>4.5999999999999999E-2</c:v>
                </c:pt>
                <c:pt idx="10" formatCode="_(* #,##0.000_);_(* \(#,##0.000\);_(* &quot;-&quot;??_);_(@_)">
                  <c:v>4.5999999999999999E-2</c:v>
                </c:pt>
                <c:pt idx="11" formatCode="_(* #,##0.000_);_(* \(#,##0.000\);_(* &quot;-&quot;??_);_(@_)">
                  <c:v>1.7999999999999999E-2</c:v>
                </c:pt>
              </c:numCache>
            </c:numRef>
          </c:val>
          <c:extLst>
            <c:ext xmlns:c16="http://schemas.microsoft.com/office/drawing/2014/chart" uri="{C3380CC4-5D6E-409C-BE32-E72D297353CC}">
              <c16:uniqueId val="{00000000-ABEA-44C1-ABA0-593753AE8B0A}"/>
            </c:ext>
          </c:extLst>
        </c:ser>
        <c:ser>
          <c:idx val="1"/>
          <c:order val="1"/>
          <c:tx>
            <c:strRef>
              <c:f>'Meta 10'!$D$26</c:f>
              <c:strCache>
                <c:ptCount val="1"/>
                <c:pt idx="0">
                  <c:v>Magnitud ejecutada mensual</c:v>
                </c:pt>
              </c:strCache>
            </c:strRef>
          </c:tx>
          <c:invertIfNegative val="0"/>
          <c:cat>
            <c:strRef>
              <c:f>'Meta 10'!$B$27:$B$38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10'!$D$27:$D$38</c:f>
              <c:numCache>
                <c:formatCode>_(* #,##0.00_);_(* \(#,##0.00\);_(* "-"??_);_(@_)</c:formatCode>
                <c:ptCount val="12"/>
                <c:pt idx="0">
                  <c:v>0</c:v>
                </c:pt>
                <c:pt idx="1">
                  <c:v>0</c:v>
                </c:pt>
                <c:pt idx="2">
                  <c:v>0</c:v>
                </c:pt>
                <c:pt idx="3">
                  <c:v>0</c:v>
                </c:pt>
                <c:pt idx="4">
                  <c:v>0</c:v>
                </c:pt>
                <c:pt idx="5">
                  <c:v>0</c:v>
                </c:pt>
                <c:pt idx="6" formatCode="_(* #,##0.000_);_(* \(#,##0.000\);_(* &quot;-&quot;??_);_(@_)">
                  <c:v>2.76E-2</c:v>
                </c:pt>
                <c:pt idx="7" formatCode="_(* #,##0.000_);_(* \(#,##0.000\);_(* &quot;-&quot;??_);_(@_)">
                  <c:v>4.5999999999999999E-2</c:v>
                </c:pt>
                <c:pt idx="8" formatCode="_(* #,##0.000_);_(* \(#,##0.000\);_(* &quot;-&quot;??_);_(@_)">
                  <c:v>4.5999999999999999E-2</c:v>
                </c:pt>
                <c:pt idx="9" formatCode="_(* #,##0.000_);_(* \(#,##0.000\);_(* &quot;-&quot;??_);_(@_)">
                  <c:v>4.5999999999999999E-2</c:v>
                </c:pt>
                <c:pt idx="10" formatCode="_(* #,##0.000_);_(* \(#,##0.000\);_(* &quot;-&quot;??_);_(@_)">
                  <c:v>4.5999999999999999E-2</c:v>
                </c:pt>
              </c:numCache>
            </c:numRef>
          </c:val>
          <c:extLst>
            <c:ext xmlns:c16="http://schemas.microsoft.com/office/drawing/2014/chart" uri="{C3380CC4-5D6E-409C-BE32-E72D297353CC}">
              <c16:uniqueId val="{00000001-ABEA-44C1-ABA0-593753AE8B0A}"/>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10'!$H$26</c:f>
              <c:strCache>
                <c:ptCount val="1"/>
                <c:pt idx="0">
                  <c:v>% Avance acumulado</c:v>
                </c:pt>
              </c:strCache>
            </c:strRef>
          </c:tx>
          <c:val>
            <c:numRef>
              <c:f>'Meta 10'!$H$27:$H$38</c:f>
              <c:numCache>
                <c:formatCode>0%</c:formatCode>
                <c:ptCount val="12"/>
                <c:pt idx="0">
                  <c:v>0</c:v>
                </c:pt>
                <c:pt idx="1">
                  <c:v>0</c:v>
                </c:pt>
                <c:pt idx="2">
                  <c:v>0</c:v>
                </c:pt>
                <c:pt idx="3">
                  <c:v>0</c:v>
                </c:pt>
                <c:pt idx="4">
                  <c:v>0</c:v>
                </c:pt>
                <c:pt idx="5">
                  <c:v>0</c:v>
                </c:pt>
                <c:pt idx="6">
                  <c:v>0.12</c:v>
                </c:pt>
                <c:pt idx="7">
                  <c:v>0.31999999999999995</c:v>
                </c:pt>
                <c:pt idx="8">
                  <c:v>0.51999999999999991</c:v>
                </c:pt>
                <c:pt idx="9">
                  <c:v>0.71999999999999986</c:v>
                </c:pt>
                <c:pt idx="10">
                  <c:v>0.91999999999999982</c:v>
                </c:pt>
                <c:pt idx="11">
                  <c:v>0</c:v>
                </c:pt>
              </c:numCache>
            </c:numRef>
          </c:val>
          <c:smooth val="0"/>
          <c:extLst>
            <c:ext xmlns:c16="http://schemas.microsoft.com/office/drawing/2014/chart" uri="{C3380CC4-5D6E-409C-BE32-E72D297353CC}">
              <c16:uniqueId val="{00000002-ABEA-44C1-ABA0-593753AE8B0A}"/>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30 Meta 9'!$C$26</c:f>
              <c:strCache>
                <c:ptCount val="1"/>
                <c:pt idx="0">
                  <c:v>Magnitud programada mensual</c:v>
                </c:pt>
              </c:strCache>
            </c:strRef>
          </c:tx>
          <c:invertIfNegative val="0"/>
          <c:cat>
            <c:strRef>
              <c:f>'HV Actividad 30 Meta 9'!$B$27:$B$38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30 Meta 9'!$C$27:$C$38</c:f>
              <c:numCache>
                <c:formatCode>_(* #,##0.00_);_(* \(#,##0.00\);_(* "-"??_);_(@_)</c:formatCode>
                <c:ptCount val="12"/>
                <c:pt idx="9">
                  <c:v>16.600000000000001</c:v>
                </c:pt>
              </c:numCache>
            </c:numRef>
          </c:val>
          <c:extLst>
            <c:ext xmlns:c16="http://schemas.microsoft.com/office/drawing/2014/chart" uri="{C3380CC4-5D6E-409C-BE32-E72D297353CC}">
              <c16:uniqueId val="{00000000-F741-4F2A-90CA-5A3F16E7E6C8}"/>
            </c:ext>
          </c:extLst>
        </c:ser>
        <c:ser>
          <c:idx val="1"/>
          <c:order val="1"/>
          <c:tx>
            <c:strRef>
              <c:f>'HV Actividad 30 Meta 9'!$D$26</c:f>
              <c:strCache>
                <c:ptCount val="1"/>
                <c:pt idx="0">
                  <c:v>Magnitud ejecutada mensual</c:v>
                </c:pt>
              </c:strCache>
            </c:strRef>
          </c:tx>
          <c:invertIfNegative val="0"/>
          <c:cat>
            <c:strRef>
              <c:f>'HV Actividad 30 Meta 9'!$B$27:$B$38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30 Meta 9'!$D$27:$D$38</c:f>
              <c:numCache>
                <c:formatCode>_(* #,##0.00_);_(* \(#,##0.00\);_(* "-"??_);_(@_)</c:formatCode>
                <c:ptCount val="12"/>
              </c:numCache>
            </c:numRef>
          </c:val>
          <c:extLst>
            <c:ext xmlns:c16="http://schemas.microsoft.com/office/drawing/2014/chart" uri="{C3380CC4-5D6E-409C-BE32-E72D297353CC}">
              <c16:uniqueId val="{00000001-F741-4F2A-90CA-5A3F16E7E6C8}"/>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30 Meta 9'!$H$26</c:f>
              <c:strCache>
                <c:ptCount val="1"/>
                <c:pt idx="0">
                  <c:v>% Avance acumulado</c:v>
                </c:pt>
              </c:strCache>
            </c:strRef>
          </c:tx>
          <c:val>
            <c:numRef>
              <c:f>'HV Actividad 30 Meta 9'!$H$27:$H$38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741-4F2A-90CA-5A3F16E7E6C8}"/>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31 Meta 11'!$C$26</c:f>
              <c:strCache>
                <c:ptCount val="1"/>
                <c:pt idx="0">
                  <c:v>Magnitud programada mensual</c:v>
                </c:pt>
              </c:strCache>
            </c:strRef>
          </c:tx>
          <c:invertIfNegative val="0"/>
          <c:cat>
            <c:strRef>
              <c:f>'HV Actividad 31 Meta 11'!$B$27:$B$38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31 Meta 11'!$C$27:$C$38</c:f>
              <c:numCache>
                <c:formatCode>_(* #,##0.00_);_(* \(#,##0.00\);_(* "-"??_);_(@_)</c:formatCode>
                <c:ptCount val="12"/>
                <c:pt idx="0">
                  <c:v>0</c:v>
                </c:pt>
                <c:pt idx="1">
                  <c:v>0</c:v>
                </c:pt>
                <c:pt idx="2">
                  <c:v>0</c:v>
                </c:pt>
                <c:pt idx="3">
                  <c:v>0</c:v>
                </c:pt>
                <c:pt idx="4">
                  <c:v>0</c:v>
                </c:pt>
                <c:pt idx="5">
                  <c:v>0</c:v>
                </c:pt>
                <c:pt idx="6">
                  <c:v>2</c:v>
                </c:pt>
                <c:pt idx="7">
                  <c:v>2</c:v>
                </c:pt>
                <c:pt idx="8">
                  <c:v>2</c:v>
                </c:pt>
                <c:pt idx="9">
                  <c:v>2</c:v>
                </c:pt>
                <c:pt idx="10">
                  <c:v>2</c:v>
                </c:pt>
                <c:pt idx="11">
                  <c:v>2</c:v>
                </c:pt>
              </c:numCache>
            </c:numRef>
          </c:val>
          <c:extLst>
            <c:ext xmlns:c16="http://schemas.microsoft.com/office/drawing/2014/chart" uri="{C3380CC4-5D6E-409C-BE32-E72D297353CC}">
              <c16:uniqueId val="{00000000-FB64-46AA-918F-71659EF81435}"/>
            </c:ext>
          </c:extLst>
        </c:ser>
        <c:ser>
          <c:idx val="1"/>
          <c:order val="1"/>
          <c:tx>
            <c:strRef>
              <c:f>'HV Actividad 31 Meta 11'!$D$26</c:f>
              <c:strCache>
                <c:ptCount val="1"/>
                <c:pt idx="0">
                  <c:v>Magnitud ejecutada mensual</c:v>
                </c:pt>
              </c:strCache>
            </c:strRef>
          </c:tx>
          <c:invertIfNegative val="0"/>
          <c:cat>
            <c:strRef>
              <c:f>'HV Actividad 31 Meta 11'!$B$27:$B$38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31 Meta 11'!$D$27:$D$38</c:f>
              <c:numCache>
                <c:formatCode>_(* #,##0.00_);_(* \(#,##0.00\);_(* "-"??_);_(@_)</c:formatCode>
                <c:ptCount val="12"/>
                <c:pt idx="0">
                  <c:v>0</c:v>
                </c:pt>
                <c:pt idx="1">
                  <c:v>0</c:v>
                </c:pt>
                <c:pt idx="2">
                  <c:v>0</c:v>
                </c:pt>
                <c:pt idx="3">
                  <c:v>0</c:v>
                </c:pt>
                <c:pt idx="4">
                  <c:v>0</c:v>
                </c:pt>
                <c:pt idx="5">
                  <c:v>0</c:v>
                </c:pt>
                <c:pt idx="6">
                  <c:v>1</c:v>
                </c:pt>
                <c:pt idx="7">
                  <c:v>2</c:v>
                </c:pt>
                <c:pt idx="8">
                  <c:v>2</c:v>
                </c:pt>
                <c:pt idx="9">
                  <c:v>2</c:v>
                </c:pt>
              </c:numCache>
            </c:numRef>
          </c:val>
          <c:extLst>
            <c:ext xmlns:c16="http://schemas.microsoft.com/office/drawing/2014/chart" uri="{C3380CC4-5D6E-409C-BE32-E72D297353CC}">
              <c16:uniqueId val="{00000001-FB64-46AA-918F-71659EF81435}"/>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31 Meta 11'!$H$26</c:f>
              <c:strCache>
                <c:ptCount val="1"/>
                <c:pt idx="0">
                  <c:v>% Avance acumulado</c:v>
                </c:pt>
              </c:strCache>
            </c:strRef>
          </c:tx>
          <c:val>
            <c:numRef>
              <c:f>'HV Actividad 31 Meta 11'!$H$27:$H$38</c:f>
              <c:numCache>
                <c:formatCode>0.00%</c:formatCode>
                <c:ptCount val="12"/>
                <c:pt idx="0">
                  <c:v>0</c:v>
                </c:pt>
                <c:pt idx="1">
                  <c:v>0</c:v>
                </c:pt>
                <c:pt idx="2">
                  <c:v>0</c:v>
                </c:pt>
                <c:pt idx="3">
                  <c:v>0</c:v>
                </c:pt>
                <c:pt idx="4">
                  <c:v>0</c:v>
                </c:pt>
                <c:pt idx="5">
                  <c:v>0</c:v>
                </c:pt>
                <c:pt idx="6">
                  <c:v>8.3333333333333329E-2</c:v>
                </c:pt>
                <c:pt idx="7">
                  <c:v>0.25</c:v>
                </c:pt>
                <c:pt idx="8">
                  <c:v>0.41666666666666663</c:v>
                </c:pt>
                <c:pt idx="9">
                  <c:v>0.58333333333333326</c:v>
                </c:pt>
                <c:pt idx="10">
                  <c:v>0</c:v>
                </c:pt>
                <c:pt idx="11">
                  <c:v>0</c:v>
                </c:pt>
              </c:numCache>
            </c:numRef>
          </c:val>
          <c:smooth val="0"/>
          <c:extLst>
            <c:ext xmlns:c16="http://schemas.microsoft.com/office/drawing/2014/chart" uri="{C3380CC4-5D6E-409C-BE32-E72D297353CC}">
              <c16:uniqueId val="{00000002-FB64-46AA-918F-71659EF81435}"/>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0.xml"/><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4.xml"/><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0</xdr:rowOff>
    </xdr:from>
    <xdr:to>
      <xdr:col>1</xdr:col>
      <xdr:colOff>1323975</xdr:colOff>
      <xdr:row>2</xdr:row>
      <xdr:rowOff>314325</xdr:rowOff>
    </xdr:to>
    <xdr:pic>
      <xdr:nvPicPr>
        <xdr:cNvPr id="2" name="Imagen 4" descr="escudo_negr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76325" y="0"/>
          <a:ext cx="447675" cy="5715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46567</xdr:colOff>
          <xdr:row>1</xdr:row>
          <xdr:rowOff>21167</xdr:rowOff>
        </xdr:from>
        <xdr:to>
          <xdr:col>8</xdr:col>
          <xdr:colOff>1447800</xdr:colOff>
          <xdr:row>1</xdr:row>
          <xdr:rowOff>448733</xdr:rowOff>
        </xdr:to>
        <xdr:sp macro="" textlink="">
          <xdr:nvSpPr>
            <xdr:cNvPr id="35836958" name="Object 30" hidden="1">
              <a:extLst>
                <a:ext uri="{63B3BB69-23CF-44E3-9099-C40C66FF867C}">
                  <a14:compatExt spid="_x0000_s35836958"/>
                </a:ext>
                <a:ext uri="{FF2B5EF4-FFF2-40B4-BE49-F238E27FC236}">
                  <a16:creationId xmlns:a16="http://schemas.microsoft.com/office/drawing/2014/main" id="{00000000-0008-0000-0000-00001ED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100-000003000000}"/>
            </a:ext>
            <a:ext uri="{147F2762-F138-4A5C-976F-8EAC2B608ADB}">
              <a16:predDERef xmlns:a16="http://schemas.microsoft.com/office/drawing/2014/main" pred="{E71A20E5-AA79-4D53-8AEC-F7770CEA8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200-000003000000}"/>
            </a:ext>
            <a:ext uri="{147F2762-F138-4A5C-976F-8EAC2B608ADB}">
              <a16:predDERef xmlns:a16="http://schemas.microsoft.com/office/drawing/2014/main" pred="{775A74B1-DE69-4F8D-803B-1E302B0BF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5" name="3 Gráfico">
          <a:extLst>
            <a:ext uri="{FF2B5EF4-FFF2-40B4-BE49-F238E27FC236}">
              <a16:creationId xmlns:a16="http://schemas.microsoft.com/office/drawing/2014/main" id="{00000000-0008-0000-0300-000005000000}"/>
            </a:ext>
            <a:ext uri="{147F2762-F138-4A5C-976F-8EAC2B608ADB}">
              <a16:predDERef xmlns:a16="http://schemas.microsoft.com/office/drawing/2014/main" pred="{E71A20E5-AA79-4D53-8AEC-F7770CEA8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400-000003000000}"/>
            </a:ext>
            <a:ext uri="{147F2762-F138-4A5C-976F-8EAC2B608ADB}">
              <a16:predDERef xmlns:a16="http://schemas.microsoft.com/office/drawing/2014/main" pred="{4177B45D-BD80-41CF-A698-EC8062A1C5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500-000003000000}"/>
            </a:ext>
            <a:ext uri="{147F2762-F138-4A5C-976F-8EAC2B608ADB}">
              <a16:predDERef xmlns:a16="http://schemas.microsoft.com/office/drawing/2014/main" pred="{B8231A9C-BC54-4154-A5C4-50DB04DF0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600-000003000000}"/>
            </a:ext>
            <a:ext uri="{147F2762-F138-4A5C-976F-8EAC2B608ADB}">
              <a16:predDERef xmlns:a16="http://schemas.microsoft.com/office/drawing/2014/main" pred="{DFCA2BF1-4CEC-4C99-8D58-70DEA50CC1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7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8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900-000003000000}"/>
            </a:ext>
            <a:ext uri="{147F2762-F138-4A5C-976F-8EAC2B608ADB}">
              <a16:predDERef xmlns:a16="http://schemas.microsoft.com/office/drawing/2014/main" pred="{DF5FDB67-2EEB-4575-96AF-08A3841AF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A00-000003000000}"/>
            </a:ext>
            <a:ext uri="{147F2762-F138-4A5C-976F-8EAC2B608ADB}">
              <a16:predDERef xmlns:a16="http://schemas.microsoft.com/office/drawing/2014/main" pred="{9D04974F-CC0E-4F83-901E-B5E9E0A638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44767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B00-000003000000}"/>
            </a:ext>
            <a:ext uri="{147F2762-F138-4A5C-976F-8EAC2B608ADB}">
              <a16:predDERef xmlns:a16="http://schemas.microsoft.com/office/drawing/2014/main" pred="{7796E4A8-A8EE-46DF-95F7-EDF690469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C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D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4" name="Imagen 4" descr="escudo_negro">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5" name="3 Gráfico">
          <a:extLst>
            <a:ext uri="{FF2B5EF4-FFF2-40B4-BE49-F238E27FC236}">
              <a16:creationId xmlns:a16="http://schemas.microsoft.com/office/drawing/2014/main" id="{00000000-0008-0000-0E00-000005000000}"/>
            </a:ext>
            <a:ext uri="{147F2762-F138-4A5C-976F-8EAC2B608ADB}">
              <a16:predDERef xmlns:a16="http://schemas.microsoft.com/office/drawing/2014/main" pred="{2577953C-29B3-407A-B2AF-E4D8F7154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F00-000003000000}"/>
            </a:ext>
            <a:ext uri="{147F2762-F138-4A5C-976F-8EAC2B608ADB}">
              <a16:predDERef xmlns:a16="http://schemas.microsoft.com/office/drawing/2014/main" pred="{75D3B221-0F37-451F-A9BA-400E65CDF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123825</xdr:rowOff>
    </xdr:from>
    <xdr:to>
      <xdr:col>8</xdr:col>
      <xdr:colOff>1476375</xdr:colOff>
      <xdr:row>44</xdr:row>
      <xdr:rowOff>28575</xdr:rowOff>
    </xdr:to>
    <xdr:graphicFrame macro="">
      <xdr:nvGraphicFramePr>
        <xdr:cNvPr id="3" name="3 Gráfico">
          <a:extLst>
            <a:ext uri="{FF2B5EF4-FFF2-40B4-BE49-F238E27FC236}">
              <a16:creationId xmlns:a16="http://schemas.microsoft.com/office/drawing/2014/main" id="{00000000-0008-0000-1000-000003000000}"/>
            </a:ext>
            <a:ext uri="{147F2762-F138-4A5C-976F-8EAC2B608ADB}">
              <a16:predDERef xmlns:a16="http://schemas.microsoft.com/office/drawing/2014/main" pred="{A0D46EC5-65F1-49E0-9E34-7FF85D4637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71475" y="123825"/>
          <a:ext cx="1009650" cy="44767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100-000003000000}"/>
            </a:ext>
            <a:ext uri="{147F2762-F138-4A5C-976F-8EAC2B608ADB}">
              <a16:predDERef xmlns:a16="http://schemas.microsoft.com/office/drawing/2014/main" pred="{3E51DC09-E6FC-4F3E-B05D-5129B9D88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2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300-000003000000}"/>
            </a:ext>
            <a:ext uri="{147F2762-F138-4A5C-976F-8EAC2B608ADB}">
              <a16:predDERef xmlns:a16="http://schemas.microsoft.com/office/drawing/2014/main" pred="{E197B119-FC09-4F70-93B7-E56517252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133350</xdr:colOff>
      <xdr:row>44</xdr:row>
      <xdr:rowOff>1257300</xdr:rowOff>
    </xdr:from>
    <xdr:to>
      <xdr:col>5</xdr:col>
      <xdr:colOff>1295400</xdr:colOff>
      <xdr:row>44</xdr:row>
      <xdr:rowOff>2066925</xdr:rowOff>
    </xdr:to>
    <xdr:pic>
      <xdr:nvPicPr>
        <xdr:cNvPr id="4" name="Imagen 3">
          <a:extLst>
            <a:ext uri="{FF2B5EF4-FFF2-40B4-BE49-F238E27FC236}">
              <a16:creationId xmlns:a16="http://schemas.microsoft.com/office/drawing/2014/main" id="{00000000-0008-0000-1300-000004000000}"/>
            </a:ext>
            <a:ext uri="{147F2762-F138-4A5C-976F-8EAC2B608ADB}">
              <a16:predDERef xmlns:a16="http://schemas.microsoft.com/office/drawing/2014/main" pred="{3C519C97-983D-4B4D-A22F-FFAED1B9F05A}"/>
            </a:ext>
          </a:extLst>
        </xdr:cNvPr>
        <xdr:cNvPicPr>
          <a:picLocks noChangeAspect="1"/>
        </xdr:cNvPicPr>
      </xdr:nvPicPr>
      <xdr:blipFill>
        <a:blip xmlns:r="http://schemas.openxmlformats.org/officeDocument/2006/relationships" r:embed="rId3"/>
        <a:stretch>
          <a:fillRect/>
        </a:stretch>
      </xdr:blipFill>
      <xdr:spPr>
        <a:xfrm>
          <a:off x="1895475" y="18211800"/>
          <a:ext cx="4572000" cy="8096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14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46567</xdr:colOff>
          <xdr:row>1</xdr:row>
          <xdr:rowOff>21167</xdr:rowOff>
        </xdr:from>
        <xdr:to>
          <xdr:col>8</xdr:col>
          <xdr:colOff>1447800</xdr:colOff>
          <xdr:row>1</xdr:row>
          <xdr:rowOff>448733</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14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2" name="3 Gráfico">
          <a:extLst>
            <a:ext uri="{FF2B5EF4-FFF2-40B4-BE49-F238E27FC236}">
              <a16:creationId xmlns:a16="http://schemas.microsoft.com/office/drawing/2014/main" id="{00000000-0008-0000-1400-000002000000}"/>
            </a:ext>
            <a:ext uri="{147F2762-F138-4A5C-976F-8EAC2B608ADB}">
              <a16:predDERef xmlns:a16="http://schemas.microsoft.com/office/drawing/2014/main" pred="{00000000-0008-0000-0300-0000B8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500-000003000000}"/>
            </a:ext>
            <a:ext uri="{147F2762-F138-4A5C-976F-8EAC2B608ADB}">
              <a16:predDERef xmlns:a16="http://schemas.microsoft.com/office/drawing/2014/main" pred="{90C32BBC-8FD8-4967-BE0D-9073F8D63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600-000003000000}"/>
            </a:ext>
            <a:ext uri="{147F2762-F138-4A5C-976F-8EAC2B608ADB}">
              <a16:predDERef xmlns:a16="http://schemas.microsoft.com/office/drawing/2014/main" pred="{90C32BBC-8FD8-4967-BE0D-9073F8D63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7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125730</xdr:colOff>
      <xdr:row>44</xdr:row>
      <xdr:rowOff>1592580</xdr:rowOff>
    </xdr:from>
    <xdr:to>
      <xdr:col>5</xdr:col>
      <xdr:colOff>1287780</xdr:colOff>
      <xdr:row>44</xdr:row>
      <xdr:rowOff>2402205</xdr:rowOff>
    </xdr:to>
    <xdr:pic>
      <xdr:nvPicPr>
        <xdr:cNvPr id="4" name="Imagen 3">
          <a:extLst>
            <a:ext uri="{FF2B5EF4-FFF2-40B4-BE49-F238E27FC236}">
              <a16:creationId xmlns:a16="http://schemas.microsoft.com/office/drawing/2014/main" id="{00000000-0008-0000-1700-000004000000}"/>
            </a:ext>
            <a:ext uri="{147F2762-F138-4A5C-976F-8EAC2B608ADB}">
              <a16:predDERef xmlns:a16="http://schemas.microsoft.com/office/drawing/2014/main" pred="{3C519C97-983D-4B4D-A22F-FFAED1B9F05A}"/>
            </a:ext>
          </a:extLst>
        </xdr:cNvPr>
        <xdr:cNvPicPr>
          <a:picLocks noChangeAspect="1"/>
        </xdr:cNvPicPr>
      </xdr:nvPicPr>
      <xdr:blipFill>
        <a:blip xmlns:r="http://schemas.openxmlformats.org/officeDocument/2006/relationships" r:embed="rId3"/>
        <a:stretch>
          <a:fillRect/>
        </a:stretch>
      </xdr:blipFill>
      <xdr:spPr>
        <a:xfrm>
          <a:off x="1939290" y="19286220"/>
          <a:ext cx="4667250" cy="80962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8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9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A00-000003000000}"/>
            </a:ext>
            <a:ext uri="{147F2762-F138-4A5C-976F-8EAC2B608ADB}">
              <a16:predDERef xmlns:a16="http://schemas.microsoft.com/office/drawing/2014/main" pred="{8A677412-3818-4972-9624-DAB656E3C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B00-000003000000}"/>
            </a:ext>
            <a:ext uri="{147F2762-F138-4A5C-976F-8EAC2B608ADB}">
              <a16:predDERef xmlns:a16="http://schemas.microsoft.com/office/drawing/2014/main" pred="{4AD01010-A431-4776-AB22-CFB59C7FA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3.bin"/><Relationship Id="rId6" Type="http://schemas.openxmlformats.org/officeDocument/2006/relationships/comments" Target="../comments21.xml"/><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D7C93-C2F2-48E5-9763-986902FC8BDA}">
  <sheetPr>
    <tabColor theme="3" tint="0.79998168889431442"/>
  </sheetPr>
  <dimension ref="B1:X56"/>
  <sheetViews>
    <sheetView tabSelected="1" topLeftCell="A24" zoomScale="80" zoomScaleNormal="80" workbookViewId="0">
      <selection activeCell="D33" sqref="D33"/>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9" width="22.41015625" style="3" customWidth="1"/>
    <col min="10" max="10" width="7.87890625" style="3" customWidth="1"/>
    <col min="11"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v>1</v>
      </c>
      <c r="D6" s="111" t="s">
        <v>10</v>
      </c>
      <c r="E6" s="111"/>
      <c r="F6" s="112" t="s">
        <v>298</v>
      </c>
      <c r="G6" s="112"/>
      <c r="H6" s="112"/>
      <c r="I6" s="112"/>
      <c r="J6" s="10"/>
      <c r="K6" s="10"/>
      <c r="M6" s="7" t="s">
        <v>12</v>
      </c>
      <c r="N6" s="2" t="s">
        <v>13</v>
      </c>
    </row>
    <row r="7" spans="2:14" ht="30.75" customHeight="1" x14ac:dyDescent="0.4">
      <c r="B7" s="35" t="s">
        <v>14</v>
      </c>
      <c r="C7" s="50" t="s">
        <v>18</v>
      </c>
      <c r="D7" s="111" t="s">
        <v>15</v>
      </c>
      <c r="E7" s="111"/>
      <c r="F7" s="113" t="s">
        <v>297</v>
      </c>
      <c r="G7" s="113"/>
      <c r="H7" s="38" t="s">
        <v>17</v>
      </c>
      <c r="I7" s="50" t="s">
        <v>18</v>
      </c>
      <c r="J7" s="11"/>
      <c r="K7" s="11"/>
      <c r="M7" s="7" t="s">
        <v>19</v>
      </c>
      <c r="N7" s="2" t="s">
        <v>20</v>
      </c>
    </row>
    <row r="8" spans="2:14" ht="30.75" customHeight="1" x14ac:dyDescent="0.4">
      <c r="B8" s="35" t="s">
        <v>21</v>
      </c>
      <c r="C8" s="117" t="s">
        <v>296</v>
      </c>
      <c r="D8" s="117"/>
      <c r="E8" s="117"/>
      <c r="F8" s="117"/>
      <c r="G8" s="38" t="s">
        <v>23</v>
      </c>
      <c r="H8" s="118">
        <v>7951</v>
      </c>
      <c r="I8" s="118"/>
      <c r="J8" s="12"/>
      <c r="K8" s="12"/>
      <c r="M8" s="7" t="s">
        <v>24</v>
      </c>
      <c r="N8" s="2" t="s">
        <v>25</v>
      </c>
    </row>
    <row r="9" spans="2:14" ht="30.75" customHeight="1" x14ac:dyDescent="0.4">
      <c r="B9" s="35" t="s">
        <v>3</v>
      </c>
      <c r="C9" s="119" t="s">
        <v>24</v>
      </c>
      <c r="D9" s="119"/>
      <c r="E9" s="119"/>
      <c r="F9" s="119"/>
      <c r="G9" s="38" t="s">
        <v>26</v>
      </c>
      <c r="H9" s="120" t="s">
        <v>295</v>
      </c>
      <c r="I9" s="120"/>
      <c r="J9" s="13"/>
      <c r="K9" s="13"/>
      <c r="M9" s="14" t="s">
        <v>28</v>
      </c>
    </row>
    <row r="10" spans="2:14" ht="30.75" customHeight="1" x14ac:dyDescent="0.4">
      <c r="B10" s="35" t="s">
        <v>29</v>
      </c>
      <c r="C10" s="121" t="s">
        <v>294</v>
      </c>
      <c r="D10" s="121"/>
      <c r="E10" s="121"/>
      <c r="F10" s="121"/>
      <c r="G10" s="121"/>
      <c r="H10" s="121"/>
      <c r="I10" s="121"/>
      <c r="J10" s="15"/>
      <c r="K10" s="15"/>
      <c r="M10" s="14"/>
    </row>
    <row r="11" spans="2:14" ht="30.75" customHeight="1" x14ac:dyDescent="0.4">
      <c r="B11" s="35" t="s">
        <v>31</v>
      </c>
      <c r="C11" s="113" t="s">
        <v>32</v>
      </c>
      <c r="D11" s="113"/>
      <c r="E11" s="113"/>
      <c r="F11" s="113"/>
      <c r="G11" s="113"/>
      <c r="H11" s="113"/>
      <c r="I11" s="113"/>
      <c r="J11" s="11"/>
      <c r="K11" s="11"/>
      <c r="M11" s="14"/>
      <c r="N11" s="2" t="s">
        <v>33</v>
      </c>
    </row>
    <row r="12" spans="2:14" ht="30.75" customHeight="1" x14ac:dyDescent="0.4">
      <c r="B12" s="35" t="s">
        <v>34</v>
      </c>
      <c r="C12" s="112" t="s">
        <v>293</v>
      </c>
      <c r="D12" s="112"/>
      <c r="E12" s="112"/>
      <c r="F12" s="112"/>
      <c r="G12" s="38" t="s">
        <v>36</v>
      </c>
      <c r="H12" s="115" t="s">
        <v>53</v>
      </c>
      <c r="I12" s="115"/>
      <c r="J12" s="11"/>
      <c r="K12" s="11"/>
      <c r="M12" s="14" t="s">
        <v>38</v>
      </c>
      <c r="N12" s="2" t="s">
        <v>18</v>
      </c>
    </row>
    <row r="13" spans="2:14" ht="30.75" customHeight="1" x14ac:dyDescent="0.4">
      <c r="B13" s="35" t="s">
        <v>39</v>
      </c>
      <c r="C13" s="116" t="s">
        <v>190</v>
      </c>
      <c r="D13" s="116"/>
      <c r="E13" s="116"/>
      <c r="F13" s="116"/>
      <c r="G13" s="38" t="s">
        <v>41</v>
      </c>
      <c r="H13" s="113" t="s">
        <v>25</v>
      </c>
      <c r="I13" s="113"/>
      <c r="J13" s="11"/>
      <c r="K13" s="11"/>
      <c r="M13" s="14" t="s">
        <v>42</v>
      </c>
    </row>
    <row r="14" spans="2:14" ht="42" customHeight="1" x14ac:dyDescent="0.4">
      <c r="B14" s="35" t="s">
        <v>43</v>
      </c>
      <c r="C14" s="112" t="s">
        <v>292</v>
      </c>
      <c r="D14" s="112"/>
      <c r="E14" s="112"/>
      <c r="F14" s="112"/>
      <c r="G14" s="112"/>
      <c r="H14" s="112"/>
      <c r="I14" s="112"/>
      <c r="J14" s="15"/>
      <c r="K14" s="15"/>
      <c r="M14" s="14" t="s">
        <v>45</v>
      </c>
      <c r="N14" s="2"/>
    </row>
    <row r="15" spans="2:14" ht="30.75" customHeight="1" x14ac:dyDescent="0.4">
      <c r="B15" s="35" t="s">
        <v>46</v>
      </c>
      <c r="C15" s="114" t="s">
        <v>291</v>
      </c>
      <c r="D15" s="114"/>
      <c r="E15" s="114"/>
      <c r="F15" s="114"/>
      <c r="G15" s="114"/>
      <c r="H15" s="114"/>
      <c r="I15" s="114"/>
      <c r="J15" s="16"/>
      <c r="K15" s="16"/>
      <c r="M15" s="14" t="s">
        <v>48</v>
      </c>
      <c r="N15" s="2"/>
    </row>
    <row r="16" spans="2:14" ht="33.75" customHeight="1" x14ac:dyDescent="0.4">
      <c r="B16" s="35" t="s">
        <v>49</v>
      </c>
      <c r="C16" s="112" t="s">
        <v>290</v>
      </c>
      <c r="D16" s="112"/>
      <c r="E16" s="112"/>
      <c r="F16" s="112"/>
      <c r="G16" s="112"/>
      <c r="H16" s="112"/>
      <c r="I16" s="112"/>
      <c r="J16" s="17"/>
      <c r="K16" s="17"/>
      <c r="M16" s="14"/>
      <c r="N16" s="2"/>
    </row>
    <row r="17" spans="2:15" ht="30.75" customHeight="1" x14ac:dyDescent="0.4">
      <c r="B17" s="35" t="s">
        <v>51</v>
      </c>
      <c r="C17" s="113" t="s">
        <v>52</v>
      </c>
      <c r="D17" s="126"/>
      <c r="E17" s="126"/>
      <c r="F17" s="126"/>
      <c r="G17" s="126"/>
      <c r="H17" s="126"/>
      <c r="I17" s="126"/>
      <c r="J17" s="18"/>
      <c r="K17" s="18"/>
      <c r="M17" s="14" t="s">
        <v>53</v>
      </c>
      <c r="N17" s="2"/>
    </row>
    <row r="18" spans="2:15" ht="18" customHeight="1" x14ac:dyDescent="0.4">
      <c r="B18" s="129" t="s">
        <v>54</v>
      </c>
      <c r="C18" s="130" t="s">
        <v>55</v>
      </c>
      <c r="D18" s="130"/>
      <c r="E18" s="130"/>
      <c r="F18" s="131" t="s">
        <v>56</v>
      </c>
      <c r="G18" s="131"/>
      <c r="H18" s="131"/>
      <c r="I18" s="131"/>
      <c r="J18" s="19"/>
      <c r="K18" s="19"/>
      <c r="M18" s="14" t="s">
        <v>57</v>
      </c>
      <c r="N18" s="2"/>
    </row>
    <row r="19" spans="2:15" ht="39.75" customHeight="1" x14ac:dyDescent="0.4">
      <c r="B19" s="129"/>
      <c r="C19" s="112" t="s">
        <v>289</v>
      </c>
      <c r="D19" s="112"/>
      <c r="E19" s="112"/>
      <c r="F19" s="112" t="s">
        <v>288</v>
      </c>
      <c r="G19" s="112"/>
      <c r="H19" s="112"/>
      <c r="I19" s="112"/>
      <c r="J19" s="17"/>
      <c r="K19" s="17"/>
      <c r="M19" s="14" t="s">
        <v>37</v>
      </c>
      <c r="N19" s="2"/>
    </row>
    <row r="20" spans="2:15" ht="39.75" customHeight="1" x14ac:dyDescent="0.4">
      <c r="B20" s="35" t="s">
        <v>60</v>
      </c>
      <c r="C20" s="113" t="s">
        <v>52</v>
      </c>
      <c r="D20" s="113"/>
      <c r="E20" s="113"/>
      <c r="F20" s="115"/>
      <c r="G20" s="115"/>
      <c r="H20" s="115"/>
      <c r="I20" s="115"/>
      <c r="J20" s="11"/>
      <c r="K20" s="11"/>
      <c r="M20" s="14"/>
      <c r="N20" s="2"/>
    </row>
    <row r="21" spans="2:15" ht="42" customHeight="1" x14ac:dyDescent="0.4">
      <c r="B21" s="35" t="s">
        <v>61</v>
      </c>
      <c r="C21" s="112" t="s">
        <v>287</v>
      </c>
      <c r="D21" s="112"/>
      <c r="E21" s="112"/>
      <c r="F21" s="112"/>
      <c r="G21" s="112"/>
      <c r="H21" s="112"/>
      <c r="I21" s="112"/>
      <c r="J21" s="16"/>
      <c r="K21" s="105"/>
      <c r="M21" s="20"/>
      <c r="N21" s="2"/>
    </row>
    <row r="22" spans="2:15" ht="23.25" customHeight="1" x14ac:dyDescent="0.4">
      <c r="B22" s="35" t="s">
        <v>64</v>
      </c>
      <c r="C22" s="127">
        <v>45474</v>
      </c>
      <c r="D22" s="127"/>
      <c r="E22" s="127"/>
      <c r="F22" s="38" t="s">
        <v>66</v>
      </c>
      <c r="G22" s="104" t="s">
        <v>99</v>
      </c>
      <c r="H22" s="38" t="s">
        <v>67</v>
      </c>
      <c r="I22" s="103">
        <v>0</v>
      </c>
      <c r="J22" s="21"/>
      <c r="K22" s="102"/>
      <c r="M22" s="20"/>
    </row>
    <row r="23" spans="2:15" ht="27" customHeight="1" x14ac:dyDescent="0.4">
      <c r="B23" s="35" t="s">
        <v>68</v>
      </c>
      <c r="C23" s="127">
        <v>45657</v>
      </c>
      <c r="D23" s="112"/>
      <c r="E23" s="112"/>
      <c r="F23" s="38" t="s">
        <v>70</v>
      </c>
      <c r="G23" s="128">
        <v>0.12</v>
      </c>
      <c r="H23" s="128"/>
      <c r="I23" s="128"/>
      <c r="J23" s="22"/>
      <c r="K23" s="102"/>
      <c r="M23" s="20"/>
    </row>
    <row r="24" spans="2:15" ht="30.75" customHeight="1" x14ac:dyDescent="0.4">
      <c r="B24" s="35" t="s">
        <v>71</v>
      </c>
      <c r="C24" s="115" t="s">
        <v>48</v>
      </c>
      <c r="D24" s="115"/>
      <c r="E24" s="115"/>
      <c r="F24" s="101" t="s">
        <v>72</v>
      </c>
      <c r="G24" s="112" t="s">
        <v>99</v>
      </c>
      <c r="H24" s="112"/>
      <c r="I24" s="112"/>
      <c r="J24" s="19"/>
      <c r="K24" s="100"/>
      <c r="M24" s="20"/>
    </row>
    <row r="25" spans="2:15" ht="22.5" customHeight="1" x14ac:dyDescent="0.4">
      <c r="B25" s="122" t="s">
        <v>73</v>
      </c>
      <c r="C25" s="122"/>
      <c r="D25" s="122"/>
      <c r="E25" s="122"/>
      <c r="F25" s="122"/>
      <c r="G25" s="122"/>
      <c r="H25" s="122"/>
      <c r="I25" s="122"/>
      <c r="J25" s="9"/>
      <c r="K25" s="99"/>
      <c r="M25" s="20"/>
    </row>
    <row r="26" spans="2:15" ht="43.5" customHeight="1" x14ac:dyDescent="0.4">
      <c r="B26" s="41" t="s">
        <v>74</v>
      </c>
      <c r="C26" s="41" t="s">
        <v>75</v>
      </c>
      <c r="D26" s="41" t="s">
        <v>76</v>
      </c>
      <c r="E26" s="42" t="s">
        <v>77</v>
      </c>
      <c r="F26" s="41" t="s">
        <v>78</v>
      </c>
      <c r="G26" s="41" t="s">
        <v>79</v>
      </c>
      <c r="H26" s="42" t="s">
        <v>80</v>
      </c>
      <c r="I26" s="41" t="s">
        <v>81</v>
      </c>
      <c r="J26" s="17"/>
      <c r="K26" s="98"/>
      <c r="M26" s="20"/>
    </row>
    <row r="27" spans="2:15" ht="19.5" customHeight="1" x14ac:dyDescent="0.5">
      <c r="B27" s="91" t="s">
        <v>82</v>
      </c>
      <c r="C27" s="96">
        <v>0</v>
      </c>
      <c r="D27" s="78">
        <v>0</v>
      </c>
      <c r="E27" s="85">
        <f t="shared" ref="E27:E38" si="0">IF(OR(C27=0,C27=""),0,D27/C27)</f>
        <v>0</v>
      </c>
      <c r="F27" s="123">
        <f>SUM(C27:C38)</f>
        <v>0.12</v>
      </c>
      <c r="G27" s="124">
        <f>SUM(D33:D38)</f>
        <v>7.9399999999999998E-2</v>
      </c>
      <c r="H27" s="93">
        <f t="shared" ref="H27:H32" si="1">IF(D27="","",(D27*100%)/$G$23)</f>
        <v>0</v>
      </c>
      <c r="I27" s="125">
        <f>G27+I22</f>
        <v>7.9399999999999998E-2</v>
      </c>
      <c r="J27" s="23"/>
      <c r="M27" s="20"/>
    </row>
    <row r="28" spans="2:15" ht="19.5" customHeight="1" x14ac:dyDescent="0.5">
      <c r="B28" s="91" t="s">
        <v>83</v>
      </c>
      <c r="C28" s="96">
        <v>0</v>
      </c>
      <c r="D28" s="78">
        <v>0</v>
      </c>
      <c r="E28" s="85">
        <f t="shared" si="0"/>
        <v>0</v>
      </c>
      <c r="F28" s="123"/>
      <c r="G28" s="124"/>
      <c r="H28" s="93">
        <f t="shared" si="1"/>
        <v>0</v>
      </c>
      <c r="I28" s="125"/>
      <c r="J28" s="23"/>
      <c r="M28" s="20"/>
    </row>
    <row r="29" spans="2:15" ht="19.5" customHeight="1" x14ac:dyDescent="0.5">
      <c r="B29" s="91" t="s">
        <v>84</v>
      </c>
      <c r="C29" s="96">
        <v>0</v>
      </c>
      <c r="D29" s="78">
        <v>0</v>
      </c>
      <c r="E29" s="85">
        <f t="shared" si="0"/>
        <v>0</v>
      </c>
      <c r="F29" s="123"/>
      <c r="G29" s="124"/>
      <c r="H29" s="93">
        <f t="shared" si="1"/>
        <v>0</v>
      </c>
      <c r="I29" s="125"/>
      <c r="J29" s="23"/>
      <c r="K29" s="23"/>
      <c r="M29" s="20"/>
    </row>
    <row r="30" spans="2:15" ht="19.5" customHeight="1" x14ac:dyDescent="0.5">
      <c r="B30" s="91" t="s">
        <v>85</v>
      </c>
      <c r="C30" s="96">
        <v>0</v>
      </c>
      <c r="D30" s="78">
        <v>0</v>
      </c>
      <c r="E30" s="85">
        <f t="shared" si="0"/>
        <v>0</v>
      </c>
      <c r="F30" s="123"/>
      <c r="G30" s="124"/>
      <c r="H30" s="93">
        <f t="shared" si="1"/>
        <v>0</v>
      </c>
      <c r="I30" s="125"/>
      <c r="J30" s="23"/>
      <c r="K30" s="23"/>
    </row>
    <row r="31" spans="2:15" ht="19.5" customHeight="1" x14ac:dyDescent="0.5">
      <c r="B31" s="91" t="s">
        <v>86</v>
      </c>
      <c r="C31" s="96">
        <v>0</v>
      </c>
      <c r="D31" s="78">
        <v>0</v>
      </c>
      <c r="E31" s="85">
        <f t="shared" si="0"/>
        <v>0</v>
      </c>
      <c r="F31" s="123"/>
      <c r="G31" s="124"/>
      <c r="H31" s="93">
        <f t="shared" si="1"/>
        <v>0</v>
      </c>
      <c r="I31" s="125"/>
      <c r="J31" s="23"/>
      <c r="K31" s="97"/>
      <c r="O31" s="95">
        <f t="shared" ref="O31:O36" si="2">+$K$31*L31/100</f>
        <v>0</v>
      </c>
    </row>
    <row r="32" spans="2:15" ht="19.5" customHeight="1" x14ac:dyDescent="0.5">
      <c r="B32" s="91" t="s">
        <v>87</v>
      </c>
      <c r="C32" s="96">
        <v>0</v>
      </c>
      <c r="D32" s="78">
        <v>0</v>
      </c>
      <c r="E32" s="85">
        <f t="shared" si="0"/>
        <v>0</v>
      </c>
      <c r="F32" s="123"/>
      <c r="G32" s="124"/>
      <c r="H32" s="93">
        <f t="shared" si="1"/>
        <v>0</v>
      </c>
      <c r="I32" s="125"/>
      <c r="J32" s="23"/>
      <c r="K32" s="92"/>
      <c r="O32" s="95">
        <f t="shared" si="2"/>
        <v>0</v>
      </c>
    </row>
    <row r="33" spans="2:15" ht="19.5" customHeight="1" x14ac:dyDescent="0.5">
      <c r="B33" s="91" t="s">
        <v>88</v>
      </c>
      <c r="C33" s="94">
        <v>2.8E-3</v>
      </c>
      <c r="D33" s="94">
        <f>+C33</f>
        <v>2.8E-3</v>
      </c>
      <c r="E33" s="85">
        <f t="shared" si="0"/>
        <v>1</v>
      </c>
      <c r="F33" s="123"/>
      <c r="G33" s="124"/>
      <c r="H33" s="93">
        <f t="shared" ref="H33:H38" si="3">IF(D33="","",(D33*100%)/$G$23 + H32)</f>
        <v>2.3333333333333334E-2</v>
      </c>
      <c r="I33" s="125"/>
      <c r="J33" s="23"/>
      <c r="K33" s="92"/>
      <c r="L33" s="95"/>
      <c r="O33" s="95">
        <f t="shared" si="2"/>
        <v>0</v>
      </c>
    </row>
    <row r="34" spans="2:15" ht="19.5" customHeight="1" x14ac:dyDescent="0.5">
      <c r="B34" s="91" t="s">
        <v>89</v>
      </c>
      <c r="C34" s="94">
        <v>4.8999999999999998E-3</v>
      </c>
      <c r="D34" s="94">
        <v>4.8999999999999998E-3</v>
      </c>
      <c r="E34" s="85">
        <f t="shared" si="0"/>
        <v>1</v>
      </c>
      <c r="F34" s="123"/>
      <c r="G34" s="124"/>
      <c r="H34" s="93">
        <f t="shared" si="3"/>
        <v>6.4166666666666664E-2</v>
      </c>
      <c r="I34" s="125"/>
      <c r="J34" s="23"/>
      <c r="K34" s="92"/>
      <c r="L34" s="95"/>
      <c r="O34" s="95">
        <f t="shared" si="2"/>
        <v>0</v>
      </c>
    </row>
    <row r="35" spans="2:15" ht="19.5" customHeight="1" x14ac:dyDescent="0.5">
      <c r="B35" s="91" t="s">
        <v>90</v>
      </c>
      <c r="C35" s="94">
        <v>3.7900000000000003E-2</v>
      </c>
      <c r="D35" s="94">
        <v>3.7900000000000003E-2</v>
      </c>
      <c r="E35" s="85">
        <f t="shared" si="0"/>
        <v>1</v>
      </c>
      <c r="F35" s="123"/>
      <c r="G35" s="124"/>
      <c r="H35" s="93">
        <f t="shared" si="3"/>
        <v>0.38</v>
      </c>
      <c r="I35" s="125"/>
      <c r="J35" s="23"/>
      <c r="K35" s="92"/>
      <c r="O35" s="95">
        <f t="shared" si="2"/>
        <v>0</v>
      </c>
    </row>
    <row r="36" spans="2:15" ht="19.5" customHeight="1" x14ac:dyDescent="0.5">
      <c r="B36" s="91" t="s">
        <v>91</v>
      </c>
      <c r="C36" s="94">
        <v>1.89E-2</v>
      </c>
      <c r="D36" s="94">
        <v>1.89E-2</v>
      </c>
      <c r="E36" s="85">
        <f t="shared" si="0"/>
        <v>1</v>
      </c>
      <c r="F36" s="123"/>
      <c r="G36" s="124"/>
      <c r="H36" s="93">
        <f t="shared" si="3"/>
        <v>0.53749999999999998</v>
      </c>
      <c r="I36" s="125"/>
      <c r="J36" s="23"/>
      <c r="K36" s="92"/>
      <c r="O36" s="95">
        <f t="shared" si="2"/>
        <v>0</v>
      </c>
    </row>
    <row r="37" spans="2:15" ht="19.5" customHeight="1" x14ac:dyDescent="0.5">
      <c r="B37" s="91" t="s">
        <v>92</v>
      </c>
      <c r="C37" s="94">
        <v>1.49E-2</v>
      </c>
      <c r="D37" s="94">
        <v>1.49E-2</v>
      </c>
      <c r="E37" s="85">
        <f t="shared" si="0"/>
        <v>1</v>
      </c>
      <c r="F37" s="123"/>
      <c r="G37" s="124"/>
      <c r="H37" s="93">
        <f t="shared" si="3"/>
        <v>0.66166666666666663</v>
      </c>
      <c r="I37" s="125"/>
      <c r="J37" s="23"/>
      <c r="K37" s="92"/>
    </row>
    <row r="38" spans="2:15" ht="19.5" customHeight="1" x14ac:dyDescent="0.5">
      <c r="B38" s="91" t="s">
        <v>93</v>
      </c>
      <c r="C38" s="94">
        <v>4.0599999999999997E-2</v>
      </c>
      <c r="D38" s="94"/>
      <c r="E38" s="85">
        <f t="shared" si="0"/>
        <v>0</v>
      </c>
      <c r="F38" s="123"/>
      <c r="G38" s="124"/>
      <c r="H38" s="93" t="str">
        <f t="shared" si="3"/>
        <v/>
      </c>
      <c r="I38" s="125"/>
      <c r="J38" s="23"/>
      <c r="K38" s="92"/>
    </row>
    <row r="39" spans="2:15" ht="156.75" customHeight="1" x14ac:dyDescent="0.4">
      <c r="B39" s="45" t="s">
        <v>94</v>
      </c>
      <c r="C39" s="133" t="s">
        <v>299</v>
      </c>
      <c r="D39" s="133"/>
      <c r="E39" s="133"/>
      <c r="F39" s="133"/>
      <c r="G39" s="133"/>
      <c r="H39" s="133"/>
      <c r="I39" s="133"/>
      <c r="J39" s="24"/>
      <c r="K39" s="24"/>
    </row>
    <row r="40" spans="2:15" ht="34.5" customHeight="1" x14ac:dyDescent="0.4">
      <c r="B40" s="134"/>
      <c r="C40" s="134"/>
      <c r="D40" s="134"/>
      <c r="E40" s="134"/>
      <c r="F40" s="134"/>
      <c r="G40" s="134"/>
      <c r="H40" s="134"/>
      <c r="I40" s="134"/>
      <c r="J40" s="9"/>
      <c r="K40" s="9"/>
    </row>
    <row r="41" spans="2:15" ht="34.5" customHeight="1" x14ac:dyDescent="0.4">
      <c r="B41" s="134"/>
      <c r="C41" s="134"/>
      <c r="D41" s="134"/>
      <c r="E41" s="134"/>
      <c r="F41" s="134"/>
      <c r="G41" s="134"/>
      <c r="H41" s="134"/>
      <c r="I41" s="134"/>
      <c r="J41" s="24"/>
      <c r="K41" s="24"/>
    </row>
    <row r="42" spans="2:15" ht="34.5" customHeight="1" x14ac:dyDescent="0.4">
      <c r="B42" s="134"/>
      <c r="C42" s="134"/>
      <c r="D42" s="134"/>
      <c r="E42" s="134"/>
      <c r="F42" s="134"/>
      <c r="G42" s="134"/>
      <c r="H42" s="134"/>
      <c r="I42" s="134"/>
      <c r="J42" s="24"/>
      <c r="K42" s="24"/>
    </row>
    <row r="43" spans="2:15" ht="34.5" customHeight="1" x14ac:dyDescent="0.4">
      <c r="B43" s="134"/>
      <c r="C43" s="134"/>
      <c r="D43" s="134"/>
      <c r="E43" s="134"/>
      <c r="F43" s="134"/>
      <c r="G43" s="134"/>
      <c r="H43" s="134"/>
      <c r="I43" s="134"/>
      <c r="J43" s="24"/>
      <c r="K43" s="24"/>
    </row>
    <row r="44" spans="2:15" ht="34.5" customHeight="1" x14ac:dyDescent="0.4">
      <c r="B44" s="134"/>
      <c r="C44" s="134"/>
      <c r="D44" s="134"/>
      <c r="E44" s="134"/>
      <c r="F44" s="134"/>
      <c r="G44" s="134"/>
      <c r="H44" s="134"/>
      <c r="I44" s="134"/>
      <c r="J44" s="8"/>
      <c r="K44" s="8"/>
    </row>
    <row r="45" spans="2:15" ht="54" customHeight="1" x14ac:dyDescent="0.4">
      <c r="B45" s="35" t="s">
        <v>96</v>
      </c>
      <c r="C45" s="133" t="s">
        <v>286</v>
      </c>
      <c r="D45" s="133"/>
      <c r="E45" s="133"/>
      <c r="F45" s="133"/>
      <c r="G45" s="133"/>
      <c r="H45" s="133"/>
      <c r="I45" s="133"/>
      <c r="J45" s="25"/>
      <c r="K45" s="25"/>
    </row>
    <row r="46" spans="2:15" ht="45" customHeight="1" x14ac:dyDescent="0.4">
      <c r="B46" s="35" t="s">
        <v>98</v>
      </c>
      <c r="C46" s="135" t="s">
        <v>99</v>
      </c>
      <c r="D46" s="135"/>
      <c r="E46" s="135"/>
      <c r="F46" s="135"/>
      <c r="G46" s="135"/>
      <c r="H46" s="135"/>
      <c r="I46" s="135"/>
      <c r="J46" s="25"/>
      <c r="K46" s="25"/>
    </row>
    <row r="47" spans="2:15" ht="22.5" customHeight="1" x14ac:dyDescent="0.4">
      <c r="B47" s="122" t="s">
        <v>100</v>
      </c>
      <c r="C47" s="122"/>
      <c r="D47" s="122"/>
      <c r="E47" s="122"/>
      <c r="F47" s="122"/>
      <c r="G47" s="122"/>
      <c r="H47" s="122"/>
      <c r="I47" s="122"/>
      <c r="J47" s="25"/>
      <c r="K47" s="25"/>
    </row>
    <row r="48" spans="2:15" ht="32.25" customHeight="1" x14ac:dyDescent="0.4">
      <c r="B48" s="47" t="s">
        <v>101</v>
      </c>
      <c r="C48" s="113" t="s">
        <v>285</v>
      </c>
      <c r="D48" s="113"/>
      <c r="E48" s="113"/>
      <c r="F48" s="113"/>
      <c r="G48" s="113"/>
      <c r="H48" s="113"/>
      <c r="I48" s="113"/>
      <c r="J48" s="26"/>
      <c r="K48" s="26"/>
    </row>
    <row r="49" spans="2:11" ht="28.5" customHeight="1" x14ac:dyDescent="0.4">
      <c r="B49" s="38" t="s">
        <v>103</v>
      </c>
      <c r="C49" s="113" t="s">
        <v>284</v>
      </c>
      <c r="D49" s="113"/>
      <c r="E49" s="113"/>
      <c r="F49" s="113"/>
      <c r="G49" s="113"/>
      <c r="H49" s="113"/>
      <c r="I49" s="113"/>
      <c r="J49" s="26"/>
      <c r="K49" s="26"/>
    </row>
    <row r="50" spans="2:11" ht="30" customHeight="1" x14ac:dyDescent="0.4">
      <c r="B50" s="46" t="s">
        <v>104</v>
      </c>
      <c r="C50" s="132" t="s">
        <v>283</v>
      </c>
      <c r="D50" s="132"/>
      <c r="E50" s="132"/>
      <c r="F50" s="132"/>
      <c r="G50" s="132"/>
      <c r="H50" s="132"/>
      <c r="I50" s="13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F18:I18"/>
    <mergeCell ref="C19:E19"/>
    <mergeCell ref="F19:I19"/>
    <mergeCell ref="C50:I50"/>
    <mergeCell ref="C39:I39"/>
    <mergeCell ref="B40:I44"/>
    <mergeCell ref="C45:I45"/>
    <mergeCell ref="C46:I46"/>
    <mergeCell ref="B47:I47"/>
    <mergeCell ref="C48:I48"/>
    <mergeCell ref="C49:I49"/>
    <mergeCell ref="B25:I25"/>
    <mergeCell ref="F27:F38"/>
    <mergeCell ref="G27:G38"/>
    <mergeCell ref="I27:I38"/>
    <mergeCell ref="C17:I17"/>
    <mergeCell ref="C21:E21"/>
    <mergeCell ref="F21:I21"/>
    <mergeCell ref="C22:E22"/>
    <mergeCell ref="C20:E20"/>
    <mergeCell ref="F20:I20"/>
    <mergeCell ref="C24:E24"/>
    <mergeCell ref="G24:I24"/>
    <mergeCell ref="C23:E23"/>
    <mergeCell ref="G23:I23"/>
    <mergeCell ref="B18:B19"/>
    <mergeCell ref="C18:E18"/>
    <mergeCell ref="C8:F8"/>
    <mergeCell ref="H8:I8"/>
    <mergeCell ref="C9:F9"/>
    <mergeCell ref="H9:I9"/>
    <mergeCell ref="C10:I10"/>
    <mergeCell ref="C16:I16"/>
    <mergeCell ref="H13:I13"/>
    <mergeCell ref="C14:I14"/>
    <mergeCell ref="C15:I15"/>
    <mergeCell ref="C11:I11"/>
    <mergeCell ref="C12:F12"/>
    <mergeCell ref="H12:I12"/>
    <mergeCell ref="C13:F13"/>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A222D09A-3A47-4C46-B426-0796473424D5}">
      <formula1>$N$11:$N$12</formula1>
    </dataValidation>
    <dataValidation type="list" allowBlank="1" showInputMessage="1" showErrorMessage="1" sqref="H13:I13" xr:uid="{EBACD805-7BB2-4287-976D-36B2E7735535}">
      <formula1>$N$5:$N$8</formula1>
    </dataValidation>
    <dataValidation type="list" allowBlank="1" showInputMessage="1" showErrorMessage="1" sqref="J10:K10" xr:uid="{82E0665A-90C3-44EB-AD52-E46798EA9DAA}">
      <formula1>$M$21:$M$28</formula1>
    </dataValidation>
    <dataValidation type="list" allowBlank="1" showInputMessage="1" showErrorMessage="1" sqref="C9:F9" xr:uid="{A01CD08E-49F3-4E73-B4B0-203BADFFA3A4}">
      <formula1>$M$6:$M$9</formula1>
    </dataValidation>
    <dataValidation type="list" allowBlank="1" showInputMessage="1" showErrorMessage="1" sqref="C24:E24" xr:uid="{DFB3B839-B867-4634-9BD4-41EBFCB198D8}">
      <formula1>$M$12:$M$15</formula1>
    </dataValidation>
    <dataValidation type="list" allowBlank="1" showInputMessage="1" showErrorMessage="1" sqref="H12:I12" xr:uid="{F98C8B34-CB67-42EB-965F-1CC9EB78E57D}">
      <formula1>M17:M19</formula1>
    </dataValidation>
    <dataValidation type="list" showDropDown="1" showInputMessage="1" showErrorMessage="1" sqref="K12" xr:uid="{765EE795-CA79-4612-83F2-17970B1BB2AE}">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36958" r:id="rId4">
          <objectPr defaultSize="0" autoPict="0" r:id="rId5">
            <anchor moveWithCells="1" sizeWithCells="1">
              <from>
                <xdr:col>8</xdr:col>
                <xdr:colOff>46567</xdr:colOff>
                <xdr:row>1</xdr:row>
                <xdr:rowOff>21167</xdr:rowOff>
              </from>
              <to>
                <xdr:col>8</xdr:col>
                <xdr:colOff>1447800</xdr:colOff>
                <xdr:row>1</xdr:row>
                <xdr:rowOff>448733</xdr:rowOff>
              </to>
            </anchor>
          </objectPr>
        </oleObject>
      </mc:Choice>
      <mc:Fallback>
        <oleObject progId="PBrush" shapeId="35836958"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X56"/>
  <sheetViews>
    <sheetView topLeftCell="A20" zoomScaleNormal="100" workbookViewId="0">
      <selection activeCell="C38" sqref="C38"/>
    </sheetView>
  </sheetViews>
  <sheetFormatPr baseColWidth="10" defaultColWidth="11.41015625" defaultRowHeight="12.7" x14ac:dyDescent="0.4"/>
  <cols>
    <col min="1" max="1" width="1" style="65" customWidth="1"/>
    <col min="2" max="2" width="25.41015625" style="66" customWidth="1"/>
    <col min="3" max="3" width="14.5859375" style="65" customWidth="1"/>
    <col min="4" max="4" width="20.1171875" style="65" customWidth="1"/>
    <col min="5" max="5" width="16.41015625" style="65" customWidth="1"/>
    <col min="6" max="6" width="25" style="65" customWidth="1"/>
    <col min="7" max="7" width="22" style="67" customWidth="1"/>
    <col min="8" max="8" width="20.5859375" style="65" customWidth="1"/>
    <col min="9" max="11" width="22.41015625" style="65" customWidth="1"/>
    <col min="12" max="12" width="9.1171875" style="68" bestFit="1" customWidth="1"/>
    <col min="13" max="14" width="0" style="68" hidden="1" customWidth="1"/>
    <col min="15" max="24" width="11.41015625" style="68"/>
    <col min="25" max="16384" width="11.41015625" style="65"/>
  </cols>
  <sheetData>
    <row r="1" spans="2:14" ht="37.5" customHeight="1" x14ac:dyDescent="0.4">
      <c r="B1" s="106"/>
      <c r="C1" s="107" t="s">
        <v>0</v>
      </c>
      <c r="D1" s="107"/>
      <c r="E1" s="107"/>
      <c r="F1" s="107"/>
      <c r="G1" s="107"/>
      <c r="H1" s="107"/>
      <c r="I1" s="108"/>
      <c r="J1" s="6"/>
      <c r="K1" s="6"/>
      <c r="L1" s="1"/>
      <c r="M1" s="7" t="s">
        <v>1</v>
      </c>
      <c r="N1" s="1"/>
    </row>
    <row r="2" spans="2:14" ht="37.5" customHeight="1" x14ac:dyDescent="0.4">
      <c r="B2" s="106"/>
      <c r="C2" s="107" t="s">
        <v>2</v>
      </c>
      <c r="D2" s="107"/>
      <c r="E2" s="107"/>
      <c r="F2" s="107"/>
      <c r="G2" s="107"/>
      <c r="H2" s="107"/>
      <c r="I2" s="108"/>
      <c r="J2" s="6"/>
      <c r="K2" s="6"/>
      <c r="L2" s="1"/>
      <c r="M2" s="7" t="s">
        <v>3</v>
      </c>
      <c r="N2" s="1"/>
    </row>
    <row r="3" spans="2:14" ht="37.5" customHeight="1" x14ac:dyDescent="0.4">
      <c r="B3" s="106"/>
      <c r="C3" s="107" t="s">
        <v>4</v>
      </c>
      <c r="D3" s="107"/>
      <c r="E3" s="107"/>
      <c r="F3" s="107" t="s">
        <v>5</v>
      </c>
      <c r="G3" s="107"/>
      <c r="H3" s="107"/>
      <c r="I3" s="108"/>
      <c r="J3" s="6"/>
      <c r="K3" s="6"/>
      <c r="L3" s="1"/>
      <c r="M3" s="7" t="s">
        <v>6</v>
      </c>
      <c r="N3" s="1"/>
    </row>
    <row r="4" spans="2:14" ht="23.25" customHeight="1" x14ac:dyDescent="0.4">
      <c r="B4" s="109"/>
      <c r="C4" s="109"/>
      <c r="D4" s="109"/>
      <c r="E4" s="109"/>
      <c r="F4" s="109"/>
      <c r="G4" s="109"/>
      <c r="H4" s="109"/>
      <c r="I4" s="109"/>
      <c r="J4" s="8"/>
      <c r="K4" s="8"/>
      <c r="L4" s="1"/>
      <c r="M4" s="1"/>
      <c r="N4" s="1"/>
    </row>
    <row r="5" spans="2:14" ht="24" customHeight="1" x14ac:dyDescent="0.4">
      <c r="B5" s="110" t="s">
        <v>7</v>
      </c>
      <c r="C5" s="110"/>
      <c r="D5" s="110"/>
      <c r="E5" s="110"/>
      <c r="F5" s="110"/>
      <c r="G5" s="110"/>
      <c r="H5" s="110"/>
      <c r="I5" s="110"/>
      <c r="J5" s="9"/>
      <c r="K5" s="9"/>
      <c r="L5" s="1"/>
      <c r="M5" s="1"/>
      <c r="N5" s="2" t="s">
        <v>8</v>
      </c>
    </row>
    <row r="6" spans="2:14" ht="30.75" customHeight="1" x14ac:dyDescent="0.4">
      <c r="B6" s="35" t="s">
        <v>9</v>
      </c>
      <c r="C6" s="50">
        <v>2</v>
      </c>
      <c r="D6" s="111" t="s">
        <v>10</v>
      </c>
      <c r="E6" s="111"/>
      <c r="F6" s="112" t="s">
        <v>11</v>
      </c>
      <c r="G6" s="112"/>
      <c r="H6" s="112"/>
      <c r="I6" s="112"/>
      <c r="J6" s="10"/>
      <c r="K6" s="10"/>
      <c r="L6" s="1"/>
      <c r="M6" s="7" t="s">
        <v>12</v>
      </c>
      <c r="N6" s="2" t="s">
        <v>13</v>
      </c>
    </row>
    <row r="7" spans="2:14" ht="30.75" customHeight="1" x14ac:dyDescent="0.4">
      <c r="B7" s="35" t="s">
        <v>14</v>
      </c>
      <c r="C7" s="50"/>
      <c r="D7" s="111" t="s">
        <v>15</v>
      </c>
      <c r="E7" s="111"/>
      <c r="F7" s="113" t="s">
        <v>16</v>
      </c>
      <c r="G7" s="113"/>
      <c r="H7" s="70" t="s">
        <v>17</v>
      </c>
      <c r="I7" s="71" t="s">
        <v>18</v>
      </c>
      <c r="J7" s="11"/>
      <c r="K7" s="11"/>
      <c r="L7" s="1"/>
      <c r="M7" s="7" t="s">
        <v>19</v>
      </c>
      <c r="N7" s="2" t="s">
        <v>20</v>
      </c>
    </row>
    <row r="8" spans="2:14" ht="30.75" customHeight="1" x14ac:dyDescent="0.4">
      <c r="B8" s="35" t="s">
        <v>21</v>
      </c>
      <c r="C8" s="112" t="s">
        <v>22</v>
      </c>
      <c r="D8" s="112"/>
      <c r="E8" s="112"/>
      <c r="F8" s="112"/>
      <c r="G8" s="69" t="s">
        <v>23</v>
      </c>
      <c r="H8" s="144">
        <v>7951</v>
      </c>
      <c r="I8" s="144"/>
      <c r="J8" s="80"/>
      <c r="K8" s="80"/>
      <c r="L8" s="1"/>
      <c r="M8" s="7" t="s">
        <v>24</v>
      </c>
      <c r="N8" s="2" t="s">
        <v>25</v>
      </c>
    </row>
    <row r="9" spans="2:14" ht="30.75" customHeight="1" x14ac:dyDescent="0.4">
      <c r="B9" s="35" t="s">
        <v>3</v>
      </c>
      <c r="C9" s="119" t="s">
        <v>24</v>
      </c>
      <c r="D9" s="119"/>
      <c r="E9" s="119"/>
      <c r="F9" s="119"/>
      <c r="G9" s="38" t="s">
        <v>26</v>
      </c>
      <c r="H9" s="139" t="s">
        <v>27</v>
      </c>
      <c r="I9" s="139"/>
      <c r="J9" s="81"/>
      <c r="K9" s="81"/>
      <c r="L9" s="1"/>
      <c r="M9" s="14" t="s">
        <v>28</v>
      </c>
      <c r="N9" s="1"/>
    </row>
    <row r="10" spans="2:14" ht="30.75" customHeight="1" x14ac:dyDescent="0.4">
      <c r="B10" s="35" t="s">
        <v>29</v>
      </c>
      <c r="C10" s="112" t="s">
        <v>30</v>
      </c>
      <c r="D10" s="112"/>
      <c r="E10" s="112"/>
      <c r="F10" s="112"/>
      <c r="G10" s="112"/>
      <c r="H10" s="112"/>
      <c r="I10" s="112"/>
      <c r="J10" s="15"/>
      <c r="K10" s="15"/>
      <c r="L10" s="1"/>
      <c r="M10" s="14"/>
      <c r="N10" s="1"/>
    </row>
    <row r="11" spans="2:14" ht="30.75" customHeight="1" x14ac:dyDescent="0.4">
      <c r="B11" s="35" t="s">
        <v>31</v>
      </c>
      <c r="C11" s="113" t="s">
        <v>32</v>
      </c>
      <c r="D11" s="113"/>
      <c r="E11" s="113"/>
      <c r="F11" s="113"/>
      <c r="G11" s="113"/>
      <c r="H11" s="113"/>
      <c r="I11" s="113"/>
      <c r="J11" s="11"/>
      <c r="K11" s="11"/>
      <c r="L11" s="1"/>
      <c r="M11" s="14"/>
      <c r="N11" s="2" t="s">
        <v>33</v>
      </c>
    </row>
    <row r="12" spans="2:14" ht="30.75" customHeight="1" x14ac:dyDescent="0.4">
      <c r="B12" s="35" t="s">
        <v>34</v>
      </c>
      <c r="C12" s="140" t="s">
        <v>35</v>
      </c>
      <c r="D12" s="141"/>
      <c r="E12" s="141"/>
      <c r="F12" s="142"/>
      <c r="G12" s="38" t="s">
        <v>36</v>
      </c>
      <c r="H12" s="143" t="s">
        <v>37</v>
      </c>
      <c r="I12" s="143"/>
      <c r="J12" s="11"/>
      <c r="K12" s="11"/>
      <c r="L12" s="1"/>
      <c r="M12" s="14" t="s">
        <v>38</v>
      </c>
      <c r="N12" s="2" t="s">
        <v>18</v>
      </c>
    </row>
    <row r="13" spans="2:14" ht="30.75" customHeight="1" x14ac:dyDescent="0.4">
      <c r="B13" s="35" t="s">
        <v>39</v>
      </c>
      <c r="C13" s="136" t="s">
        <v>40</v>
      </c>
      <c r="D13" s="137"/>
      <c r="E13" s="137"/>
      <c r="F13" s="138"/>
      <c r="G13" s="38" t="s">
        <v>41</v>
      </c>
      <c r="H13" s="113" t="s">
        <v>13</v>
      </c>
      <c r="I13" s="113"/>
      <c r="J13" s="11"/>
      <c r="K13" s="11"/>
      <c r="L13" s="1"/>
      <c r="M13" s="14" t="s">
        <v>42</v>
      </c>
      <c r="N13" s="1"/>
    </row>
    <row r="14" spans="2:14" ht="64.5" customHeight="1" x14ac:dyDescent="0.4">
      <c r="B14" s="35" t="s">
        <v>43</v>
      </c>
      <c r="C14" s="145" t="s">
        <v>44</v>
      </c>
      <c r="D14" s="146"/>
      <c r="E14" s="146"/>
      <c r="F14" s="146"/>
      <c r="G14" s="146"/>
      <c r="H14" s="146"/>
      <c r="I14" s="147"/>
      <c r="J14" s="15"/>
      <c r="K14" s="15"/>
      <c r="L14" s="1"/>
      <c r="M14" s="14" t="s">
        <v>45</v>
      </c>
      <c r="N14" s="2"/>
    </row>
    <row r="15" spans="2:14" ht="30.75" customHeight="1" x14ac:dyDescent="0.4">
      <c r="B15" s="35" t="s">
        <v>46</v>
      </c>
      <c r="C15" s="148" t="s">
        <v>47</v>
      </c>
      <c r="D15" s="149"/>
      <c r="E15" s="149"/>
      <c r="F15" s="149"/>
      <c r="G15" s="149"/>
      <c r="H15" s="149"/>
      <c r="I15" s="150"/>
      <c r="J15" s="16"/>
      <c r="K15" s="16"/>
      <c r="L15" s="1"/>
      <c r="M15" s="14" t="s">
        <v>48</v>
      </c>
      <c r="N15" s="2"/>
    </row>
    <row r="16" spans="2:14" ht="20.25" customHeight="1" x14ac:dyDescent="0.4">
      <c r="B16" s="35" t="s">
        <v>49</v>
      </c>
      <c r="C16" s="145" t="s">
        <v>50</v>
      </c>
      <c r="D16" s="146"/>
      <c r="E16" s="146"/>
      <c r="F16" s="146"/>
      <c r="G16" s="146"/>
      <c r="H16" s="146"/>
      <c r="I16" s="147"/>
      <c r="J16" s="17"/>
      <c r="K16" s="17"/>
      <c r="L16" s="1"/>
      <c r="M16" s="14"/>
      <c r="N16" s="2"/>
    </row>
    <row r="17" spans="2:14" ht="30.75" customHeight="1" x14ac:dyDescent="0.4">
      <c r="B17" s="35" t="s">
        <v>51</v>
      </c>
      <c r="C17" s="136" t="s">
        <v>52</v>
      </c>
      <c r="D17" s="137"/>
      <c r="E17" s="137"/>
      <c r="F17" s="137"/>
      <c r="G17" s="137"/>
      <c r="H17" s="137"/>
      <c r="I17" s="138"/>
      <c r="J17" s="18"/>
      <c r="K17" s="18"/>
      <c r="L17" s="1"/>
      <c r="M17" s="14" t="s">
        <v>53</v>
      </c>
      <c r="N17" s="2"/>
    </row>
    <row r="18" spans="2:14" ht="18" customHeight="1" x14ac:dyDescent="0.4">
      <c r="B18" s="129" t="s">
        <v>54</v>
      </c>
      <c r="C18" s="130" t="s">
        <v>55</v>
      </c>
      <c r="D18" s="130"/>
      <c r="E18" s="130"/>
      <c r="F18" s="131" t="s">
        <v>56</v>
      </c>
      <c r="G18" s="131"/>
      <c r="H18" s="131"/>
      <c r="I18" s="131"/>
      <c r="J18" s="82"/>
      <c r="K18" s="82"/>
      <c r="L18" s="1"/>
      <c r="M18" s="14" t="s">
        <v>57</v>
      </c>
      <c r="N18" s="2"/>
    </row>
    <row r="19" spans="2:14" ht="39.75" customHeight="1" x14ac:dyDescent="0.4">
      <c r="B19" s="129"/>
      <c r="C19" s="157" t="s">
        <v>58</v>
      </c>
      <c r="D19" s="158"/>
      <c r="E19" s="159"/>
      <c r="F19" s="158" t="s">
        <v>59</v>
      </c>
      <c r="G19" s="158"/>
      <c r="H19" s="158"/>
      <c r="I19" s="159"/>
      <c r="J19" s="17"/>
      <c r="K19" s="17"/>
      <c r="L19" s="1"/>
      <c r="M19" s="14" t="s">
        <v>37</v>
      </c>
      <c r="N19" s="2"/>
    </row>
    <row r="20" spans="2:14" ht="39.75" customHeight="1" x14ac:dyDescent="0.4">
      <c r="B20" s="36" t="s">
        <v>60</v>
      </c>
      <c r="C20" s="160" t="s">
        <v>52</v>
      </c>
      <c r="D20" s="161"/>
      <c r="E20" s="162"/>
      <c r="F20" s="163" t="s">
        <v>52</v>
      </c>
      <c r="G20" s="163"/>
      <c r="H20" s="163"/>
      <c r="I20" s="164"/>
      <c r="J20" s="11"/>
      <c r="K20" s="11"/>
      <c r="L20" s="1"/>
      <c r="M20" s="14"/>
      <c r="N20" s="2"/>
    </row>
    <row r="21" spans="2:14" ht="51.75" customHeight="1" x14ac:dyDescent="0.4">
      <c r="B21" s="36" t="s">
        <v>61</v>
      </c>
      <c r="C21" s="165" t="s">
        <v>62</v>
      </c>
      <c r="D21" s="166"/>
      <c r="E21" s="167"/>
      <c r="F21" s="166" t="s">
        <v>63</v>
      </c>
      <c r="G21" s="166"/>
      <c r="H21" s="166"/>
      <c r="I21" s="168"/>
      <c r="J21" s="16"/>
      <c r="K21" s="16"/>
      <c r="L21" s="1"/>
      <c r="M21" s="20"/>
      <c r="N21" s="2"/>
    </row>
    <row r="22" spans="2:14" ht="23.25" customHeight="1" x14ac:dyDescent="0.4">
      <c r="B22" s="36" t="s">
        <v>64</v>
      </c>
      <c r="C22" s="157" t="s">
        <v>65</v>
      </c>
      <c r="D22" s="158"/>
      <c r="E22" s="169"/>
      <c r="F22" s="38" t="s">
        <v>66</v>
      </c>
      <c r="G22" s="60"/>
      <c r="H22" s="38" t="s">
        <v>67</v>
      </c>
      <c r="I22" s="79">
        <v>0</v>
      </c>
      <c r="J22" s="83"/>
      <c r="K22" s="83"/>
      <c r="L22" s="1"/>
      <c r="M22" s="20"/>
      <c r="N22" s="1"/>
    </row>
    <row r="23" spans="2:14" ht="27" customHeight="1" x14ac:dyDescent="0.4">
      <c r="B23" s="36" t="s">
        <v>68</v>
      </c>
      <c r="C23" s="157" t="s">
        <v>69</v>
      </c>
      <c r="D23" s="158"/>
      <c r="E23" s="169"/>
      <c r="F23" s="38" t="s">
        <v>70</v>
      </c>
      <c r="G23" s="170">
        <v>0.12</v>
      </c>
      <c r="H23" s="171"/>
      <c r="I23" s="172"/>
      <c r="J23" s="84"/>
      <c r="K23" s="84"/>
      <c r="L23" s="1"/>
      <c r="M23" s="20"/>
      <c r="N23" s="1"/>
    </row>
    <row r="24" spans="2:14" ht="30.75" customHeight="1" x14ac:dyDescent="0.4">
      <c r="B24" s="37" t="s">
        <v>71</v>
      </c>
      <c r="C24" s="151" t="s">
        <v>48</v>
      </c>
      <c r="D24" s="152"/>
      <c r="E24" s="153"/>
      <c r="F24" s="39" t="s">
        <v>72</v>
      </c>
      <c r="G24" s="154"/>
      <c r="H24" s="155"/>
      <c r="I24" s="156"/>
      <c r="J24" s="82"/>
      <c r="K24" s="82"/>
      <c r="L24" s="1"/>
      <c r="M24" s="20"/>
      <c r="N24" s="1"/>
    </row>
    <row r="25" spans="2:14" ht="22.5" customHeight="1" x14ac:dyDescent="0.4">
      <c r="B25" s="173" t="s">
        <v>73</v>
      </c>
      <c r="C25" s="122"/>
      <c r="D25" s="122"/>
      <c r="E25" s="122"/>
      <c r="F25" s="122"/>
      <c r="G25" s="122"/>
      <c r="H25" s="122"/>
      <c r="I25" s="174"/>
      <c r="J25" s="9"/>
      <c r="K25" s="9"/>
      <c r="L25" s="1"/>
      <c r="M25" s="20"/>
      <c r="N25" s="1"/>
    </row>
    <row r="26" spans="2:14" ht="43.5" customHeight="1" x14ac:dyDescent="0.4">
      <c r="B26" s="40" t="s">
        <v>74</v>
      </c>
      <c r="C26" s="41" t="s">
        <v>75</v>
      </c>
      <c r="D26" s="41" t="s">
        <v>76</v>
      </c>
      <c r="E26" s="42" t="s">
        <v>77</v>
      </c>
      <c r="F26" s="41" t="s">
        <v>78</v>
      </c>
      <c r="G26" s="41" t="s">
        <v>79</v>
      </c>
      <c r="H26" s="42" t="s">
        <v>80</v>
      </c>
      <c r="I26" s="43" t="s">
        <v>81</v>
      </c>
      <c r="J26" s="17"/>
      <c r="K26" s="17"/>
      <c r="L26" s="1"/>
      <c r="M26" s="20"/>
      <c r="N26" s="1"/>
    </row>
    <row r="27" spans="2:14" ht="19.5" customHeight="1" x14ac:dyDescent="0.4">
      <c r="B27" s="44" t="s">
        <v>82</v>
      </c>
      <c r="C27" s="85">
        <f t="shared" ref="C27:C32" si="0">IF(OR(A27=0,A27=""),0,B27/A27)</f>
        <v>0</v>
      </c>
      <c r="D27" s="52">
        <v>0</v>
      </c>
      <c r="E27" s="53">
        <f t="shared" ref="E27:E38" si="1">IF(OR(C27=0,C27=""),0,D27/C27)</f>
        <v>0</v>
      </c>
      <c r="F27" s="175">
        <f>SUM(C27:C38)</f>
        <v>0.11950000000000001</v>
      </c>
      <c r="G27" s="178">
        <f>SUM(D27:D38)</f>
        <v>9.9000000000000005E-2</v>
      </c>
      <c r="H27" s="77">
        <f>+(D27/$G$23)</f>
        <v>0</v>
      </c>
      <c r="I27" s="175">
        <f>G27+I22</f>
        <v>9.9000000000000005E-2</v>
      </c>
      <c r="J27" s="86"/>
      <c r="K27" s="86"/>
      <c r="L27" s="1"/>
      <c r="M27" s="20"/>
      <c r="N27" s="1"/>
    </row>
    <row r="28" spans="2:14" ht="19.5" customHeight="1" x14ac:dyDescent="0.4">
      <c r="B28" s="44" t="s">
        <v>83</v>
      </c>
      <c r="C28" s="85">
        <f t="shared" si="0"/>
        <v>0</v>
      </c>
      <c r="D28" s="52">
        <v>0</v>
      </c>
      <c r="E28" s="53">
        <f t="shared" si="1"/>
        <v>0</v>
      </c>
      <c r="F28" s="176"/>
      <c r="G28" s="179"/>
      <c r="H28" s="77">
        <f t="shared" ref="H28:H38" si="2">+IF(D28="","",((D28*100%)/$G$23)+H27)</f>
        <v>0</v>
      </c>
      <c r="I28" s="176"/>
      <c r="J28" s="86"/>
      <c r="K28" s="86"/>
      <c r="L28" s="1"/>
      <c r="M28" s="20"/>
      <c r="N28" s="1"/>
    </row>
    <row r="29" spans="2:14" ht="19.5" customHeight="1" x14ac:dyDescent="0.4">
      <c r="B29" s="44" t="s">
        <v>84</v>
      </c>
      <c r="C29" s="85">
        <f t="shared" si="0"/>
        <v>0</v>
      </c>
      <c r="D29" s="52">
        <v>0</v>
      </c>
      <c r="E29" s="53">
        <f t="shared" si="1"/>
        <v>0</v>
      </c>
      <c r="F29" s="176"/>
      <c r="G29" s="179"/>
      <c r="H29" s="77">
        <f t="shared" si="2"/>
        <v>0</v>
      </c>
      <c r="I29" s="176"/>
      <c r="J29" s="86"/>
      <c r="K29" s="86"/>
      <c r="L29" s="1"/>
      <c r="M29" s="20"/>
      <c r="N29" s="1"/>
    </row>
    <row r="30" spans="2:14" ht="19.5" customHeight="1" x14ac:dyDescent="0.4">
      <c r="B30" s="44" t="s">
        <v>85</v>
      </c>
      <c r="C30" s="85">
        <f t="shared" si="0"/>
        <v>0</v>
      </c>
      <c r="D30" s="52">
        <v>0</v>
      </c>
      <c r="E30" s="53">
        <f t="shared" si="1"/>
        <v>0</v>
      </c>
      <c r="F30" s="176"/>
      <c r="G30" s="179"/>
      <c r="H30" s="77">
        <f t="shared" si="2"/>
        <v>0</v>
      </c>
      <c r="I30" s="176"/>
      <c r="J30" s="86"/>
      <c r="K30" s="86"/>
      <c r="L30" s="1"/>
      <c r="M30" s="1"/>
      <c r="N30" s="1"/>
    </row>
    <row r="31" spans="2:14" ht="19.5" customHeight="1" x14ac:dyDescent="0.4">
      <c r="B31" s="44" t="s">
        <v>86</v>
      </c>
      <c r="C31" s="85">
        <f t="shared" si="0"/>
        <v>0</v>
      </c>
      <c r="D31" s="52">
        <v>0</v>
      </c>
      <c r="E31" s="53">
        <f t="shared" si="1"/>
        <v>0</v>
      </c>
      <c r="F31" s="176"/>
      <c r="G31" s="179"/>
      <c r="H31" s="77">
        <f t="shared" si="2"/>
        <v>0</v>
      </c>
      <c r="I31" s="176"/>
      <c r="J31" s="86"/>
      <c r="K31" s="86"/>
      <c r="L31" s="1"/>
      <c r="M31" s="1"/>
      <c r="N31" s="1"/>
    </row>
    <row r="32" spans="2:14" ht="19.5" customHeight="1" x14ac:dyDescent="0.4">
      <c r="B32" s="44" t="s">
        <v>87</v>
      </c>
      <c r="C32" s="85">
        <f t="shared" si="0"/>
        <v>0</v>
      </c>
      <c r="D32" s="52">
        <v>0</v>
      </c>
      <c r="E32" s="53">
        <f t="shared" si="1"/>
        <v>0</v>
      </c>
      <c r="F32" s="176"/>
      <c r="G32" s="179"/>
      <c r="H32" s="77">
        <f t="shared" si="2"/>
        <v>0</v>
      </c>
      <c r="I32" s="176"/>
      <c r="J32" s="86"/>
      <c r="K32" s="86"/>
      <c r="L32" s="1"/>
      <c r="M32" s="1"/>
      <c r="N32" s="1"/>
    </row>
    <row r="33" spans="2:11" ht="19.5" customHeight="1" x14ac:dyDescent="0.4">
      <c r="B33" s="44" t="s">
        <v>88</v>
      </c>
      <c r="C33" s="368">
        <v>1.9800000000000002E-2</v>
      </c>
      <c r="D33" s="368">
        <v>1.9800000000000002E-2</v>
      </c>
      <c r="E33" s="53">
        <f t="shared" si="1"/>
        <v>1</v>
      </c>
      <c r="F33" s="176"/>
      <c r="G33" s="179"/>
      <c r="H33" s="77">
        <f t="shared" si="2"/>
        <v>0.16500000000000001</v>
      </c>
      <c r="I33" s="176"/>
      <c r="J33" s="86"/>
      <c r="K33" s="86"/>
    </row>
    <row r="34" spans="2:11" ht="19.5" customHeight="1" x14ac:dyDescent="0.4">
      <c r="B34" s="44" t="s">
        <v>89</v>
      </c>
      <c r="C34" s="368">
        <v>1.9800000000000002E-2</v>
      </c>
      <c r="D34" s="368">
        <v>1.9800000000000002E-2</v>
      </c>
      <c r="E34" s="53">
        <f t="shared" si="1"/>
        <v>1</v>
      </c>
      <c r="F34" s="176"/>
      <c r="G34" s="179"/>
      <c r="H34" s="77">
        <f t="shared" si="2"/>
        <v>0.33</v>
      </c>
      <c r="I34" s="176"/>
      <c r="J34" s="86"/>
      <c r="K34" s="86"/>
    </row>
    <row r="35" spans="2:11" ht="19.5" customHeight="1" x14ac:dyDescent="0.4">
      <c r="B35" s="44" t="s">
        <v>90</v>
      </c>
      <c r="C35" s="368">
        <v>1.9800000000000002E-2</v>
      </c>
      <c r="D35" s="368">
        <v>1.9800000000000002E-2</v>
      </c>
      <c r="E35" s="53">
        <f t="shared" si="1"/>
        <v>1</v>
      </c>
      <c r="F35" s="176"/>
      <c r="G35" s="179"/>
      <c r="H35" s="77">
        <f t="shared" si="2"/>
        <v>0.495</v>
      </c>
      <c r="I35" s="176"/>
      <c r="J35" s="86"/>
      <c r="K35" s="86"/>
    </row>
    <row r="36" spans="2:11" ht="19.5" customHeight="1" x14ac:dyDescent="0.4">
      <c r="B36" s="44" t="s">
        <v>91</v>
      </c>
      <c r="C36" s="368">
        <v>1.9800000000000002E-2</v>
      </c>
      <c r="D36" s="368">
        <v>1.9800000000000002E-2</v>
      </c>
      <c r="E36" s="53">
        <f t="shared" si="1"/>
        <v>1</v>
      </c>
      <c r="F36" s="176"/>
      <c r="G36" s="179"/>
      <c r="H36" s="77">
        <f t="shared" si="2"/>
        <v>0.66</v>
      </c>
      <c r="I36" s="176"/>
      <c r="J36" s="86"/>
      <c r="K36" s="86"/>
    </row>
    <row r="37" spans="2:11" ht="19.5" customHeight="1" x14ac:dyDescent="0.4">
      <c r="B37" s="44" t="s">
        <v>92</v>
      </c>
      <c r="C37" s="368">
        <v>1.9800000000000002E-2</v>
      </c>
      <c r="D37" s="368">
        <v>1.9800000000000002E-2</v>
      </c>
      <c r="E37" s="53">
        <f t="shared" si="1"/>
        <v>1</v>
      </c>
      <c r="F37" s="176"/>
      <c r="G37" s="179"/>
      <c r="H37" s="73">
        <f t="shared" si="2"/>
        <v>0.82500000000000007</v>
      </c>
      <c r="I37" s="176"/>
      <c r="J37" s="86"/>
      <c r="K37" s="86"/>
    </row>
    <row r="38" spans="2:11" ht="19.5" customHeight="1" x14ac:dyDescent="0.4">
      <c r="B38" s="44" t="s">
        <v>93</v>
      </c>
      <c r="C38" s="368">
        <v>2.0500000000000001E-2</v>
      </c>
      <c r="D38" s="87"/>
      <c r="E38" s="53">
        <f t="shared" si="1"/>
        <v>0</v>
      </c>
      <c r="F38" s="177"/>
      <c r="G38" s="180"/>
      <c r="H38" s="73" t="str">
        <f t="shared" si="2"/>
        <v/>
      </c>
      <c r="I38" s="177"/>
      <c r="J38" s="86"/>
      <c r="K38" s="86"/>
    </row>
    <row r="39" spans="2:11" ht="143.25" customHeight="1" x14ac:dyDescent="0.4">
      <c r="B39" s="45" t="s">
        <v>94</v>
      </c>
      <c r="C39" s="181" t="s">
        <v>95</v>
      </c>
      <c r="D39" s="182"/>
      <c r="E39" s="182"/>
      <c r="F39" s="182"/>
      <c r="G39" s="182"/>
      <c r="H39" s="182"/>
      <c r="I39" s="183"/>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41.25" customHeight="1" x14ac:dyDescent="0.4">
      <c r="B45" s="35" t="s">
        <v>96</v>
      </c>
      <c r="C45" s="193" t="s">
        <v>97</v>
      </c>
      <c r="D45" s="194"/>
      <c r="E45" s="194"/>
      <c r="F45" s="194"/>
      <c r="G45" s="194"/>
      <c r="H45" s="194"/>
      <c r="I45" s="195"/>
      <c r="J45" s="25"/>
      <c r="K45" s="25"/>
    </row>
    <row r="46" spans="2:11" ht="69.75" customHeight="1" x14ac:dyDescent="0.4">
      <c r="B46" s="35" t="s">
        <v>98</v>
      </c>
      <c r="C46" s="193" t="s">
        <v>99</v>
      </c>
      <c r="D46" s="194"/>
      <c r="E46" s="194"/>
      <c r="F46" s="194"/>
      <c r="G46" s="194"/>
      <c r="H46" s="194"/>
      <c r="I46" s="195"/>
      <c r="J46" s="25"/>
      <c r="K46" s="25"/>
    </row>
    <row r="47" spans="2:11" ht="22.5" customHeight="1" x14ac:dyDescent="0.4">
      <c r="B47" s="122" t="s">
        <v>100</v>
      </c>
      <c r="C47" s="122"/>
      <c r="D47" s="122"/>
      <c r="E47" s="122"/>
      <c r="F47" s="122"/>
      <c r="G47" s="122"/>
      <c r="H47" s="122"/>
      <c r="I47" s="122"/>
      <c r="J47" s="25"/>
      <c r="K47" s="25"/>
    </row>
    <row r="48" spans="2:11" ht="32.25" customHeight="1" x14ac:dyDescent="0.4">
      <c r="B48" s="47" t="s">
        <v>101</v>
      </c>
      <c r="C48" s="145" t="s">
        <v>102</v>
      </c>
      <c r="D48" s="146"/>
      <c r="E48" s="146"/>
      <c r="F48" s="146"/>
      <c r="G48" s="146"/>
      <c r="H48" s="146"/>
      <c r="I48" s="147"/>
      <c r="J48" s="26"/>
      <c r="K48" s="26"/>
    </row>
    <row r="49" spans="2:11" ht="28.5" customHeight="1" x14ac:dyDescent="0.4">
      <c r="B49" s="38" t="s">
        <v>103</v>
      </c>
      <c r="C49" s="145" t="s">
        <v>102</v>
      </c>
      <c r="D49" s="146"/>
      <c r="E49" s="146"/>
      <c r="F49" s="146"/>
      <c r="G49" s="146"/>
      <c r="H49" s="146"/>
      <c r="I49" s="147"/>
      <c r="J49" s="26"/>
      <c r="K49" s="26"/>
    </row>
    <row r="50" spans="2:11" ht="30" customHeight="1" x14ac:dyDescent="0.4">
      <c r="B50" s="46" t="s">
        <v>104</v>
      </c>
      <c r="C50" s="157" t="s">
        <v>105</v>
      </c>
      <c r="D50" s="158"/>
      <c r="E50" s="158"/>
      <c r="F50" s="158"/>
      <c r="G50" s="158"/>
      <c r="H50" s="158"/>
      <c r="I50" s="159"/>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50:I50"/>
    <mergeCell ref="B25:I25"/>
    <mergeCell ref="F27:F38"/>
    <mergeCell ref="G27:G38"/>
    <mergeCell ref="I27:I38"/>
    <mergeCell ref="C39:I39"/>
    <mergeCell ref="B40:I44"/>
    <mergeCell ref="C45:I45"/>
    <mergeCell ref="C46:I46"/>
    <mergeCell ref="B47:I47"/>
    <mergeCell ref="C48:I48"/>
    <mergeCell ref="C49:I49"/>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17:I17"/>
    <mergeCell ref="C8:F8"/>
    <mergeCell ref="C9:F9"/>
    <mergeCell ref="H9:I9"/>
    <mergeCell ref="C10:I10"/>
    <mergeCell ref="C11:I11"/>
    <mergeCell ref="C12:F12"/>
    <mergeCell ref="H12:I12"/>
    <mergeCell ref="H8:I8"/>
    <mergeCell ref="C13:F13"/>
    <mergeCell ref="H13:I13"/>
    <mergeCell ref="C14:I14"/>
    <mergeCell ref="C15:I15"/>
    <mergeCell ref="C16:I16"/>
    <mergeCell ref="B4:I4"/>
    <mergeCell ref="B5:I5"/>
    <mergeCell ref="D6:E6"/>
    <mergeCell ref="F6:I6"/>
    <mergeCell ref="D7:E7"/>
    <mergeCell ref="F7:G7"/>
    <mergeCell ref="B1:B3"/>
    <mergeCell ref="C1:H1"/>
    <mergeCell ref="I1:I3"/>
    <mergeCell ref="C2:H2"/>
    <mergeCell ref="C3:E3"/>
    <mergeCell ref="F3:H3"/>
  </mergeCells>
  <dataValidations count="5">
    <dataValidation type="list" showDropDown="1" showInputMessage="1" showErrorMessage="1" sqref="K12" xr:uid="{00000000-0002-0000-0000-000000000000}">
      <formula1>O17:O19</formula1>
    </dataValidation>
    <dataValidation type="list" allowBlank="1" showInputMessage="1" showErrorMessage="1" sqref="C9:F9" xr:uid="{00000000-0002-0000-0000-000001000000}">
      <formula1>$M$6:$M$9</formula1>
    </dataValidation>
    <dataValidation type="list" allowBlank="1" showInputMessage="1" showErrorMessage="1" sqref="J10:K10" xr:uid="{00000000-0002-0000-0000-000002000000}">
      <formula1>$M$21:$M$28</formula1>
    </dataValidation>
    <dataValidation type="list" allowBlank="1" showInputMessage="1" showErrorMessage="1" sqref="H13:I13" xr:uid="{00000000-0002-0000-0000-000003000000}">
      <formula1>$N$5:$N$8</formula1>
    </dataValidation>
    <dataValidation type="list" allowBlank="1" showInputMessage="1" showErrorMessage="1" sqref="C7 I7" xr:uid="{00000000-0002-0000-00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ignoredErrors>
    <ignoredError sqref="H28 H29:H38 F27:G38" unlockedFormula="1"/>
  </ignoredError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X56"/>
  <sheetViews>
    <sheetView topLeftCell="A23" zoomScaleNormal="100" workbookViewId="0">
      <selection activeCell="F24" sqref="F2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c r="J7" s="11"/>
      <c r="K7" s="11"/>
      <c r="M7" s="7" t="s">
        <v>19</v>
      </c>
      <c r="N7" s="2" t="s">
        <v>20</v>
      </c>
    </row>
    <row r="8" spans="2:14" ht="30.75" customHeight="1" x14ac:dyDescent="0.4">
      <c r="B8" s="35" t="s">
        <v>21</v>
      </c>
      <c r="C8" s="112"/>
      <c r="D8" s="112"/>
      <c r="E8" s="112"/>
      <c r="F8" s="112"/>
      <c r="G8" s="38" t="s">
        <v>23</v>
      </c>
      <c r="J8" s="12"/>
      <c r="K8" s="12"/>
      <c r="M8" s="7" t="s">
        <v>24</v>
      </c>
      <c r="N8" s="2" t="s">
        <v>25</v>
      </c>
    </row>
    <row r="9" spans="2:14" ht="30.75" customHeight="1" x14ac:dyDescent="0.4">
      <c r="B9" s="35" t="s">
        <v>3</v>
      </c>
      <c r="C9" s="119"/>
      <c r="D9" s="119"/>
      <c r="E9" s="119"/>
      <c r="F9" s="119"/>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98"/>
      <c r="D12" s="199"/>
      <c r="E12" s="199"/>
      <c r="F12" s="200"/>
      <c r="G12" s="38" t="s">
        <v>36</v>
      </c>
      <c r="H12" s="143" t="s">
        <v>53</v>
      </c>
      <c r="I12" s="143"/>
      <c r="J12" s="11"/>
      <c r="K12" s="11"/>
      <c r="M12" s="14" t="s">
        <v>38</v>
      </c>
      <c r="N12" s="2" t="s">
        <v>18</v>
      </c>
    </row>
    <row r="13" spans="2:14" ht="30.75" customHeight="1" x14ac:dyDescent="0.4">
      <c r="B13" s="35" t="s">
        <v>39</v>
      </c>
      <c r="C13" s="136" t="s">
        <v>40</v>
      </c>
      <c r="D13" s="137"/>
      <c r="E13" s="137"/>
      <c r="F13" s="138"/>
      <c r="G13" s="38" t="s">
        <v>41</v>
      </c>
      <c r="H13" s="113" t="s">
        <v>13</v>
      </c>
      <c r="I13" s="113"/>
      <c r="J13" s="11"/>
      <c r="K13" s="11"/>
      <c r="M13" s="14" t="s">
        <v>42</v>
      </c>
    </row>
    <row r="14" spans="2:14" ht="64.5" customHeight="1" x14ac:dyDescent="0.4">
      <c r="B14" s="35" t="s">
        <v>43</v>
      </c>
      <c r="C14" s="201"/>
      <c r="D14" s="202"/>
      <c r="E14" s="202"/>
      <c r="F14" s="202"/>
      <c r="G14" s="202"/>
      <c r="H14" s="202"/>
      <c r="I14" s="203"/>
      <c r="J14" s="15"/>
      <c r="K14" s="15"/>
      <c r="M14" s="14" t="s">
        <v>45</v>
      </c>
      <c r="N14" s="2"/>
    </row>
    <row r="15" spans="2:14" ht="30.75" customHeight="1" x14ac:dyDescent="0.4">
      <c r="B15" s="35" t="s">
        <v>46</v>
      </c>
      <c r="C15" s="148" t="s">
        <v>106</v>
      </c>
      <c r="D15" s="149"/>
      <c r="E15" s="149"/>
      <c r="F15" s="149"/>
      <c r="G15" s="149"/>
      <c r="H15" s="149"/>
      <c r="I15" s="149"/>
      <c r="J15" s="16"/>
      <c r="K15" s="16"/>
      <c r="M15" s="14" t="s">
        <v>48</v>
      </c>
      <c r="N15" s="2"/>
    </row>
    <row r="16" spans="2:14" ht="20.25" customHeight="1" x14ac:dyDescent="0.4">
      <c r="B16" s="35" t="s">
        <v>49</v>
      </c>
      <c r="C16" s="204" t="s">
        <v>107</v>
      </c>
      <c r="D16" s="205"/>
      <c r="E16" s="205"/>
      <c r="F16" s="205"/>
      <c r="G16" s="205"/>
      <c r="H16" s="205"/>
      <c r="I16" s="206"/>
      <c r="J16" s="17"/>
      <c r="K16" s="17">
        <v>8</v>
      </c>
      <c r="M16" s="14"/>
      <c r="N16" s="2"/>
    </row>
    <row r="17" spans="2:14" ht="30.75" customHeight="1" x14ac:dyDescent="0.4">
      <c r="B17" s="35" t="s">
        <v>51</v>
      </c>
      <c r="C17" s="160" t="s">
        <v>108</v>
      </c>
      <c r="D17" s="161"/>
      <c r="E17" s="161"/>
      <c r="F17" s="161"/>
      <c r="G17" s="161"/>
      <c r="H17" s="161"/>
      <c r="I17" s="196"/>
      <c r="J17" s="18"/>
      <c r="K17" s="18">
        <v>10</v>
      </c>
      <c r="M17" s="14" t="s">
        <v>53</v>
      </c>
      <c r="N17" s="2"/>
    </row>
    <row r="18" spans="2:14" ht="18" customHeight="1" x14ac:dyDescent="0.4">
      <c r="B18" s="129" t="s">
        <v>54</v>
      </c>
      <c r="C18" s="130" t="s">
        <v>55</v>
      </c>
      <c r="D18" s="130"/>
      <c r="E18" s="130"/>
      <c r="F18" s="131" t="s">
        <v>56</v>
      </c>
      <c r="G18" s="131"/>
      <c r="H18" s="131"/>
      <c r="I18" s="131"/>
      <c r="J18" s="19"/>
      <c r="K18" s="19">
        <f>+K16/K17</f>
        <v>0.8</v>
      </c>
      <c r="M18" s="14" t="s">
        <v>57</v>
      </c>
      <c r="N18" s="2"/>
    </row>
    <row r="19" spans="2:14" ht="39.75" customHeight="1" x14ac:dyDescent="0.4">
      <c r="B19" s="129"/>
      <c r="C19" s="157" t="s">
        <v>58</v>
      </c>
      <c r="D19" s="158"/>
      <c r="E19" s="159"/>
      <c r="F19" s="158" t="s">
        <v>59</v>
      </c>
      <c r="G19" s="158"/>
      <c r="H19" s="158"/>
      <c r="I19" s="159"/>
      <c r="J19" s="17"/>
      <c r="K19" s="17"/>
      <c r="M19" s="14" t="s">
        <v>37</v>
      </c>
      <c r="N19" s="2"/>
    </row>
    <row r="20" spans="2:14" ht="39.75" customHeight="1" x14ac:dyDescent="0.4">
      <c r="B20" s="36" t="s">
        <v>60</v>
      </c>
      <c r="C20" s="160" t="s">
        <v>109</v>
      </c>
      <c r="D20" s="161"/>
      <c r="E20" s="162"/>
      <c r="F20" s="163" t="s">
        <v>109</v>
      </c>
      <c r="G20" s="163"/>
      <c r="H20" s="163"/>
      <c r="I20" s="164"/>
      <c r="J20" s="11"/>
      <c r="K20" s="11"/>
      <c r="M20" s="14"/>
      <c r="N20" s="2"/>
    </row>
    <row r="21" spans="2:14" ht="42" customHeight="1" x14ac:dyDescent="0.4">
      <c r="B21" s="36" t="s">
        <v>61</v>
      </c>
      <c r="C21" s="198"/>
      <c r="D21" s="199"/>
      <c r="E21" s="207"/>
      <c r="F21" s="199"/>
      <c r="G21" s="199"/>
      <c r="H21" s="199"/>
      <c r="I21" s="208"/>
      <c r="J21" s="16"/>
      <c r="K21" s="16"/>
      <c r="M21" s="20"/>
      <c r="N21" s="2"/>
    </row>
    <row r="22" spans="2:14" ht="23.25" customHeight="1" x14ac:dyDescent="0.4">
      <c r="B22" s="36" t="s">
        <v>64</v>
      </c>
      <c r="C22" s="157" t="s">
        <v>65</v>
      </c>
      <c r="D22" s="158"/>
      <c r="E22" s="169"/>
      <c r="F22" s="38" t="s">
        <v>66</v>
      </c>
      <c r="G22" s="60"/>
      <c r="H22" s="38" t="s">
        <v>67</v>
      </c>
      <c r="I22" s="61"/>
      <c r="J22" s="21"/>
      <c r="K22" s="21"/>
      <c r="M22" s="20"/>
    </row>
    <row r="23" spans="2:14" ht="27" customHeight="1" x14ac:dyDescent="0.4">
      <c r="B23" s="36" t="s">
        <v>68</v>
      </c>
      <c r="C23" s="157" t="s">
        <v>69</v>
      </c>
      <c r="D23" s="158"/>
      <c r="E23" s="169"/>
      <c r="F23" s="38" t="s">
        <v>70</v>
      </c>
      <c r="G23" s="209"/>
      <c r="H23" s="210"/>
      <c r="I23" s="211"/>
      <c r="J23" s="22"/>
      <c r="K23" s="22"/>
      <c r="M23" s="20"/>
    </row>
    <row r="24" spans="2:14" ht="30.75" customHeight="1" x14ac:dyDescent="0.4">
      <c r="B24" s="37" t="s">
        <v>71</v>
      </c>
      <c r="C24" s="151" t="s">
        <v>48</v>
      </c>
      <c r="D24" s="152"/>
      <c r="E24" s="153"/>
      <c r="F24" s="39" t="s">
        <v>72</v>
      </c>
      <c r="G24" s="154"/>
      <c r="H24" s="155"/>
      <c r="I24" s="156"/>
      <c r="J24" s="19"/>
      <c r="K24" s="19"/>
      <c r="M24" s="20"/>
    </row>
    <row r="25" spans="2:14" ht="22.5" customHeight="1" x14ac:dyDescent="0.4">
      <c r="B25" s="173" t="s">
        <v>73</v>
      </c>
      <c r="C25" s="122"/>
      <c r="D25" s="122"/>
      <c r="E25" s="122"/>
      <c r="F25" s="122"/>
      <c r="G25" s="122"/>
      <c r="H25" s="122"/>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13">
        <f>SUM(C27:C38)</f>
        <v>16.600000000000001</v>
      </c>
      <c r="G27" s="213">
        <f>SUM(D27:D38)</f>
        <v>0</v>
      </c>
      <c r="H27" s="54" t="e">
        <f>+(D27*100%)/$G$23</f>
        <v>#DIV/0!</v>
      </c>
      <c r="I27" s="213">
        <f>G27+I22</f>
        <v>0</v>
      </c>
      <c r="J27" s="23"/>
      <c r="K27" s="23"/>
      <c r="M27" s="20"/>
    </row>
    <row r="28" spans="2:14" ht="19.5" customHeight="1" x14ac:dyDescent="0.5">
      <c r="B28" s="44" t="s">
        <v>83</v>
      </c>
      <c r="C28" s="51"/>
      <c r="D28" s="52"/>
      <c r="E28" s="53">
        <f t="shared" ref="E28:E38" si="0">IF(OR(C28=0,C28=""),0,D28/C28)</f>
        <v>0</v>
      </c>
      <c r="F28" s="214"/>
      <c r="G28" s="214"/>
      <c r="H28" s="55" t="str">
        <f>+IF(D28="","",((D28*100%)/$G$23)+H27)</f>
        <v/>
      </c>
      <c r="I28" s="214"/>
      <c r="J28" s="23"/>
      <c r="K28" s="23"/>
      <c r="M28" s="20"/>
    </row>
    <row r="29" spans="2:14" ht="19.5" customHeight="1" x14ac:dyDescent="0.5">
      <c r="B29" s="44" t="s">
        <v>84</v>
      </c>
      <c r="C29" s="51"/>
      <c r="D29" s="52"/>
      <c r="E29" s="53">
        <f t="shared" si="0"/>
        <v>0</v>
      </c>
      <c r="F29" s="214"/>
      <c r="G29" s="214"/>
      <c r="H29" s="55" t="str">
        <f>+IF(D29="","",((D29*100%)/$G$23)+H28)</f>
        <v/>
      </c>
      <c r="I29" s="214"/>
      <c r="J29" s="23"/>
      <c r="K29" s="23"/>
      <c r="M29" s="20"/>
    </row>
    <row r="30" spans="2:14" ht="19.5" customHeight="1" x14ac:dyDescent="0.5">
      <c r="B30" s="44" t="s">
        <v>85</v>
      </c>
      <c r="C30" s="51"/>
      <c r="D30" s="52"/>
      <c r="E30" s="53">
        <f t="shared" si="0"/>
        <v>0</v>
      </c>
      <c r="F30" s="214"/>
      <c r="G30" s="214"/>
      <c r="H30" s="55" t="str">
        <f t="shared" ref="H30:H38" si="1">+IF(D30="","",((D30*100%)/$G$23)+H29)</f>
        <v/>
      </c>
      <c r="I30" s="214"/>
      <c r="J30" s="23"/>
      <c r="K30" s="23"/>
    </row>
    <row r="31" spans="2:14" ht="19.5" customHeight="1" x14ac:dyDescent="0.5">
      <c r="B31" s="44" t="s">
        <v>86</v>
      </c>
      <c r="C31" s="51"/>
      <c r="D31" s="52"/>
      <c r="E31" s="53">
        <f t="shared" si="0"/>
        <v>0</v>
      </c>
      <c r="F31" s="214"/>
      <c r="G31" s="214"/>
      <c r="H31" s="55" t="str">
        <f t="shared" si="1"/>
        <v/>
      </c>
      <c r="I31" s="214"/>
      <c r="J31" s="23"/>
      <c r="K31" s="23"/>
    </row>
    <row r="32" spans="2:14" ht="19.5" customHeight="1" x14ac:dyDescent="0.5">
      <c r="B32" s="44" t="s">
        <v>87</v>
      </c>
      <c r="C32" s="51"/>
      <c r="D32" s="52"/>
      <c r="E32" s="53">
        <f t="shared" si="0"/>
        <v>0</v>
      </c>
      <c r="F32" s="214"/>
      <c r="G32" s="214"/>
      <c r="H32" s="55" t="str">
        <f t="shared" si="1"/>
        <v/>
      </c>
      <c r="I32" s="214"/>
      <c r="J32" s="23"/>
      <c r="K32" s="23"/>
    </row>
    <row r="33" spans="2:11" ht="19.5" customHeight="1" x14ac:dyDescent="0.5">
      <c r="B33" s="44" t="s">
        <v>88</v>
      </c>
      <c r="C33" s="51"/>
      <c r="D33" s="52"/>
      <c r="E33" s="53">
        <f t="shared" si="0"/>
        <v>0</v>
      </c>
      <c r="F33" s="214"/>
      <c r="G33" s="214"/>
      <c r="H33" s="62" t="str">
        <f>+IF(D33="","",((D33*100%)/$G$23)+H32)</f>
        <v/>
      </c>
      <c r="I33" s="214"/>
      <c r="J33" s="23"/>
      <c r="K33" s="23"/>
    </row>
    <row r="34" spans="2:11" ht="19.5" customHeight="1" x14ac:dyDescent="0.5">
      <c r="B34" s="44" t="s">
        <v>89</v>
      </c>
      <c r="C34" s="51"/>
      <c r="D34" s="52"/>
      <c r="E34" s="53">
        <f t="shared" si="0"/>
        <v>0</v>
      </c>
      <c r="F34" s="214"/>
      <c r="G34" s="214"/>
      <c r="H34" s="55" t="str">
        <f t="shared" si="1"/>
        <v/>
      </c>
      <c r="I34" s="214"/>
      <c r="J34" s="23"/>
      <c r="K34" s="23"/>
    </row>
    <row r="35" spans="2:11" ht="19.5" customHeight="1" x14ac:dyDescent="0.5">
      <c r="B35" s="44" t="s">
        <v>90</v>
      </c>
      <c r="C35" s="51"/>
      <c r="D35" s="52"/>
      <c r="E35" s="53">
        <f t="shared" si="0"/>
        <v>0</v>
      </c>
      <c r="F35" s="214"/>
      <c r="G35" s="214"/>
      <c r="H35" s="55" t="str">
        <f t="shared" si="1"/>
        <v/>
      </c>
      <c r="I35" s="214"/>
      <c r="J35" s="23"/>
      <c r="K35" s="23"/>
    </row>
    <row r="36" spans="2:11" ht="19.5" customHeight="1" x14ac:dyDescent="0.5">
      <c r="B36" s="44" t="s">
        <v>91</v>
      </c>
      <c r="C36" s="64">
        <v>16.600000000000001</v>
      </c>
      <c r="D36" s="88"/>
      <c r="E36" s="53">
        <f t="shared" si="0"/>
        <v>0</v>
      </c>
      <c r="F36" s="214"/>
      <c r="G36" s="214"/>
      <c r="H36" s="55" t="str">
        <f t="shared" si="1"/>
        <v/>
      </c>
      <c r="I36" s="214"/>
      <c r="J36" s="23"/>
      <c r="K36" s="23"/>
    </row>
    <row r="37" spans="2:11" ht="19.5" customHeight="1" x14ac:dyDescent="0.5">
      <c r="B37" s="44" t="s">
        <v>92</v>
      </c>
      <c r="C37" s="51"/>
      <c r="D37" s="52"/>
      <c r="E37" s="53">
        <f t="shared" si="0"/>
        <v>0</v>
      </c>
      <c r="F37" s="214"/>
      <c r="G37" s="214"/>
      <c r="H37" s="55" t="str">
        <f t="shared" si="1"/>
        <v/>
      </c>
      <c r="I37" s="214"/>
      <c r="J37" s="23"/>
      <c r="K37" s="23"/>
    </row>
    <row r="38" spans="2:11" ht="19.5" customHeight="1" x14ac:dyDescent="0.5">
      <c r="B38" s="44" t="s">
        <v>93</v>
      </c>
      <c r="C38" s="51"/>
      <c r="D38" s="52"/>
      <c r="E38" s="53">
        <f t="shared" si="0"/>
        <v>0</v>
      </c>
      <c r="F38" s="215"/>
      <c r="G38" s="215"/>
      <c r="H38" s="55" t="str">
        <f t="shared" si="1"/>
        <v/>
      </c>
      <c r="I38" s="215"/>
      <c r="J38" s="23"/>
      <c r="K38" s="23"/>
    </row>
    <row r="39" spans="2:11" ht="143.25" customHeight="1" x14ac:dyDescent="0.4">
      <c r="B39" s="45" t="s">
        <v>94</v>
      </c>
      <c r="C39" s="216"/>
      <c r="D39" s="217"/>
      <c r="E39" s="217"/>
      <c r="F39" s="217"/>
      <c r="G39" s="217"/>
      <c r="H39" s="217"/>
      <c r="I39" s="218"/>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41.25" customHeight="1" x14ac:dyDescent="0.4">
      <c r="B45" s="35" t="s">
        <v>96</v>
      </c>
      <c r="C45" s="216"/>
      <c r="D45" s="217"/>
      <c r="E45" s="217"/>
      <c r="F45" s="217"/>
      <c r="G45" s="217"/>
      <c r="H45" s="217"/>
      <c r="I45" s="218"/>
      <c r="J45" s="25"/>
      <c r="K45" s="25"/>
    </row>
    <row r="46" spans="2:11" ht="69.75" customHeight="1" x14ac:dyDescent="0.4">
      <c r="B46" s="35" t="s">
        <v>98</v>
      </c>
      <c r="C46" s="219"/>
      <c r="D46" s="220"/>
      <c r="E46" s="220"/>
      <c r="F46" s="220"/>
      <c r="G46" s="220"/>
      <c r="H46" s="220"/>
      <c r="I46" s="221"/>
      <c r="J46" s="25"/>
      <c r="K46" s="25"/>
    </row>
    <row r="47" spans="2:11" ht="22.5" customHeight="1" x14ac:dyDescent="0.4">
      <c r="B47" s="122" t="s">
        <v>100</v>
      </c>
      <c r="C47" s="122"/>
      <c r="D47" s="122"/>
      <c r="E47" s="122"/>
      <c r="F47" s="122"/>
      <c r="G47" s="122"/>
      <c r="H47" s="122"/>
      <c r="I47" s="122"/>
      <c r="J47" s="25"/>
      <c r="K47" s="25"/>
    </row>
    <row r="48" spans="2:11" ht="32.25" customHeight="1" x14ac:dyDescent="0.4">
      <c r="B48" s="47" t="s">
        <v>101</v>
      </c>
      <c r="C48" s="198"/>
      <c r="D48" s="199"/>
      <c r="E48" s="199"/>
      <c r="F48" s="199"/>
      <c r="G48" s="199"/>
      <c r="H48" s="199"/>
      <c r="I48" s="200"/>
      <c r="J48" s="26"/>
      <c r="K48" s="26"/>
    </row>
    <row r="49" spans="2:11" ht="28.5" customHeight="1" x14ac:dyDescent="0.4">
      <c r="B49" s="38" t="s">
        <v>103</v>
      </c>
      <c r="C49" s="222"/>
      <c r="D49" s="223"/>
      <c r="E49" s="223"/>
      <c r="F49" s="223"/>
      <c r="G49" s="223"/>
      <c r="H49" s="223"/>
      <c r="I49" s="224"/>
      <c r="J49" s="26"/>
      <c r="K49" s="26"/>
    </row>
    <row r="50" spans="2:11" ht="30" customHeight="1" x14ac:dyDescent="0.4">
      <c r="B50" s="46" t="s">
        <v>104</v>
      </c>
      <c r="C50" s="154" t="s">
        <v>110</v>
      </c>
      <c r="D50" s="155"/>
      <c r="E50" s="155"/>
      <c r="F50" s="155"/>
      <c r="G50" s="155"/>
      <c r="H50" s="155"/>
      <c r="I50" s="21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C50:I50"/>
    <mergeCell ref="B25:I25"/>
    <mergeCell ref="F27:F38"/>
    <mergeCell ref="G27:G38"/>
    <mergeCell ref="I27:I38"/>
    <mergeCell ref="C39:I39"/>
    <mergeCell ref="B40:I44"/>
    <mergeCell ref="C45:I45"/>
    <mergeCell ref="C46:I46"/>
    <mergeCell ref="B47:I47"/>
    <mergeCell ref="C48:I48"/>
    <mergeCell ref="C49:I49"/>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17:I17"/>
    <mergeCell ref="C8:F8"/>
    <mergeCell ref="C9:F9"/>
    <mergeCell ref="H9:I9"/>
    <mergeCell ref="C10:I10"/>
    <mergeCell ref="C11:I11"/>
    <mergeCell ref="C12:F12"/>
    <mergeCell ref="H12:I12"/>
    <mergeCell ref="C13:F13"/>
    <mergeCell ref="H13:I13"/>
    <mergeCell ref="C14:I14"/>
    <mergeCell ref="C15:I15"/>
    <mergeCell ref="C16:I16"/>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xr:uid="{00000000-0002-0000-0100-000000000000}">
      <formula1>$N$11:$N$12</formula1>
    </dataValidation>
    <dataValidation type="list" allowBlank="1" showInputMessage="1" showErrorMessage="1" sqref="H13:I13" xr:uid="{00000000-0002-0000-0100-000001000000}">
      <formula1>$N$5:$N$8</formula1>
    </dataValidation>
    <dataValidation type="list" allowBlank="1" showInputMessage="1" showErrorMessage="1" sqref="J10:K10" xr:uid="{00000000-0002-0000-0100-000002000000}">
      <formula1>$M$21:$M$28</formula1>
    </dataValidation>
    <dataValidation type="list" allowBlank="1" showInputMessage="1" showErrorMessage="1" sqref="C9:F9" xr:uid="{00000000-0002-0000-0100-000003000000}">
      <formula1>$M$6:$M$9</formula1>
    </dataValidation>
    <dataValidation type="list" showDropDown="1" showInputMessage="1" showErrorMessage="1" sqref="K12" xr:uid="{00000000-0002-0000-01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X56"/>
  <sheetViews>
    <sheetView topLeftCell="A18" zoomScaleNormal="100" workbookViewId="0">
      <selection activeCell="F22" sqref="F22:F24"/>
    </sheetView>
  </sheetViews>
  <sheetFormatPr baseColWidth="10" defaultColWidth="11.41015625" defaultRowHeight="12.7" x14ac:dyDescent="0.4"/>
  <cols>
    <col min="1" max="1" width="1" style="65" customWidth="1"/>
    <col min="2" max="2" width="25.41015625" style="66" customWidth="1"/>
    <col min="3" max="3" width="14.5859375" style="65" customWidth="1"/>
    <col min="4" max="4" width="20.1171875" style="65" customWidth="1"/>
    <col min="5" max="5" width="16.41015625" style="65" customWidth="1"/>
    <col min="6" max="6" width="25" style="65" customWidth="1"/>
    <col min="7" max="7" width="22" style="67" customWidth="1"/>
    <col min="8" max="8" width="20.5859375" style="65" customWidth="1"/>
    <col min="9" max="11" width="22.41015625" style="65" customWidth="1"/>
    <col min="12" max="12" width="9.1171875" style="68" bestFit="1" customWidth="1"/>
    <col min="13" max="14" width="0" style="68" hidden="1" customWidth="1"/>
    <col min="15" max="24" width="11.41015625" style="68"/>
    <col min="25" max="16384" width="11.41015625" style="65"/>
  </cols>
  <sheetData>
    <row r="1" spans="2:14" ht="37.5" customHeight="1" x14ac:dyDescent="0.4">
      <c r="B1" s="106"/>
      <c r="C1" s="107" t="s">
        <v>0</v>
      </c>
      <c r="D1" s="107"/>
      <c r="E1" s="107"/>
      <c r="F1" s="107"/>
      <c r="G1" s="107"/>
      <c r="H1" s="107"/>
      <c r="I1" s="108"/>
      <c r="J1" s="6"/>
      <c r="K1" s="6"/>
      <c r="L1" s="1"/>
      <c r="M1" s="7" t="s">
        <v>1</v>
      </c>
      <c r="N1" s="1"/>
    </row>
    <row r="2" spans="2:14" ht="37.5" customHeight="1" x14ac:dyDescent="0.4">
      <c r="B2" s="106"/>
      <c r="C2" s="107" t="s">
        <v>2</v>
      </c>
      <c r="D2" s="107"/>
      <c r="E2" s="107"/>
      <c r="F2" s="107"/>
      <c r="G2" s="107"/>
      <c r="H2" s="107"/>
      <c r="I2" s="108"/>
      <c r="J2" s="6"/>
      <c r="K2" s="6"/>
      <c r="L2" s="1"/>
      <c r="M2" s="7" t="s">
        <v>3</v>
      </c>
      <c r="N2" s="1"/>
    </row>
    <row r="3" spans="2:14" ht="37.5" customHeight="1" x14ac:dyDescent="0.4">
      <c r="B3" s="106"/>
      <c r="C3" s="107" t="s">
        <v>4</v>
      </c>
      <c r="D3" s="107"/>
      <c r="E3" s="107"/>
      <c r="F3" s="107" t="s">
        <v>5</v>
      </c>
      <c r="G3" s="107"/>
      <c r="H3" s="107"/>
      <c r="I3" s="108"/>
      <c r="J3" s="6"/>
      <c r="K3" s="6"/>
      <c r="L3" s="1"/>
      <c r="M3" s="7" t="s">
        <v>6</v>
      </c>
      <c r="N3" s="1"/>
    </row>
    <row r="4" spans="2:14" ht="23.25" customHeight="1" x14ac:dyDescent="0.4">
      <c r="B4" s="109"/>
      <c r="C4" s="109"/>
      <c r="D4" s="109"/>
      <c r="E4" s="109"/>
      <c r="F4" s="109"/>
      <c r="G4" s="109"/>
      <c r="H4" s="109"/>
      <c r="I4" s="109"/>
      <c r="J4" s="8"/>
      <c r="K4" s="8"/>
      <c r="L4" s="1"/>
      <c r="M4" s="1"/>
      <c r="N4" s="1"/>
    </row>
    <row r="5" spans="2:14" ht="24" customHeight="1" x14ac:dyDescent="0.4">
      <c r="B5" s="110" t="s">
        <v>7</v>
      </c>
      <c r="C5" s="110"/>
      <c r="D5" s="110"/>
      <c r="E5" s="110"/>
      <c r="F5" s="110"/>
      <c r="G5" s="110"/>
      <c r="H5" s="110"/>
      <c r="I5" s="110"/>
      <c r="J5" s="9"/>
      <c r="K5" s="9"/>
      <c r="L5" s="1"/>
      <c r="M5" s="1"/>
      <c r="N5" s="2" t="s">
        <v>8</v>
      </c>
    </row>
    <row r="6" spans="2:14" ht="30.75" customHeight="1" x14ac:dyDescent="0.4">
      <c r="B6" s="35" t="s">
        <v>9</v>
      </c>
      <c r="C6" s="50"/>
      <c r="D6" s="111" t="s">
        <v>10</v>
      </c>
      <c r="E6" s="111"/>
      <c r="F6" s="112"/>
      <c r="G6" s="112"/>
      <c r="H6" s="112"/>
      <c r="I6" s="112"/>
      <c r="J6" s="10"/>
      <c r="K6" s="10"/>
      <c r="L6" s="1"/>
      <c r="M6" s="7" t="s">
        <v>12</v>
      </c>
      <c r="N6" s="2" t="s">
        <v>13</v>
      </c>
    </row>
    <row r="7" spans="2:14" ht="30.75" customHeight="1" x14ac:dyDescent="0.4">
      <c r="B7" s="35" t="s">
        <v>14</v>
      </c>
      <c r="C7" s="50"/>
      <c r="D7" s="111" t="s">
        <v>15</v>
      </c>
      <c r="E7" s="111"/>
      <c r="F7" s="113"/>
      <c r="G7" s="113"/>
      <c r="H7" s="38" t="s">
        <v>17</v>
      </c>
      <c r="I7" s="50"/>
      <c r="J7" s="11"/>
      <c r="K7" s="11"/>
      <c r="L7" s="1"/>
      <c r="M7" s="7" t="s">
        <v>19</v>
      </c>
      <c r="N7" s="2" t="s">
        <v>20</v>
      </c>
    </row>
    <row r="8" spans="2:14" ht="30.75" customHeight="1" x14ac:dyDescent="0.4">
      <c r="B8" s="35" t="s">
        <v>21</v>
      </c>
      <c r="C8" s="112"/>
      <c r="D8" s="112"/>
      <c r="E8" s="112"/>
      <c r="F8" s="112"/>
      <c r="G8" s="38" t="s">
        <v>23</v>
      </c>
      <c r="H8" s="3"/>
      <c r="I8" s="3"/>
      <c r="J8" s="80"/>
      <c r="K8" s="80"/>
      <c r="L8" s="1"/>
      <c r="M8" s="7" t="s">
        <v>24</v>
      </c>
      <c r="N8" s="2" t="s">
        <v>25</v>
      </c>
    </row>
    <row r="9" spans="2:14" ht="30.75" customHeight="1" x14ac:dyDescent="0.4">
      <c r="B9" s="35" t="s">
        <v>3</v>
      </c>
      <c r="C9" s="225"/>
      <c r="D9" s="225"/>
      <c r="E9" s="225"/>
      <c r="F9" s="225"/>
      <c r="G9" s="38" t="s">
        <v>26</v>
      </c>
      <c r="H9" s="226"/>
      <c r="I9" s="226"/>
      <c r="J9" s="81"/>
      <c r="K9" s="81"/>
      <c r="L9" s="1"/>
      <c r="M9" s="14" t="s">
        <v>28</v>
      </c>
      <c r="N9" s="1"/>
    </row>
    <row r="10" spans="2:14" ht="30.75" customHeight="1" x14ac:dyDescent="0.4">
      <c r="B10" s="35" t="s">
        <v>29</v>
      </c>
      <c r="C10" s="112"/>
      <c r="D10" s="112"/>
      <c r="E10" s="112"/>
      <c r="F10" s="112"/>
      <c r="G10" s="112"/>
      <c r="H10" s="112"/>
      <c r="I10" s="112"/>
      <c r="J10" s="15"/>
      <c r="K10" s="15"/>
      <c r="L10" s="1"/>
      <c r="M10" s="14"/>
      <c r="N10" s="1"/>
    </row>
    <row r="11" spans="2:14" ht="30.75" customHeight="1" x14ac:dyDescent="0.4">
      <c r="B11" s="35" t="s">
        <v>31</v>
      </c>
      <c r="C11" s="113"/>
      <c r="D11" s="113"/>
      <c r="E11" s="113"/>
      <c r="F11" s="113"/>
      <c r="G11" s="113"/>
      <c r="H11" s="113"/>
      <c r="I11" s="113"/>
      <c r="J11" s="11"/>
      <c r="K11" s="11"/>
      <c r="L11" s="1"/>
      <c r="M11" s="14"/>
      <c r="N11" s="2" t="s">
        <v>33</v>
      </c>
    </row>
    <row r="12" spans="2:14" ht="30.75" customHeight="1" x14ac:dyDescent="0.4">
      <c r="B12" s="35" t="s">
        <v>34</v>
      </c>
      <c r="C12" s="227" t="s">
        <v>111</v>
      </c>
      <c r="D12" s="228"/>
      <c r="E12" s="228"/>
      <c r="F12" s="229"/>
      <c r="G12" s="38" t="s">
        <v>36</v>
      </c>
      <c r="H12" s="143" t="s">
        <v>37</v>
      </c>
      <c r="I12" s="143"/>
      <c r="J12" s="11"/>
      <c r="K12" s="11"/>
      <c r="L12" s="1"/>
      <c r="M12" s="14" t="s">
        <v>38</v>
      </c>
      <c r="N12" s="2" t="s">
        <v>18</v>
      </c>
    </row>
    <row r="13" spans="2:14" ht="30.75" customHeight="1" x14ac:dyDescent="0.4">
      <c r="B13" s="35" t="s">
        <v>39</v>
      </c>
      <c r="C13" s="136" t="s">
        <v>40</v>
      </c>
      <c r="D13" s="137"/>
      <c r="E13" s="137"/>
      <c r="F13" s="138"/>
      <c r="G13" s="38" t="s">
        <v>41</v>
      </c>
      <c r="H13" s="113" t="s">
        <v>13</v>
      </c>
      <c r="I13" s="113"/>
      <c r="J13" s="11"/>
      <c r="K13" s="11"/>
      <c r="L13" s="1"/>
      <c r="M13" s="14" t="s">
        <v>42</v>
      </c>
      <c r="N13" s="1"/>
    </row>
    <row r="14" spans="2:14" ht="64.5" customHeight="1" x14ac:dyDescent="0.4">
      <c r="B14" s="35" t="s">
        <v>43</v>
      </c>
      <c r="C14" s="145" t="s">
        <v>44</v>
      </c>
      <c r="D14" s="146"/>
      <c r="E14" s="146"/>
      <c r="F14" s="146"/>
      <c r="G14" s="146"/>
      <c r="H14" s="146"/>
      <c r="I14" s="147"/>
      <c r="J14" s="15"/>
      <c r="K14" s="15"/>
      <c r="L14" s="1"/>
      <c r="M14" s="14" t="s">
        <v>45</v>
      </c>
      <c r="N14" s="2"/>
    </row>
    <row r="15" spans="2:14" ht="30.75" customHeight="1" x14ac:dyDescent="0.4">
      <c r="B15" s="35" t="s">
        <v>46</v>
      </c>
      <c r="C15" s="148" t="s">
        <v>47</v>
      </c>
      <c r="D15" s="149"/>
      <c r="E15" s="149"/>
      <c r="F15" s="149"/>
      <c r="G15" s="149"/>
      <c r="H15" s="149"/>
      <c r="I15" s="149"/>
      <c r="J15" s="16"/>
      <c r="K15" s="16"/>
      <c r="L15" s="1"/>
      <c r="M15" s="14" t="s">
        <v>48</v>
      </c>
      <c r="N15" s="2"/>
    </row>
    <row r="16" spans="2:14" ht="20.25" customHeight="1" x14ac:dyDescent="0.4">
      <c r="B16" s="35" t="s">
        <v>49</v>
      </c>
      <c r="C16" s="145" t="s">
        <v>50</v>
      </c>
      <c r="D16" s="146"/>
      <c r="E16" s="146"/>
      <c r="F16" s="146"/>
      <c r="G16" s="146"/>
      <c r="H16" s="146"/>
      <c r="I16" s="147"/>
      <c r="J16" s="17"/>
      <c r="K16" s="17"/>
      <c r="L16" s="1"/>
      <c r="M16" s="14"/>
      <c r="N16" s="2"/>
    </row>
    <row r="17" spans="2:14" ht="30.75" customHeight="1" x14ac:dyDescent="0.4">
      <c r="B17" s="35" t="s">
        <v>51</v>
      </c>
      <c r="C17" s="136" t="s">
        <v>52</v>
      </c>
      <c r="D17" s="137"/>
      <c r="E17" s="137"/>
      <c r="F17" s="137"/>
      <c r="G17" s="137"/>
      <c r="H17" s="137"/>
      <c r="I17" s="138"/>
      <c r="J17" s="18"/>
      <c r="K17" s="18"/>
      <c r="L17" s="1"/>
      <c r="M17" s="14" t="s">
        <v>53</v>
      </c>
      <c r="N17" s="2"/>
    </row>
    <row r="18" spans="2:14" ht="18" customHeight="1" x14ac:dyDescent="0.4">
      <c r="B18" s="129" t="s">
        <v>54</v>
      </c>
      <c r="C18" s="130" t="s">
        <v>55</v>
      </c>
      <c r="D18" s="130"/>
      <c r="E18" s="130"/>
      <c r="F18" s="131" t="s">
        <v>56</v>
      </c>
      <c r="G18" s="131"/>
      <c r="H18" s="131"/>
      <c r="I18" s="131"/>
      <c r="J18" s="82"/>
      <c r="K18" s="82"/>
      <c r="L18" s="1"/>
      <c r="M18" s="14" t="s">
        <v>57</v>
      </c>
      <c r="N18" s="2"/>
    </row>
    <row r="19" spans="2:14" ht="39.75" customHeight="1" x14ac:dyDescent="0.4">
      <c r="B19" s="129"/>
      <c r="C19" s="145" t="s">
        <v>50</v>
      </c>
      <c r="D19" s="146"/>
      <c r="E19" s="147"/>
      <c r="F19" s="146" t="s">
        <v>112</v>
      </c>
      <c r="G19" s="146"/>
      <c r="H19" s="146"/>
      <c r="I19" s="147"/>
      <c r="J19" s="17"/>
      <c r="K19" s="17"/>
      <c r="L19" s="1"/>
      <c r="M19" s="14" t="s">
        <v>37</v>
      </c>
      <c r="N19" s="2"/>
    </row>
    <row r="20" spans="2:14" ht="39.75" customHeight="1" x14ac:dyDescent="0.4">
      <c r="B20" s="36" t="s">
        <v>60</v>
      </c>
      <c r="C20" s="160" t="s">
        <v>52</v>
      </c>
      <c r="D20" s="161"/>
      <c r="E20" s="162"/>
      <c r="F20" s="163" t="s">
        <v>52</v>
      </c>
      <c r="G20" s="163"/>
      <c r="H20" s="163"/>
      <c r="I20" s="164"/>
      <c r="J20" s="11"/>
      <c r="K20" s="11"/>
      <c r="L20" s="1"/>
      <c r="M20" s="14"/>
      <c r="N20" s="2"/>
    </row>
    <row r="21" spans="2:14" ht="51.75" customHeight="1" x14ac:dyDescent="0.4">
      <c r="B21" s="36" t="s">
        <v>61</v>
      </c>
      <c r="C21" s="145" t="s">
        <v>62</v>
      </c>
      <c r="D21" s="146"/>
      <c r="E21" s="230"/>
      <c r="F21" s="146" t="s">
        <v>113</v>
      </c>
      <c r="G21" s="146"/>
      <c r="H21" s="146"/>
      <c r="I21" s="231"/>
      <c r="J21" s="16"/>
      <c r="K21" s="16"/>
      <c r="L21" s="1"/>
      <c r="M21" s="20"/>
      <c r="N21" s="2"/>
    </row>
    <row r="22" spans="2:14" ht="23.25" customHeight="1" x14ac:dyDescent="0.4">
      <c r="B22" s="36" t="s">
        <v>64</v>
      </c>
      <c r="C22" s="157" t="s">
        <v>65</v>
      </c>
      <c r="D22" s="158"/>
      <c r="E22" s="169"/>
      <c r="F22" s="38" t="s">
        <v>66</v>
      </c>
      <c r="G22" s="60"/>
      <c r="H22" s="38" t="s">
        <v>67</v>
      </c>
      <c r="I22" s="61"/>
      <c r="J22" s="83"/>
      <c r="K22" s="83"/>
      <c r="L22" s="1"/>
      <c r="M22" s="20"/>
      <c r="N22" s="1"/>
    </row>
    <row r="23" spans="2:14" ht="27" customHeight="1" x14ac:dyDescent="0.4">
      <c r="B23" s="36" t="s">
        <v>68</v>
      </c>
      <c r="C23" s="157" t="s">
        <v>69</v>
      </c>
      <c r="D23" s="158"/>
      <c r="E23" s="169"/>
      <c r="F23" s="38" t="s">
        <v>70</v>
      </c>
      <c r="G23" s="209"/>
      <c r="H23" s="210"/>
      <c r="I23" s="211"/>
      <c r="J23" s="84"/>
      <c r="K23" s="84"/>
      <c r="L23" s="1"/>
      <c r="M23" s="20"/>
      <c r="N23" s="1"/>
    </row>
    <row r="24" spans="2:14" ht="30.75" customHeight="1" x14ac:dyDescent="0.4">
      <c r="B24" s="37" t="s">
        <v>71</v>
      </c>
      <c r="C24" s="151" t="s">
        <v>48</v>
      </c>
      <c r="D24" s="152"/>
      <c r="E24" s="153"/>
      <c r="F24" s="39" t="s">
        <v>72</v>
      </c>
      <c r="G24" s="154"/>
      <c r="H24" s="155"/>
      <c r="I24" s="156"/>
      <c r="J24" s="82"/>
      <c r="K24" s="82"/>
      <c r="L24" s="1"/>
      <c r="M24" s="20"/>
      <c r="N24" s="1"/>
    </row>
    <row r="25" spans="2:14" ht="22.5" customHeight="1" x14ac:dyDescent="0.4">
      <c r="B25" s="173" t="s">
        <v>73</v>
      </c>
      <c r="C25" s="122"/>
      <c r="D25" s="122"/>
      <c r="E25" s="122"/>
      <c r="F25" s="122"/>
      <c r="G25" s="122"/>
      <c r="H25" s="122"/>
      <c r="I25" s="174"/>
      <c r="J25" s="9"/>
      <c r="K25" s="9"/>
      <c r="L25" s="1"/>
      <c r="M25" s="20"/>
      <c r="N25" s="1"/>
    </row>
    <row r="26" spans="2:14" ht="43.5" customHeight="1" x14ac:dyDescent="0.4">
      <c r="B26" s="40" t="s">
        <v>74</v>
      </c>
      <c r="C26" s="41" t="s">
        <v>75</v>
      </c>
      <c r="D26" s="41" t="s">
        <v>76</v>
      </c>
      <c r="E26" s="42" t="s">
        <v>77</v>
      </c>
      <c r="F26" s="41" t="s">
        <v>78</v>
      </c>
      <c r="G26" s="41" t="s">
        <v>79</v>
      </c>
      <c r="H26" s="42" t="s">
        <v>80</v>
      </c>
      <c r="I26" s="43" t="s">
        <v>81</v>
      </c>
      <c r="J26" s="17"/>
      <c r="K26" s="17"/>
      <c r="L26" s="1"/>
      <c r="M26" s="20"/>
      <c r="N26" s="1"/>
    </row>
    <row r="27" spans="2:14" ht="19.5" customHeight="1" x14ac:dyDescent="0.4">
      <c r="B27" s="44" t="s">
        <v>82</v>
      </c>
      <c r="C27" s="85">
        <f t="shared" ref="C27:C32" si="0">IF(OR(A27=0,A27=""),0,B27/A27)</f>
        <v>0</v>
      </c>
      <c r="D27" s="52"/>
      <c r="E27" s="53">
        <f t="shared" ref="E27:E38" si="1">IF(OR(C27=0,C27=""),0,D27/C27)</f>
        <v>0</v>
      </c>
      <c r="F27" s="213">
        <f>SUM(C27:C38)</f>
        <v>0.49440000000000006</v>
      </c>
      <c r="G27" s="235">
        <f>SUM(D27:D38)</f>
        <v>0.3296</v>
      </c>
      <c r="H27" s="54"/>
      <c r="I27" s="213">
        <f>G27+I22</f>
        <v>0.3296</v>
      </c>
      <c r="J27" s="86"/>
      <c r="K27" s="86"/>
      <c r="L27" s="1"/>
      <c r="M27" s="20"/>
      <c r="N27" s="1"/>
    </row>
    <row r="28" spans="2:14" ht="19.5" customHeight="1" x14ac:dyDescent="0.5">
      <c r="B28" s="44" t="s">
        <v>83</v>
      </c>
      <c r="C28" s="85">
        <f t="shared" si="0"/>
        <v>0</v>
      </c>
      <c r="D28" s="52"/>
      <c r="E28" s="53">
        <f t="shared" si="1"/>
        <v>0</v>
      </c>
      <c r="F28" s="214"/>
      <c r="G28" s="236"/>
      <c r="H28" s="55" t="str">
        <f t="shared" ref="H28:H38" si="2">+IF(D28="","",((D28*100%)/$G$23)+H27)</f>
        <v/>
      </c>
      <c r="I28" s="214"/>
      <c r="J28" s="86"/>
      <c r="K28" s="86"/>
      <c r="L28" s="1"/>
      <c r="M28" s="20"/>
      <c r="N28" s="1"/>
    </row>
    <row r="29" spans="2:14" ht="19.5" customHeight="1" x14ac:dyDescent="0.5">
      <c r="B29" s="44" t="s">
        <v>84</v>
      </c>
      <c r="C29" s="85">
        <f t="shared" si="0"/>
        <v>0</v>
      </c>
      <c r="D29" s="52"/>
      <c r="E29" s="53">
        <f t="shared" si="1"/>
        <v>0</v>
      </c>
      <c r="F29" s="214"/>
      <c r="G29" s="236"/>
      <c r="H29" s="55" t="str">
        <f t="shared" si="2"/>
        <v/>
      </c>
      <c r="I29" s="214"/>
      <c r="J29" s="86"/>
      <c r="K29" s="86"/>
      <c r="L29" s="1"/>
      <c r="M29" s="20"/>
      <c r="N29" s="1"/>
    </row>
    <row r="30" spans="2:14" ht="19.5" customHeight="1" x14ac:dyDescent="0.5">
      <c r="B30" s="44" t="s">
        <v>85</v>
      </c>
      <c r="C30" s="85">
        <f t="shared" si="0"/>
        <v>0</v>
      </c>
      <c r="D30" s="52"/>
      <c r="E30" s="53">
        <f t="shared" si="1"/>
        <v>0</v>
      </c>
      <c r="F30" s="214"/>
      <c r="G30" s="236"/>
      <c r="H30" s="55" t="str">
        <f t="shared" si="2"/>
        <v/>
      </c>
      <c r="I30" s="214"/>
      <c r="J30" s="86"/>
      <c r="K30" s="86"/>
      <c r="L30" s="1"/>
      <c r="M30" s="1"/>
      <c r="N30" s="1"/>
    </row>
    <row r="31" spans="2:14" ht="19.5" customHeight="1" x14ac:dyDescent="0.5">
      <c r="B31" s="44" t="s">
        <v>86</v>
      </c>
      <c r="C31" s="85">
        <f t="shared" si="0"/>
        <v>0</v>
      </c>
      <c r="D31" s="52"/>
      <c r="E31" s="53">
        <f t="shared" si="1"/>
        <v>0</v>
      </c>
      <c r="F31" s="214"/>
      <c r="G31" s="236"/>
      <c r="H31" s="55" t="str">
        <f t="shared" si="2"/>
        <v/>
      </c>
      <c r="I31" s="214"/>
      <c r="J31" s="86"/>
      <c r="K31" s="86"/>
      <c r="L31" s="1"/>
      <c r="M31" s="1"/>
      <c r="N31" s="1"/>
    </row>
    <row r="32" spans="2:14" ht="19.5" customHeight="1" x14ac:dyDescent="0.5">
      <c r="B32" s="44" t="s">
        <v>87</v>
      </c>
      <c r="C32" s="85">
        <f t="shared" si="0"/>
        <v>0</v>
      </c>
      <c r="D32" s="52"/>
      <c r="E32" s="53">
        <f t="shared" si="1"/>
        <v>0</v>
      </c>
      <c r="F32" s="214"/>
      <c r="G32" s="236"/>
      <c r="H32" s="55" t="str">
        <f t="shared" si="2"/>
        <v/>
      </c>
      <c r="I32" s="214"/>
      <c r="J32" s="86"/>
      <c r="K32" s="86"/>
      <c r="L32" s="1"/>
      <c r="M32" s="1"/>
      <c r="N32" s="1"/>
    </row>
    <row r="33" spans="2:11" ht="19.5" customHeight="1" x14ac:dyDescent="0.5">
      <c r="B33" s="44" t="s">
        <v>88</v>
      </c>
      <c r="C33" s="87">
        <v>8.2400000000000001E-2</v>
      </c>
      <c r="D33" s="87">
        <v>8.2400000000000001E-2</v>
      </c>
      <c r="E33" s="53">
        <f t="shared" si="1"/>
        <v>1</v>
      </c>
      <c r="F33" s="214"/>
      <c r="G33" s="236"/>
      <c r="H33" s="62" t="e">
        <f t="shared" si="2"/>
        <v>#DIV/0!</v>
      </c>
      <c r="I33" s="214"/>
      <c r="J33" s="86"/>
      <c r="K33" s="86"/>
    </row>
    <row r="34" spans="2:11" ht="19.5" customHeight="1" x14ac:dyDescent="0.5">
      <c r="B34" s="44" t="s">
        <v>89</v>
      </c>
      <c r="C34" s="87">
        <v>8.2400000000000001E-2</v>
      </c>
      <c r="D34" s="87">
        <v>8.2400000000000001E-2</v>
      </c>
      <c r="E34" s="53">
        <f t="shared" si="1"/>
        <v>1</v>
      </c>
      <c r="F34" s="214"/>
      <c r="G34" s="236"/>
      <c r="H34" s="55" t="e">
        <f t="shared" si="2"/>
        <v>#DIV/0!</v>
      </c>
      <c r="I34" s="214"/>
      <c r="J34" s="86"/>
      <c r="K34" s="86"/>
    </row>
    <row r="35" spans="2:11" ht="19.5" customHeight="1" x14ac:dyDescent="0.5">
      <c r="B35" s="44" t="s">
        <v>90</v>
      </c>
      <c r="C35" s="87">
        <v>8.2400000000000001E-2</v>
      </c>
      <c r="D35" s="87">
        <v>8.2400000000000001E-2</v>
      </c>
      <c r="E35" s="53">
        <f t="shared" si="1"/>
        <v>1</v>
      </c>
      <c r="F35" s="214"/>
      <c r="G35" s="236"/>
      <c r="H35" s="55" t="e">
        <f t="shared" si="2"/>
        <v>#DIV/0!</v>
      </c>
      <c r="I35" s="214"/>
      <c r="J35" s="86"/>
      <c r="K35" s="86"/>
    </row>
    <row r="36" spans="2:11" ht="19.5" customHeight="1" x14ac:dyDescent="0.5">
      <c r="B36" s="44" t="s">
        <v>91</v>
      </c>
      <c r="C36" s="87">
        <v>8.2400000000000001E-2</v>
      </c>
      <c r="D36" s="87">
        <v>8.2400000000000001E-2</v>
      </c>
      <c r="E36" s="53">
        <f t="shared" si="1"/>
        <v>1</v>
      </c>
      <c r="F36" s="214"/>
      <c r="G36" s="236"/>
      <c r="H36" s="55" t="e">
        <f t="shared" si="2"/>
        <v>#DIV/0!</v>
      </c>
      <c r="I36" s="214"/>
      <c r="J36" s="86"/>
      <c r="K36" s="86"/>
    </row>
    <row r="37" spans="2:11" ht="19.5" customHeight="1" x14ac:dyDescent="0.5">
      <c r="B37" s="44" t="s">
        <v>92</v>
      </c>
      <c r="C37" s="87">
        <v>8.2400000000000001E-2</v>
      </c>
      <c r="D37" s="89"/>
      <c r="E37" s="53">
        <f t="shared" si="1"/>
        <v>0</v>
      </c>
      <c r="F37" s="214"/>
      <c r="G37" s="236"/>
      <c r="H37" s="55" t="str">
        <f t="shared" si="2"/>
        <v/>
      </c>
      <c r="I37" s="214"/>
      <c r="J37" s="86"/>
      <c r="K37" s="86"/>
    </row>
    <row r="38" spans="2:11" ht="19.5" customHeight="1" x14ac:dyDescent="0.5">
      <c r="B38" s="44" t="s">
        <v>93</v>
      </c>
      <c r="C38" s="87">
        <v>8.2400000000000001E-2</v>
      </c>
      <c r="D38" s="89"/>
      <c r="E38" s="53">
        <f t="shared" si="1"/>
        <v>0</v>
      </c>
      <c r="F38" s="215"/>
      <c r="G38" s="237"/>
      <c r="H38" s="55" t="str">
        <f t="shared" si="2"/>
        <v/>
      </c>
      <c r="I38" s="215"/>
      <c r="J38" s="86"/>
      <c r="K38" s="86"/>
    </row>
    <row r="39" spans="2:11" ht="143.25" customHeight="1" x14ac:dyDescent="0.4">
      <c r="B39" s="45" t="s">
        <v>94</v>
      </c>
      <c r="C39" s="238" t="s">
        <v>95</v>
      </c>
      <c r="D39" s="239"/>
      <c r="E39" s="239"/>
      <c r="F39" s="239"/>
      <c r="G39" s="239"/>
      <c r="H39" s="239"/>
      <c r="I39" s="240"/>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41.25" customHeight="1" x14ac:dyDescent="0.4">
      <c r="B45" s="35" t="s">
        <v>96</v>
      </c>
      <c r="C45" s="193" t="s">
        <v>91</v>
      </c>
      <c r="D45" s="194"/>
      <c r="E45" s="194"/>
      <c r="F45" s="194"/>
      <c r="G45" s="194"/>
      <c r="H45" s="194"/>
      <c r="I45" s="195"/>
      <c r="J45" s="25"/>
      <c r="K45" s="25"/>
    </row>
    <row r="46" spans="2:11" ht="69.75" customHeight="1" x14ac:dyDescent="0.4">
      <c r="B46" s="35" t="s">
        <v>98</v>
      </c>
      <c r="C46" s="193" t="s">
        <v>114</v>
      </c>
      <c r="D46" s="194"/>
      <c r="E46" s="194"/>
      <c r="F46" s="194"/>
      <c r="G46" s="194"/>
      <c r="H46" s="194"/>
      <c r="I46" s="195"/>
      <c r="J46" s="25"/>
      <c r="K46" s="25"/>
    </row>
    <row r="47" spans="2:11" ht="22.5" customHeight="1" x14ac:dyDescent="0.4">
      <c r="B47" s="122" t="s">
        <v>100</v>
      </c>
      <c r="C47" s="122"/>
      <c r="D47" s="122"/>
      <c r="E47" s="122"/>
      <c r="F47" s="122"/>
      <c r="G47" s="122"/>
      <c r="H47" s="122"/>
      <c r="I47" s="122"/>
      <c r="J47" s="25"/>
      <c r="K47" s="25"/>
    </row>
    <row r="48" spans="2:11" ht="32.25" customHeight="1" x14ac:dyDescent="0.4">
      <c r="B48" s="47" t="s">
        <v>101</v>
      </c>
      <c r="C48" s="145" t="s">
        <v>102</v>
      </c>
      <c r="D48" s="146"/>
      <c r="E48" s="146"/>
      <c r="F48" s="146"/>
      <c r="G48" s="146"/>
      <c r="H48" s="146"/>
      <c r="I48" s="147"/>
      <c r="J48" s="26"/>
      <c r="K48" s="26"/>
    </row>
    <row r="49" spans="2:11" ht="28.5" customHeight="1" x14ac:dyDescent="0.4">
      <c r="B49" s="38" t="s">
        <v>103</v>
      </c>
      <c r="C49" s="145" t="s">
        <v>102</v>
      </c>
      <c r="D49" s="146"/>
      <c r="E49" s="146"/>
      <c r="F49" s="146"/>
      <c r="G49" s="146"/>
      <c r="H49" s="146"/>
      <c r="I49" s="147"/>
      <c r="J49" s="26"/>
      <c r="K49" s="26"/>
    </row>
    <row r="50" spans="2:11" ht="30" customHeight="1" x14ac:dyDescent="0.4">
      <c r="B50" s="46" t="s">
        <v>104</v>
      </c>
      <c r="C50" s="232" t="s">
        <v>110</v>
      </c>
      <c r="D50" s="233"/>
      <c r="E50" s="233"/>
      <c r="F50" s="233"/>
      <c r="G50" s="233"/>
      <c r="H50" s="233"/>
      <c r="I50" s="234"/>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C50:I50"/>
    <mergeCell ref="B25:I25"/>
    <mergeCell ref="F27:F38"/>
    <mergeCell ref="G27:G38"/>
    <mergeCell ref="I27:I38"/>
    <mergeCell ref="C39:I39"/>
    <mergeCell ref="B40:I44"/>
    <mergeCell ref="C45:I45"/>
    <mergeCell ref="C46:I46"/>
    <mergeCell ref="B47:I47"/>
    <mergeCell ref="C48:I48"/>
    <mergeCell ref="C49:I49"/>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17:I17"/>
    <mergeCell ref="C8:F8"/>
    <mergeCell ref="C9:F9"/>
    <mergeCell ref="H9:I9"/>
    <mergeCell ref="C10:I10"/>
    <mergeCell ref="C11:I11"/>
    <mergeCell ref="C12:F12"/>
    <mergeCell ref="H12:I12"/>
    <mergeCell ref="C13:F13"/>
    <mergeCell ref="H13:I13"/>
    <mergeCell ref="C14:I14"/>
    <mergeCell ref="C15:I15"/>
    <mergeCell ref="C16:I16"/>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xr:uid="{00000000-0002-0000-0200-000000000000}">
      <formula1>$N$11:$N$12</formula1>
    </dataValidation>
    <dataValidation type="list" allowBlank="1" showInputMessage="1" showErrorMessage="1" sqref="H13:I13" xr:uid="{00000000-0002-0000-0200-000001000000}">
      <formula1>$N$5:$N$8</formula1>
    </dataValidation>
    <dataValidation type="list" allowBlank="1" showInputMessage="1" showErrorMessage="1" sqref="J10:K10" xr:uid="{00000000-0002-0000-0200-000002000000}">
      <formula1>$M$21:$M$28</formula1>
    </dataValidation>
    <dataValidation type="list" allowBlank="1" showInputMessage="1" showErrorMessage="1" sqref="C9:F9" xr:uid="{00000000-0002-0000-0200-000003000000}">
      <formula1>$M$6:$M$9</formula1>
    </dataValidation>
    <dataValidation type="list" showDropDown="1" showInputMessage="1" showErrorMessage="1" sqref="K12" xr:uid="{00000000-0002-0000-02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56"/>
  <sheetViews>
    <sheetView topLeftCell="A37" zoomScaleNormal="100" workbookViewId="0">
      <selection activeCell="C19" sqref="C19:I20"/>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c r="J7" s="11"/>
      <c r="K7" s="11"/>
      <c r="M7" s="7" t="s">
        <v>19</v>
      </c>
      <c r="N7" s="2" t="s">
        <v>20</v>
      </c>
    </row>
    <row r="8" spans="2:14" ht="30.75" customHeight="1" x14ac:dyDescent="0.4">
      <c r="B8" s="35" t="s">
        <v>21</v>
      </c>
      <c r="C8" s="112"/>
      <c r="D8" s="112"/>
      <c r="E8" s="112"/>
      <c r="F8" s="112"/>
      <c r="G8" s="38" t="s">
        <v>23</v>
      </c>
      <c r="J8" s="12"/>
      <c r="K8" s="12"/>
      <c r="M8" s="7" t="s">
        <v>24</v>
      </c>
      <c r="N8" s="2" t="s">
        <v>25</v>
      </c>
    </row>
    <row r="9" spans="2:14" ht="30.75" customHeight="1" x14ac:dyDescent="0.4">
      <c r="B9" s="35" t="s">
        <v>3</v>
      </c>
      <c r="C9" s="119"/>
      <c r="D9" s="119"/>
      <c r="E9" s="119"/>
      <c r="F9" s="119"/>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54" t="s">
        <v>115</v>
      </c>
      <c r="D12" s="155"/>
      <c r="E12" s="155"/>
      <c r="F12" s="212"/>
      <c r="G12" s="38" t="s">
        <v>36</v>
      </c>
      <c r="H12" s="143" t="s">
        <v>53</v>
      </c>
      <c r="I12" s="143"/>
      <c r="J12" s="11"/>
      <c r="K12" s="11"/>
      <c r="M12" s="14" t="s">
        <v>38</v>
      </c>
      <c r="N12" s="2" t="s">
        <v>18</v>
      </c>
    </row>
    <row r="13" spans="2:14" ht="30.75" customHeight="1" x14ac:dyDescent="0.4">
      <c r="B13" s="35" t="s">
        <v>39</v>
      </c>
      <c r="C13" s="136" t="s">
        <v>40</v>
      </c>
      <c r="D13" s="137"/>
      <c r="E13" s="137"/>
      <c r="F13" s="138"/>
      <c r="G13" s="38" t="s">
        <v>41</v>
      </c>
      <c r="H13" s="113" t="s">
        <v>13</v>
      </c>
      <c r="I13" s="113"/>
      <c r="J13" s="11"/>
      <c r="K13" s="11"/>
      <c r="M13" s="14" t="s">
        <v>42</v>
      </c>
    </row>
    <row r="14" spans="2:14" ht="64.5" customHeight="1" x14ac:dyDescent="0.4">
      <c r="B14" s="35" t="s">
        <v>43</v>
      </c>
      <c r="C14" s="157" t="s">
        <v>116</v>
      </c>
      <c r="D14" s="158"/>
      <c r="E14" s="158"/>
      <c r="F14" s="158"/>
      <c r="G14" s="158"/>
      <c r="H14" s="158"/>
      <c r="I14" s="159"/>
      <c r="J14" s="15"/>
      <c r="K14" s="15"/>
      <c r="M14" s="14" t="s">
        <v>45</v>
      </c>
      <c r="N14" s="2"/>
    </row>
    <row r="15" spans="2:14" ht="30.75" customHeight="1" x14ac:dyDescent="0.4">
      <c r="B15" s="35" t="s">
        <v>46</v>
      </c>
      <c r="C15" s="148" t="s">
        <v>106</v>
      </c>
      <c r="D15" s="149"/>
      <c r="E15" s="149"/>
      <c r="F15" s="149"/>
      <c r="G15" s="149"/>
      <c r="H15" s="149"/>
      <c r="I15" s="149"/>
      <c r="J15" s="16"/>
      <c r="K15" s="16"/>
      <c r="M15" s="14" t="s">
        <v>48</v>
      </c>
      <c r="N15" s="2"/>
    </row>
    <row r="16" spans="2:14" ht="20.25" customHeight="1" x14ac:dyDescent="0.4">
      <c r="B16" s="35" t="s">
        <v>49</v>
      </c>
      <c r="C16" s="204" t="s">
        <v>107</v>
      </c>
      <c r="D16" s="205"/>
      <c r="E16" s="205"/>
      <c r="F16" s="205"/>
      <c r="G16" s="205"/>
      <c r="H16" s="205"/>
      <c r="I16" s="206"/>
      <c r="J16" s="17"/>
      <c r="K16" s="17"/>
      <c r="M16" s="14"/>
      <c r="N16" s="2"/>
    </row>
    <row r="17" spans="2:14" ht="30.75" customHeight="1" x14ac:dyDescent="0.4">
      <c r="B17" s="35" t="s">
        <v>51</v>
      </c>
      <c r="C17" s="160" t="s">
        <v>108</v>
      </c>
      <c r="D17" s="161"/>
      <c r="E17" s="161"/>
      <c r="F17" s="161"/>
      <c r="G17" s="161"/>
      <c r="H17" s="161"/>
      <c r="I17" s="196"/>
      <c r="J17" s="18"/>
      <c r="K17" s="18"/>
      <c r="M17" s="14" t="s">
        <v>53</v>
      </c>
      <c r="N17" s="2"/>
    </row>
    <row r="18" spans="2:14" ht="18" customHeight="1" x14ac:dyDescent="0.4">
      <c r="B18" s="129" t="s">
        <v>54</v>
      </c>
      <c r="C18" s="130" t="s">
        <v>55</v>
      </c>
      <c r="D18" s="130"/>
      <c r="E18" s="130"/>
      <c r="F18" s="131" t="s">
        <v>56</v>
      </c>
      <c r="G18" s="131"/>
      <c r="H18" s="131"/>
      <c r="I18" s="131"/>
      <c r="J18" s="19"/>
      <c r="K18" s="19"/>
      <c r="M18" s="14" t="s">
        <v>57</v>
      </c>
      <c r="N18" s="2"/>
    </row>
    <row r="19" spans="2:14" ht="39.75" customHeight="1" x14ac:dyDescent="0.4">
      <c r="B19" s="129"/>
      <c r="C19" s="157" t="s">
        <v>117</v>
      </c>
      <c r="D19" s="158"/>
      <c r="E19" s="159"/>
      <c r="F19" s="158" t="s">
        <v>118</v>
      </c>
      <c r="G19" s="158"/>
      <c r="H19" s="158"/>
      <c r="I19" s="159"/>
      <c r="J19" s="17"/>
      <c r="K19" s="17"/>
      <c r="M19" s="14" t="s">
        <v>37</v>
      </c>
      <c r="N19" s="2"/>
    </row>
    <row r="20" spans="2:14" ht="39.75" customHeight="1" x14ac:dyDescent="0.4">
      <c r="B20" s="36" t="s">
        <v>60</v>
      </c>
      <c r="C20" s="160" t="s">
        <v>109</v>
      </c>
      <c r="D20" s="161"/>
      <c r="E20" s="162"/>
      <c r="F20" s="163" t="s">
        <v>109</v>
      </c>
      <c r="G20" s="163"/>
      <c r="H20" s="163"/>
      <c r="I20" s="164"/>
      <c r="J20" s="11"/>
      <c r="K20" s="11"/>
      <c r="M20" s="14"/>
      <c r="N20" s="2"/>
    </row>
    <row r="21" spans="2:14" ht="42" customHeight="1" x14ac:dyDescent="0.4">
      <c r="B21" s="36" t="s">
        <v>61</v>
      </c>
      <c r="C21" s="198"/>
      <c r="D21" s="199"/>
      <c r="E21" s="207"/>
      <c r="F21" s="199"/>
      <c r="G21" s="199"/>
      <c r="H21" s="199"/>
      <c r="I21" s="208"/>
      <c r="J21" s="16"/>
      <c r="K21" s="16"/>
      <c r="M21" s="20"/>
      <c r="N21" s="2"/>
    </row>
    <row r="22" spans="2:14" ht="23.25" customHeight="1" x14ac:dyDescent="0.4">
      <c r="B22" s="36" t="s">
        <v>64</v>
      </c>
      <c r="C22" s="157" t="s">
        <v>65</v>
      </c>
      <c r="D22" s="158"/>
      <c r="E22" s="169"/>
      <c r="F22" s="38" t="s">
        <v>66</v>
      </c>
      <c r="G22" s="60"/>
      <c r="H22" s="38" t="s">
        <v>67</v>
      </c>
      <c r="I22" s="61"/>
      <c r="J22" s="21"/>
      <c r="K22" s="21"/>
      <c r="M22" s="20"/>
    </row>
    <row r="23" spans="2:14" ht="27" customHeight="1" x14ac:dyDescent="0.4">
      <c r="B23" s="36" t="s">
        <v>68</v>
      </c>
      <c r="C23" s="157" t="s">
        <v>69</v>
      </c>
      <c r="D23" s="158"/>
      <c r="E23" s="169"/>
      <c r="F23" s="38" t="s">
        <v>70</v>
      </c>
      <c r="G23" s="209"/>
      <c r="H23" s="210"/>
      <c r="I23" s="211"/>
      <c r="J23" s="22"/>
      <c r="K23" s="22"/>
      <c r="M23" s="20"/>
    </row>
    <row r="24" spans="2:14" ht="30.75" customHeight="1" x14ac:dyDescent="0.4">
      <c r="B24" s="37" t="s">
        <v>71</v>
      </c>
      <c r="C24" s="151" t="s">
        <v>48</v>
      </c>
      <c r="D24" s="152"/>
      <c r="E24" s="153"/>
      <c r="F24" s="39" t="s">
        <v>72</v>
      </c>
      <c r="G24" s="154"/>
      <c r="H24" s="155"/>
      <c r="I24" s="156"/>
      <c r="J24" s="19"/>
      <c r="K24" s="19"/>
      <c r="M24" s="20"/>
    </row>
    <row r="25" spans="2:14" ht="22.5" customHeight="1" x14ac:dyDescent="0.4">
      <c r="B25" s="173" t="s">
        <v>73</v>
      </c>
      <c r="C25" s="122"/>
      <c r="D25" s="122"/>
      <c r="E25" s="122"/>
      <c r="F25" s="122"/>
      <c r="G25" s="122"/>
      <c r="H25" s="122"/>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13">
        <f>SUM(C27:C38)</f>
        <v>16.600000000000001</v>
      </c>
      <c r="G27" s="213">
        <f>SUM(D27:D38)</f>
        <v>0</v>
      </c>
      <c r="H27" s="54" t="e">
        <f>+(D27*100%)/$G$23</f>
        <v>#DIV/0!</v>
      </c>
      <c r="I27" s="213">
        <f>G27+I22</f>
        <v>0</v>
      </c>
      <c r="J27" s="23"/>
      <c r="K27" s="23"/>
      <c r="M27" s="20"/>
    </row>
    <row r="28" spans="2:14" ht="19.5" customHeight="1" x14ac:dyDescent="0.5">
      <c r="B28" s="44" t="s">
        <v>83</v>
      </c>
      <c r="C28" s="51"/>
      <c r="D28" s="52"/>
      <c r="E28" s="53">
        <f t="shared" ref="E28:E38" si="0">IF(OR(C28=0,C28=""),0,D28/C28)</f>
        <v>0</v>
      </c>
      <c r="F28" s="214"/>
      <c r="G28" s="214"/>
      <c r="H28" s="55" t="str">
        <f>+IF(D28="","",((D28*100%)/$G$23)+H27)</f>
        <v/>
      </c>
      <c r="I28" s="214"/>
      <c r="J28" s="23"/>
      <c r="K28" s="23"/>
      <c r="M28" s="20"/>
    </row>
    <row r="29" spans="2:14" ht="19.5" customHeight="1" x14ac:dyDescent="0.5">
      <c r="B29" s="44" t="s">
        <v>84</v>
      </c>
      <c r="C29" s="51"/>
      <c r="D29" s="52"/>
      <c r="E29" s="53">
        <f t="shared" si="0"/>
        <v>0</v>
      </c>
      <c r="F29" s="214"/>
      <c r="G29" s="214"/>
      <c r="H29" s="55" t="str">
        <f>+IF(D29="","",((D29*100%)/$G$23)+H28)</f>
        <v/>
      </c>
      <c r="I29" s="214"/>
      <c r="J29" s="23"/>
      <c r="K29" s="23"/>
      <c r="M29" s="20"/>
    </row>
    <row r="30" spans="2:14" ht="19.5" customHeight="1" x14ac:dyDescent="0.5">
      <c r="B30" s="44" t="s">
        <v>85</v>
      </c>
      <c r="C30" s="51"/>
      <c r="D30" s="52"/>
      <c r="E30" s="53">
        <f t="shared" si="0"/>
        <v>0</v>
      </c>
      <c r="F30" s="214"/>
      <c r="G30" s="214"/>
      <c r="H30" s="55" t="str">
        <f t="shared" ref="H30:H38" si="1">+IF(D30="","",((D30*100%)/$G$23)+H29)</f>
        <v/>
      </c>
      <c r="I30" s="214"/>
      <c r="J30" s="23"/>
      <c r="K30" s="23"/>
    </row>
    <row r="31" spans="2:14" ht="19.5" customHeight="1" x14ac:dyDescent="0.5">
      <c r="B31" s="44" t="s">
        <v>86</v>
      </c>
      <c r="C31" s="51"/>
      <c r="D31" s="52"/>
      <c r="E31" s="53">
        <f t="shared" si="0"/>
        <v>0</v>
      </c>
      <c r="F31" s="214"/>
      <c r="G31" s="214"/>
      <c r="H31" s="55" t="str">
        <f t="shared" si="1"/>
        <v/>
      </c>
      <c r="I31" s="214"/>
      <c r="J31" s="23"/>
      <c r="K31" s="23"/>
    </row>
    <row r="32" spans="2:14" ht="19.5" customHeight="1" x14ac:dyDescent="0.5">
      <c r="B32" s="44" t="s">
        <v>87</v>
      </c>
      <c r="C32" s="51"/>
      <c r="D32" s="52"/>
      <c r="E32" s="53">
        <f t="shared" si="0"/>
        <v>0</v>
      </c>
      <c r="F32" s="214"/>
      <c r="G32" s="214"/>
      <c r="H32" s="55" t="str">
        <f t="shared" si="1"/>
        <v/>
      </c>
      <c r="I32" s="214"/>
      <c r="J32" s="23"/>
      <c r="K32" s="23"/>
    </row>
    <row r="33" spans="2:11" ht="19.5" customHeight="1" x14ac:dyDescent="0.5">
      <c r="B33" s="44" t="s">
        <v>88</v>
      </c>
      <c r="C33" s="51"/>
      <c r="D33" s="52"/>
      <c r="E33" s="53">
        <f t="shared" si="0"/>
        <v>0</v>
      </c>
      <c r="F33" s="214"/>
      <c r="G33" s="214"/>
      <c r="H33" s="62" t="str">
        <f>+IF(D33="","",((D33*100%)/$G$23)+H32)</f>
        <v/>
      </c>
      <c r="I33" s="214"/>
      <c r="J33" s="23"/>
      <c r="K33" s="23"/>
    </row>
    <row r="34" spans="2:11" ht="19.5" customHeight="1" x14ac:dyDescent="0.5">
      <c r="B34" s="44" t="s">
        <v>89</v>
      </c>
      <c r="C34" s="51"/>
      <c r="D34" s="52"/>
      <c r="E34" s="53">
        <f t="shared" si="0"/>
        <v>0</v>
      </c>
      <c r="F34" s="214"/>
      <c r="G34" s="214"/>
      <c r="H34" s="55" t="str">
        <f t="shared" si="1"/>
        <v/>
      </c>
      <c r="I34" s="214"/>
      <c r="J34" s="23"/>
      <c r="K34" s="23"/>
    </row>
    <row r="35" spans="2:11" ht="19.5" customHeight="1" x14ac:dyDescent="0.5">
      <c r="B35" s="44" t="s">
        <v>90</v>
      </c>
      <c r="C35" s="51"/>
      <c r="D35" s="52"/>
      <c r="E35" s="53">
        <f t="shared" si="0"/>
        <v>0</v>
      </c>
      <c r="F35" s="214"/>
      <c r="G35" s="214"/>
      <c r="H35" s="55" t="str">
        <f t="shared" si="1"/>
        <v/>
      </c>
      <c r="I35" s="214"/>
      <c r="J35" s="23"/>
      <c r="K35" s="23"/>
    </row>
    <row r="36" spans="2:11" ht="19.5" customHeight="1" x14ac:dyDescent="0.5">
      <c r="B36" s="44" t="s">
        <v>91</v>
      </c>
      <c r="C36" s="64">
        <v>16.600000000000001</v>
      </c>
      <c r="D36" s="88"/>
      <c r="E36" s="53">
        <f t="shared" si="0"/>
        <v>0</v>
      </c>
      <c r="F36" s="214"/>
      <c r="G36" s="214"/>
      <c r="H36" s="55" t="str">
        <f t="shared" si="1"/>
        <v/>
      </c>
      <c r="I36" s="214"/>
      <c r="J36" s="23"/>
      <c r="K36" s="23"/>
    </row>
    <row r="37" spans="2:11" ht="19.5" customHeight="1" x14ac:dyDescent="0.5">
      <c r="B37" s="44" t="s">
        <v>92</v>
      </c>
      <c r="C37" s="51"/>
      <c r="D37" s="52"/>
      <c r="E37" s="53">
        <f t="shared" si="0"/>
        <v>0</v>
      </c>
      <c r="F37" s="214"/>
      <c r="G37" s="214"/>
      <c r="H37" s="55" t="str">
        <f t="shared" si="1"/>
        <v/>
      </c>
      <c r="I37" s="214"/>
      <c r="J37" s="23"/>
      <c r="K37" s="23"/>
    </row>
    <row r="38" spans="2:11" ht="19.5" customHeight="1" x14ac:dyDescent="0.5">
      <c r="B38" s="44" t="s">
        <v>93</v>
      </c>
      <c r="C38" s="51"/>
      <c r="D38" s="52"/>
      <c r="E38" s="53">
        <f t="shared" si="0"/>
        <v>0</v>
      </c>
      <c r="F38" s="215"/>
      <c r="G38" s="215"/>
      <c r="H38" s="55" t="str">
        <f t="shared" si="1"/>
        <v/>
      </c>
      <c r="I38" s="215"/>
      <c r="J38" s="23"/>
      <c r="K38" s="23"/>
    </row>
    <row r="39" spans="2:11" ht="143.25" customHeight="1" x14ac:dyDescent="0.4">
      <c r="B39" s="45" t="s">
        <v>94</v>
      </c>
      <c r="C39" s="216"/>
      <c r="D39" s="217"/>
      <c r="E39" s="217"/>
      <c r="F39" s="217"/>
      <c r="G39" s="217"/>
      <c r="H39" s="217"/>
      <c r="I39" s="218"/>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41.25" customHeight="1" x14ac:dyDescent="0.4">
      <c r="B45" s="35" t="s">
        <v>96</v>
      </c>
      <c r="C45" s="216"/>
      <c r="D45" s="217"/>
      <c r="E45" s="217"/>
      <c r="F45" s="217"/>
      <c r="G45" s="217"/>
      <c r="H45" s="217"/>
      <c r="I45" s="218"/>
      <c r="J45" s="25"/>
      <c r="K45" s="25"/>
    </row>
    <row r="46" spans="2:11" ht="69.75" customHeight="1" x14ac:dyDescent="0.4">
      <c r="B46" s="35" t="s">
        <v>98</v>
      </c>
      <c r="C46" s="219"/>
      <c r="D46" s="220"/>
      <c r="E46" s="220"/>
      <c r="F46" s="220"/>
      <c r="G46" s="220"/>
      <c r="H46" s="220"/>
      <c r="I46" s="221"/>
      <c r="J46" s="25"/>
      <c r="K46" s="25"/>
    </row>
    <row r="47" spans="2:11" ht="22.5" customHeight="1" x14ac:dyDescent="0.4">
      <c r="B47" s="122" t="s">
        <v>100</v>
      </c>
      <c r="C47" s="122"/>
      <c r="D47" s="122"/>
      <c r="E47" s="122"/>
      <c r="F47" s="122"/>
      <c r="G47" s="122"/>
      <c r="H47" s="122"/>
      <c r="I47" s="122"/>
      <c r="J47" s="25"/>
      <c r="K47" s="25"/>
    </row>
    <row r="48" spans="2:11" ht="32.25" customHeight="1" x14ac:dyDescent="0.4">
      <c r="B48" s="47" t="s">
        <v>101</v>
      </c>
      <c r="C48" s="198"/>
      <c r="D48" s="199"/>
      <c r="E48" s="199"/>
      <c r="F48" s="199"/>
      <c r="G48" s="199"/>
      <c r="H48" s="199"/>
      <c r="I48" s="200"/>
      <c r="J48" s="26"/>
      <c r="K48" s="26"/>
    </row>
    <row r="49" spans="2:11" ht="28.5" customHeight="1" x14ac:dyDescent="0.4">
      <c r="B49" s="38" t="s">
        <v>103</v>
      </c>
      <c r="C49" s="222"/>
      <c r="D49" s="223"/>
      <c r="E49" s="223"/>
      <c r="F49" s="223"/>
      <c r="G49" s="223"/>
      <c r="H49" s="223"/>
      <c r="I49" s="224"/>
      <c r="J49" s="26"/>
      <c r="K49" s="26"/>
    </row>
    <row r="50" spans="2:11" ht="30" customHeight="1" x14ac:dyDescent="0.4">
      <c r="B50" s="46" t="s">
        <v>104</v>
      </c>
      <c r="C50" s="154" t="s">
        <v>110</v>
      </c>
      <c r="D50" s="155"/>
      <c r="E50" s="155"/>
      <c r="F50" s="155"/>
      <c r="G50" s="155"/>
      <c r="H50" s="155"/>
      <c r="I50" s="21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B1:B3"/>
    <mergeCell ref="C1:H1"/>
    <mergeCell ref="I1:I3"/>
    <mergeCell ref="C2:H2"/>
    <mergeCell ref="C3:E3"/>
    <mergeCell ref="F3:H3"/>
    <mergeCell ref="B4:I4"/>
    <mergeCell ref="B5:I5"/>
    <mergeCell ref="D6:E6"/>
    <mergeCell ref="F6:I6"/>
    <mergeCell ref="D7:E7"/>
    <mergeCell ref="F7:G7"/>
    <mergeCell ref="C17:I17"/>
    <mergeCell ref="C8:F8"/>
    <mergeCell ref="C9:F9"/>
    <mergeCell ref="H9:I9"/>
    <mergeCell ref="C10:I10"/>
    <mergeCell ref="C11:I11"/>
    <mergeCell ref="C12:F12"/>
    <mergeCell ref="H12:I12"/>
    <mergeCell ref="C13:F13"/>
    <mergeCell ref="H13:I13"/>
    <mergeCell ref="C14:I14"/>
    <mergeCell ref="C15:I15"/>
    <mergeCell ref="C16:I16"/>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50:I50"/>
    <mergeCell ref="B25:I25"/>
    <mergeCell ref="F27:F38"/>
    <mergeCell ref="G27:G38"/>
    <mergeCell ref="I27:I38"/>
    <mergeCell ref="C39:I39"/>
    <mergeCell ref="B40:I44"/>
    <mergeCell ref="C45:I45"/>
    <mergeCell ref="C46:I46"/>
    <mergeCell ref="B47:I47"/>
    <mergeCell ref="C48:I48"/>
    <mergeCell ref="C49:I49"/>
  </mergeCells>
  <dataValidations count="5">
    <dataValidation type="list" showDropDown="1" showInputMessage="1" showErrorMessage="1" sqref="K12" xr:uid="{00000000-0002-0000-0300-000000000000}">
      <formula1>O17:O19</formula1>
    </dataValidation>
    <dataValidation type="list" allowBlank="1" showInputMessage="1" showErrorMessage="1" sqref="C9:F9" xr:uid="{00000000-0002-0000-0300-000001000000}">
      <formula1>$M$6:$M$9</formula1>
    </dataValidation>
    <dataValidation type="list" allowBlank="1" showInputMessage="1" showErrorMessage="1" sqref="J10:K10" xr:uid="{00000000-0002-0000-0300-000002000000}">
      <formula1>$M$21:$M$28</formula1>
    </dataValidation>
    <dataValidation type="list" allowBlank="1" showInputMessage="1" showErrorMessage="1" sqref="H13:I13" xr:uid="{00000000-0002-0000-0300-000003000000}">
      <formula1>$N$5:$N$8</formula1>
    </dataValidation>
    <dataValidation type="list" allowBlank="1" showInputMessage="1" showErrorMessage="1" sqref="C7 I7" xr:uid="{00000000-0002-0000-03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56"/>
  <sheetViews>
    <sheetView topLeftCell="A13" zoomScaleNormal="100" workbookViewId="0">
      <selection activeCell="G24" sqref="G24:I2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c r="J7" s="11"/>
      <c r="K7" s="11"/>
      <c r="M7" s="7" t="s">
        <v>19</v>
      </c>
      <c r="N7" s="2" t="s">
        <v>20</v>
      </c>
    </row>
    <row r="8" spans="2:14" ht="30.75" customHeight="1" x14ac:dyDescent="0.4">
      <c r="B8" s="35" t="s">
        <v>21</v>
      </c>
      <c r="C8" s="112"/>
      <c r="D8" s="112"/>
      <c r="E8" s="112"/>
      <c r="F8" s="112"/>
      <c r="G8" s="38" t="s">
        <v>23</v>
      </c>
      <c r="J8" s="12"/>
      <c r="K8" s="12"/>
      <c r="M8" s="7" t="s">
        <v>24</v>
      </c>
      <c r="N8" s="2" t="s">
        <v>25</v>
      </c>
    </row>
    <row r="9" spans="2:14" ht="30.75" customHeight="1" x14ac:dyDescent="0.4">
      <c r="B9" s="35" t="s">
        <v>3</v>
      </c>
      <c r="C9" s="119"/>
      <c r="D9" s="119"/>
      <c r="E9" s="119"/>
      <c r="F9" s="119"/>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54" t="s">
        <v>115</v>
      </c>
      <c r="D12" s="155"/>
      <c r="E12" s="155"/>
      <c r="F12" s="212"/>
      <c r="G12" s="38" t="s">
        <v>36</v>
      </c>
      <c r="H12" s="143" t="s">
        <v>53</v>
      </c>
      <c r="I12" s="143"/>
      <c r="J12" s="11"/>
      <c r="K12" s="11"/>
      <c r="M12" s="14" t="s">
        <v>38</v>
      </c>
      <c r="N12" s="2" t="s">
        <v>18</v>
      </c>
    </row>
    <row r="13" spans="2:14" ht="30.75" customHeight="1" x14ac:dyDescent="0.4">
      <c r="B13" s="35" t="s">
        <v>39</v>
      </c>
      <c r="C13" s="136" t="s">
        <v>40</v>
      </c>
      <c r="D13" s="137"/>
      <c r="E13" s="137"/>
      <c r="F13" s="138"/>
      <c r="G13" s="38" t="s">
        <v>41</v>
      </c>
      <c r="H13" s="113" t="s">
        <v>13</v>
      </c>
      <c r="I13" s="113"/>
      <c r="J13" s="11"/>
      <c r="K13" s="11"/>
      <c r="M13" s="14" t="s">
        <v>42</v>
      </c>
    </row>
    <row r="14" spans="2:14" ht="64.5" customHeight="1" x14ac:dyDescent="0.4">
      <c r="B14" s="35" t="s">
        <v>43</v>
      </c>
      <c r="C14" s="201"/>
      <c r="D14" s="202"/>
      <c r="E14" s="202"/>
      <c r="F14" s="202"/>
      <c r="G14" s="202"/>
      <c r="H14" s="202"/>
      <c r="I14" s="203"/>
      <c r="J14" s="15"/>
      <c r="K14" s="15"/>
      <c r="M14" s="14" t="s">
        <v>45</v>
      </c>
      <c r="N14" s="2"/>
    </row>
    <row r="15" spans="2:14" ht="30.75" customHeight="1" x14ac:dyDescent="0.4">
      <c r="B15" s="35" t="s">
        <v>46</v>
      </c>
      <c r="C15" s="148" t="s">
        <v>106</v>
      </c>
      <c r="D15" s="149"/>
      <c r="E15" s="149"/>
      <c r="F15" s="149"/>
      <c r="G15" s="149"/>
      <c r="H15" s="149"/>
      <c r="I15" s="149"/>
      <c r="J15" s="16"/>
      <c r="K15" s="16"/>
      <c r="M15" s="14" t="s">
        <v>48</v>
      </c>
      <c r="N15" s="2"/>
    </row>
    <row r="16" spans="2:14" ht="20.25" customHeight="1" x14ac:dyDescent="0.4">
      <c r="B16" s="35" t="s">
        <v>49</v>
      </c>
      <c r="C16" s="204" t="s">
        <v>107</v>
      </c>
      <c r="D16" s="205"/>
      <c r="E16" s="205"/>
      <c r="F16" s="205"/>
      <c r="G16" s="205"/>
      <c r="H16" s="205"/>
      <c r="I16" s="206"/>
      <c r="J16" s="17"/>
      <c r="K16" s="17"/>
      <c r="M16" s="14"/>
      <c r="N16" s="2"/>
    </row>
    <row r="17" spans="2:14" ht="30.75" customHeight="1" x14ac:dyDescent="0.4">
      <c r="B17" s="35" t="s">
        <v>51</v>
      </c>
      <c r="C17" s="160" t="s">
        <v>108</v>
      </c>
      <c r="D17" s="161"/>
      <c r="E17" s="161"/>
      <c r="F17" s="161"/>
      <c r="G17" s="161"/>
      <c r="H17" s="161"/>
      <c r="I17" s="196"/>
      <c r="J17" s="18"/>
      <c r="K17" s="18"/>
      <c r="M17" s="14" t="s">
        <v>53</v>
      </c>
      <c r="N17" s="2"/>
    </row>
    <row r="18" spans="2:14" ht="18" customHeight="1" x14ac:dyDescent="0.4">
      <c r="B18" s="129" t="s">
        <v>54</v>
      </c>
      <c r="C18" s="130" t="s">
        <v>55</v>
      </c>
      <c r="D18" s="130"/>
      <c r="E18" s="130"/>
      <c r="F18" s="131" t="s">
        <v>56</v>
      </c>
      <c r="G18" s="131"/>
      <c r="H18" s="131"/>
      <c r="I18" s="131"/>
      <c r="J18" s="19"/>
      <c r="K18" s="19"/>
      <c r="M18" s="14" t="s">
        <v>57</v>
      </c>
      <c r="N18" s="2"/>
    </row>
    <row r="19" spans="2:14" ht="39.75" customHeight="1" x14ac:dyDescent="0.4">
      <c r="B19" s="129"/>
      <c r="C19" s="157" t="s">
        <v>117</v>
      </c>
      <c r="D19" s="158"/>
      <c r="E19" s="159"/>
      <c r="F19" s="158" t="s">
        <v>118</v>
      </c>
      <c r="G19" s="158"/>
      <c r="H19" s="158"/>
      <c r="I19" s="159"/>
      <c r="J19" s="17"/>
      <c r="K19" s="17"/>
      <c r="M19" s="14" t="s">
        <v>37</v>
      </c>
      <c r="N19" s="2"/>
    </row>
    <row r="20" spans="2:14" ht="39.75" customHeight="1" x14ac:dyDescent="0.4">
      <c r="B20" s="36" t="s">
        <v>60</v>
      </c>
      <c r="C20" s="160" t="s">
        <v>109</v>
      </c>
      <c r="D20" s="161"/>
      <c r="E20" s="162"/>
      <c r="F20" s="163" t="s">
        <v>109</v>
      </c>
      <c r="G20" s="163"/>
      <c r="H20" s="163"/>
      <c r="I20" s="164"/>
      <c r="J20" s="11"/>
      <c r="K20" s="11"/>
      <c r="M20" s="14"/>
      <c r="N20" s="2"/>
    </row>
    <row r="21" spans="2:14" ht="42" customHeight="1" x14ac:dyDescent="0.4">
      <c r="B21" s="36" t="s">
        <v>61</v>
      </c>
      <c r="C21" s="198"/>
      <c r="D21" s="199"/>
      <c r="E21" s="207"/>
      <c r="F21" s="199"/>
      <c r="G21" s="199"/>
      <c r="H21" s="199"/>
      <c r="I21" s="208"/>
      <c r="J21" s="16"/>
      <c r="K21" s="16"/>
      <c r="M21" s="20"/>
      <c r="N21" s="2"/>
    </row>
    <row r="22" spans="2:14" ht="23.25" customHeight="1" x14ac:dyDescent="0.4">
      <c r="B22" s="36" t="s">
        <v>64</v>
      </c>
      <c r="C22" s="157" t="s">
        <v>65</v>
      </c>
      <c r="D22" s="158"/>
      <c r="E22" s="169"/>
      <c r="F22" s="38" t="s">
        <v>66</v>
      </c>
      <c r="G22" s="60"/>
      <c r="H22" s="38" t="s">
        <v>67</v>
      </c>
      <c r="I22" s="61"/>
      <c r="J22" s="21"/>
      <c r="K22" s="21"/>
      <c r="M22" s="20"/>
    </row>
    <row r="23" spans="2:14" ht="27" customHeight="1" x14ac:dyDescent="0.4">
      <c r="B23" s="36" t="s">
        <v>68</v>
      </c>
      <c r="C23" s="157" t="s">
        <v>69</v>
      </c>
      <c r="D23" s="158"/>
      <c r="E23" s="169"/>
      <c r="F23" s="38" t="s">
        <v>70</v>
      </c>
      <c r="G23" s="209"/>
      <c r="H23" s="210"/>
      <c r="I23" s="211"/>
      <c r="J23" s="22"/>
      <c r="K23" s="22"/>
      <c r="M23" s="20"/>
    </row>
    <row r="24" spans="2:14" ht="30.75" customHeight="1" x14ac:dyDescent="0.4">
      <c r="B24" s="37" t="s">
        <v>71</v>
      </c>
      <c r="C24" s="151" t="s">
        <v>48</v>
      </c>
      <c r="D24" s="152"/>
      <c r="E24" s="153"/>
      <c r="F24" s="39" t="s">
        <v>72</v>
      </c>
      <c r="G24" s="154"/>
      <c r="H24" s="155"/>
      <c r="I24" s="156"/>
      <c r="J24" s="19"/>
      <c r="K24" s="19"/>
      <c r="M24" s="20"/>
    </row>
    <row r="25" spans="2:14" ht="22.5" customHeight="1" x14ac:dyDescent="0.4">
      <c r="B25" s="173" t="s">
        <v>73</v>
      </c>
      <c r="C25" s="122"/>
      <c r="D25" s="122"/>
      <c r="E25" s="122"/>
      <c r="F25" s="122"/>
      <c r="G25" s="122"/>
      <c r="H25" s="122"/>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13">
        <f>SUM(C27:C38)</f>
        <v>16.600000000000001</v>
      </c>
      <c r="G27" s="213">
        <f>SUM(D27:D38)</f>
        <v>0</v>
      </c>
      <c r="H27" s="54" t="e">
        <f>+(D27*100%)/$G$23</f>
        <v>#DIV/0!</v>
      </c>
      <c r="I27" s="213">
        <f>G27+I22</f>
        <v>0</v>
      </c>
      <c r="J27" s="23"/>
      <c r="K27" s="23"/>
      <c r="M27" s="20"/>
    </row>
    <row r="28" spans="2:14" ht="19.5" customHeight="1" x14ac:dyDescent="0.5">
      <c r="B28" s="44" t="s">
        <v>83</v>
      </c>
      <c r="C28" s="51"/>
      <c r="D28" s="52"/>
      <c r="E28" s="53">
        <f t="shared" ref="E28:E38" si="0">IF(OR(C28=0,C28=""),0,D28/C28)</f>
        <v>0</v>
      </c>
      <c r="F28" s="214"/>
      <c r="G28" s="214"/>
      <c r="H28" s="55" t="str">
        <f>+IF(D28="","",((D28*100%)/$G$23)+H27)</f>
        <v/>
      </c>
      <c r="I28" s="214"/>
      <c r="J28" s="23"/>
      <c r="K28" s="23"/>
      <c r="M28" s="20"/>
    </row>
    <row r="29" spans="2:14" ht="19.5" customHeight="1" x14ac:dyDescent="0.5">
      <c r="B29" s="44" t="s">
        <v>84</v>
      </c>
      <c r="C29" s="51"/>
      <c r="D29" s="52"/>
      <c r="E29" s="53">
        <f t="shared" si="0"/>
        <v>0</v>
      </c>
      <c r="F29" s="214"/>
      <c r="G29" s="214"/>
      <c r="H29" s="55" t="str">
        <f>+IF(D29="","",((D29*100%)/$G$23)+H28)</f>
        <v/>
      </c>
      <c r="I29" s="214"/>
      <c r="J29" s="23"/>
      <c r="K29" s="23"/>
      <c r="M29" s="20"/>
    </row>
    <row r="30" spans="2:14" ht="19.5" customHeight="1" x14ac:dyDescent="0.5">
      <c r="B30" s="44" t="s">
        <v>85</v>
      </c>
      <c r="C30" s="51"/>
      <c r="D30" s="52"/>
      <c r="E30" s="53">
        <f t="shared" si="0"/>
        <v>0</v>
      </c>
      <c r="F30" s="214"/>
      <c r="G30" s="214"/>
      <c r="H30" s="55" t="str">
        <f t="shared" ref="H30:H38" si="1">+IF(D30="","",((D30*100%)/$G$23)+H29)</f>
        <v/>
      </c>
      <c r="I30" s="214"/>
      <c r="J30" s="23"/>
      <c r="K30" s="23"/>
    </row>
    <row r="31" spans="2:14" ht="19.5" customHeight="1" x14ac:dyDescent="0.5">
      <c r="B31" s="44" t="s">
        <v>86</v>
      </c>
      <c r="C31" s="51"/>
      <c r="D31" s="52"/>
      <c r="E31" s="53">
        <f t="shared" si="0"/>
        <v>0</v>
      </c>
      <c r="F31" s="214"/>
      <c r="G31" s="214"/>
      <c r="H31" s="55" t="str">
        <f t="shared" si="1"/>
        <v/>
      </c>
      <c r="I31" s="214"/>
      <c r="J31" s="23"/>
      <c r="K31" s="23"/>
    </row>
    <row r="32" spans="2:14" ht="19.5" customHeight="1" x14ac:dyDescent="0.5">
      <c r="B32" s="44" t="s">
        <v>87</v>
      </c>
      <c r="C32" s="51"/>
      <c r="D32" s="52"/>
      <c r="E32" s="53">
        <f t="shared" si="0"/>
        <v>0</v>
      </c>
      <c r="F32" s="214"/>
      <c r="G32" s="214"/>
      <c r="H32" s="55" t="str">
        <f t="shared" si="1"/>
        <v/>
      </c>
      <c r="I32" s="214"/>
      <c r="J32" s="23"/>
      <c r="K32" s="23"/>
    </row>
    <row r="33" spans="2:11" ht="19.5" customHeight="1" x14ac:dyDescent="0.5">
      <c r="B33" s="44" t="s">
        <v>88</v>
      </c>
      <c r="C33" s="51"/>
      <c r="D33" s="52"/>
      <c r="E33" s="53">
        <f t="shared" si="0"/>
        <v>0</v>
      </c>
      <c r="F33" s="214"/>
      <c r="G33" s="214"/>
      <c r="H33" s="62" t="str">
        <f>+IF(D33="","",((D33*100%)/$G$23)+H32)</f>
        <v/>
      </c>
      <c r="I33" s="214"/>
      <c r="J33" s="23"/>
      <c r="K33" s="23"/>
    </row>
    <row r="34" spans="2:11" ht="19.5" customHeight="1" x14ac:dyDescent="0.5">
      <c r="B34" s="44" t="s">
        <v>89</v>
      </c>
      <c r="C34" s="51"/>
      <c r="D34" s="52"/>
      <c r="E34" s="53">
        <f t="shared" si="0"/>
        <v>0</v>
      </c>
      <c r="F34" s="214"/>
      <c r="G34" s="214"/>
      <c r="H34" s="55" t="str">
        <f t="shared" si="1"/>
        <v/>
      </c>
      <c r="I34" s="214"/>
      <c r="J34" s="23"/>
      <c r="K34" s="23"/>
    </row>
    <row r="35" spans="2:11" ht="19.5" customHeight="1" x14ac:dyDescent="0.5">
      <c r="B35" s="44" t="s">
        <v>90</v>
      </c>
      <c r="C35" s="51"/>
      <c r="D35" s="52"/>
      <c r="E35" s="53">
        <f t="shared" si="0"/>
        <v>0</v>
      </c>
      <c r="F35" s="214"/>
      <c r="G35" s="214"/>
      <c r="H35" s="55" t="str">
        <f t="shared" si="1"/>
        <v/>
      </c>
      <c r="I35" s="214"/>
      <c r="J35" s="23"/>
      <c r="K35" s="23"/>
    </row>
    <row r="36" spans="2:11" ht="19.5" customHeight="1" x14ac:dyDescent="0.5">
      <c r="B36" s="44" t="s">
        <v>91</v>
      </c>
      <c r="C36" s="64">
        <v>16.600000000000001</v>
      </c>
      <c r="D36" s="88"/>
      <c r="E36" s="53">
        <f t="shared" si="0"/>
        <v>0</v>
      </c>
      <c r="F36" s="214"/>
      <c r="G36" s="214"/>
      <c r="H36" s="55" t="str">
        <f t="shared" si="1"/>
        <v/>
      </c>
      <c r="I36" s="214"/>
      <c r="J36" s="23"/>
      <c r="K36" s="23"/>
    </row>
    <row r="37" spans="2:11" ht="19.5" customHeight="1" x14ac:dyDescent="0.5">
      <c r="B37" s="44" t="s">
        <v>92</v>
      </c>
      <c r="C37" s="51"/>
      <c r="D37" s="52"/>
      <c r="E37" s="53">
        <f t="shared" si="0"/>
        <v>0</v>
      </c>
      <c r="F37" s="214"/>
      <c r="G37" s="214"/>
      <c r="H37" s="55" t="str">
        <f t="shared" si="1"/>
        <v/>
      </c>
      <c r="I37" s="214"/>
      <c r="J37" s="23"/>
      <c r="K37" s="23"/>
    </row>
    <row r="38" spans="2:11" ht="19.5" customHeight="1" x14ac:dyDescent="0.5">
      <c r="B38" s="44" t="s">
        <v>93</v>
      </c>
      <c r="C38" s="51"/>
      <c r="D38" s="52"/>
      <c r="E38" s="53">
        <f t="shared" si="0"/>
        <v>0</v>
      </c>
      <c r="F38" s="215"/>
      <c r="G38" s="215"/>
      <c r="H38" s="55" t="str">
        <f t="shared" si="1"/>
        <v/>
      </c>
      <c r="I38" s="215"/>
      <c r="J38" s="23"/>
      <c r="K38" s="23"/>
    </row>
    <row r="39" spans="2:11" ht="143.25" customHeight="1" x14ac:dyDescent="0.4">
      <c r="B39" s="45" t="s">
        <v>94</v>
      </c>
      <c r="C39" s="216"/>
      <c r="D39" s="217"/>
      <c r="E39" s="217"/>
      <c r="F39" s="217"/>
      <c r="G39" s="217"/>
      <c r="H39" s="217"/>
      <c r="I39" s="218"/>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41.25" customHeight="1" x14ac:dyDescent="0.4">
      <c r="B45" s="35" t="s">
        <v>96</v>
      </c>
      <c r="C45" s="216"/>
      <c r="D45" s="217"/>
      <c r="E45" s="217"/>
      <c r="F45" s="217"/>
      <c r="G45" s="217"/>
      <c r="H45" s="217"/>
      <c r="I45" s="218"/>
      <c r="J45" s="25"/>
      <c r="K45" s="25"/>
    </row>
    <row r="46" spans="2:11" ht="69.75" customHeight="1" x14ac:dyDescent="0.4">
      <c r="B46" s="35" t="s">
        <v>98</v>
      </c>
      <c r="C46" s="219"/>
      <c r="D46" s="220"/>
      <c r="E46" s="220"/>
      <c r="F46" s="220"/>
      <c r="G46" s="220"/>
      <c r="H46" s="220"/>
      <c r="I46" s="221"/>
      <c r="J46" s="25"/>
      <c r="K46" s="25"/>
    </row>
    <row r="47" spans="2:11" ht="22.5" customHeight="1" x14ac:dyDescent="0.4">
      <c r="B47" s="122" t="s">
        <v>100</v>
      </c>
      <c r="C47" s="122"/>
      <c r="D47" s="122"/>
      <c r="E47" s="122"/>
      <c r="F47" s="122"/>
      <c r="G47" s="122"/>
      <c r="H47" s="122"/>
      <c r="I47" s="122"/>
      <c r="J47" s="25"/>
      <c r="K47" s="25"/>
    </row>
    <row r="48" spans="2:11" ht="32.25" customHeight="1" x14ac:dyDescent="0.4">
      <c r="B48" s="47" t="s">
        <v>101</v>
      </c>
      <c r="C48" s="198"/>
      <c r="D48" s="199"/>
      <c r="E48" s="199"/>
      <c r="F48" s="199"/>
      <c r="G48" s="199"/>
      <c r="H48" s="199"/>
      <c r="I48" s="200"/>
      <c r="J48" s="26"/>
      <c r="K48" s="26"/>
    </row>
    <row r="49" spans="2:11" ht="28.5" customHeight="1" x14ac:dyDescent="0.4">
      <c r="B49" s="38" t="s">
        <v>103</v>
      </c>
      <c r="C49" s="222"/>
      <c r="D49" s="223"/>
      <c r="E49" s="223"/>
      <c r="F49" s="223"/>
      <c r="G49" s="223"/>
      <c r="H49" s="223"/>
      <c r="I49" s="224"/>
      <c r="J49" s="26"/>
      <c r="K49" s="26"/>
    </row>
    <row r="50" spans="2:11" ht="30" customHeight="1" x14ac:dyDescent="0.4">
      <c r="B50" s="46" t="s">
        <v>104</v>
      </c>
      <c r="C50" s="154" t="s">
        <v>110</v>
      </c>
      <c r="D50" s="155"/>
      <c r="E50" s="155"/>
      <c r="F50" s="155"/>
      <c r="G50" s="155"/>
      <c r="H50" s="155"/>
      <c r="I50" s="21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B1:B3"/>
    <mergeCell ref="C1:H1"/>
    <mergeCell ref="I1:I3"/>
    <mergeCell ref="C2:H2"/>
    <mergeCell ref="C3:E3"/>
    <mergeCell ref="F3:H3"/>
    <mergeCell ref="B4:I4"/>
    <mergeCell ref="B5:I5"/>
    <mergeCell ref="D6:E6"/>
    <mergeCell ref="F6:I6"/>
    <mergeCell ref="D7:E7"/>
    <mergeCell ref="F7:G7"/>
    <mergeCell ref="C17:I17"/>
    <mergeCell ref="C8:F8"/>
    <mergeCell ref="C9:F9"/>
    <mergeCell ref="H9:I9"/>
    <mergeCell ref="C10:I10"/>
    <mergeCell ref="C11:I11"/>
    <mergeCell ref="C12:F12"/>
    <mergeCell ref="H12:I12"/>
    <mergeCell ref="C13:F13"/>
    <mergeCell ref="H13:I13"/>
    <mergeCell ref="C14:I14"/>
    <mergeCell ref="C15:I15"/>
    <mergeCell ref="C16:I16"/>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50:I50"/>
    <mergeCell ref="B25:I25"/>
    <mergeCell ref="F27:F38"/>
    <mergeCell ref="G27:G38"/>
    <mergeCell ref="I27:I38"/>
    <mergeCell ref="C39:I39"/>
    <mergeCell ref="B40:I44"/>
    <mergeCell ref="C45:I45"/>
    <mergeCell ref="C46:I46"/>
    <mergeCell ref="B47:I47"/>
    <mergeCell ref="C48:I48"/>
    <mergeCell ref="C49:I49"/>
  </mergeCells>
  <dataValidations count="5">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showDropDown="1" showInputMessage="1" showErrorMessage="1" sqref="K12" xr:uid="{00000000-0002-0000-04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56"/>
  <sheetViews>
    <sheetView topLeftCell="A37" zoomScaleNormal="100" workbookViewId="0">
      <selection activeCell="G24" sqref="G24:I2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c r="J7" s="11"/>
      <c r="K7" s="11"/>
      <c r="M7" s="7" t="s">
        <v>19</v>
      </c>
      <c r="N7" s="2" t="s">
        <v>20</v>
      </c>
    </row>
    <row r="8" spans="2:14" ht="30.75" customHeight="1" x14ac:dyDescent="0.4">
      <c r="B8" s="35" t="s">
        <v>21</v>
      </c>
      <c r="C8" s="112"/>
      <c r="D8" s="112"/>
      <c r="E8" s="112"/>
      <c r="F8" s="112"/>
      <c r="G8" s="38" t="s">
        <v>23</v>
      </c>
      <c r="J8" s="12"/>
      <c r="K8" s="12"/>
      <c r="M8" s="7" t="s">
        <v>24</v>
      </c>
      <c r="N8" s="2" t="s">
        <v>25</v>
      </c>
    </row>
    <row r="9" spans="2:14" ht="30.75" customHeight="1" x14ac:dyDescent="0.4">
      <c r="B9" s="35" t="s">
        <v>3</v>
      </c>
      <c r="C9" s="119"/>
      <c r="D9" s="119"/>
      <c r="E9" s="119"/>
      <c r="F9" s="119"/>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54" t="s">
        <v>115</v>
      </c>
      <c r="D12" s="155"/>
      <c r="E12" s="155"/>
      <c r="F12" s="212"/>
      <c r="G12" s="38" t="s">
        <v>36</v>
      </c>
      <c r="H12" s="143" t="s">
        <v>53</v>
      </c>
      <c r="I12" s="143"/>
      <c r="J12" s="11"/>
      <c r="K12" s="11"/>
      <c r="M12" s="14" t="s">
        <v>38</v>
      </c>
      <c r="N12" s="2" t="s">
        <v>18</v>
      </c>
    </row>
    <row r="13" spans="2:14" ht="30.75" customHeight="1" x14ac:dyDescent="0.4">
      <c r="B13" s="35" t="s">
        <v>39</v>
      </c>
      <c r="C13" s="136" t="s">
        <v>40</v>
      </c>
      <c r="D13" s="137"/>
      <c r="E13" s="137"/>
      <c r="F13" s="138"/>
      <c r="G13" s="38" t="s">
        <v>41</v>
      </c>
      <c r="H13" s="113" t="s">
        <v>13</v>
      </c>
      <c r="I13" s="113"/>
      <c r="J13" s="11"/>
      <c r="K13" s="11"/>
      <c r="M13" s="14" t="s">
        <v>42</v>
      </c>
    </row>
    <row r="14" spans="2:14" ht="64.5" customHeight="1" x14ac:dyDescent="0.4">
      <c r="B14" s="35" t="s">
        <v>43</v>
      </c>
      <c r="C14" s="201"/>
      <c r="D14" s="202"/>
      <c r="E14" s="202"/>
      <c r="F14" s="202"/>
      <c r="G14" s="202"/>
      <c r="H14" s="202"/>
      <c r="I14" s="203"/>
      <c r="J14" s="15"/>
      <c r="K14" s="15"/>
      <c r="M14" s="14" t="s">
        <v>45</v>
      </c>
      <c r="N14" s="2"/>
    </row>
    <row r="15" spans="2:14" ht="30.75" customHeight="1" x14ac:dyDescent="0.4">
      <c r="B15" s="35" t="s">
        <v>46</v>
      </c>
      <c r="C15" s="148" t="s">
        <v>106</v>
      </c>
      <c r="D15" s="149"/>
      <c r="E15" s="149"/>
      <c r="F15" s="149"/>
      <c r="G15" s="149"/>
      <c r="H15" s="149"/>
      <c r="I15" s="149"/>
      <c r="J15" s="16"/>
      <c r="K15" s="16"/>
      <c r="M15" s="14" t="s">
        <v>48</v>
      </c>
      <c r="N15" s="2"/>
    </row>
    <row r="16" spans="2:14" ht="20.25" customHeight="1" x14ac:dyDescent="0.4">
      <c r="B16" s="35" t="s">
        <v>49</v>
      </c>
      <c r="C16" s="204" t="s">
        <v>107</v>
      </c>
      <c r="D16" s="205"/>
      <c r="E16" s="205"/>
      <c r="F16" s="205"/>
      <c r="G16" s="205"/>
      <c r="H16" s="205"/>
      <c r="I16" s="206"/>
      <c r="J16" s="17"/>
      <c r="K16" s="17"/>
      <c r="M16" s="14"/>
      <c r="N16" s="2"/>
    </row>
    <row r="17" spans="2:14" ht="30.75" customHeight="1" x14ac:dyDescent="0.4">
      <c r="B17" s="35" t="s">
        <v>51</v>
      </c>
      <c r="C17" s="160" t="s">
        <v>108</v>
      </c>
      <c r="D17" s="161"/>
      <c r="E17" s="161"/>
      <c r="F17" s="161"/>
      <c r="G17" s="161"/>
      <c r="H17" s="161"/>
      <c r="I17" s="196"/>
      <c r="J17" s="18"/>
      <c r="K17" s="18"/>
      <c r="M17" s="14" t="s">
        <v>53</v>
      </c>
      <c r="N17" s="2"/>
    </row>
    <row r="18" spans="2:14" ht="18" customHeight="1" x14ac:dyDescent="0.4">
      <c r="B18" s="129" t="s">
        <v>54</v>
      </c>
      <c r="C18" s="130" t="s">
        <v>55</v>
      </c>
      <c r="D18" s="130"/>
      <c r="E18" s="130"/>
      <c r="F18" s="131" t="s">
        <v>56</v>
      </c>
      <c r="G18" s="131"/>
      <c r="H18" s="131"/>
      <c r="I18" s="131"/>
      <c r="J18" s="19"/>
      <c r="K18" s="19"/>
      <c r="M18" s="14" t="s">
        <v>57</v>
      </c>
      <c r="N18" s="2"/>
    </row>
    <row r="19" spans="2:14" ht="39.75" customHeight="1" x14ac:dyDescent="0.4">
      <c r="B19" s="129"/>
      <c r="C19" s="157" t="s">
        <v>117</v>
      </c>
      <c r="D19" s="158"/>
      <c r="E19" s="159"/>
      <c r="F19" s="158" t="s">
        <v>118</v>
      </c>
      <c r="G19" s="158"/>
      <c r="H19" s="158"/>
      <c r="I19" s="159"/>
      <c r="J19" s="17"/>
      <c r="K19" s="17"/>
      <c r="M19" s="14" t="s">
        <v>37</v>
      </c>
      <c r="N19" s="2"/>
    </row>
    <row r="20" spans="2:14" ht="39.75" customHeight="1" x14ac:dyDescent="0.4">
      <c r="B20" s="36" t="s">
        <v>60</v>
      </c>
      <c r="C20" s="160" t="s">
        <v>109</v>
      </c>
      <c r="D20" s="161"/>
      <c r="E20" s="162"/>
      <c r="F20" s="163" t="s">
        <v>109</v>
      </c>
      <c r="G20" s="163"/>
      <c r="H20" s="163"/>
      <c r="I20" s="164"/>
      <c r="J20" s="11"/>
      <c r="K20" s="11"/>
      <c r="M20" s="14"/>
      <c r="N20" s="2"/>
    </row>
    <row r="21" spans="2:14" ht="42" customHeight="1" x14ac:dyDescent="0.4">
      <c r="B21" s="36" t="s">
        <v>61</v>
      </c>
      <c r="C21" s="198"/>
      <c r="D21" s="199"/>
      <c r="E21" s="207"/>
      <c r="F21" s="199"/>
      <c r="G21" s="199"/>
      <c r="H21" s="199"/>
      <c r="I21" s="208"/>
      <c r="J21" s="16"/>
      <c r="K21" s="16"/>
      <c r="M21" s="20"/>
      <c r="N21" s="2"/>
    </row>
    <row r="22" spans="2:14" ht="23.25" customHeight="1" x14ac:dyDescent="0.4">
      <c r="B22" s="36" t="s">
        <v>64</v>
      </c>
      <c r="C22" s="157" t="s">
        <v>65</v>
      </c>
      <c r="D22" s="158"/>
      <c r="E22" s="169"/>
      <c r="F22" s="38" t="s">
        <v>66</v>
      </c>
      <c r="G22" s="60"/>
      <c r="H22" s="38" t="s">
        <v>67</v>
      </c>
      <c r="I22" s="61"/>
      <c r="J22" s="21"/>
      <c r="K22" s="21"/>
      <c r="M22" s="20"/>
    </row>
    <row r="23" spans="2:14" ht="27" customHeight="1" x14ac:dyDescent="0.4">
      <c r="B23" s="36" t="s">
        <v>68</v>
      </c>
      <c r="C23" s="157" t="s">
        <v>69</v>
      </c>
      <c r="D23" s="158"/>
      <c r="E23" s="169"/>
      <c r="F23" s="38" t="s">
        <v>70</v>
      </c>
      <c r="G23" s="209"/>
      <c r="H23" s="210"/>
      <c r="I23" s="211"/>
      <c r="J23" s="22"/>
      <c r="K23" s="22"/>
      <c r="M23" s="20"/>
    </row>
    <row r="24" spans="2:14" ht="30.75" customHeight="1" x14ac:dyDescent="0.4">
      <c r="B24" s="37" t="s">
        <v>71</v>
      </c>
      <c r="C24" s="151" t="s">
        <v>48</v>
      </c>
      <c r="D24" s="152"/>
      <c r="E24" s="153"/>
      <c r="F24" s="39" t="s">
        <v>72</v>
      </c>
      <c r="G24" s="154"/>
      <c r="H24" s="155"/>
      <c r="I24" s="156"/>
      <c r="J24" s="19"/>
      <c r="K24" s="19"/>
      <c r="M24" s="20"/>
    </row>
    <row r="25" spans="2:14" ht="22.5" customHeight="1" x14ac:dyDescent="0.4">
      <c r="B25" s="173" t="s">
        <v>73</v>
      </c>
      <c r="C25" s="122"/>
      <c r="D25" s="122"/>
      <c r="E25" s="122"/>
      <c r="F25" s="122"/>
      <c r="G25" s="122"/>
      <c r="H25" s="122"/>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13">
        <f>SUM(C27:C38)</f>
        <v>16.600000000000001</v>
      </c>
      <c r="G27" s="213">
        <f>SUM(D27:D38)</f>
        <v>0</v>
      </c>
      <c r="H27" s="54" t="e">
        <f>+(D27*100%)/$G$23</f>
        <v>#DIV/0!</v>
      </c>
      <c r="I27" s="213">
        <f>G27+I22</f>
        <v>0</v>
      </c>
      <c r="J27" s="23"/>
      <c r="K27" s="23"/>
      <c r="M27" s="20"/>
    </row>
    <row r="28" spans="2:14" ht="19.5" customHeight="1" x14ac:dyDescent="0.5">
      <c r="B28" s="44" t="s">
        <v>83</v>
      </c>
      <c r="C28" s="51"/>
      <c r="D28" s="52"/>
      <c r="E28" s="53">
        <f t="shared" ref="E28:E38" si="0">IF(OR(C28=0,C28=""),0,D28/C28)</f>
        <v>0</v>
      </c>
      <c r="F28" s="214"/>
      <c r="G28" s="214"/>
      <c r="H28" s="55" t="str">
        <f>+IF(D28="","",((D28*100%)/$G$23)+H27)</f>
        <v/>
      </c>
      <c r="I28" s="214"/>
      <c r="J28" s="23"/>
      <c r="K28" s="23"/>
      <c r="M28" s="20"/>
    </row>
    <row r="29" spans="2:14" ht="19.5" customHeight="1" x14ac:dyDescent="0.5">
      <c r="B29" s="44" t="s">
        <v>84</v>
      </c>
      <c r="C29" s="51"/>
      <c r="D29" s="52"/>
      <c r="E29" s="53">
        <f t="shared" si="0"/>
        <v>0</v>
      </c>
      <c r="F29" s="214"/>
      <c r="G29" s="214"/>
      <c r="H29" s="55" t="str">
        <f>+IF(D29="","",((D29*100%)/$G$23)+H28)</f>
        <v/>
      </c>
      <c r="I29" s="214"/>
      <c r="J29" s="23"/>
      <c r="K29" s="23"/>
      <c r="M29" s="20"/>
    </row>
    <row r="30" spans="2:14" ht="19.5" customHeight="1" x14ac:dyDescent="0.5">
      <c r="B30" s="44" t="s">
        <v>85</v>
      </c>
      <c r="C30" s="51"/>
      <c r="D30" s="52"/>
      <c r="E30" s="53">
        <f t="shared" si="0"/>
        <v>0</v>
      </c>
      <c r="F30" s="214"/>
      <c r="G30" s="214"/>
      <c r="H30" s="55" t="str">
        <f t="shared" ref="H30:H38" si="1">+IF(D30="","",((D30*100%)/$G$23)+H29)</f>
        <v/>
      </c>
      <c r="I30" s="214"/>
      <c r="J30" s="23"/>
      <c r="K30" s="23"/>
    </row>
    <row r="31" spans="2:14" ht="19.5" customHeight="1" x14ac:dyDescent="0.5">
      <c r="B31" s="44" t="s">
        <v>86</v>
      </c>
      <c r="C31" s="51"/>
      <c r="D31" s="52"/>
      <c r="E31" s="53">
        <f t="shared" si="0"/>
        <v>0</v>
      </c>
      <c r="F31" s="214"/>
      <c r="G31" s="214"/>
      <c r="H31" s="55" t="str">
        <f t="shared" si="1"/>
        <v/>
      </c>
      <c r="I31" s="214"/>
      <c r="J31" s="23"/>
      <c r="K31" s="23"/>
    </row>
    <row r="32" spans="2:14" ht="19.5" customHeight="1" x14ac:dyDescent="0.5">
      <c r="B32" s="44" t="s">
        <v>87</v>
      </c>
      <c r="C32" s="51"/>
      <c r="D32" s="52"/>
      <c r="E32" s="53">
        <f t="shared" si="0"/>
        <v>0</v>
      </c>
      <c r="F32" s="214"/>
      <c r="G32" s="214"/>
      <c r="H32" s="55" t="str">
        <f t="shared" si="1"/>
        <v/>
      </c>
      <c r="I32" s="214"/>
      <c r="J32" s="23"/>
      <c r="K32" s="23"/>
    </row>
    <row r="33" spans="2:11" ht="19.5" customHeight="1" x14ac:dyDescent="0.5">
      <c r="B33" s="44" t="s">
        <v>88</v>
      </c>
      <c r="C33" s="51"/>
      <c r="D33" s="52"/>
      <c r="E33" s="53">
        <f t="shared" si="0"/>
        <v>0</v>
      </c>
      <c r="F33" s="214"/>
      <c r="G33" s="214"/>
      <c r="H33" s="62" t="str">
        <f>+IF(D33="","",((D33*100%)/$G$23)+H32)</f>
        <v/>
      </c>
      <c r="I33" s="214"/>
      <c r="J33" s="23"/>
      <c r="K33" s="23"/>
    </row>
    <row r="34" spans="2:11" ht="19.5" customHeight="1" x14ac:dyDescent="0.5">
      <c r="B34" s="44" t="s">
        <v>89</v>
      </c>
      <c r="C34" s="51"/>
      <c r="D34" s="52"/>
      <c r="E34" s="53">
        <f t="shared" si="0"/>
        <v>0</v>
      </c>
      <c r="F34" s="214"/>
      <c r="G34" s="214"/>
      <c r="H34" s="55" t="str">
        <f t="shared" si="1"/>
        <v/>
      </c>
      <c r="I34" s="214"/>
      <c r="J34" s="23"/>
      <c r="K34" s="23"/>
    </row>
    <row r="35" spans="2:11" ht="19.5" customHeight="1" x14ac:dyDescent="0.5">
      <c r="B35" s="44" t="s">
        <v>90</v>
      </c>
      <c r="C35" s="51"/>
      <c r="D35" s="52"/>
      <c r="E35" s="53">
        <f t="shared" si="0"/>
        <v>0</v>
      </c>
      <c r="F35" s="214"/>
      <c r="G35" s="214"/>
      <c r="H35" s="55" t="str">
        <f t="shared" si="1"/>
        <v/>
      </c>
      <c r="I35" s="214"/>
      <c r="J35" s="23"/>
      <c r="K35" s="23"/>
    </row>
    <row r="36" spans="2:11" ht="19.5" customHeight="1" x14ac:dyDescent="0.5">
      <c r="B36" s="44" t="s">
        <v>91</v>
      </c>
      <c r="C36" s="64">
        <v>16.600000000000001</v>
      </c>
      <c r="D36" s="88"/>
      <c r="E36" s="53">
        <f t="shared" si="0"/>
        <v>0</v>
      </c>
      <c r="F36" s="214"/>
      <c r="G36" s="214"/>
      <c r="H36" s="55" t="str">
        <f t="shared" si="1"/>
        <v/>
      </c>
      <c r="I36" s="214"/>
      <c r="J36" s="23"/>
      <c r="K36" s="23"/>
    </row>
    <row r="37" spans="2:11" ht="19.5" customHeight="1" x14ac:dyDescent="0.5">
      <c r="B37" s="44" t="s">
        <v>92</v>
      </c>
      <c r="C37" s="51"/>
      <c r="D37" s="52"/>
      <c r="E37" s="53">
        <f t="shared" si="0"/>
        <v>0</v>
      </c>
      <c r="F37" s="214"/>
      <c r="G37" s="214"/>
      <c r="H37" s="55" t="str">
        <f t="shared" si="1"/>
        <v/>
      </c>
      <c r="I37" s="214"/>
      <c r="J37" s="23"/>
      <c r="K37" s="23"/>
    </row>
    <row r="38" spans="2:11" ht="19.5" customHeight="1" x14ac:dyDescent="0.5">
      <c r="B38" s="44" t="s">
        <v>93</v>
      </c>
      <c r="C38" s="51"/>
      <c r="D38" s="52"/>
      <c r="E38" s="53">
        <f t="shared" si="0"/>
        <v>0</v>
      </c>
      <c r="F38" s="215"/>
      <c r="G38" s="215"/>
      <c r="H38" s="55" t="str">
        <f t="shared" si="1"/>
        <v/>
      </c>
      <c r="I38" s="215"/>
      <c r="J38" s="23"/>
      <c r="K38" s="23"/>
    </row>
    <row r="39" spans="2:11" ht="143.25" customHeight="1" x14ac:dyDescent="0.4">
      <c r="B39" s="45" t="s">
        <v>94</v>
      </c>
      <c r="C39" s="216"/>
      <c r="D39" s="217"/>
      <c r="E39" s="217"/>
      <c r="F39" s="217"/>
      <c r="G39" s="217"/>
      <c r="H39" s="217"/>
      <c r="I39" s="218"/>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41.25" customHeight="1" x14ac:dyDescent="0.4">
      <c r="B45" s="35" t="s">
        <v>96</v>
      </c>
      <c r="C45" s="216"/>
      <c r="D45" s="217"/>
      <c r="E45" s="217"/>
      <c r="F45" s="217"/>
      <c r="G45" s="217"/>
      <c r="H45" s="217"/>
      <c r="I45" s="218"/>
      <c r="J45" s="25"/>
      <c r="K45" s="25"/>
    </row>
    <row r="46" spans="2:11" ht="69.75" customHeight="1" x14ac:dyDescent="0.4">
      <c r="B46" s="35" t="s">
        <v>98</v>
      </c>
      <c r="C46" s="219"/>
      <c r="D46" s="220"/>
      <c r="E46" s="220"/>
      <c r="F46" s="220"/>
      <c r="G46" s="220"/>
      <c r="H46" s="220"/>
      <c r="I46" s="221"/>
      <c r="J46" s="25"/>
      <c r="K46" s="25"/>
    </row>
    <row r="47" spans="2:11" ht="22.5" customHeight="1" x14ac:dyDescent="0.4">
      <c r="B47" s="122" t="s">
        <v>100</v>
      </c>
      <c r="C47" s="122"/>
      <c r="D47" s="122"/>
      <c r="E47" s="122"/>
      <c r="F47" s="122"/>
      <c r="G47" s="122"/>
      <c r="H47" s="122"/>
      <c r="I47" s="122"/>
      <c r="J47" s="25"/>
      <c r="K47" s="25"/>
    </row>
    <row r="48" spans="2:11" ht="32.25" customHeight="1" x14ac:dyDescent="0.4">
      <c r="B48" s="47" t="s">
        <v>101</v>
      </c>
      <c r="C48" s="198"/>
      <c r="D48" s="199"/>
      <c r="E48" s="199"/>
      <c r="F48" s="199"/>
      <c r="G48" s="199"/>
      <c r="H48" s="199"/>
      <c r="I48" s="200"/>
      <c r="J48" s="26"/>
      <c r="K48" s="26"/>
    </row>
    <row r="49" spans="2:11" ht="28.5" customHeight="1" x14ac:dyDescent="0.4">
      <c r="B49" s="38" t="s">
        <v>103</v>
      </c>
      <c r="C49" s="222"/>
      <c r="D49" s="223"/>
      <c r="E49" s="223"/>
      <c r="F49" s="223"/>
      <c r="G49" s="223"/>
      <c r="H49" s="223"/>
      <c r="I49" s="224"/>
      <c r="J49" s="26"/>
      <c r="K49" s="26"/>
    </row>
    <row r="50" spans="2:11" ht="30" customHeight="1" x14ac:dyDescent="0.4">
      <c r="B50" s="46" t="s">
        <v>104</v>
      </c>
      <c r="C50" s="154" t="s">
        <v>110</v>
      </c>
      <c r="D50" s="155"/>
      <c r="E50" s="155"/>
      <c r="F50" s="155"/>
      <c r="G50" s="155"/>
      <c r="H50" s="155"/>
      <c r="I50" s="21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B1:B3"/>
    <mergeCell ref="C1:H1"/>
    <mergeCell ref="I1:I3"/>
    <mergeCell ref="C2:H2"/>
    <mergeCell ref="C3:E3"/>
    <mergeCell ref="F3:H3"/>
    <mergeCell ref="B4:I4"/>
    <mergeCell ref="B5:I5"/>
    <mergeCell ref="D6:E6"/>
    <mergeCell ref="F6:I6"/>
    <mergeCell ref="D7:E7"/>
    <mergeCell ref="F7:G7"/>
    <mergeCell ref="C17:I17"/>
    <mergeCell ref="C8:F8"/>
    <mergeCell ref="C9:F9"/>
    <mergeCell ref="H9:I9"/>
    <mergeCell ref="C10:I10"/>
    <mergeCell ref="C11:I11"/>
    <mergeCell ref="C12:F12"/>
    <mergeCell ref="H12:I12"/>
    <mergeCell ref="C13:F13"/>
    <mergeCell ref="H13:I13"/>
    <mergeCell ref="C14:I14"/>
    <mergeCell ref="C15:I15"/>
    <mergeCell ref="C16:I16"/>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50:I50"/>
    <mergeCell ref="B25:I25"/>
    <mergeCell ref="F27:F38"/>
    <mergeCell ref="G27:G38"/>
    <mergeCell ref="I27:I38"/>
    <mergeCell ref="C39:I39"/>
    <mergeCell ref="B40:I44"/>
    <mergeCell ref="C45:I45"/>
    <mergeCell ref="C46:I46"/>
    <mergeCell ref="B47:I47"/>
    <mergeCell ref="C48:I48"/>
    <mergeCell ref="C49:I49"/>
  </mergeCells>
  <dataValidations count="5">
    <dataValidation type="list" showDropDown="1" showInputMessage="1" showErrorMessage="1" sqref="K12" xr:uid="{00000000-0002-0000-0500-000000000000}">
      <formula1>O17:O19</formula1>
    </dataValidation>
    <dataValidation type="list" allowBlank="1" showInputMessage="1" showErrorMessage="1" sqref="C9:F9" xr:uid="{00000000-0002-0000-0500-000001000000}">
      <formula1>$M$6:$M$9</formula1>
    </dataValidation>
    <dataValidation type="list" allowBlank="1" showInputMessage="1" showErrorMessage="1" sqref="J10:K10" xr:uid="{00000000-0002-0000-0500-000002000000}">
      <formula1>$M$21:$M$28</formula1>
    </dataValidation>
    <dataValidation type="list" allowBlank="1" showInputMessage="1" showErrorMessage="1" sqref="H13:I13" xr:uid="{00000000-0002-0000-0500-000003000000}">
      <formula1>$N$5:$N$8</formula1>
    </dataValidation>
    <dataValidation type="list" allowBlank="1" showInputMessage="1" showErrorMessage="1" sqref="C7 I7" xr:uid="{00000000-0002-0000-05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56"/>
  <sheetViews>
    <sheetView topLeftCell="B29" zoomScaleNormal="100" workbookViewId="0">
      <selection activeCell="I27" sqref="I27:I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v>3</v>
      </c>
      <c r="D6" s="111" t="s">
        <v>10</v>
      </c>
      <c r="E6" s="111"/>
      <c r="F6" s="112" t="s">
        <v>119</v>
      </c>
      <c r="G6" s="112"/>
      <c r="H6" s="112"/>
      <c r="I6" s="112"/>
      <c r="J6" s="10"/>
      <c r="K6" s="10"/>
      <c r="M6" s="7" t="s">
        <v>12</v>
      </c>
      <c r="N6" s="2" t="s">
        <v>13</v>
      </c>
    </row>
    <row r="7" spans="2:14" ht="30.75" customHeight="1" x14ac:dyDescent="0.4">
      <c r="B7" s="35" t="s">
        <v>14</v>
      </c>
      <c r="C7" s="50"/>
      <c r="D7" s="111" t="s">
        <v>15</v>
      </c>
      <c r="E7" s="111"/>
      <c r="F7" s="113" t="s">
        <v>16</v>
      </c>
      <c r="G7" s="113"/>
      <c r="H7" s="70" t="s">
        <v>17</v>
      </c>
      <c r="I7" s="71" t="s">
        <v>18</v>
      </c>
      <c r="J7" s="11"/>
      <c r="K7" s="11"/>
      <c r="M7" s="7" t="s">
        <v>19</v>
      </c>
      <c r="N7" s="2" t="s">
        <v>20</v>
      </c>
    </row>
    <row r="8" spans="2:14" ht="30.75" customHeight="1" x14ac:dyDescent="0.4">
      <c r="B8" s="35" t="s">
        <v>21</v>
      </c>
      <c r="C8" s="112" t="s">
        <v>22</v>
      </c>
      <c r="D8" s="112"/>
      <c r="E8" s="112"/>
      <c r="F8" s="112"/>
      <c r="G8" s="69" t="s">
        <v>23</v>
      </c>
      <c r="H8" s="144">
        <v>7951</v>
      </c>
      <c r="I8" s="144"/>
      <c r="J8" s="12"/>
      <c r="K8" s="12"/>
      <c r="M8" s="7" t="s">
        <v>24</v>
      </c>
      <c r="N8" s="2" t="s">
        <v>25</v>
      </c>
    </row>
    <row r="9" spans="2:14" ht="30.75" customHeight="1" x14ac:dyDescent="0.4">
      <c r="B9" s="35" t="s">
        <v>3</v>
      </c>
      <c r="C9" s="119" t="s">
        <v>12</v>
      </c>
      <c r="D9" s="119"/>
      <c r="E9" s="119"/>
      <c r="F9" s="119"/>
      <c r="G9" s="38" t="s">
        <v>26</v>
      </c>
      <c r="H9" s="139" t="s">
        <v>120</v>
      </c>
      <c r="I9" s="139"/>
      <c r="J9" s="13"/>
      <c r="K9" s="13"/>
      <c r="M9" s="14" t="s">
        <v>28</v>
      </c>
    </row>
    <row r="10" spans="2:14" ht="30.75" customHeight="1" x14ac:dyDescent="0.4">
      <c r="B10" s="35" t="s">
        <v>29</v>
      </c>
      <c r="C10" s="112" t="s">
        <v>30</v>
      </c>
      <c r="D10" s="112"/>
      <c r="E10" s="112"/>
      <c r="F10" s="112"/>
      <c r="G10" s="112"/>
      <c r="H10" s="112"/>
      <c r="I10" s="112"/>
      <c r="J10" s="15"/>
      <c r="K10" s="15"/>
      <c r="M10" s="14"/>
    </row>
    <row r="11" spans="2:14" ht="30.75" customHeight="1" x14ac:dyDescent="0.4">
      <c r="B11" s="35" t="s">
        <v>31</v>
      </c>
      <c r="C11" s="113" t="s">
        <v>32</v>
      </c>
      <c r="D11" s="113"/>
      <c r="E11" s="113"/>
      <c r="F11" s="113"/>
      <c r="G11" s="113"/>
      <c r="H11" s="113"/>
      <c r="I11" s="113"/>
      <c r="J11" s="11"/>
      <c r="K11" s="11"/>
      <c r="M11" s="14"/>
      <c r="N11" s="2" t="s">
        <v>33</v>
      </c>
    </row>
    <row r="12" spans="2:14" ht="30.75" customHeight="1" x14ac:dyDescent="0.4">
      <c r="B12" s="35" t="s">
        <v>34</v>
      </c>
      <c r="C12" s="140" t="s">
        <v>115</v>
      </c>
      <c r="D12" s="141"/>
      <c r="E12" s="141"/>
      <c r="F12" s="142"/>
      <c r="G12" s="38" t="s">
        <v>36</v>
      </c>
      <c r="H12" s="118" t="s">
        <v>53</v>
      </c>
      <c r="I12" s="118"/>
      <c r="J12" s="11"/>
      <c r="K12" s="11"/>
      <c r="M12" s="14" t="s">
        <v>38</v>
      </c>
      <c r="N12" s="2" t="s">
        <v>18</v>
      </c>
    </row>
    <row r="13" spans="2:14" ht="30.75" customHeight="1" x14ac:dyDescent="0.4">
      <c r="B13" s="35" t="s">
        <v>39</v>
      </c>
      <c r="C13" s="160" t="s">
        <v>40</v>
      </c>
      <c r="D13" s="161"/>
      <c r="E13" s="161"/>
      <c r="F13" s="196"/>
      <c r="G13" s="38" t="s">
        <v>41</v>
      </c>
      <c r="H13" s="113" t="s">
        <v>8</v>
      </c>
      <c r="I13" s="113"/>
      <c r="J13" s="11"/>
      <c r="K13" s="11"/>
      <c r="M13" s="14" t="s">
        <v>42</v>
      </c>
    </row>
    <row r="14" spans="2:14" ht="64.5" customHeight="1" x14ac:dyDescent="0.4">
      <c r="B14" s="35" t="s">
        <v>43</v>
      </c>
      <c r="C14" s="204" t="s">
        <v>121</v>
      </c>
      <c r="D14" s="205"/>
      <c r="E14" s="205"/>
      <c r="F14" s="205"/>
      <c r="G14" s="205"/>
      <c r="H14" s="205"/>
      <c r="I14" s="206"/>
      <c r="J14" s="15"/>
      <c r="K14" s="15"/>
      <c r="M14" s="14" t="s">
        <v>45</v>
      </c>
      <c r="N14" s="2"/>
    </row>
    <row r="15" spans="2:14" ht="30.75" customHeight="1" x14ac:dyDescent="0.4">
      <c r="B15" s="35" t="s">
        <v>46</v>
      </c>
      <c r="C15" s="252" t="s">
        <v>122</v>
      </c>
      <c r="D15" s="253"/>
      <c r="E15" s="253"/>
      <c r="F15" s="253"/>
      <c r="G15" s="253"/>
      <c r="H15" s="253"/>
      <c r="I15" s="253"/>
      <c r="J15" s="16"/>
      <c r="K15" s="16"/>
      <c r="M15" s="14" t="s">
        <v>48</v>
      </c>
      <c r="N15" s="2"/>
    </row>
    <row r="16" spans="2:14" ht="20.25" customHeight="1" x14ac:dyDescent="0.4">
      <c r="B16" s="35" t="s">
        <v>49</v>
      </c>
      <c r="C16" s="204" t="s">
        <v>107</v>
      </c>
      <c r="D16" s="205"/>
      <c r="E16" s="205"/>
      <c r="F16" s="205"/>
      <c r="G16" s="205"/>
      <c r="H16" s="205"/>
      <c r="I16" s="206"/>
      <c r="J16" s="17"/>
      <c r="K16" s="17"/>
      <c r="M16" s="14"/>
      <c r="N16" s="2"/>
    </row>
    <row r="17" spans="2:14" ht="30.75" customHeight="1" x14ac:dyDescent="0.4">
      <c r="B17" s="35" t="s">
        <v>51</v>
      </c>
      <c r="C17" s="160" t="s">
        <v>108</v>
      </c>
      <c r="D17" s="161"/>
      <c r="E17" s="161"/>
      <c r="F17" s="161"/>
      <c r="G17" s="161"/>
      <c r="H17" s="161"/>
      <c r="I17" s="196"/>
      <c r="J17" s="18"/>
      <c r="K17" s="18"/>
      <c r="M17" s="14" t="s">
        <v>53</v>
      </c>
      <c r="N17" s="2"/>
    </row>
    <row r="18" spans="2:14" ht="18" customHeight="1" x14ac:dyDescent="0.4">
      <c r="B18" s="129" t="s">
        <v>54</v>
      </c>
      <c r="C18" s="130" t="s">
        <v>55</v>
      </c>
      <c r="D18" s="130"/>
      <c r="E18" s="130"/>
      <c r="F18" s="131" t="s">
        <v>56</v>
      </c>
      <c r="G18" s="131"/>
      <c r="H18" s="131"/>
      <c r="I18" s="131"/>
      <c r="J18" s="19"/>
      <c r="K18" s="19"/>
      <c r="M18" s="14" t="s">
        <v>57</v>
      </c>
      <c r="N18" s="2"/>
    </row>
    <row r="19" spans="2:14" ht="39.75" customHeight="1" x14ac:dyDescent="0.4">
      <c r="B19" s="129"/>
      <c r="C19" s="157" t="s">
        <v>117</v>
      </c>
      <c r="D19" s="158"/>
      <c r="E19" s="159"/>
      <c r="F19" s="158" t="s">
        <v>118</v>
      </c>
      <c r="G19" s="158"/>
      <c r="H19" s="158"/>
      <c r="I19" s="159"/>
      <c r="J19" s="17"/>
      <c r="K19" s="17"/>
      <c r="M19" s="14" t="s">
        <v>37</v>
      </c>
      <c r="N19" s="2"/>
    </row>
    <row r="20" spans="2:14" ht="39.75" customHeight="1" x14ac:dyDescent="0.4">
      <c r="B20" s="36" t="s">
        <v>60</v>
      </c>
      <c r="C20" s="160" t="s">
        <v>109</v>
      </c>
      <c r="D20" s="161"/>
      <c r="E20" s="162"/>
      <c r="F20" s="163" t="s">
        <v>109</v>
      </c>
      <c r="G20" s="163"/>
      <c r="H20" s="163"/>
      <c r="I20" s="164"/>
      <c r="J20" s="11"/>
      <c r="K20" s="11"/>
      <c r="M20" s="14"/>
      <c r="N20" s="2"/>
    </row>
    <row r="21" spans="2:14" ht="57.75" customHeight="1" x14ac:dyDescent="0.4">
      <c r="B21" s="36" t="s">
        <v>61</v>
      </c>
      <c r="C21" s="140" t="s">
        <v>123</v>
      </c>
      <c r="D21" s="141"/>
      <c r="E21" s="250"/>
      <c r="F21" s="158" t="s">
        <v>124</v>
      </c>
      <c r="G21" s="158"/>
      <c r="H21" s="158"/>
      <c r="I21" s="251"/>
      <c r="J21" s="16"/>
      <c r="K21" s="16"/>
      <c r="M21" s="20"/>
      <c r="N21" s="2"/>
    </row>
    <row r="22" spans="2:14" ht="23.25" customHeight="1" x14ac:dyDescent="0.4">
      <c r="B22" s="36" t="s">
        <v>64</v>
      </c>
      <c r="C22" s="157" t="s">
        <v>65</v>
      </c>
      <c r="D22" s="158"/>
      <c r="E22" s="169"/>
      <c r="F22" s="38" t="s">
        <v>66</v>
      </c>
      <c r="G22" s="60"/>
      <c r="H22" s="38" t="s">
        <v>67</v>
      </c>
      <c r="I22" s="72">
        <v>0</v>
      </c>
      <c r="J22" s="21"/>
      <c r="K22" s="21"/>
      <c r="M22" s="20"/>
    </row>
    <row r="23" spans="2:14" ht="27" customHeight="1" x14ac:dyDescent="0.4">
      <c r="B23" s="36" t="s">
        <v>68</v>
      </c>
      <c r="C23" s="157" t="s">
        <v>69</v>
      </c>
      <c r="D23" s="158"/>
      <c r="E23" s="169"/>
      <c r="F23" s="38"/>
      <c r="G23" s="247">
        <v>0.12</v>
      </c>
      <c r="H23" s="248"/>
      <c r="I23" s="249"/>
      <c r="J23" s="22"/>
      <c r="K23" s="22"/>
      <c r="M23" s="20"/>
    </row>
    <row r="24" spans="2:14" ht="30.75" customHeight="1" x14ac:dyDescent="0.4">
      <c r="B24" s="37" t="s">
        <v>71</v>
      </c>
      <c r="C24" s="151" t="s">
        <v>48</v>
      </c>
      <c r="D24" s="152"/>
      <c r="E24" s="153"/>
      <c r="F24" s="39" t="s">
        <v>72</v>
      </c>
      <c r="G24" s="157"/>
      <c r="H24" s="158"/>
      <c r="I24" s="169"/>
      <c r="J24" s="19"/>
      <c r="K24" s="19"/>
      <c r="M24" s="20"/>
    </row>
    <row r="25" spans="2:14" ht="22.5" customHeight="1" x14ac:dyDescent="0.4">
      <c r="B25" s="173" t="s">
        <v>73</v>
      </c>
      <c r="C25" s="122"/>
      <c r="D25" s="122"/>
      <c r="E25" s="122"/>
      <c r="F25" s="122"/>
      <c r="G25" s="122"/>
      <c r="H25" s="122"/>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53">
        <f>IF(OR(C27=0,C27=""),0,D27/C27)</f>
        <v>0</v>
      </c>
      <c r="F27" s="175">
        <f>SUM(C27:C38)</f>
        <v>0.12</v>
      </c>
      <c r="G27" s="370">
        <f>SUM(D27:D38)</f>
        <v>0.11499999999999999</v>
      </c>
      <c r="H27" s="77">
        <f>+(D27/$G$23)</f>
        <v>0</v>
      </c>
      <c r="I27" s="370">
        <f>G27+I22</f>
        <v>0.11499999999999999</v>
      </c>
      <c r="J27" s="23"/>
      <c r="K27" s="23"/>
      <c r="M27" s="20"/>
    </row>
    <row r="28" spans="2:14" ht="19.5" customHeight="1" x14ac:dyDescent="0.4">
      <c r="B28" s="44" t="s">
        <v>83</v>
      </c>
      <c r="C28" s="51">
        <v>0</v>
      </c>
      <c r="D28" s="52">
        <v>0</v>
      </c>
      <c r="E28" s="53">
        <f t="shared" ref="E28:E38" si="0">IF(OR(C28=0,C28=""),0,D28/C28)</f>
        <v>0</v>
      </c>
      <c r="F28" s="176"/>
      <c r="G28" s="371"/>
      <c r="H28" s="77">
        <f t="shared" ref="H28:H38" si="1">+IF(D28="","",((D28*100%)/$G$23)+H27)</f>
        <v>0</v>
      </c>
      <c r="I28" s="371"/>
      <c r="J28" s="23"/>
      <c r="K28" s="23"/>
      <c r="M28" s="20"/>
    </row>
    <row r="29" spans="2:14" ht="19.5" customHeight="1" x14ac:dyDescent="0.4">
      <c r="B29" s="44" t="s">
        <v>84</v>
      </c>
      <c r="C29" s="51">
        <v>0</v>
      </c>
      <c r="D29" s="52">
        <v>0</v>
      </c>
      <c r="E29" s="53">
        <f t="shared" si="0"/>
        <v>0</v>
      </c>
      <c r="F29" s="176"/>
      <c r="G29" s="371"/>
      <c r="H29" s="77">
        <f t="shared" si="1"/>
        <v>0</v>
      </c>
      <c r="I29" s="371"/>
      <c r="J29" s="23"/>
      <c r="K29" s="23"/>
      <c r="M29" s="20"/>
    </row>
    <row r="30" spans="2:14" ht="19.5" customHeight="1" x14ac:dyDescent="0.4">
      <c r="B30" s="44" t="s">
        <v>85</v>
      </c>
      <c r="C30" s="51">
        <v>0</v>
      </c>
      <c r="D30" s="52">
        <v>0</v>
      </c>
      <c r="E30" s="53">
        <f t="shared" si="0"/>
        <v>0</v>
      </c>
      <c r="F30" s="176"/>
      <c r="G30" s="371"/>
      <c r="H30" s="77">
        <f t="shared" si="1"/>
        <v>0</v>
      </c>
      <c r="I30" s="371"/>
      <c r="J30" s="23"/>
      <c r="K30" s="23"/>
    </row>
    <row r="31" spans="2:14" ht="19.5" customHeight="1" x14ac:dyDescent="0.4">
      <c r="B31" s="44" t="s">
        <v>86</v>
      </c>
      <c r="C31" s="51">
        <v>0</v>
      </c>
      <c r="D31" s="52">
        <v>0</v>
      </c>
      <c r="E31" s="53">
        <f t="shared" si="0"/>
        <v>0</v>
      </c>
      <c r="F31" s="176"/>
      <c r="G31" s="371"/>
      <c r="H31" s="77">
        <f t="shared" si="1"/>
        <v>0</v>
      </c>
      <c r="I31" s="371"/>
      <c r="J31" s="23"/>
      <c r="K31" s="23"/>
    </row>
    <row r="32" spans="2:14" ht="19.5" customHeight="1" x14ac:dyDescent="0.4">
      <c r="B32" s="44" t="s">
        <v>87</v>
      </c>
      <c r="C32" s="51">
        <v>0</v>
      </c>
      <c r="D32" s="52">
        <v>0</v>
      </c>
      <c r="E32" s="53">
        <f t="shared" si="0"/>
        <v>0</v>
      </c>
      <c r="F32" s="176"/>
      <c r="G32" s="371"/>
      <c r="H32" s="77">
        <f t="shared" si="1"/>
        <v>0</v>
      </c>
      <c r="I32" s="371"/>
      <c r="J32" s="23"/>
      <c r="K32" s="23"/>
    </row>
    <row r="33" spans="2:11" ht="19.5" customHeight="1" x14ac:dyDescent="0.4">
      <c r="B33" s="44" t="s">
        <v>88</v>
      </c>
      <c r="C33" s="51">
        <v>0</v>
      </c>
      <c r="D33" s="51">
        <v>0</v>
      </c>
      <c r="E33" s="53">
        <f t="shared" si="0"/>
        <v>0</v>
      </c>
      <c r="F33" s="176"/>
      <c r="G33" s="371"/>
      <c r="H33" s="77">
        <f t="shared" si="1"/>
        <v>0</v>
      </c>
      <c r="I33" s="371"/>
      <c r="J33" s="23"/>
      <c r="K33" s="23"/>
    </row>
    <row r="34" spans="2:11" ht="19.5" customHeight="1" x14ac:dyDescent="0.4">
      <c r="B34" s="44" t="s">
        <v>89</v>
      </c>
      <c r="C34" s="51">
        <v>0</v>
      </c>
      <c r="D34" s="51">
        <v>0</v>
      </c>
      <c r="E34" s="53">
        <f t="shared" si="0"/>
        <v>0</v>
      </c>
      <c r="F34" s="176"/>
      <c r="G34" s="371"/>
      <c r="H34" s="77">
        <f t="shared" si="1"/>
        <v>0</v>
      </c>
      <c r="I34" s="371"/>
      <c r="J34" s="23"/>
      <c r="K34" s="23"/>
    </row>
    <row r="35" spans="2:11" ht="19.5" customHeight="1" x14ac:dyDescent="0.4">
      <c r="B35" s="44" t="s">
        <v>90</v>
      </c>
      <c r="C35" s="369">
        <v>5.0000000000000001E-3</v>
      </c>
      <c r="D35" s="369">
        <v>5.0000000000000001E-3</v>
      </c>
      <c r="E35" s="53">
        <f t="shared" si="0"/>
        <v>1</v>
      </c>
      <c r="F35" s="176"/>
      <c r="G35" s="371"/>
      <c r="H35" s="77">
        <f t="shared" si="1"/>
        <v>4.1666666666666671E-2</v>
      </c>
      <c r="I35" s="371"/>
      <c r="J35" s="23"/>
      <c r="K35" s="23"/>
    </row>
    <row r="36" spans="2:11" ht="19.5" customHeight="1" x14ac:dyDescent="0.4">
      <c r="B36" s="44" t="s">
        <v>91</v>
      </c>
      <c r="C36" s="369">
        <v>4.4999999999999998E-2</v>
      </c>
      <c r="D36" s="369">
        <v>4.4999999999999998E-2</v>
      </c>
      <c r="E36" s="53">
        <f t="shared" si="0"/>
        <v>1</v>
      </c>
      <c r="F36" s="176"/>
      <c r="G36" s="371"/>
      <c r="H36" s="77">
        <f t="shared" si="1"/>
        <v>0.41666666666666669</v>
      </c>
      <c r="I36" s="371"/>
      <c r="J36" s="23"/>
      <c r="K36" s="23"/>
    </row>
    <row r="37" spans="2:11" ht="19.5" customHeight="1" x14ac:dyDescent="0.4">
      <c r="B37" s="44" t="s">
        <v>92</v>
      </c>
      <c r="C37" s="369">
        <v>6.5000000000000002E-2</v>
      </c>
      <c r="D37" s="369">
        <v>6.5000000000000002E-2</v>
      </c>
      <c r="E37" s="53">
        <f t="shared" si="0"/>
        <v>1</v>
      </c>
      <c r="F37" s="176"/>
      <c r="G37" s="371"/>
      <c r="H37" s="77">
        <f t="shared" si="1"/>
        <v>0.95833333333333348</v>
      </c>
      <c r="I37" s="371"/>
      <c r="J37" s="23"/>
      <c r="K37" s="23"/>
    </row>
    <row r="38" spans="2:11" ht="19.5" customHeight="1" x14ac:dyDescent="0.4">
      <c r="B38" s="44" t="s">
        <v>93</v>
      </c>
      <c r="C38" s="369">
        <v>5.0000000000000001E-3</v>
      </c>
      <c r="D38" s="51"/>
      <c r="E38" s="53">
        <f t="shared" si="0"/>
        <v>0</v>
      </c>
      <c r="F38" s="177"/>
      <c r="G38" s="372"/>
      <c r="H38" s="77" t="str">
        <f t="shared" si="1"/>
        <v/>
      </c>
      <c r="I38" s="372"/>
      <c r="J38" s="23"/>
      <c r="K38" s="23"/>
    </row>
    <row r="39" spans="2:11" ht="214.95" customHeight="1" x14ac:dyDescent="0.4">
      <c r="B39" s="45" t="s">
        <v>94</v>
      </c>
      <c r="C39" s="241" t="s">
        <v>125</v>
      </c>
      <c r="D39" s="242"/>
      <c r="E39" s="242"/>
      <c r="F39" s="242"/>
      <c r="G39" s="242"/>
      <c r="H39" s="242"/>
      <c r="I39" s="243"/>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205.2" customHeight="1" x14ac:dyDescent="0.4">
      <c r="B45" s="35" t="s">
        <v>96</v>
      </c>
      <c r="C45" s="241" t="s">
        <v>125</v>
      </c>
      <c r="D45" s="242"/>
      <c r="E45" s="242"/>
      <c r="F45" s="242"/>
      <c r="G45" s="242"/>
      <c r="H45" s="242"/>
      <c r="I45" s="243"/>
      <c r="J45" s="25"/>
      <c r="K45" s="25"/>
    </row>
    <row r="46" spans="2:11" ht="69.75" customHeight="1" x14ac:dyDescent="0.4">
      <c r="B46" s="35" t="s">
        <v>98</v>
      </c>
      <c r="C46" s="244" t="s">
        <v>126</v>
      </c>
      <c r="D46" s="245"/>
      <c r="E46" s="245"/>
      <c r="F46" s="245"/>
      <c r="G46" s="245"/>
      <c r="H46" s="245"/>
      <c r="I46" s="246"/>
      <c r="J46" s="25"/>
      <c r="K46" s="25"/>
    </row>
    <row r="47" spans="2:11" ht="22.5" customHeight="1" x14ac:dyDescent="0.4">
      <c r="B47" s="122" t="s">
        <v>100</v>
      </c>
      <c r="C47" s="122"/>
      <c r="D47" s="122"/>
      <c r="E47" s="122"/>
      <c r="F47" s="122"/>
      <c r="G47" s="122"/>
      <c r="H47" s="122"/>
      <c r="I47" s="122"/>
      <c r="J47" s="25"/>
      <c r="K47" s="25"/>
    </row>
    <row r="48" spans="2:11" ht="32.25" customHeight="1" x14ac:dyDescent="0.4">
      <c r="B48" s="47" t="s">
        <v>101</v>
      </c>
      <c r="C48" s="157" t="s">
        <v>127</v>
      </c>
      <c r="D48" s="158"/>
      <c r="E48" s="158"/>
      <c r="F48" s="158"/>
      <c r="G48" s="158"/>
      <c r="H48" s="158"/>
      <c r="I48" s="159"/>
      <c r="J48" s="26"/>
      <c r="K48" s="26"/>
    </row>
    <row r="49" spans="2:11" ht="28.5" customHeight="1" x14ac:dyDescent="0.4">
      <c r="B49" s="38" t="s">
        <v>103</v>
      </c>
      <c r="C49" s="157" t="s">
        <v>127</v>
      </c>
      <c r="D49" s="158"/>
      <c r="E49" s="158"/>
      <c r="F49" s="158"/>
      <c r="G49" s="158"/>
      <c r="H49" s="158"/>
      <c r="I49" s="159"/>
      <c r="J49" s="26"/>
      <c r="K49" s="26"/>
    </row>
    <row r="50" spans="2:11" ht="30" customHeight="1" x14ac:dyDescent="0.4">
      <c r="B50" s="46" t="s">
        <v>104</v>
      </c>
      <c r="C50" s="157" t="s">
        <v>105</v>
      </c>
      <c r="D50" s="158"/>
      <c r="E50" s="158"/>
      <c r="F50" s="158"/>
      <c r="G50" s="158"/>
      <c r="H50" s="158"/>
      <c r="I50" s="159"/>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showDropDown="1" showInputMessage="1" showErrorMessage="1" sqref="K12" xr:uid="{00000000-0002-0000-0600-000000000000}">
      <formula1>O17:O19</formula1>
    </dataValidation>
    <dataValidation type="list" allowBlank="1" showInputMessage="1" showErrorMessage="1" sqref="C9:F9" xr:uid="{00000000-0002-0000-0600-000001000000}">
      <formula1>$M$6:$M$9</formula1>
    </dataValidation>
    <dataValidation type="list" allowBlank="1" showInputMessage="1" showErrorMessage="1" sqref="J10:K10" xr:uid="{00000000-0002-0000-0600-000002000000}">
      <formula1>$M$21:$M$28</formula1>
    </dataValidation>
    <dataValidation type="list" allowBlank="1" showInputMessage="1" showErrorMessage="1" sqref="H13:I13" xr:uid="{00000000-0002-0000-0600-000003000000}">
      <formula1>$N$5:$N$8</formula1>
    </dataValidation>
    <dataValidation type="list" allowBlank="1" showInputMessage="1" showErrorMessage="1" sqref="C7 I7" xr:uid="{00000000-0002-0000-06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56"/>
  <sheetViews>
    <sheetView topLeftCell="B26" zoomScale="70" zoomScaleNormal="70" workbookViewId="0">
      <selection activeCell="D37" sqref="D37"/>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v>4</v>
      </c>
      <c r="D6" s="111" t="s">
        <v>10</v>
      </c>
      <c r="E6" s="111"/>
      <c r="F6" s="112" t="s">
        <v>128</v>
      </c>
      <c r="G6" s="112"/>
      <c r="H6" s="112"/>
      <c r="I6" s="112"/>
      <c r="J6" s="10"/>
      <c r="K6" s="10"/>
      <c r="M6" s="7" t="s">
        <v>12</v>
      </c>
      <c r="N6" s="2" t="s">
        <v>13</v>
      </c>
    </row>
    <row r="7" spans="2:14" ht="30.75" customHeight="1" x14ac:dyDescent="0.4">
      <c r="B7" s="35" t="s">
        <v>14</v>
      </c>
      <c r="C7" s="50"/>
      <c r="D7" s="111" t="s">
        <v>15</v>
      </c>
      <c r="E7" s="111"/>
      <c r="F7" s="113" t="s">
        <v>16</v>
      </c>
      <c r="G7" s="113"/>
      <c r="H7" s="70" t="s">
        <v>17</v>
      </c>
      <c r="I7" s="71" t="s">
        <v>18</v>
      </c>
      <c r="J7" s="11"/>
      <c r="K7" s="11"/>
      <c r="M7" s="7" t="s">
        <v>19</v>
      </c>
      <c r="N7" s="2" t="s">
        <v>20</v>
      </c>
    </row>
    <row r="8" spans="2:14" ht="30.75" customHeight="1" x14ac:dyDescent="0.4">
      <c r="B8" s="35" t="s">
        <v>21</v>
      </c>
      <c r="C8" s="112" t="s">
        <v>22</v>
      </c>
      <c r="D8" s="112"/>
      <c r="E8" s="112"/>
      <c r="F8" s="112"/>
      <c r="G8" s="69" t="s">
        <v>23</v>
      </c>
      <c r="H8" s="144">
        <v>7951</v>
      </c>
      <c r="I8" s="144"/>
      <c r="J8" s="12"/>
      <c r="K8" s="12"/>
      <c r="M8" s="7" t="s">
        <v>24</v>
      </c>
      <c r="N8" s="2" t="s">
        <v>25</v>
      </c>
    </row>
    <row r="9" spans="2:14" ht="30.75" customHeight="1" x14ac:dyDescent="0.4">
      <c r="B9" s="35" t="s">
        <v>3</v>
      </c>
      <c r="C9" s="119" t="s">
        <v>24</v>
      </c>
      <c r="D9" s="119"/>
      <c r="E9" s="119"/>
      <c r="F9" s="119"/>
      <c r="G9" s="38" t="s">
        <v>26</v>
      </c>
      <c r="H9" s="139" t="s">
        <v>129</v>
      </c>
      <c r="I9" s="139"/>
      <c r="J9" s="13"/>
      <c r="K9" s="13"/>
      <c r="M9" s="14" t="s">
        <v>28</v>
      </c>
    </row>
    <row r="10" spans="2:14" ht="30.75" customHeight="1" x14ac:dyDescent="0.4">
      <c r="B10" s="35" t="s">
        <v>29</v>
      </c>
      <c r="C10" s="112" t="s">
        <v>30</v>
      </c>
      <c r="D10" s="112"/>
      <c r="E10" s="112"/>
      <c r="F10" s="112"/>
      <c r="G10" s="112"/>
      <c r="H10" s="112"/>
      <c r="I10" s="112"/>
      <c r="J10" s="15"/>
      <c r="K10" s="15"/>
      <c r="M10" s="14"/>
    </row>
    <row r="11" spans="2:14" ht="30.75" customHeight="1" x14ac:dyDescent="0.4">
      <c r="B11" s="35" t="s">
        <v>31</v>
      </c>
      <c r="C11" s="113" t="s">
        <v>32</v>
      </c>
      <c r="D11" s="113"/>
      <c r="E11" s="113"/>
      <c r="F11" s="113"/>
      <c r="G11" s="113"/>
      <c r="H11" s="113"/>
      <c r="I11" s="113"/>
      <c r="J11" s="11"/>
      <c r="K11" s="11"/>
      <c r="M11" s="14"/>
      <c r="N11" s="2" t="s">
        <v>33</v>
      </c>
    </row>
    <row r="12" spans="2:14" ht="30.75" customHeight="1" x14ac:dyDescent="0.4">
      <c r="B12" s="35" t="s">
        <v>34</v>
      </c>
      <c r="C12" s="140" t="s">
        <v>130</v>
      </c>
      <c r="D12" s="141"/>
      <c r="E12" s="141"/>
      <c r="F12" s="142"/>
      <c r="G12" s="38" t="s">
        <v>36</v>
      </c>
      <c r="H12" s="118" t="s">
        <v>53</v>
      </c>
      <c r="I12" s="118"/>
      <c r="J12" s="11"/>
      <c r="K12" s="11"/>
      <c r="M12" s="14" t="s">
        <v>38</v>
      </c>
      <c r="N12" s="2" t="s">
        <v>18</v>
      </c>
    </row>
    <row r="13" spans="2:14" ht="30.75" customHeight="1" x14ac:dyDescent="0.4">
      <c r="B13" s="35" t="s">
        <v>39</v>
      </c>
      <c r="C13" s="160" t="s">
        <v>40</v>
      </c>
      <c r="D13" s="161"/>
      <c r="E13" s="161"/>
      <c r="F13" s="196"/>
      <c r="G13" s="38" t="s">
        <v>41</v>
      </c>
      <c r="H13" s="113" t="s">
        <v>8</v>
      </c>
      <c r="I13" s="113"/>
      <c r="J13" s="11"/>
      <c r="K13" s="11"/>
      <c r="M13" s="14" t="s">
        <v>42</v>
      </c>
    </row>
    <row r="14" spans="2:14" ht="64.5" customHeight="1" x14ac:dyDescent="0.4">
      <c r="B14" s="35" t="s">
        <v>43</v>
      </c>
      <c r="C14" s="204" t="s">
        <v>131</v>
      </c>
      <c r="D14" s="205"/>
      <c r="E14" s="205"/>
      <c r="F14" s="205"/>
      <c r="G14" s="205"/>
      <c r="H14" s="205"/>
      <c r="I14" s="206"/>
      <c r="J14" s="15"/>
      <c r="K14" s="15"/>
      <c r="M14" s="14" t="s">
        <v>45</v>
      </c>
      <c r="N14" s="2"/>
    </row>
    <row r="15" spans="2:14" ht="30.75" customHeight="1" x14ac:dyDescent="0.4">
      <c r="B15" s="35" t="s">
        <v>46</v>
      </c>
      <c r="C15" s="252" t="s">
        <v>122</v>
      </c>
      <c r="D15" s="253"/>
      <c r="E15" s="253"/>
      <c r="F15" s="253"/>
      <c r="G15" s="253"/>
      <c r="H15" s="253"/>
      <c r="I15" s="253"/>
      <c r="J15" s="16"/>
      <c r="K15" s="16"/>
      <c r="M15" s="14" t="s">
        <v>48</v>
      </c>
      <c r="N15" s="2"/>
    </row>
    <row r="16" spans="2:14" ht="20.25" customHeight="1" x14ac:dyDescent="0.4">
      <c r="B16" s="35" t="s">
        <v>49</v>
      </c>
      <c r="C16" s="204" t="s">
        <v>107</v>
      </c>
      <c r="D16" s="205"/>
      <c r="E16" s="205"/>
      <c r="F16" s="205"/>
      <c r="G16" s="205"/>
      <c r="H16" s="205"/>
      <c r="I16" s="206"/>
      <c r="J16" s="17"/>
      <c r="K16" s="17"/>
      <c r="M16" s="14"/>
      <c r="N16" s="2"/>
    </row>
    <row r="17" spans="2:14" ht="30.75" customHeight="1" x14ac:dyDescent="0.4">
      <c r="B17" s="35" t="s">
        <v>51</v>
      </c>
      <c r="C17" s="160" t="s">
        <v>108</v>
      </c>
      <c r="D17" s="161"/>
      <c r="E17" s="161"/>
      <c r="F17" s="161"/>
      <c r="G17" s="161"/>
      <c r="H17" s="161"/>
      <c r="I17" s="196"/>
      <c r="J17" s="18"/>
      <c r="K17" s="18"/>
      <c r="M17" s="14" t="s">
        <v>53</v>
      </c>
      <c r="N17" s="2"/>
    </row>
    <row r="18" spans="2:14" ht="18" customHeight="1" x14ac:dyDescent="0.4">
      <c r="B18" s="129" t="s">
        <v>54</v>
      </c>
      <c r="C18" s="130" t="s">
        <v>55</v>
      </c>
      <c r="D18" s="130"/>
      <c r="E18" s="130"/>
      <c r="F18" s="131" t="s">
        <v>56</v>
      </c>
      <c r="G18" s="131"/>
      <c r="H18" s="131"/>
      <c r="I18" s="131"/>
      <c r="J18" s="19"/>
      <c r="K18" s="19"/>
      <c r="M18" s="14" t="s">
        <v>57</v>
      </c>
      <c r="N18" s="2"/>
    </row>
    <row r="19" spans="2:14" ht="39.75" customHeight="1" x14ac:dyDescent="0.4">
      <c r="B19" s="129"/>
      <c r="C19" s="157" t="s">
        <v>117</v>
      </c>
      <c r="D19" s="158"/>
      <c r="E19" s="159"/>
      <c r="F19" s="158" t="s">
        <v>132</v>
      </c>
      <c r="G19" s="158"/>
      <c r="H19" s="158"/>
      <c r="I19" s="159"/>
      <c r="J19" s="17"/>
      <c r="K19" s="17"/>
      <c r="M19" s="14" t="s">
        <v>37</v>
      </c>
      <c r="N19" s="2"/>
    </row>
    <row r="20" spans="2:14" ht="39.75" customHeight="1" x14ac:dyDescent="0.4">
      <c r="B20" s="36" t="s">
        <v>60</v>
      </c>
      <c r="C20" s="160" t="s">
        <v>109</v>
      </c>
      <c r="D20" s="161"/>
      <c r="E20" s="162"/>
      <c r="F20" s="163" t="s">
        <v>109</v>
      </c>
      <c r="G20" s="163"/>
      <c r="H20" s="163"/>
      <c r="I20" s="164"/>
      <c r="J20" s="11"/>
      <c r="K20" s="11"/>
      <c r="M20" s="14"/>
      <c r="N20" s="2"/>
    </row>
    <row r="21" spans="2:14" ht="57.75" customHeight="1" x14ac:dyDescent="0.4">
      <c r="B21" s="36" t="s">
        <v>61</v>
      </c>
      <c r="C21" s="140" t="s">
        <v>123</v>
      </c>
      <c r="D21" s="141"/>
      <c r="E21" s="250"/>
      <c r="F21" s="158" t="s">
        <v>124</v>
      </c>
      <c r="G21" s="158"/>
      <c r="H21" s="158"/>
      <c r="I21" s="251"/>
      <c r="J21" s="16"/>
      <c r="K21" s="16"/>
      <c r="M21" s="20"/>
      <c r="N21" s="2"/>
    </row>
    <row r="22" spans="2:14" ht="23.25" customHeight="1" x14ac:dyDescent="0.4">
      <c r="B22" s="36" t="s">
        <v>64</v>
      </c>
      <c r="C22" s="157" t="s">
        <v>65</v>
      </c>
      <c r="D22" s="158"/>
      <c r="E22" s="169"/>
      <c r="F22" s="38" t="s">
        <v>66</v>
      </c>
      <c r="G22" s="60"/>
      <c r="H22" s="38" t="s">
        <v>67</v>
      </c>
      <c r="I22" s="72">
        <v>0</v>
      </c>
      <c r="J22" s="21"/>
      <c r="K22" s="21"/>
      <c r="M22" s="20"/>
    </row>
    <row r="23" spans="2:14" ht="27" customHeight="1" x14ac:dyDescent="0.4">
      <c r="B23" s="36" t="s">
        <v>68</v>
      </c>
      <c r="C23" s="157" t="s">
        <v>69</v>
      </c>
      <c r="D23" s="158"/>
      <c r="E23" s="169"/>
      <c r="F23" s="38"/>
      <c r="G23" s="260">
        <v>0.12</v>
      </c>
      <c r="H23" s="261"/>
      <c r="I23" s="262"/>
      <c r="J23" s="22"/>
      <c r="K23" s="22"/>
      <c r="M23" s="20"/>
    </row>
    <row r="24" spans="2:14" ht="30.75" customHeight="1" x14ac:dyDescent="0.4">
      <c r="B24" s="37" t="s">
        <v>71</v>
      </c>
      <c r="C24" s="151" t="s">
        <v>48</v>
      </c>
      <c r="D24" s="152"/>
      <c r="E24" s="153"/>
      <c r="F24" s="39" t="s">
        <v>72</v>
      </c>
      <c r="G24" s="157"/>
      <c r="H24" s="158"/>
      <c r="I24" s="169"/>
      <c r="J24" s="19"/>
      <c r="K24" s="19"/>
      <c r="M24" s="20"/>
    </row>
    <row r="25" spans="2:14" ht="22.5" customHeight="1" x14ac:dyDescent="0.4">
      <c r="B25" s="173" t="s">
        <v>73</v>
      </c>
      <c r="C25" s="122"/>
      <c r="D25" s="122"/>
      <c r="E25" s="122"/>
      <c r="F25" s="122"/>
      <c r="G25" s="122"/>
      <c r="H25" s="122"/>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53">
        <f>IF(OR(C27=0,C27=""),0,D27/C27)</f>
        <v>0</v>
      </c>
      <c r="F27" s="257">
        <f>SUM(C27:C38)</f>
        <v>0.12</v>
      </c>
      <c r="G27" s="257">
        <f>SUM(D27:D38)</f>
        <v>0.01</v>
      </c>
      <c r="H27" s="77">
        <f>+(D27/$G$23)</f>
        <v>0</v>
      </c>
      <c r="I27" s="213">
        <f>G27+I22</f>
        <v>0.01</v>
      </c>
      <c r="J27" s="23"/>
      <c r="K27" s="23"/>
      <c r="M27" s="20"/>
    </row>
    <row r="28" spans="2:14" ht="19.5" customHeight="1" x14ac:dyDescent="0.4">
      <c r="B28" s="44" t="s">
        <v>83</v>
      </c>
      <c r="C28" s="51">
        <v>0</v>
      </c>
      <c r="D28" s="52">
        <v>0</v>
      </c>
      <c r="E28" s="53">
        <f t="shared" ref="E28:E38" si="0">IF(OR(C28=0,C28=""),0,D28/C28)</f>
        <v>0</v>
      </c>
      <c r="F28" s="258"/>
      <c r="G28" s="258"/>
      <c r="H28" s="77">
        <f t="shared" ref="H28:H38" si="1">+IF(D28="","",((D28*100%)/$G$23)+H27)</f>
        <v>0</v>
      </c>
      <c r="I28" s="214"/>
      <c r="J28" s="23"/>
      <c r="K28" s="23"/>
      <c r="M28" s="20"/>
    </row>
    <row r="29" spans="2:14" ht="19.5" customHeight="1" x14ac:dyDescent="0.4">
      <c r="B29" s="44" t="s">
        <v>84</v>
      </c>
      <c r="C29" s="51">
        <v>0</v>
      </c>
      <c r="D29" s="52">
        <v>0</v>
      </c>
      <c r="E29" s="53">
        <f t="shared" si="0"/>
        <v>0</v>
      </c>
      <c r="F29" s="258"/>
      <c r="G29" s="258"/>
      <c r="H29" s="77">
        <f t="shared" si="1"/>
        <v>0</v>
      </c>
      <c r="I29" s="214"/>
      <c r="J29" s="23"/>
      <c r="K29" s="23"/>
      <c r="M29" s="20"/>
    </row>
    <row r="30" spans="2:14" ht="19.5" customHeight="1" x14ac:dyDescent="0.4">
      <c r="B30" s="44" t="s">
        <v>85</v>
      </c>
      <c r="C30" s="51">
        <v>0</v>
      </c>
      <c r="D30" s="52">
        <v>0</v>
      </c>
      <c r="E30" s="53">
        <f t="shared" si="0"/>
        <v>0</v>
      </c>
      <c r="F30" s="258"/>
      <c r="G30" s="258"/>
      <c r="H30" s="77">
        <f t="shared" si="1"/>
        <v>0</v>
      </c>
      <c r="I30" s="214"/>
      <c r="J30" s="23"/>
      <c r="K30" s="23"/>
    </row>
    <row r="31" spans="2:14" ht="19.5" customHeight="1" x14ac:dyDescent="0.4">
      <c r="B31" s="44" t="s">
        <v>86</v>
      </c>
      <c r="C31" s="51">
        <v>0</v>
      </c>
      <c r="D31" s="52">
        <v>0</v>
      </c>
      <c r="E31" s="53">
        <f t="shared" si="0"/>
        <v>0</v>
      </c>
      <c r="F31" s="258"/>
      <c r="G31" s="258"/>
      <c r="H31" s="77">
        <f t="shared" si="1"/>
        <v>0</v>
      </c>
      <c r="I31" s="214"/>
      <c r="J31" s="23"/>
      <c r="K31" s="23"/>
    </row>
    <row r="32" spans="2:14" ht="19.5" customHeight="1" x14ac:dyDescent="0.4">
      <c r="B32" s="44" t="s">
        <v>87</v>
      </c>
      <c r="C32" s="51">
        <v>0</v>
      </c>
      <c r="D32" s="52">
        <v>0</v>
      </c>
      <c r="E32" s="53">
        <f t="shared" si="0"/>
        <v>0</v>
      </c>
      <c r="F32" s="258"/>
      <c r="G32" s="258"/>
      <c r="H32" s="77">
        <f t="shared" si="1"/>
        <v>0</v>
      </c>
      <c r="I32" s="214"/>
      <c r="J32" s="23"/>
      <c r="K32" s="23"/>
    </row>
    <row r="33" spans="2:11" ht="19.5" customHeight="1" x14ac:dyDescent="0.4">
      <c r="B33" s="44" t="s">
        <v>88</v>
      </c>
      <c r="C33" s="51">
        <v>0</v>
      </c>
      <c r="D33" s="52">
        <v>0</v>
      </c>
      <c r="E33" s="53">
        <f t="shared" si="0"/>
        <v>0</v>
      </c>
      <c r="F33" s="258"/>
      <c r="G33" s="258"/>
      <c r="H33" s="77">
        <f t="shared" si="1"/>
        <v>0</v>
      </c>
      <c r="I33" s="214"/>
      <c r="J33" s="23"/>
      <c r="K33" s="23"/>
    </row>
    <row r="34" spans="2:11" ht="19.5" customHeight="1" x14ac:dyDescent="0.4">
      <c r="B34" s="44" t="s">
        <v>89</v>
      </c>
      <c r="C34" s="51">
        <v>0</v>
      </c>
      <c r="D34" s="52">
        <v>0</v>
      </c>
      <c r="E34" s="53">
        <f t="shared" si="0"/>
        <v>0</v>
      </c>
      <c r="F34" s="258"/>
      <c r="G34" s="258"/>
      <c r="H34" s="77">
        <f t="shared" si="1"/>
        <v>0</v>
      </c>
      <c r="I34" s="214"/>
      <c r="J34" s="23"/>
      <c r="K34" s="23"/>
    </row>
    <row r="35" spans="2:11" ht="19.5" customHeight="1" x14ac:dyDescent="0.4">
      <c r="B35" s="44" t="s">
        <v>90</v>
      </c>
      <c r="C35" s="51">
        <v>0</v>
      </c>
      <c r="D35" s="52">
        <v>0</v>
      </c>
      <c r="E35" s="53">
        <f t="shared" si="0"/>
        <v>0</v>
      </c>
      <c r="F35" s="258"/>
      <c r="G35" s="258"/>
      <c r="H35" s="77">
        <f t="shared" si="1"/>
        <v>0</v>
      </c>
      <c r="I35" s="214"/>
      <c r="J35" s="23"/>
      <c r="K35" s="23"/>
    </row>
    <row r="36" spans="2:11" ht="19.5" customHeight="1" x14ac:dyDescent="0.4">
      <c r="B36" s="44" t="s">
        <v>91</v>
      </c>
      <c r="C36" s="51">
        <v>0</v>
      </c>
      <c r="D36" s="52">
        <v>0</v>
      </c>
      <c r="E36" s="53">
        <f t="shared" si="0"/>
        <v>0</v>
      </c>
      <c r="F36" s="258"/>
      <c r="G36" s="258"/>
      <c r="H36" s="77">
        <f t="shared" si="1"/>
        <v>0</v>
      </c>
      <c r="I36" s="214"/>
      <c r="J36" s="23"/>
      <c r="K36" s="23"/>
    </row>
    <row r="37" spans="2:11" ht="19.5" customHeight="1" x14ac:dyDescent="0.4">
      <c r="B37" s="44" t="s">
        <v>92</v>
      </c>
      <c r="C37" s="373">
        <v>0.06</v>
      </c>
      <c r="D37" s="373">
        <v>0.01</v>
      </c>
      <c r="E37" s="53">
        <f t="shared" si="0"/>
        <v>0.16666666666666669</v>
      </c>
      <c r="F37" s="258"/>
      <c r="G37" s="258"/>
      <c r="H37" s="77">
        <f t="shared" si="1"/>
        <v>8.3333333333333343E-2</v>
      </c>
      <c r="I37" s="214"/>
      <c r="J37" s="23"/>
      <c r="K37" s="23"/>
    </row>
    <row r="38" spans="2:11" ht="19.5" customHeight="1" x14ac:dyDescent="0.4">
      <c r="B38" s="44" t="s">
        <v>93</v>
      </c>
      <c r="C38" s="373">
        <v>0.06</v>
      </c>
      <c r="D38" s="90"/>
      <c r="E38" s="53">
        <f t="shared" si="0"/>
        <v>0</v>
      </c>
      <c r="F38" s="259"/>
      <c r="G38" s="259"/>
      <c r="H38" s="77" t="str">
        <f t="shared" si="1"/>
        <v/>
      </c>
      <c r="I38" s="215"/>
      <c r="J38" s="23"/>
      <c r="K38" s="23"/>
    </row>
    <row r="39" spans="2:11" ht="62.45" customHeight="1" x14ac:dyDescent="0.4">
      <c r="B39" s="45" t="s">
        <v>94</v>
      </c>
      <c r="C39" s="241" t="s">
        <v>133</v>
      </c>
      <c r="D39" s="242"/>
      <c r="E39" s="242"/>
      <c r="F39" s="242"/>
      <c r="G39" s="242"/>
      <c r="H39" s="242"/>
      <c r="I39" s="243"/>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76.95" customHeight="1" x14ac:dyDescent="0.4">
      <c r="B45" s="35" t="s">
        <v>96</v>
      </c>
      <c r="C45" s="254" t="s">
        <v>134</v>
      </c>
      <c r="D45" s="255"/>
      <c r="E45" s="255"/>
      <c r="F45" s="255"/>
      <c r="G45" s="255"/>
      <c r="H45" s="255"/>
      <c r="I45" s="256"/>
      <c r="J45" s="25"/>
      <c r="K45" s="25"/>
    </row>
    <row r="46" spans="2:11" ht="69.75" customHeight="1" x14ac:dyDescent="0.4">
      <c r="B46" s="35" t="s">
        <v>98</v>
      </c>
      <c r="C46" s="244" t="s">
        <v>126</v>
      </c>
      <c r="D46" s="245"/>
      <c r="E46" s="245"/>
      <c r="F46" s="245"/>
      <c r="G46" s="245"/>
      <c r="H46" s="245"/>
      <c r="I46" s="246"/>
      <c r="J46" s="25"/>
      <c r="K46" s="25"/>
    </row>
    <row r="47" spans="2:11" ht="22.5" customHeight="1" x14ac:dyDescent="0.4">
      <c r="B47" s="122" t="s">
        <v>100</v>
      </c>
      <c r="C47" s="122"/>
      <c r="D47" s="122"/>
      <c r="E47" s="122"/>
      <c r="F47" s="122"/>
      <c r="G47" s="122"/>
      <c r="H47" s="122"/>
      <c r="I47" s="122"/>
      <c r="J47" s="25"/>
      <c r="K47" s="25"/>
    </row>
    <row r="48" spans="2:11" ht="32.25" customHeight="1" x14ac:dyDescent="0.4">
      <c r="B48" s="47" t="s">
        <v>101</v>
      </c>
      <c r="C48" s="157" t="s">
        <v>135</v>
      </c>
      <c r="D48" s="158"/>
      <c r="E48" s="158"/>
      <c r="F48" s="158"/>
      <c r="G48" s="158"/>
      <c r="H48" s="158"/>
      <c r="I48" s="159"/>
      <c r="J48" s="26"/>
      <c r="K48" s="26"/>
    </row>
    <row r="49" spans="2:11" ht="28.5" customHeight="1" x14ac:dyDescent="0.4">
      <c r="B49" s="38" t="s">
        <v>103</v>
      </c>
      <c r="C49" s="157" t="s">
        <v>135</v>
      </c>
      <c r="D49" s="158"/>
      <c r="E49" s="158"/>
      <c r="F49" s="158"/>
      <c r="G49" s="158"/>
      <c r="H49" s="158"/>
      <c r="I49" s="159"/>
      <c r="J49" s="26"/>
      <c r="K49" s="26"/>
    </row>
    <row r="50" spans="2:11" ht="30" customHeight="1" x14ac:dyDescent="0.4">
      <c r="B50" s="46" t="s">
        <v>104</v>
      </c>
      <c r="C50" s="157" t="s">
        <v>105</v>
      </c>
      <c r="D50" s="158"/>
      <c r="E50" s="158"/>
      <c r="F50" s="158"/>
      <c r="G50" s="158"/>
      <c r="H50" s="158"/>
      <c r="I50" s="159"/>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J10:K10" xr:uid="{00000000-0002-0000-0700-000002000000}">
      <formula1>$M$21:$M$28</formula1>
    </dataValidation>
    <dataValidation type="list" allowBlank="1" showInputMessage="1" showErrorMessage="1" sqref="C9:F9" xr:uid="{00000000-0002-0000-0700-000003000000}">
      <formula1>$M$6:$M$9</formula1>
    </dataValidation>
    <dataValidation type="list" showDropDown="1" showInputMessage="1" showErrorMessage="1" sqref="K12" xr:uid="{00000000-0002-0000-07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1:X56"/>
  <sheetViews>
    <sheetView topLeftCell="A48" zoomScaleNormal="100" workbookViewId="0">
      <selection activeCell="C48" sqref="C48:I4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9" width="27.1171875" style="3" customWidth="1"/>
    <col min="10"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v>5</v>
      </c>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t="s">
        <v>33</v>
      </c>
      <c r="J7" s="11"/>
      <c r="K7" s="11"/>
      <c r="M7" s="7" t="s">
        <v>19</v>
      </c>
      <c r="N7" s="2" t="s">
        <v>20</v>
      </c>
    </row>
    <row r="8" spans="2:14" ht="30.75" customHeight="1" x14ac:dyDescent="0.4">
      <c r="B8" s="35" t="s">
        <v>21</v>
      </c>
      <c r="C8" s="112"/>
      <c r="D8" s="112"/>
      <c r="E8" s="112"/>
      <c r="F8" s="112"/>
      <c r="G8" s="38" t="s">
        <v>23</v>
      </c>
      <c r="H8" s="118">
        <v>7951</v>
      </c>
      <c r="I8" s="118"/>
      <c r="J8" s="12"/>
      <c r="K8" s="12"/>
      <c r="M8" s="7" t="s">
        <v>24</v>
      </c>
      <c r="N8" s="2" t="s">
        <v>25</v>
      </c>
    </row>
    <row r="9" spans="2:14" ht="30.75" customHeight="1" x14ac:dyDescent="0.4">
      <c r="B9" s="35" t="s">
        <v>3</v>
      </c>
      <c r="C9" s="119"/>
      <c r="D9" s="119"/>
      <c r="E9" s="119"/>
      <c r="F9" s="119"/>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14"/>
      <c r="D12" s="114"/>
      <c r="E12" s="114"/>
      <c r="F12" s="114"/>
      <c r="G12" s="38" t="s">
        <v>36</v>
      </c>
      <c r="H12" s="115" t="s">
        <v>53</v>
      </c>
      <c r="I12" s="115"/>
      <c r="J12" s="11"/>
      <c r="K12" s="11"/>
      <c r="M12" s="14" t="s">
        <v>38</v>
      </c>
      <c r="N12" s="2" t="s">
        <v>18</v>
      </c>
    </row>
    <row r="13" spans="2:14" ht="30.75" customHeight="1" x14ac:dyDescent="0.4">
      <c r="B13" s="35" t="s">
        <v>39</v>
      </c>
      <c r="C13" s="116" t="s">
        <v>136</v>
      </c>
      <c r="D13" s="116"/>
      <c r="E13" s="116"/>
      <c r="F13" s="116"/>
      <c r="G13" s="38" t="s">
        <v>41</v>
      </c>
      <c r="H13" s="113" t="s">
        <v>8</v>
      </c>
      <c r="I13" s="113"/>
      <c r="J13" s="11"/>
      <c r="K13" s="11"/>
      <c r="M13" s="14" t="s">
        <v>42</v>
      </c>
    </row>
    <row r="14" spans="2:14" ht="64.5" customHeight="1" x14ac:dyDescent="0.4">
      <c r="B14" s="35" t="s">
        <v>43</v>
      </c>
      <c r="C14" s="266" t="s">
        <v>137</v>
      </c>
      <c r="D14" s="267"/>
      <c r="E14" s="267"/>
      <c r="F14" s="267"/>
      <c r="G14" s="267"/>
      <c r="H14" s="267"/>
      <c r="I14" s="268"/>
      <c r="J14" s="15"/>
      <c r="K14" s="15"/>
      <c r="M14" s="14" t="s">
        <v>45</v>
      </c>
      <c r="N14" s="2"/>
    </row>
    <row r="15" spans="2:14" ht="30.75" customHeight="1" x14ac:dyDescent="0.4">
      <c r="B15" s="35" t="s">
        <v>46</v>
      </c>
      <c r="C15" s="263" t="s">
        <v>138</v>
      </c>
      <c r="D15" s="264"/>
      <c r="E15" s="264"/>
      <c r="F15" s="264"/>
      <c r="G15" s="264"/>
      <c r="H15" s="264"/>
      <c r="I15" s="265"/>
      <c r="J15" s="16"/>
      <c r="K15" s="16"/>
      <c r="M15" s="14" t="s">
        <v>48</v>
      </c>
      <c r="N15" s="2"/>
    </row>
    <row r="16" spans="2:14" ht="20.25" customHeight="1" x14ac:dyDescent="0.4">
      <c r="B16" s="35" t="s">
        <v>49</v>
      </c>
      <c r="C16" s="269" t="s">
        <v>107</v>
      </c>
      <c r="D16" s="270"/>
      <c r="E16" s="270"/>
      <c r="F16" s="270"/>
      <c r="G16" s="270"/>
      <c r="H16" s="270"/>
      <c r="I16" s="271"/>
      <c r="J16" s="17"/>
      <c r="K16" s="17"/>
      <c r="M16" s="14"/>
      <c r="N16" s="2"/>
    </row>
    <row r="17" spans="2:14" ht="30.75" customHeight="1" x14ac:dyDescent="0.4">
      <c r="B17" s="35" t="s">
        <v>51</v>
      </c>
      <c r="C17" s="272" t="s">
        <v>52</v>
      </c>
      <c r="D17" s="273"/>
      <c r="E17" s="273"/>
      <c r="F17" s="273"/>
      <c r="G17" s="273"/>
      <c r="H17" s="273"/>
      <c r="I17" s="274"/>
      <c r="J17" s="18"/>
      <c r="K17" s="18"/>
      <c r="M17" s="14" t="s">
        <v>53</v>
      </c>
      <c r="N17" s="2"/>
    </row>
    <row r="18" spans="2:14" ht="18" customHeight="1" x14ac:dyDescent="0.4">
      <c r="B18" s="129" t="s">
        <v>54</v>
      </c>
      <c r="C18" s="130" t="s">
        <v>55</v>
      </c>
      <c r="D18" s="130"/>
      <c r="E18" s="130"/>
      <c r="F18" s="131" t="s">
        <v>56</v>
      </c>
      <c r="G18" s="131"/>
      <c r="H18" s="131"/>
      <c r="I18" s="131"/>
      <c r="J18" s="19"/>
      <c r="K18" s="19"/>
      <c r="M18" s="14" t="s">
        <v>57</v>
      </c>
      <c r="N18" s="2"/>
    </row>
    <row r="19" spans="2:14" ht="39.75" customHeight="1" x14ac:dyDescent="0.4">
      <c r="B19" s="129"/>
      <c r="C19" s="275" t="s">
        <v>139</v>
      </c>
      <c r="D19" s="276"/>
      <c r="E19" s="277"/>
      <c r="F19" s="278" t="s">
        <v>118</v>
      </c>
      <c r="G19" s="279"/>
      <c r="H19" s="279"/>
      <c r="I19" s="280"/>
      <c r="J19" s="17"/>
      <c r="K19" s="17"/>
      <c r="M19" s="14" t="s">
        <v>37</v>
      </c>
      <c r="N19" s="2"/>
    </row>
    <row r="20" spans="2:14" ht="39.75" customHeight="1" x14ac:dyDescent="0.4">
      <c r="B20" s="36" t="s">
        <v>60</v>
      </c>
      <c r="C20" s="275" t="s">
        <v>109</v>
      </c>
      <c r="D20" s="276"/>
      <c r="E20" s="277"/>
      <c r="F20" s="278" t="s">
        <v>109</v>
      </c>
      <c r="G20" s="279"/>
      <c r="H20" s="279"/>
      <c r="I20" s="280"/>
      <c r="J20" s="11"/>
      <c r="K20" s="11"/>
      <c r="M20" s="14"/>
      <c r="N20" s="2"/>
    </row>
    <row r="21" spans="2:14" ht="42" customHeight="1" x14ac:dyDescent="0.4">
      <c r="B21" s="36" t="s">
        <v>61</v>
      </c>
      <c r="C21" s="281" t="s">
        <v>140</v>
      </c>
      <c r="D21" s="282"/>
      <c r="E21" s="283"/>
      <c r="F21" s="269" t="s">
        <v>141</v>
      </c>
      <c r="G21" s="270"/>
      <c r="H21" s="270"/>
      <c r="I21" s="284"/>
      <c r="J21" s="16"/>
      <c r="K21" s="16"/>
      <c r="M21" s="20"/>
      <c r="N21" s="2"/>
    </row>
    <row r="22" spans="2:14" ht="23.25" customHeight="1" x14ac:dyDescent="0.4">
      <c r="B22" s="36" t="s">
        <v>64</v>
      </c>
      <c r="C22" s="285" t="s">
        <v>142</v>
      </c>
      <c r="D22" s="286"/>
      <c r="E22" s="287"/>
      <c r="F22" s="38" t="s">
        <v>66</v>
      </c>
      <c r="G22" s="48" t="s">
        <v>143</v>
      </c>
      <c r="H22" s="38" t="s">
        <v>67</v>
      </c>
      <c r="I22" s="49"/>
      <c r="J22" s="21"/>
      <c r="K22" s="21"/>
      <c r="M22" s="20"/>
    </row>
    <row r="23" spans="2:14" ht="27" customHeight="1" x14ac:dyDescent="0.4">
      <c r="B23" s="36" t="s">
        <v>68</v>
      </c>
      <c r="C23" s="269" t="s">
        <v>144</v>
      </c>
      <c r="D23" s="270"/>
      <c r="E23" s="271"/>
      <c r="F23" s="38" t="s">
        <v>70</v>
      </c>
      <c r="G23" s="209" t="s">
        <v>143</v>
      </c>
      <c r="H23" s="210"/>
      <c r="I23" s="211"/>
      <c r="J23" s="22"/>
      <c r="K23" s="22"/>
      <c r="M23" s="20"/>
    </row>
    <row r="24" spans="2:14" ht="30.75" customHeight="1" x14ac:dyDescent="0.4">
      <c r="B24" s="37" t="s">
        <v>71</v>
      </c>
      <c r="C24" s="288" t="s">
        <v>48</v>
      </c>
      <c r="D24" s="289"/>
      <c r="E24" s="290"/>
      <c r="F24" s="39" t="s">
        <v>72</v>
      </c>
      <c r="G24" s="269"/>
      <c r="H24" s="270"/>
      <c r="I24" s="271"/>
      <c r="J24" s="19"/>
      <c r="K24" s="19"/>
      <c r="M24" s="20"/>
    </row>
    <row r="25" spans="2:14" ht="22.5" customHeight="1" x14ac:dyDescent="0.4">
      <c r="B25" s="173" t="s">
        <v>73</v>
      </c>
      <c r="C25" s="122"/>
      <c r="D25" s="122"/>
      <c r="E25" s="122"/>
      <c r="F25" s="122"/>
      <c r="G25" s="122"/>
      <c r="H25" s="122"/>
      <c r="I25" s="174"/>
      <c r="J25" s="9"/>
      <c r="K25" s="9"/>
      <c r="M25" s="20"/>
    </row>
    <row r="26" spans="2:14" ht="43.5" customHeight="1" x14ac:dyDescent="0.4">
      <c r="B26" s="40" t="s">
        <v>74</v>
      </c>
      <c r="C26" s="41" t="s">
        <v>75</v>
      </c>
      <c r="D26" s="41" t="s">
        <v>76</v>
      </c>
      <c r="E26" s="42" t="s">
        <v>77</v>
      </c>
      <c r="F26" s="57" t="s">
        <v>78</v>
      </c>
      <c r="G26" s="41" t="s">
        <v>79</v>
      </c>
      <c r="H26" s="42" t="s">
        <v>80</v>
      </c>
      <c r="I26" s="43" t="s">
        <v>81</v>
      </c>
      <c r="J26" s="17"/>
      <c r="K26" s="17"/>
      <c r="M26" s="20"/>
    </row>
    <row r="27" spans="2:14" ht="19.5" customHeight="1" x14ac:dyDescent="0.4">
      <c r="B27" s="44" t="s">
        <v>82</v>
      </c>
      <c r="C27" s="51">
        <v>0</v>
      </c>
      <c r="D27" s="52"/>
      <c r="E27" s="56">
        <f>IF(OR(C27=0,C27=""),0,D27/C27)</f>
        <v>0</v>
      </c>
      <c r="F27" s="291">
        <f>SUM(C27:C38)</f>
        <v>8.3999999999999986</v>
      </c>
      <c r="G27" s="294">
        <f>SUM(D27:D38)</f>
        <v>8.3999999999999986</v>
      </c>
      <c r="H27" s="54" t="e">
        <f>+(D27*100%)/$G$23</f>
        <v>#VALUE!</v>
      </c>
      <c r="I27" s="213">
        <f>G27+I22</f>
        <v>8.3999999999999986</v>
      </c>
      <c r="J27" s="23"/>
      <c r="K27" s="23"/>
      <c r="M27" s="20"/>
    </row>
    <row r="28" spans="2:14" ht="19.5" customHeight="1" x14ac:dyDescent="0.5">
      <c r="B28" s="44" t="s">
        <v>83</v>
      </c>
      <c r="C28" s="51">
        <v>0</v>
      </c>
      <c r="D28" s="52">
        <v>0</v>
      </c>
      <c r="E28" s="56">
        <f t="shared" ref="E28:E38" si="0">IF(OR(C28=0,C28=""),0,D28/C28)</f>
        <v>0</v>
      </c>
      <c r="F28" s="292"/>
      <c r="G28" s="295"/>
      <c r="H28" s="55" t="e">
        <f>+IF(D28="","",((D28*100%)/$G$23)+H27)</f>
        <v>#VALUE!</v>
      </c>
      <c r="I28" s="214"/>
      <c r="J28" s="23"/>
      <c r="K28" s="23"/>
      <c r="M28" s="20"/>
    </row>
    <row r="29" spans="2:14" ht="19.5" customHeight="1" x14ac:dyDescent="0.5">
      <c r="B29" s="44" t="s">
        <v>84</v>
      </c>
      <c r="C29" s="51">
        <v>0</v>
      </c>
      <c r="D29" s="52">
        <v>0</v>
      </c>
      <c r="E29" s="56">
        <f t="shared" si="0"/>
        <v>0</v>
      </c>
      <c r="F29" s="292"/>
      <c r="G29" s="295"/>
      <c r="H29" s="55" t="e">
        <f>+IF(D29="","",((D29*100%)/$G$23)+H28)</f>
        <v>#VALUE!</v>
      </c>
      <c r="I29" s="214"/>
      <c r="J29" s="23"/>
      <c r="K29" s="23"/>
      <c r="M29" s="20"/>
    </row>
    <row r="30" spans="2:14" ht="19.5" customHeight="1" x14ac:dyDescent="0.5">
      <c r="B30" s="44" t="s">
        <v>85</v>
      </c>
      <c r="C30" s="51">
        <v>0</v>
      </c>
      <c r="D30" s="52">
        <v>0</v>
      </c>
      <c r="E30" s="56">
        <f t="shared" si="0"/>
        <v>0</v>
      </c>
      <c r="F30" s="292"/>
      <c r="G30" s="295"/>
      <c r="H30" s="55" t="e">
        <f t="shared" ref="H30:H38" si="1">+IF(D30="","",((D30*100%)/$G$23)+H29)</f>
        <v>#VALUE!</v>
      </c>
      <c r="I30" s="214"/>
      <c r="J30" s="23"/>
      <c r="K30" s="23"/>
    </row>
    <row r="31" spans="2:14" ht="19.5" customHeight="1" x14ac:dyDescent="0.5">
      <c r="B31" s="44" t="s">
        <v>86</v>
      </c>
      <c r="C31" s="51">
        <v>0</v>
      </c>
      <c r="D31" s="52">
        <v>0</v>
      </c>
      <c r="E31" s="56">
        <f t="shared" si="0"/>
        <v>0</v>
      </c>
      <c r="F31" s="292"/>
      <c r="G31" s="295"/>
      <c r="H31" s="55" t="e">
        <f t="shared" si="1"/>
        <v>#VALUE!</v>
      </c>
      <c r="I31" s="214"/>
      <c r="J31" s="23"/>
      <c r="K31" s="23"/>
    </row>
    <row r="32" spans="2:14" ht="19.5" customHeight="1" x14ac:dyDescent="0.5">
      <c r="B32" s="44" t="s">
        <v>87</v>
      </c>
      <c r="C32" s="51">
        <v>0</v>
      </c>
      <c r="D32" s="52">
        <v>0</v>
      </c>
      <c r="E32" s="56">
        <f t="shared" si="0"/>
        <v>0</v>
      </c>
      <c r="F32" s="292"/>
      <c r="G32" s="295"/>
      <c r="H32" s="55" t="e">
        <f t="shared" si="1"/>
        <v>#VALUE!</v>
      </c>
      <c r="I32" s="214"/>
      <c r="J32" s="23"/>
      <c r="K32" s="23"/>
    </row>
    <row r="33" spans="2:11" ht="19.5" customHeight="1" x14ac:dyDescent="0.5">
      <c r="B33" s="44" t="s">
        <v>88</v>
      </c>
      <c r="C33" s="51">
        <v>2.8</v>
      </c>
      <c r="D33" s="52">
        <v>2.8</v>
      </c>
      <c r="E33" s="56">
        <f t="shared" si="0"/>
        <v>1</v>
      </c>
      <c r="F33" s="292"/>
      <c r="G33" s="295"/>
      <c r="H33" s="55" t="e">
        <f>+IF(D33="","",((D33*100%)/$G$23)+H32)</f>
        <v>#VALUE!</v>
      </c>
      <c r="I33" s="214"/>
      <c r="J33" s="23"/>
      <c r="K33" s="23"/>
    </row>
    <row r="34" spans="2:11" ht="19.5" customHeight="1" x14ac:dyDescent="0.5">
      <c r="B34" s="44" t="s">
        <v>89</v>
      </c>
      <c r="C34" s="51">
        <v>2.8</v>
      </c>
      <c r="D34" s="52">
        <v>2.8</v>
      </c>
      <c r="E34" s="56">
        <f t="shared" si="0"/>
        <v>1</v>
      </c>
      <c r="F34" s="292"/>
      <c r="G34" s="295"/>
      <c r="H34" s="55" t="e">
        <f t="shared" si="1"/>
        <v>#VALUE!</v>
      </c>
      <c r="I34" s="214"/>
      <c r="J34" s="23"/>
      <c r="K34" s="23"/>
    </row>
    <row r="35" spans="2:11" ht="19.5" customHeight="1" x14ac:dyDescent="0.5">
      <c r="B35" s="44" t="s">
        <v>90</v>
      </c>
      <c r="C35" s="51">
        <v>2.8</v>
      </c>
      <c r="D35" s="52">
        <v>2.8</v>
      </c>
      <c r="E35" s="56">
        <f t="shared" si="0"/>
        <v>1</v>
      </c>
      <c r="F35" s="292"/>
      <c r="G35" s="295"/>
      <c r="H35" s="55" t="e">
        <f t="shared" si="1"/>
        <v>#VALUE!</v>
      </c>
      <c r="I35" s="214"/>
      <c r="J35" s="23"/>
      <c r="K35" s="23"/>
    </row>
    <row r="36" spans="2:11" ht="19.5" customHeight="1" x14ac:dyDescent="0.5">
      <c r="B36" s="44" t="s">
        <v>91</v>
      </c>
      <c r="C36" s="51"/>
      <c r="D36" s="52"/>
      <c r="E36" s="56">
        <f t="shared" si="0"/>
        <v>0</v>
      </c>
      <c r="F36" s="292"/>
      <c r="G36" s="295"/>
      <c r="H36" s="55" t="str">
        <f t="shared" si="1"/>
        <v/>
      </c>
      <c r="I36" s="214"/>
      <c r="J36" s="23"/>
      <c r="K36" s="23"/>
    </row>
    <row r="37" spans="2:11" ht="19.5" customHeight="1" x14ac:dyDescent="0.5">
      <c r="B37" s="44" t="s">
        <v>92</v>
      </c>
      <c r="C37" s="51"/>
      <c r="D37" s="52"/>
      <c r="E37" s="56">
        <f t="shared" si="0"/>
        <v>0</v>
      </c>
      <c r="F37" s="292"/>
      <c r="G37" s="295"/>
      <c r="H37" s="55" t="str">
        <f t="shared" si="1"/>
        <v/>
      </c>
      <c r="I37" s="214"/>
      <c r="J37" s="23"/>
      <c r="K37" s="23"/>
    </row>
    <row r="38" spans="2:11" ht="19.5" customHeight="1" x14ac:dyDescent="0.5">
      <c r="B38" s="44" t="s">
        <v>93</v>
      </c>
      <c r="C38" s="51"/>
      <c r="D38" s="52"/>
      <c r="E38" s="56">
        <f t="shared" si="0"/>
        <v>0</v>
      </c>
      <c r="F38" s="293"/>
      <c r="G38" s="296"/>
      <c r="H38" s="55" t="str">
        <f t="shared" si="1"/>
        <v/>
      </c>
      <c r="I38" s="215"/>
      <c r="J38" s="23"/>
      <c r="K38" s="23"/>
    </row>
    <row r="39" spans="2:11" ht="90" customHeight="1" x14ac:dyDescent="0.4">
      <c r="B39" s="45" t="s">
        <v>94</v>
      </c>
      <c r="C39" s="297" t="s">
        <v>145</v>
      </c>
      <c r="D39" s="298"/>
      <c r="E39" s="298"/>
      <c r="F39" s="299"/>
      <c r="G39" s="298"/>
      <c r="H39" s="298"/>
      <c r="I39" s="300"/>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408.75" customHeight="1" x14ac:dyDescent="0.4">
      <c r="B45" s="35" t="s">
        <v>96</v>
      </c>
      <c r="C45" s="301" t="s">
        <v>146</v>
      </c>
      <c r="D45" s="302"/>
      <c r="E45" s="302"/>
      <c r="F45" s="302"/>
      <c r="G45" s="302"/>
      <c r="H45" s="302"/>
      <c r="I45" s="303"/>
      <c r="J45" s="25"/>
      <c r="K45" s="25"/>
    </row>
    <row r="46" spans="2:11" ht="69.75" customHeight="1" x14ac:dyDescent="0.4">
      <c r="B46" s="35" t="s">
        <v>98</v>
      </c>
      <c r="C46" s="244" t="s">
        <v>147</v>
      </c>
      <c r="D46" s="245"/>
      <c r="E46" s="245"/>
      <c r="F46" s="245"/>
      <c r="G46" s="245"/>
      <c r="H46" s="245"/>
      <c r="I46" s="246"/>
      <c r="J46" s="25"/>
      <c r="K46" s="25"/>
    </row>
    <row r="47" spans="2:11" ht="22.5" customHeight="1" x14ac:dyDescent="0.4">
      <c r="B47" s="122" t="s">
        <v>100</v>
      </c>
      <c r="C47" s="122"/>
      <c r="D47" s="122"/>
      <c r="E47" s="122"/>
      <c r="F47" s="122"/>
      <c r="G47" s="122"/>
      <c r="H47" s="122"/>
      <c r="I47" s="122"/>
      <c r="J47" s="25"/>
      <c r="K47" s="25"/>
    </row>
    <row r="48" spans="2:11" ht="32.25" customHeight="1" x14ac:dyDescent="0.4">
      <c r="B48" s="47" t="s">
        <v>101</v>
      </c>
      <c r="C48" s="132" t="s">
        <v>148</v>
      </c>
      <c r="D48" s="132"/>
      <c r="E48" s="132"/>
      <c r="F48" s="132"/>
      <c r="G48" s="132"/>
      <c r="H48" s="132"/>
      <c r="I48" s="132"/>
      <c r="J48" s="26"/>
      <c r="K48" s="26"/>
    </row>
    <row r="49" spans="2:11" ht="28.5" customHeight="1" x14ac:dyDescent="0.4">
      <c r="B49" s="38" t="s">
        <v>103</v>
      </c>
      <c r="C49" s="132" t="s">
        <v>148</v>
      </c>
      <c r="D49" s="132"/>
      <c r="E49" s="132"/>
      <c r="F49" s="132"/>
      <c r="G49" s="132"/>
      <c r="H49" s="132"/>
      <c r="I49" s="132"/>
      <c r="J49" s="26"/>
      <c r="K49" s="26"/>
    </row>
    <row r="50" spans="2:11" ht="30" customHeight="1" x14ac:dyDescent="0.4">
      <c r="B50" s="46" t="s">
        <v>104</v>
      </c>
      <c r="C50" s="132" t="s">
        <v>149</v>
      </c>
      <c r="D50" s="132"/>
      <c r="E50" s="132"/>
      <c r="F50" s="132"/>
      <c r="G50" s="132"/>
      <c r="H50" s="132"/>
      <c r="I50" s="13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56"/>
  <sheetViews>
    <sheetView topLeftCell="A36" zoomScaleNormal="100" workbookViewId="0">
      <selection activeCell="C48" sqref="C48:I4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v>5</v>
      </c>
      <c r="D6" s="111" t="s">
        <v>10</v>
      </c>
      <c r="E6" s="111"/>
      <c r="F6" s="112" t="s">
        <v>150</v>
      </c>
      <c r="G6" s="112"/>
      <c r="H6" s="112"/>
      <c r="I6" s="112"/>
      <c r="J6" s="10"/>
      <c r="K6" s="10"/>
      <c r="M6" s="7" t="s">
        <v>12</v>
      </c>
      <c r="N6" s="2" t="s">
        <v>13</v>
      </c>
    </row>
    <row r="7" spans="2:14" ht="30.75" customHeight="1" x14ac:dyDescent="0.4">
      <c r="B7" s="35" t="s">
        <v>14</v>
      </c>
      <c r="C7" s="50"/>
      <c r="D7" s="111" t="s">
        <v>15</v>
      </c>
      <c r="E7" s="111"/>
      <c r="F7" s="113" t="s">
        <v>16</v>
      </c>
      <c r="G7" s="113"/>
      <c r="H7" s="70" t="s">
        <v>17</v>
      </c>
      <c r="I7" s="71" t="s">
        <v>18</v>
      </c>
      <c r="J7" s="11"/>
      <c r="K7" s="11"/>
      <c r="M7" s="7" t="s">
        <v>19</v>
      </c>
      <c r="N7" s="2" t="s">
        <v>20</v>
      </c>
    </row>
    <row r="8" spans="2:14" ht="30.75" customHeight="1" x14ac:dyDescent="0.4">
      <c r="B8" s="35" t="s">
        <v>21</v>
      </c>
      <c r="C8" s="112" t="s">
        <v>22</v>
      </c>
      <c r="D8" s="112"/>
      <c r="E8" s="112"/>
      <c r="F8" s="112"/>
      <c r="G8" s="69" t="s">
        <v>23</v>
      </c>
      <c r="H8" s="144">
        <v>7951</v>
      </c>
      <c r="I8" s="144"/>
      <c r="J8" s="12"/>
      <c r="K8" s="12"/>
      <c r="M8" s="7" t="s">
        <v>24</v>
      </c>
      <c r="N8" s="2" t="s">
        <v>25</v>
      </c>
    </row>
    <row r="9" spans="2:14" ht="30.75" customHeight="1" x14ac:dyDescent="0.4">
      <c r="B9" s="35" t="s">
        <v>3</v>
      </c>
      <c r="C9" s="119" t="s">
        <v>12</v>
      </c>
      <c r="D9" s="119"/>
      <c r="E9" s="119"/>
      <c r="F9" s="119"/>
      <c r="G9" s="38" t="s">
        <v>26</v>
      </c>
      <c r="H9" s="139" t="s">
        <v>151</v>
      </c>
      <c r="I9" s="139"/>
      <c r="J9" s="13"/>
      <c r="K9" s="13"/>
      <c r="M9" s="14" t="s">
        <v>28</v>
      </c>
    </row>
    <row r="10" spans="2:14" ht="30.75" customHeight="1" x14ac:dyDescent="0.4">
      <c r="B10" s="35" t="s">
        <v>29</v>
      </c>
      <c r="C10" s="112" t="s">
        <v>30</v>
      </c>
      <c r="D10" s="112"/>
      <c r="E10" s="112"/>
      <c r="F10" s="112"/>
      <c r="G10" s="112"/>
      <c r="H10" s="112"/>
      <c r="I10" s="112"/>
      <c r="J10" s="15"/>
      <c r="K10" s="15"/>
      <c r="M10" s="14"/>
    </row>
    <row r="11" spans="2:14" ht="30.75" customHeight="1" x14ac:dyDescent="0.4">
      <c r="B11" s="35" t="s">
        <v>31</v>
      </c>
      <c r="C11" s="113" t="s">
        <v>32</v>
      </c>
      <c r="D11" s="113"/>
      <c r="E11" s="113"/>
      <c r="F11" s="113"/>
      <c r="G11" s="113"/>
      <c r="H11" s="113"/>
      <c r="I11" s="113"/>
      <c r="J11" s="11"/>
      <c r="K11" s="11"/>
      <c r="M11" s="14"/>
      <c r="N11" s="2" t="s">
        <v>33</v>
      </c>
    </row>
    <row r="12" spans="2:14" ht="30.75" customHeight="1" x14ac:dyDescent="0.4">
      <c r="B12" s="35" t="s">
        <v>34</v>
      </c>
      <c r="C12" s="157" t="s">
        <v>152</v>
      </c>
      <c r="D12" s="158"/>
      <c r="E12" s="158"/>
      <c r="F12" s="159"/>
      <c r="G12" s="38" t="s">
        <v>36</v>
      </c>
      <c r="H12" s="118" t="s">
        <v>53</v>
      </c>
      <c r="I12" s="118"/>
      <c r="J12" s="11"/>
      <c r="K12" s="11"/>
      <c r="M12" s="14" t="s">
        <v>38</v>
      </c>
      <c r="N12" s="2" t="s">
        <v>18</v>
      </c>
    </row>
    <row r="13" spans="2:14" ht="30.75" customHeight="1" x14ac:dyDescent="0.4">
      <c r="B13" s="35" t="s">
        <v>39</v>
      </c>
      <c r="C13" s="160" t="s">
        <v>40</v>
      </c>
      <c r="D13" s="161"/>
      <c r="E13" s="161"/>
      <c r="F13" s="196"/>
      <c r="G13" s="38" t="s">
        <v>41</v>
      </c>
      <c r="H13" s="113" t="s">
        <v>8</v>
      </c>
      <c r="I13" s="113"/>
      <c r="J13" s="11"/>
      <c r="K13" s="11"/>
      <c r="M13" s="14" t="s">
        <v>42</v>
      </c>
    </row>
    <row r="14" spans="2:14" ht="64.5" customHeight="1" x14ac:dyDescent="0.4">
      <c r="B14" s="35" t="s">
        <v>43</v>
      </c>
      <c r="C14" s="204" t="s">
        <v>137</v>
      </c>
      <c r="D14" s="205"/>
      <c r="E14" s="205"/>
      <c r="F14" s="205"/>
      <c r="G14" s="205"/>
      <c r="H14" s="205"/>
      <c r="I14" s="206"/>
      <c r="J14" s="15"/>
      <c r="K14" s="15"/>
      <c r="M14" s="14" t="s">
        <v>45</v>
      </c>
      <c r="N14" s="2"/>
    </row>
    <row r="15" spans="2:14" ht="30.75" customHeight="1" x14ac:dyDescent="0.4">
      <c r="B15" s="35" t="s">
        <v>46</v>
      </c>
      <c r="C15" s="252" t="s">
        <v>122</v>
      </c>
      <c r="D15" s="253"/>
      <c r="E15" s="253"/>
      <c r="F15" s="253"/>
      <c r="G15" s="253"/>
      <c r="H15" s="253"/>
      <c r="I15" s="253"/>
      <c r="J15" s="16"/>
      <c r="K15" s="16"/>
      <c r="M15" s="14" t="s">
        <v>48</v>
      </c>
      <c r="N15" s="2"/>
    </row>
    <row r="16" spans="2:14" ht="20.25" customHeight="1" x14ac:dyDescent="0.4">
      <c r="B16" s="35" t="s">
        <v>49</v>
      </c>
      <c r="C16" s="204" t="s">
        <v>107</v>
      </c>
      <c r="D16" s="205"/>
      <c r="E16" s="205"/>
      <c r="F16" s="205"/>
      <c r="G16" s="205"/>
      <c r="H16" s="205"/>
      <c r="I16" s="206"/>
      <c r="J16" s="17"/>
      <c r="K16" s="17"/>
      <c r="M16" s="14"/>
      <c r="N16" s="2"/>
    </row>
    <row r="17" spans="2:14" ht="30.75" customHeight="1" x14ac:dyDescent="0.4">
      <c r="B17" s="35" t="s">
        <v>51</v>
      </c>
      <c r="C17" s="160" t="s">
        <v>108</v>
      </c>
      <c r="D17" s="161"/>
      <c r="E17" s="161"/>
      <c r="F17" s="161"/>
      <c r="G17" s="161"/>
      <c r="H17" s="161"/>
      <c r="I17" s="196"/>
      <c r="J17" s="18"/>
      <c r="K17" s="18"/>
      <c r="M17" s="14" t="s">
        <v>53</v>
      </c>
      <c r="N17" s="2"/>
    </row>
    <row r="18" spans="2:14" ht="18" customHeight="1" x14ac:dyDescent="0.4">
      <c r="B18" s="129" t="s">
        <v>54</v>
      </c>
      <c r="C18" s="130" t="s">
        <v>55</v>
      </c>
      <c r="D18" s="130"/>
      <c r="E18" s="130"/>
      <c r="F18" s="131" t="s">
        <v>56</v>
      </c>
      <c r="G18" s="131"/>
      <c r="H18" s="131"/>
      <c r="I18" s="131"/>
      <c r="J18" s="19"/>
      <c r="K18" s="19"/>
      <c r="M18" s="14" t="s">
        <v>57</v>
      </c>
      <c r="N18" s="2"/>
    </row>
    <row r="19" spans="2:14" ht="39.75" customHeight="1" x14ac:dyDescent="0.4">
      <c r="B19" s="129"/>
      <c r="C19" s="154" t="s">
        <v>107</v>
      </c>
      <c r="D19" s="155"/>
      <c r="E19" s="212"/>
      <c r="F19" s="155" t="s">
        <v>118</v>
      </c>
      <c r="G19" s="155"/>
      <c r="H19" s="155"/>
      <c r="I19" s="212"/>
      <c r="J19" s="17"/>
      <c r="K19" s="17"/>
      <c r="M19" s="14" t="s">
        <v>37</v>
      </c>
      <c r="N19" s="2"/>
    </row>
    <row r="20" spans="2:14" ht="39.75" customHeight="1" x14ac:dyDescent="0.4">
      <c r="B20" s="36" t="s">
        <v>60</v>
      </c>
      <c r="C20" s="307" t="s">
        <v>109</v>
      </c>
      <c r="D20" s="308"/>
      <c r="E20" s="309"/>
      <c r="F20" s="313" t="s">
        <v>109</v>
      </c>
      <c r="G20" s="313"/>
      <c r="H20" s="313"/>
      <c r="I20" s="314"/>
      <c r="J20" s="11"/>
      <c r="K20" s="11"/>
      <c r="M20" s="14"/>
      <c r="N20" s="2"/>
    </row>
    <row r="21" spans="2:14" ht="57.75" customHeight="1" x14ac:dyDescent="0.4">
      <c r="B21" s="36" t="s">
        <v>61</v>
      </c>
      <c r="C21" s="154" t="s">
        <v>153</v>
      </c>
      <c r="D21" s="155"/>
      <c r="E21" s="156"/>
      <c r="F21" s="155" t="s">
        <v>154</v>
      </c>
      <c r="G21" s="155"/>
      <c r="H21" s="155"/>
      <c r="I21" s="315"/>
      <c r="J21" s="16"/>
      <c r="K21" s="16"/>
      <c r="M21" s="20"/>
      <c r="N21" s="2"/>
    </row>
    <row r="22" spans="2:14" ht="23.25" customHeight="1" x14ac:dyDescent="0.4">
      <c r="B22" s="36" t="s">
        <v>64</v>
      </c>
      <c r="C22" s="316">
        <v>45298</v>
      </c>
      <c r="D22" s="317"/>
      <c r="E22" s="318"/>
      <c r="F22" s="38" t="s">
        <v>66</v>
      </c>
      <c r="G22" s="60" t="s">
        <v>155</v>
      </c>
      <c r="H22" s="38" t="s">
        <v>67</v>
      </c>
      <c r="I22" s="61">
        <v>100</v>
      </c>
      <c r="J22" s="21"/>
      <c r="K22" s="21"/>
      <c r="M22" s="20"/>
    </row>
    <row r="23" spans="2:14" ht="27" customHeight="1" x14ac:dyDescent="0.4">
      <c r="B23" s="36" t="s">
        <v>68</v>
      </c>
      <c r="C23" s="319" t="s">
        <v>156</v>
      </c>
      <c r="D23" s="317"/>
      <c r="E23" s="318"/>
      <c r="F23" s="38" t="s">
        <v>70</v>
      </c>
      <c r="G23" s="209">
        <v>12</v>
      </c>
      <c r="H23" s="210"/>
      <c r="I23" s="211"/>
      <c r="J23" s="22"/>
      <c r="K23" s="22"/>
      <c r="M23" s="20"/>
    </row>
    <row r="24" spans="2:14" ht="30.75" customHeight="1" x14ac:dyDescent="0.4">
      <c r="B24" s="37" t="s">
        <v>71</v>
      </c>
      <c r="C24" s="310" t="s">
        <v>157</v>
      </c>
      <c r="D24" s="311"/>
      <c r="E24" s="312"/>
      <c r="F24" s="39" t="s">
        <v>72</v>
      </c>
      <c r="G24" s="154" t="s">
        <v>158</v>
      </c>
      <c r="H24" s="155"/>
      <c r="I24" s="156"/>
      <c r="J24" s="19"/>
      <c r="K24" s="19"/>
      <c r="M24" s="20"/>
    </row>
    <row r="25" spans="2:14" ht="22.5" customHeight="1" x14ac:dyDescent="0.4">
      <c r="B25" s="173" t="s">
        <v>73</v>
      </c>
      <c r="C25" s="122"/>
      <c r="D25" s="122"/>
      <c r="E25" s="122"/>
      <c r="F25" s="122"/>
      <c r="G25" s="122"/>
      <c r="H25" s="122"/>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v>0</v>
      </c>
      <c r="E27" s="53">
        <f>IF(OR(C27=0,C27=""),0,D27/C27)</f>
        <v>0</v>
      </c>
      <c r="F27" s="213">
        <f>SUM(C27:C38)</f>
        <v>45</v>
      </c>
      <c r="G27" s="213">
        <f>SUM(D27:D38)</f>
        <v>30</v>
      </c>
      <c r="H27" s="54">
        <f>+(D27*100%)/$G$23</f>
        <v>0</v>
      </c>
      <c r="I27" s="213">
        <f>G27+I22</f>
        <v>130</v>
      </c>
      <c r="J27" s="23"/>
      <c r="K27" s="23"/>
      <c r="M27" s="20"/>
    </row>
    <row r="28" spans="2:14" ht="19.5" customHeight="1" x14ac:dyDescent="0.5">
      <c r="B28" s="44" t="s">
        <v>83</v>
      </c>
      <c r="C28" s="51"/>
      <c r="D28" s="52">
        <v>0</v>
      </c>
      <c r="E28" s="53">
        <f t="shared" ref="E28:E38" si="0">IF(OR(C28=0,C28=""),0,D28/C28)</f>
        <v>0</v>
      </c>
      <c r="F28" s="214"/>
      <c r="G28" s="214"/>
      <c r="H28" s="62">
        <f>+IF(D28="","",((D28*100%)/$G$23)+H27)</f>
        <v>0</v>
      </c>
      <c r="I28" s="214"/>
      <c r="J28" s="23"/>
      <c r="K28" s="23"/>
      <c r="M28" s="20"/>
    </row>
    <row r="29" spans="2:14" ht="19.5" customHeight="1" x14ac:dyDescent="0.5">
      <c r="B29" s="44" t="s">
        <v>84</v>
      </c>
      <c r="C29" s="51"/>
      <c r="D29" s="52">
        <v>0</v>
      </c>
      <c r="E29" s="53">
        <f t="shared" si="0"/>
        <v>0</v>
      </c>
      <c r="F29" s="214"/>
      <c r="G29" s="214"/>
      <c r="H29" s="62">
        <f t="shared" ref="H29:H38" si="1">+IF(D29="","",((D29*100%)/$G$23)+H28)</f>
        <v>0</v>
      </c>
      <c r="I29" s="214"/>
      <c r="J29" s="23"/>
      <c r="K29" s="23"/>
      <c r="M29" s="20"/>
    </row>
    <row r="30" spans="2:14" ht="19.5" customHeight="1" x14ac:dyDescent="0.5">
      <c r="B30" s="44" t="s">
        <v>85</v>
      </c>
      <c r="C30" s="51"/>
      <c r="D30" s="52">
        <v>0</v>
      </c>
      <c r="E30" s="53">
        <f t="shared" si="0"/>
        <v>0</v>
      </c>
      <c r="F30" s="214"/>
      <c r="G30" s="214"/>
      <c r="H30" s="62">
        <f t="shared" si="1"/>
        <v>0</v>
      </c>
      <c r="I30" s="214"/>
      <c r="J30" s="23"/>
      <c r="K30" s="23"/>
    </row>
    <row r="31" spans="2:14" ht="19.5" customHeight="1" x14ac:dyDescent="0.5">
      <c r="B31" s="44" t="s">
        <v>86</v>
      </c>
      <c r="C31" s="51"/>
      <c r="D31" s="52">
        <v>0</v>
      </c>
      <c r="E31" s="53">
        <f t="shared" si="0"/>
        <v>0</v>
      </c>
      <c r="F31" s="214"/>
      <c r="G31" s="214"/>
      <c r="H31" s="62">
        <f t="shared" si="1"/>
        <v>0</v>
      </c>
      <c r="I31" s="214"/>
      <c r="J31" s="23"/>
      <c r="K31" s="23"/>
    </row>
    <row r="32" spans="2:14" ht="19.5" customHeight="1" x14ac:dyDescent="0.5">
      <c r="B32" s="44" t="s">
        <v>87</v>
      </c>
      <c r="C32" s="51"/>
      <c r="D32" s="52">
        <v>0</v>
      </c>
      <c r="E32" s="53">
        <f t="shared" si="0"/>
        <v>0</v>
      </c>
      <c r="F32" s="214"/>
      <c r="G32" s="214"/>
      <c r="H32" s="62">
        <f t="shared" si="1"/>
        <v>0</v>
      </c>
      <c r="I32" s="214"/>
      <c r="J32" s="23"/>
      <c r="K32" s="23"/>
    </row>
    <row r="33" spans="2:11" ht="19.5" customHeight="1" x14ac:dyDescent="0.5">
      <c r="B33" s="44" t="s">
        <v>88</v>
      </c>
      <c r="C33" s="51">
        <v>7.5</v>
      </c>
      <c r="D33" s="52">
        <v>7.5</v>
      </c>
      <c r="E33" s="53">
        <f t="shared" si="0"/>
        <v>1</v>
      </c>
      <c r="F33" s="214"/>
      <c r="G33" s="214"/>
      <c r="H33" s="62">
        <f t="shared" si="1"/>
        <v>0.625</v>
      </c>
      <c r="I33" s="214"/>
      <c r="J33" s="23"/>
      <c r="K33" s="23"/>
    </row>
    <row r="34" spans="2:11" ht="19.5" customHeight="1" x14ac:dyDescent="0.5">
      <c r="B34" s="44" t="s">
        <v>89</v>
      </c>
      <c r="C34" s="51">
        <v>7.5</v>
      </c>
      <c r="D34" s="52">
        <v>7.5</v>
      </c>
      <c r="E34" s="53">
        <f t="shared" si="0"/>
        <v>1</v>
      </c>
      <c r="F34" s="214"/>
      <c r="G34" s="214"/>
      <c r="H34" s="62">
        <f t="shared" si="1"/>
        <v>1.25</v>
      </c>
      <c r="I34" s="214"/>
      <c r="J34" s="23"/>
      <c r="K34" s="23"/>
    </row>
    <row r="35" spans="2:11" ht="19.5" customHeight="1" x14ac:dyDescent="0.5">
      <c r="B35" s="44" t="s">
        <v>90</v>
      </c>
      <c r="C35" s="51">
        <v>7.5</v>
      </c>
      <c r="D35" s="52">
        <v>7.5</v>
      </c>
      <c r="E35" s="53">
        <f t="shared" si="0"/>
        <v>1</v>
      </c>
      <c r="F35" s="214"/>
      <c r="G35" s="214"/>
      <c r="H35" s="62">
        <f t="shared" si="1"/>
        <v>1.875</v>
      </c>
      <c r="I35" s="214"/>
      <c r="J35" s="23"/>
      <c r="K35" s="23"/>
    </row>
    <row r="36" spans="2:11" ht="19.5" customHeight="1" x14ac:dyDescent="0.5">
      <c r="B36" s="44" t="s">
        <v>91</v>
      </c>
      <c r="C36" s="51">
        <v>7.5</v>
      </c>
      <c r="D36" s="52">
        <v>7.5</v>
      </c>
      <c r="E36" s="53">
        <f t="shared" si="0"/>
        <v>1</v>
      </c>
      <c r="F36" s="214"/>
      <c r="G36" s="214"/>
      <c r="H36" s="62">
        <f t="shared" si="1"/>
        <v>2.5</v>
      </c>
      <c r="I36" s="214"/>
      <c r="J36" s="23"/>
      <c r="K36" s="23"/>
    </row>
    <row r="37" spans="2:11" ht="19.5" customHeight="1" x14ac:dyDescent="0.5">
      <c r="B37" s="44" t="s">
        <v>92</v>
      </c>
      <c r="C37" s="51">
        <v>7.5</v>
      </c>
      <c r="D37" s="52"/>
      <c r="E37" s="53">
        <f t="shared" si="0"/>
        <v>0</v>
      </c>
      <c r="F37" s="214"/>
      <c r="G37" s="214"/>
      <c r="H37" s="62" t="str">
        <f t="shared" si="1"/>
        <v/>
      </c>
      <c r="I37" s="214"/>
      <c r="J37" s="23"/>
      <c r="K37" s="23"/>
    </row>
    <row r="38" spans="2:11" ht="19.5" customHeight="1" x14ac:dyDescent="0.5">
      <c r="B38" s="44" t="s">
        <v>93</v>
      </c>
      <c r="C38" s="51">
        <v>7.5</v>
      </c>
      <c r="D38" s="52"/>
      <c r="E38" s="53">
        <f t="shared" si="0"/>
        <v>0</v>
      </c>
      <c r="F38" s="215"/>
      <c r="G38" s="215"/>
      <c r="H38" s="62" t="str">
        <f t="shared" si="1"/>
        <v/>
      </c>
      <c r="I38" s="215"/>
      <c r="J38" s="23"/>
      <c r="K38" s="23"/>
    </row>
    <row r="39" spans="2:11" ht="143.25" customHeight="1" x14ac:dyDescent="0.4">
      <c r="B39" s="45" t="s">
        <v>94</v>
      </c>
      <c r="C39" s="304" t="s">
        <v>159</v>
      </c>
      <c r="D39" s="305"/>
      <c r="E39" s="305"/>
      <c r="F39" s="305"/>
      <c r="G39" s="305"/>
      <c r="H39" s="305"/>
      <c r="I39" s="306"/>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41.25" customHeight="1" x14ac:dyDescent="0.4">
      <c r="B45" s="35" t="s">
        <v>96</v>
      </c>
      <c r="C45" s="304" t="s">
        <v>160</v>
      </c>
      <c r="D45" s="305"/>
      <c r="E45" s="305"/>
      <c r="F45" s="305"/>
      <c r="G45" s="305"/>
      <c r="H45" s="305"/>
      <c r="I45" s="306"/>
      <c r="J45" s="25"/>
      <c r="K45" s="25"/>
    </row>
    <row r="46" spans="2:11" ht="69.75" customHeight="1" x14ac:dyDescent="0.4">
      <c r="B46" s="35" t="s">
        <v>98</v>
      </c>
      <c r="C46" s="254" t="s">
        <v>161</v>
      </c>
      <c r="D46" s="255"/>
      <c r="E46" s="255"/>
      <c r="F46" s="255"/>
      <c r="G46" s="255"/>
      <c r="H46" s="255"/>
      <c r="I46" s="256"/>
      <c r="J46" s="25"/>
      <c r="K46" s="25"/>
    </row>
    <row r="47" spans="2:11" ht="22.5" customHeight="1" x14ac:dyDescent="0.4">
      <c r="B47" s="122" t="s">
        <v>100</v>
      </c>
      <c r="C47" s="122"/>
      <c r="D47" s="122"/>
      <c r="E47" s="122"/>
      <c r="F47" s="122"/>
      <c r="G47" s="122"/>
      <c r="H47" s="122"/>
      <c r="I47" s="122"/>
      <c r="J47" s="25"/>
      <c r="K47" s="25"/>
    </row>
    <row r="48" spans="2:11" ht="32.25" customHeight="1" x14ac:dyDescent="0.4">
      <c r="B48" s="47" t="s">
        <v>101</v>
      </c>
      <c r="C48" s="154" t="s">
        <v>162</v>
      </c>
      <c r="D48" s="155"/>
      <c r="E48" s="155"/>
      <c r="F48" s="155"/>
      <c r="G48" s="155"/>
      <c r="H48" s="155"/>
      <c r="I48" s="212"/>
      <c r="J48" s="26"/>
      <c r="K48" s="26"/>
    </row>
    <row r="49" spans="2:11" ht="28.5" customHeight="1" x14ac:dyDescent="0.4">
      <c r="B49" s="38" t="s">
        <v>103</v>
      </c>
      <c r="C49" s="307" t="s">
        <v>162</v>
      </c>
      <c r="D49" s="308"/>
      <c r="E49" s="308"/>
      <c r="F49" s="308"/>
      <c r="G49" s="308"/>
      <c r="H49" s="308"/>
      <c r="I49" s="309"/>
      <c r="J49" s="26"/>
      <c r="K49" s="26"/>
    </row>
    <row r="50" spans="2:11" ht="30" customHeight="1" x14ac:dyDescent="0.4">
      <c r="B50" s="46" t="s">
        <v>104</v>
      </c>
      <c r="C50" s="154" t="s">
        <v>110</v>
      </c>
      <c r="D50" s="155"/>
      <c r="E50" s="155"/>
      <c r="F50" s="155"/>
      <c r="G50" s="155"/>
      <c r="H50" s="155"/>
      <c r="I50" s="21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7:I17"/>
    <mergeCell ref="C8:F8"/>
    <mergeCell ref="C9:F9"/>
    <mergeCell ref="H9:I9"/>
    <mergeCell ref="C10:I10"/>
    <mergeCell ref="C11:I11"/>
    <mergeCell ref="C12:F12"/>
    <mergeCell ref="H12:I12"/>
    <mergeCell ref="C13:F13"/>
    <mergeCell ref="H13:I13"/>
    <mergeCell ref="C14:I14"/>
    <mergeCell ref="C15:I15"/>
    <mergeCell ref="C16:I16"/>
    <mergeCell ref="H8:I8"/>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50:I50"/>
    <mergeCell ref="B25:I25"/>
    <mergeCell ref="F27:F38"/>
    <mergeCell ref="G27:G38"/>
    <mergeCell ref="I27:I38"/>
    <mergeCell ref="C39:I39"/>
    <mergeCell ref="B40:I44"/>
    <mergeCell ref="C45:I45"/>
    <mergeCell ref="C46:I46"/>
    <mergeCell ref="B47:I47"/>
    <mergeCell ref="C48:I48"/>
    <mergeCell ref="C49:I49"/>
  </mergeCells>
  <dataValidations count="5">
    <dataValidation type="list" showDropDown="1" showInputMessage="1" showErrorMessage="1" sqref="K12" xr:uid="{00000000-0002-0000-0900-000000000000}">
      <formula1>O17:O19</formula1>
    </dataValidation>
    <dataValidation type="list" allowBlank="1" showInputMessage="1" showErrorMessage="1" sqref="C9:F9" xr:uid="{00000000-0002-0000-0900-000001000000}">
      <formula1>$M$6:$M$9</formula1>
    </dataValidation>
    <dataValidation type="list" allowBlank="1" showInputMessage="1" showErrorMessage="1" sqref="J10:K10" xr:uid="{00000000-0002-0000-0900-000002000000}">
      <formula1>$M$21:$M$28</formula1>
    </dataValidation>
    <dataValidation type="list" allowBlank="1" showInputMessage="1" showErrorMessage="1" sqref="H13:I13" xr:uid="{00000000-0002-0000-0900-000003000000}">
      <formula1>$N$5:$N$8</formula1>
    </dataValidation>
    <dataValidation type="list" allowBlank="1" showInputMessage="1" showErrorMessage="1" sqref="C7 I7" xr:uid="{00000000-0002-0000-09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X50"/>
  <sheetViews>
    <sheetView topLeftCell="A27" workbookViewId="0">
      <selection activeCell="C48" sqref="C48:I48"/>
    </sheetView>
  </sheetViews>
  <sheetFormatPr baseColWidth="10" defaultColWidth="9.1171875" defaultRowHeight="14.35" x14ac:dyDescent="0.5"/>
  <cols>
    <col min="1" max="1" width="0.87890625" customWidth="1"/>
    <col min="2" max="2" width="20" customWidth="1"/>
    <col min="3" max="3" width="17" customWidth="1"/>
    <col min="4" max="4" width="20.5859375" customWidth="1"/>
    <col min="5" max="5" width="18" customWidth="1"/>
    <col min="6" max="6" width="16" customWidth="1"/>
    <col min="7" max="7" width="18.29296875" customWidth="1"/>
    <col min="8" max="8" width="22.29296875" customWidth="1"/>
  </cols>
  <sheetData>
    <row r="1" spans="1:24" x14ac:dyDescent="0.5">
      <c r="A1" s="3"/>
      <c r="B1" s="106"/>
      <c r="C1" s="107" t="s">
        <v>0</v>
      </c>
      <c r="D1" s="107"/>
      <c r="E1" s="107"/>
      <c r="F1" s="107"/>
      <c r="G1" s="107"/>
      <c r="H1" s="107"/>
      <c r="I1" s="108"/>
      <c r="J1" s="6"/>
      <c r="K1" s="6"/>
      <c r="L1" s="1"/>
      <c r="M1" s="7" t="s">
        <v>1</v>
      </c>
      <c r="N1" s="1"/>
      <c r="O1" s="1"/>
      <c r="P1" s="1"/>
      <c r="Q1" s="1"/>
      <c r="R1" s="1"/>
      <c r="S1" s="1"/>
      <c r="T1" s="1"/>
      <c r="U1" s="1"/>
      <c r="V1" s="1"/>
      <c r="W1" s="1"/>
      <c r="X1" s="1"/>
    </row>
    <row r="2" spans="1:24" x14ac:dyDescent="0.5">
      <c r="A2" s="3"/>
      <c r="B2" s="106"/>
      <c r="C2" s="107" t="s">
        <v>2</v>
      </c>
      <c r="D2" s="107"/>
      <c r="E2" s="107"/>
      <c r="F2" s="107"/>
      <c r="G2" s="107"/>
      <c r="H2" s="107"/>
      <c r="I2" s="108"/>
      <c r="J2" s="6"/>
      <c r="K2" s="6"/>
      <c r="L2" s="1"/>
      <c r="M2" s="7" t="s">
        <v>3</v>
      </c>
      <c r="N2" s="1"/>
      <c r="O2" s="1"/>
      <c r="P2" s="1"/>
      <c r="Q2" s="1"/>
      <c r="R2" s="1"/>
      <c r="S2" s="1"/>
      <c r="T2" s="1"/>
      <c r="U2" s="1"/>
      <c r="V2" s="1"/>
      <c r="W2" s="1"/>
      <c r="X2" s="1"/>
    </row>
    <row r="3" spans="1:24" x14ac:dyDescent="0.5">
      <c r="A3" s="3"/>
      <c r="B3" s="106"/>
      <c r="C3" s="107" t="s">
        <v>4</v>
      </c>
      <c r="D3" s="107"/>
      <c r="E3" s="107"/>
      <c r="F3" s="107" t="s">
        <v>5</v>
      </c>
      <c r="G3" s="107"/>
      <c r="H3" s="107"/>
      <c r="I3" s="108"/>
      <c r="J3" s="6"/>
      <c r="K3" s="6"/>
      <c r="L3" s="1"/>
      <c r="M3" s="7" t="s">
        <v>6</v>
      </c>
      <c r="N3" s="1"/>
      <c r="O3" s="1"/>
      <c r="P3" s="1"/>
      <c r="Q3" s="1"/>
      <c r="R3" s="1"/>
      <c r="S3" s="1"/>
      <c r="T3" s="1"/>
      <c r="U3" s="1"/>
      <c r="V3" s="1"/>
      <c r="W3" s="1"/>
      <c r="X3" s="1"/>
    </row>
    <row r="4" spans="1:24" x14ac:dyDescent="0.5">
      <c r="A4" s="3"/>
      <c r="B4" s="109"/>
      <c r="C4" s="109"/>
      <c r="D4" s="109"/>
      <c r="E4" s="109"/>
      <c r="F4" s="109"/>
      <c r="G4" s="109"/>
      <c r="H4" s="109"/>
      <c r="I4" s="109"/>
      <c r="J4" s="8"/>
      <c r="K4" s="8"/>
      <c r="L4" s="1"/>
      <c r="M4" s="1"/>
      <c r="N4" s="1"/>
      <c r="O4" s="1"/>
      <c r="P4" s="1"/>
      <c r="Q4" s="1"/>
      <c r="R4" s="1"/>
      <c r="S4" s="1"/>
      <c r="T4" s="1"/>
      <c r="U4" s="1"/>
      <c r="V4" s="1"/>
      <c r="W4" s="1"/>
      <c r="X4" s="1"/>
    </row>
    <row r="5" spans="1:24" x14ac:dyDescent="0.5">
      <c r="A5" s="3"/>
      <c r="B5" s="110" t="s">
        <v>7</v>
      </c>
      <c r="C5" s="110"/>
      <c r="D5" s="110"/>
      <c r="E5" s="110"/>
      <c r="F5" s="110"/>
      <c r="G5" s="110"/>
      <c r="H5" s="110"/>
      <c r="I5" s="110"/>
      <c r="J5" s="9"/>
      <c r="K5" s="9"/>
      <c r="L5" s="1"/>
      <c r="M5" s="1"/>
      <c r="N5" s="2" t="s">
        <v>8</v>
      </c>
      <c r="O5" s="1"/>
      <c r="P5" s="1"/>
      <c r="Q5" s="1"/>
      <c r="R5" s="1"/>
      <c r="S5" s="1"/>
      <c r="T5" s="1"/>
      <c r="U5" s="1"/>
      <c r="V5" s="1"/>
      <c r="W5" s="1"/>
      <c r="X5" s="1"/>
    </row>
    <row r="6" spans="1:24" ht="23.35" x14ac:dyDescent="0.5">
      <c r="A6" s="3"/>
      <c r="B6" s="35" t="s">
        <v>9</v>
      </c>
      <c r="C6" s="50"/>
      <c r="D6" s="111" t="s">
        <v>10</v>
      </c>
      <c r="E6" s="111"/>
      <c r="F6" s="112"/>
      <c r="G6" s="112"/>
      <c r="H6" s="112"/>
      <c r="I6" s="112"/>
      <c r="J6" s="10"/>
      <c r="K6" s="10"/>
      <c r="L6" s="1"/>
      <c r="M6" s="7" t="s">
        <v>12</v>
      </c>
      <c r="N6" s="2" t="s">
        <v>13</v>
      </c>
      <c r="O6" s="1"/>
      <c r="P6" s="1"/>
      <c r="Q6" s="1"/>
      <c r="R6" s="1"/>
      <c r="S6" s="1"/>
      <c r="T6" s="1"/>
      <c r="U6" s="1"/>
      <c r="V6" s="1"/>
      <c r="W6" s="1"/>
      <c r="X6" s="1"/>
    </row>
    <row r="7" spans="1:24" ht="23.35" x14ac:dyDescent="0.5">
      <c r="A7" s="3"/>
      <c r="B7" s="35" t="s">
        <v>14</v>
      </c>
      <c r="C7" s="50"/>
      <c r="D7" s="111" t="s">
        <v>15</v>
      </c>
      <c r="E7" s="111"/>
      <c r="F7" s="113"/>
      <c r="G7" s="113"/>
      <c r="H7" s="38" t="s">
        <v>17</v>
      </c>
      <c r="I7" s="50"/>
      <c r="J7" s="11"/>
      <c r="K7" s="11"/>
      <c r="L7" s="1"/>
      <c r="M7" s="7" t="s">
        <v>19</v>
      </c>
      <c r="N7" s="2" t="s">
        <v>20</v>
      </c>
      <c r="O7" s="1"/>
      <c r="P7" s="1"/>
      <c r="Q7" s="1"/>
      <c r="R7" s="1"/>
      <c r="S7" s="1"/>
      <c r="T7" s="1"/>
      <c r="U7" s="1"/>
      <c r="V7" s="1"/>
      <c r="W7" s="1"/>
      <c r="X7" s="1"/>
    </row>
    <row r="8" spans="1:24" x14ac:dyDescent="0.5">
      <c r="A8" s="3"/>
      <c r="B8" s="35" t="s">
        <v>21</v>
      </c>
      <c r="C8" s="112"/>
      <c r="D8" s="112"/>
      <c r="E8" s="112"/>
      <c r="F8" s="112"/>
      <c r="G8" s="38" t="s">
        <v>23</v>
      </c>
      <c r="H8" s="118"/>
      <c r="I8" s="118"/>
      <c r="J8" s="12"/>
      <c r="K8" s="12"/>
      <c r="L8" s="1"/>
      <c r="M8" s="7" t="s">
        <v>24</v>
      </c>
      <c r="N8" s="2" t="s">
        <v>25</v>
      </c>
      <c r="O8" s="1"/>
      <c r="P8" s="1"/>
      <c r="Q8" s="1"/>
      <c r="R8" s="1"/>
      <c r="S8" s="1"/>
      <c r="T8" s="1"/>
      <c r="U8" s="1"/>
      <c r="V8" s="1"/>
      <c r="W8" s="1"/>
      <c r="X8" s="1"/>
    </row>
    <row r="9" spans="1:24" x14ac:dyDescent="0.5">
      <c r="A9" s="3"/>
      <c r="B9" s="35" t="s">
        <v>3</v>
      </c>
      <c r="C9" s="119"/>
      <c r="D9" s="119"/>
      <c r="E9" s="119"/>
      <c r="F9" s="119"/>
      <c r="G9" s="38" t="s">
        <v>26</v>
      </c>
      <c r="H9" s="197"/>
      <c r="I9" s="197"/>
      <c r="J9" s="13"/>
      <c r="K9" s="13"/>
      <c r="L9" s="1"/>
      <c r="M9" s="14" t="s">
        <v>28</v>
      </c>
      <c r="N9" s="1"/>
      <c r="O9" s="1"/>
      <c r="P9" s="1"/>
      <c r="Q9" s="1"/>
      <c r="R9" s="1"/>
      <c r="S9" s="1"/>
      <c r="T9" s="1"/>
      <c r="U9" s="1"/>
      <c r="V9" s="1"/>
      <c r="W9" s="1"/>
      <c r="X9" s="1"/>
    </row>
    <row r="10" spans="1:24" x14ac:dyDescent="0.5">
      <c r="A10" s="3"/>
      <c r="B10" s="35" t="s">
        <v>29</v>
      </c>
      <c r="C10" s="112"/>
      <c r="D10" s="112"/>
      <c r="E10" s="112"/>
      <c r="F10" s="112"/>
      <c r="G10" s="112"/>
      <c r="H10" s="112"/>
      <c r="I10" s="112"/>
      <c r="J10" s="15"/>
      <c r="K10" s="15"/>
      <c r="L10" s="1"/>
      <c r="M10" s="14"/>
      <c r="N10" s="1"/>
      <c r="O10" s="1"/>
      <c r="P10" s="1"/>
      <c r="Q10" s="1"/>
      <c r="R10" s="1"/>
      <c r="S10" s="1"/>
      <c r="T10" s="1"/>
      <c r="U10" s="1"/>
      <c r="V10" s="1"/>
      <c r="W10" s="1"/>
      <c r="X10" s="1"/>
    </row>
    <row r="11" spans="1:24" ht="23.35" x14ac:dyDescent="0.5">
      <c r="A11" s="3"/>
      <c r="B11" s="35" t="s">
        <v>31</v>
      </c>
      <c r="C11" s="113"/>
      <c r="D11" s="113"/>
      <c r="E11" s="113"/>
      <c r="F11" s="113"/>
      <c r="G11" s="113"/>
      <c r="H11" s="113"/>
      <c r="I11" s="113"/>
      <c r="J11" s="11"/>
      <c r="K11" s="11"/>
      <c r="L11" s="1"/>
      <c r="M11" s="14"/>
      <c r="N11" s="2" t="s">
        <v>33</v>
      </c>
      <c r="O11" s="1"/>
      <c r="P11" s="1"/>
      <c r="Q11" s="1"/>
      <c r="R11" s="1"/>
      <c r="S11" s="1"/>
      <c r="T11" s="1"/>
      <c r="U11" s="1"/>
      <c r="V11" s="1"/>
      <c r="W11" s="1"/>
      <c r="X11" s="1"/>
    </row>
    <row r="12" spans="1:24" x14ac:dyDescent="0.5">
      <c r="A12" s="3"/>
      <c r="B12" s="35" t="s">
        <v>34</v>
      </c>
      <c r="C12" s="114" t="s">
        <v>163</v>
      </c>
      <c r="D12" s="114"/>
      <c r="E12" s="114"/>
      <c r="F12" s="114"/>
      <c r="G12" s="38" t="s">
        <v>36</v>
      </c>
      <c r="H12" s="115" t="s">
        <v>53</v>
      </c>
      <c r="I12" s="115"/>
      <c r="J12" s="11"/>
      <c r="K12" s="11"/>
      <c r="L12" s="1"/>
      <c r="M12" s="14" t="s">
        <v>38</v>
      </c>
      <c r="N12" s="2" t="s">
        <v>18</v>
      </c>
      <c r="O12" s="1"/>
      <c r="P12" s="1"/>
      <c r="Q12" s="1"/>
      <c r="R12" s="1"/>
      <c r="S12" s="1"/>
      <c r="T12" s="1"/>
      <c r="U12" s="1"/>
      <c r="V12" s="1"/>
      <c r="W12" s="1"/>
      <c r="X12" s="1"/>
    </row>
    <row r="13" spans="1:24" x14ac:dyDescent="0.5">
      <c r="A13" s="3"/>
      <c r="B13" s="35" t="s">
        <v>39</v>
      </c>
      <c r="C13" s="116" t="s">
        <v>164</v>
      </c>
      <c r="D13" s="116"/>
      <c r="E13" s="116"/>
      <c r="F13" s="116"/>
      <c r="G13" s="38" t="s">
        <v>41</v>
      </c>
      <c r="H13" s="113" t="s">
        <v>8</v>
      </c>
      <c r="I13" s="113"/>
      <c r="J13" s="11"/>
      <c r="K13" s="11"/>
      <c r="L13" s="1"/>
      <c r="M13" s="14" t="s">
        <v>42</v>
      </c>
      <c r="N13" s="1"/>
      <c r="O13" s="1"/>
      <c r="P13" s="1"/>
      <c r="Q13" s="1"/>
      <c r="R13" s="1"/>
      <c r="S13" s="1"/>
      <c r="T13" s="1"/>
      <c r="U13" s="1"/>
      <c r="V13" s="1"/>
      <c r="W13" s="1"/>
      <c r="X13" s="1"/>
    </row>
    <row r="14" spans="1:24" ht="23.35" x14ac:dyDescent="0.5">
      <c r="A14" s="3"/>
      <c r="B14" s="35" t="s">
        <v>43</v>
      </c>
      <c r="C14" s="320" t="s">
        <v>165</v>
      </c>
      <c r="D14" s="320"/>
      <c r="E14" s="320"/>
      <c r="F14" s="320"/>
      <c r="G14" s="320"/>
      <c r="H14" s="320"/>
      <c r="I14" s="320"/>
      <c r="J14" s="15"/>
      <c r="K14" s="15"/>
      <c r="L14" s="1"/>
      <c r="M14" s="14" t="s">
        <v>45</v>
      </c>
      <c r="N14" s="2"/>
      <c r="O14" s="1"/>
      <c r="P14" s="1"/>
      <c r="Q14" s="1"/>
      <c r="R14" s="1"/>
      <c r="S14" s="1"/>
      <c r="T14" s="1"/>
      <c r="U14" s="1"/>
      <c r="V14" s="1"/>
      <c r="W14" s="1"/>
      <c r="X14" s="1"/>
    </row>
    <row r="15" spans="1:24" ht="23.35" x14ac:dyDescent="0.5">
      <c r="A15" s="3"/>
      <c r="B15" s="35" t="s">
        <v>46</v>
      </c>
      <c r="C15" s="114" t="s">
        <v>138</v>
      </c>
      <c r="D15" s="114"/>
      <c r="E15" s="114"/>
      <c r="F15" s="114"/>
      <c r="G15" s="114"/>
      <c r="H15" s="114"/>
      <c r="I15" s="114"/>
      <c r="J15" s="16"/>
      <c r="K15" s="16"/>
      <c r="L15" s="1"/>
      <c r="M15" s="14" t="s">
        <v>48</v>
      </c>
      <c r="N15" s="2"/>
      <c r="O15" s="1"/>
      <c r="P15" s="1"/>
      <c r="Q15" s="1"/>
      <c r="R15" s="1"/>
      <c r="S15" s="1"/>
      <c r="T15" s="1"/>
      <c r="U15" s="1"/>
      <c r="V15" s="1"/>
      <c r="W15" s="1"/>
      <c r="X15" s="1"/>
    </row>
    <row r="16" spans="1:24" x14ac:dyDescent="0.5">
      <c r="A16" s="3"/>
      <c r="B16" s="35" t="s">
        <v>49</v>
      </c>
      <c r="C16" s="112" t="s">
        <v>166</v>
      </c>
      <c r="D16" s="112"/>
      <c r="E16" s="112"/>
      <c r="F16" s="112"/>
      <c r="G16" s="112"/>
      <c r="H16" s="112"/>
      <c r="I16" s="112"/>
      <c r="J16" s="17"/>
      <c r="K16" s="17"/>
      <c r="L16" s="1"/>
      <c r="M16" s="14"/>
      <c r="N16" s="2"/>
      <c r="O16" s="1"/>
      <c r="P16" s="1"/>
      <c r="Q16" s="1"/>
      <c r="R16" s="1"/>
      <c r="S16" s="1"/>
      <c r="T16" s="1"/>
      <c r="U16" s="1"/>
      <c r="V16" s="1"/>
      <c r="W16" s="1"/>
      <c r="X16" s="1"/>
    </row>
    <row r="17" spans="1:24" ht="23.35" x14ac:dyDescent="0.5">
      <c r="A17" s="3"/>
      <c r="B17" s="35" t="s">
        <v>51</v>
      </c>
      <c r="C17" s="113" t="s">
        <v>167</v>
      </c>
      <c r="D17" s="126"/>
      <c r="E17" s="126"/>
      <c r="F17" s="126"/>
      <c r="G17" s="126"/>
      <c r="H17" s="126"/>
      <c r="I17" s="126"/>
      <c r="J17" s="18"/>
      <c r="K17" s="18"/>
      <c r="L17" s="1"/>
      <c r="M17" s="14" t="s">
        <v>53</v>
      </c>
      <c r="N17" s="2"/>
      <c r="O17" s="1"/>
      <c r="P17" s="1"/>
      <c r="Q17" s="1"/>
      <c r="R17" s="1"/>
      <c r="S17" s="1"/>
      <c r="T17" s="1"/>
      <c r="U17" s="1"/>
      <c r="V17" s="1"/>
      <c r="W17" s="1"/>
      <c r="X17" s="1"/>
    </row>
    <row r="18" spans="1:24" x14ac:dyDescent="0.5">
      <c r="A18" s="3"/>
      <c r="B18" s="129" t="s">
        <v>54</v>
      </c>
      <c r="C18" s="130" t="s">
        <v>55</v>
      </c>
      <c r="D18" s="130"/>
      <c r="E18" s="130"/>
      <c r="F18" s="131" t="s">
        <v>56</v>
      </c>
      <c r="G18" s="131"/>
      <c r="H18" s="131"/>
      <c r="I18" s="131"/>
      <c r="J18" s="19"/>
      <c r="K18" s="19"/>
      <c r="L18" s="1"/>
      <c r="M18" s="14" t="s">
        <v>57</v>
      </c>
      <c r="N18" s="2"/>
      <c r="O18" s="1"/>
      <c r="P18" s="1"/>
      <c r="Q18" s="1"/>
      <c r="R18" s="1"/>
      <c r="S18" s="1"/>
      <c r="T18" s="1"/>
      <c r="U18" s="1"/>
      <c r="V18" s="1"/>
      <c r="W18" s="1"/>
      <c r="X18" s="1"/>
    </row>
    <row r="19" spans="1:24" ht="24" customHeight="1" x14ac:dyDescent="0.5">
      <c r="A19" s="3"/>
      <c r="B19" s="129"/>
      <c r="C19" s="275" t="s">
        <v>168</v>
      </c>
      <c r="D19" s="276"/>
      <c r="E19" s="277"/>
      <c r="F19" s="275" t="s">
        <v>169</v>
      </c>
      <c r="G19" s="276"/>
      <c r="H19" s="276"/>
      <c r="I19" s="322"/>
      <c r="J19" s="17"/>
      <c r="K19" s="17"/>
      <c r="L19" s="1"/>
      <c r="M19" s="14" t="s">
        <v>37</v>
      </c>
      <c r="N19" s="2"/>
      <c r="O19" s="1"/>
      <c r="P19" s="1"/>
      <c r="Q19" s="1"/>
      <c r="R19" s="1"/>
      <c r="S19" s="1"/>
      <c r="T19" s="1"/>
      <c r="U19" s="1"/>
      <c r="V19" s="1"/>
      <c r="W19" s="1"/>
      <c r="X19" s="1"/>
    </row>
    <row r="20" spans="1:24" ht="24.35" x14ac:dyDescent="0.5">
      <c r="A20" s="3"/>
      <c r="B20" s="36" t="s">
        <v>60</v>
      </c>
      <c r="C20" s="275" t="s">
        <v>170</v>
      </c>
      <c r="D20" s="276"/>
      <c r="E20" s="277"/>
      <c r="F20" s="275" t="s">
        <v>171</v>
      </c>
      <c r="G20" s="276"/>
      <c r="H20" s="276"/>
      <c r="I20" s="322"/>
      <c r="J20" s="11"/>
      <c r="K20" s="11"/>
      <c r="L20" s="1"/>
      <c r="M20" s="14"/>
      <c r="N20" s="2"/>
      <c r="O20" s="1"/>
      <c r="P20" s="1"/>
      <c r="Q20" s="1"/>
      <c r="R20" s="1"/>
      <c r="S20" s="1"/>
      <c r="T20" s="1"/>
      <c r="U20" s="1"/>
      <c r="V20" s="1"/>
      <c r="W20" s="1"/>
      <c r="X20" s="1"/>
    </row>
    <row r="21" spans="1:24" ht="40.5" customHeight="1" x14ac:dyDescent="0.5">
      <c r="A21" s="3"/>
      <c r="B21" s="36" t="s">
        <v>61</v>
      </c>
      <c r="C21" s="281" t="s">
        <v>172</v>
      </c>
      <c r="D21" s="282"/>
      <c r="E21" s="283"/>
      <c r="F21" s="269"/>
      <c r="G21" s="270"/>
      <c r="H21" s="270"/>
      <c r="I21" s="284"/>
      <c r="J21" s="16"/>
      <c r="K21" s="16"/>
      <c r="L21" s="1"/>
      <c r="M21" s="20"/>
      <c r="N21" s="2"/>
      <c r="O21" s="1"/>
      <c r="P21" s="1"/>
      <c r="Q21" s="1"/>
      <c r="R21" s="1"/>
      <c r="S21" s="1"/>
      <c r="T21" s="1"/>
      <c r="U21" s="1"/>
      <c r="V21" s="1"/>
      <c r="W21" s="1"/>
      <c r="X21" s="1"/>
    </row>
    <row r="22" spans="1:24" x14ac:dyDescent="0.5">
      <c r="A22" s="3"/>
      <c r="B22" s="36" t="s">
        <v>64</v>
      </c>
      <c r="C22" s="285">
        <v>45474</v>
      </c>
      <c r="D22" s="286"/>
      <c r="E22" s="287"/>
      <c r="F22" s="38" t="s">
        <v>66</v>
      </c>
      <c r="G22" s="48"/>
      <c r="H22" s="38" t="s">
        <v>67</v>
      </c>
      <c r="I22" s="49"/>
      <c r="J22" s="21"/>
      <c r="K22" s="21"/>
      <c r="L22" s="1"/>
      <c r="M22" s="20"/>
      <c r="N22" s="1"/>
      <c r="O22" s="1"/>
      <c r="P22" s="1"/>
      <c r="Q22" s="58"/>
      <c r="R22" s="1"/>
      <c r="S22" s="1"/>
      <c r="T22" s="1"/>
      <c r="U22" s="1"/>
      <c r="V22" s="1"/>
      <c r="W22" s="1"/>
      <c r="X22" s="1"/>
    </row>
    <row r="23" spans="1:24" x14ac:dyDescent="0.5">
      <c r="A23" s="3"/>
      <c r="B23" s="36" t="s">
        <v>68</v>
      </c>
      <c r="C23" s="321" t="s">
        <v>173</v>
      </c>
      <c r="D23" s="270"/>
      <c r="E23" s="271"/>
      <c r="F23" s="38" t="s">
        <v>70</v>
      </c>
      <c r="G23" s="209">
        <v>100</v>
      </c>
      <c r="H23" s="210"/>
      <c r="I23" s="211"/>
      <c r="J23" s="22"/>
      <c r="K23" s="22"/>
      <c r="L23" s="1"/>
      <c r="M23" s="20"/>
      <c r="N23" s="1"/>
      <c r="O23" s="1"/>
      <c r="P23" s="1"/>
      <c r="Q23" s="1"/>
      <c r="R23" s="1"/>
      <c r="S23" s="1"/>
      <c r="T23" s="1"/>
      <c r="U23" s="1"/>
      <c r="V23" s="1"/>
      <c r="W23" s="1"/>
      <c r="X23" s="1"/>
    </row>
    <row r="24" spans="1:24" ht="23.35" x14ac:dyDescent="0.5">
      <c r="A24" s="3"/>
      <c r="B24" s="37" t="s">
        <v>71</v>
      </c>
      <c r="C24" s="288"/>
      <c r="D24" s="289"/>
      <c r="E24" s="290"/>
      <c r="F24" s="39" t="s">
        <v>72</v>
      </c>
      <c r="G24" s="269"/>
      <c r="H24" s="270"/>
      <c r="I24" s="271"/>
      <c r="J24" s="19"/>
      <c r="K24" s="19"/>
      <c r="L24" s="1"/>
      <c r="M24" s="20"/>
      <c r="N24" s="1"/>
      <c r="O24" s="1"/>
      <c r="P24" s="1"/>
      <c r="Q24" s="1"/>
      <c r="R24" s="1"/>
      <c r="S24" s="1"/>
      <c r="T24" s="1"/>
      <c r="U24" s="1"/>
      <c r="V24" s="1"/>
      <c r="W24" s="1"/>
      <c r="X24" s="1"/>
    </row>
    <row r="25" spans="1:24" x14ac:dyDescent="0.5">
      <c r="A25" s="3"/>
      <c r="B25" s="173" t="s">
        <v>73</v>
      </c>
      <c r="C25" s="122"/>
      <c r="D25" s="122"/>
      <c r="E25" s="122"/>
      <c r="F25" s="122"/>
      <c r="G25" s="122"/>
      <c r="H25" s="122"/>
      <c r="I25" s="174"/>
      <c r="J25" s="9"/>
      <c r="K25" s="9"/>
      <c r="L25" s="1"/>
      <c r="M25" s="20"/>
      <c r="N25" s="1"/>
      <c r="O25" s="1"/>
      <c r="P25" s="1"/>
      <c r="Q25" s="1"/>
      <c r="R25" s="1"/>
      <c r="S25" s="1"/>
      <c r="T25" s="1"/>
      <c r="U25" s="1"/>
      <c r="V25" s="1"/>
      <c r="W25" s="1"/>
      <c r="X25" s="1"/>
    </row>
    <row r="26" spans="1:24" ht="46.7" x14ac:dyDescent="0.5">
      <c r="A26" s="3"/>
      <c r="B26" s="40" t="s">
        <v>74</v>
      </c>
      <c r="C26" s="41" t="s">
        <v>75</v>
      </c>
      <c r="D26" s="41" t="s">
        <v>76</v>
      </c>
      <c r="E26" s="42" t="s">
        <v>77</v>
      </c>
      <c r="F26" s="41" t="s">
        <v>78</v>
      </c>
      <c r="G26" s="41" t="s">
        <v>79</v>
      </c>
      <c r="H26" s="42" t="s">
        <v>80</v>
      </c>
      <c r="I26" s="43" t="s">
        <v>81</v>
      </c>
      <c r="J26" s="17"/>
      <c r="K26" s="17"/>
      <c r="L26" s="1"/>
      <c r="M26" s="20"/>
      <c r="N26" s="1"/>
      <c r="O26" s="1"/>
      <c r="P26" s="1"/>
      <c r="Q26" s="1"/>
      <c r="R26" s="1"/>
      <c r="S26" s="1"/>
      <c r="T26" s="1"/>
      <c r="U26" s="1"/>
      <c r="V26" s="1"/>
      <c r="W26" s="1"/>
      <c r="X26" s="1"/>
    </row>
    <row r="27" spans="1:24" x14ac:dyDescent="0.5">
      <c r="A27" s="3"/>
      <c r="B27" s="44" t="s">
        <v>82</v>
      </c>
      <c r="C27" s="51"/>
      <c r="D27" s="52">
        <v>0</v>
      </c>
      <c r="E27" s="53">
        <f>IF(OR(C27=0,C27=""),0,D27/C27)</f>
        <v>0</v>
      </c>
      <c r="F27" s="213">
        <f>SUM(C27:C38)</f>
        <v>115</v>
      </c>
      <c r="G27" s="213">
        <f>SUM(D27:D38)</f>
        <v>75</v>
      </c>
      <c r="H27" s="54">
        <f>+(D27*100%)/$G$23</f>
        <v>0</v>
      </c>
      <c r="I27" s="213">
        <f>G27+I22</f>
        <v>75</v>
      </c>
      <c r="J27" s="23"/>
      <c r="K27" s="23"/>
      <c r="L27" s="1"/>
      <c r="M27" s="20"/>
      <c r="N27" s="1"/>
      <c r="O27" s="1"/>
      <c r="P27" s="1"/>
      <c r="Q27" s="1"/>
      <c r="R27" s="1"/>
      <c r="S27" s="1"/>
      <c r="T27" s="1"/>
      <c r="U27" s="1"/>
      <c r="V27" s="1"/>
      <c r="W27" s="1"/>
      <c r="X27" s="1"/>
    </row>
    <row r="28" spans="1:24" x14ac:dyDescent="0.5">
      <c r="A28" s="3"/>
      <c r="B28" s="44" t="s">
        <v>83</v>
      </c>
      <c r="C28" s="51"/>
      <c r="D28" s="52">
        <v>0</v>
      </c>
      <c r="E28" s="53">
        <f t="shared" ref="E28:E38" si="0">IF(OR(C28=0,C28=""),0,D28/C28)</f>
        <v>0</v>
      </c>
      <c r="F28" s="214"/>
      <c r="G28" s="214"/>
      <c r="H28" s="55">
        <f>+IF(D28="","",((D28*100%)/$G$23)+H27)</f>
        <v>0</v>
      </c>
      <c r="I28" s="214"/>
      <c r="J28" s="23"/>
      <c r="K28" s="23"/>
      <c r="L28" s="1"/>
      <c r="M28" s="20"/>
      <c r="N28" s="1"/>
      <c r="O28" s="1"/>
      <c r="P28" s="1"/>
      <c r="Q28" s="1"/>
      <c r="R28" s="1"/>
      <c r="S28" s="1"/>
      <c r="T28" s="1"/>
      <c r="U28" s="1"/>
      <c r="V28" s="1"/>
      <c r="W28" s="1"/>
      <c r="X28" s="1"/>
    </row>
    <row r="29" spans="1:24" x14ac:dyDescent="0.5">
      <c r="A29" s="3"/>
      <c r="B29" s="44" t="s">
        <v>84</v>
      </c>
      <c r="C29" s="51"/>
      <c r="D29" s="52">
        <v>0</v>
      </c>
      <c r="E29" s="53">
        <f t="shared" si="0"/>
        <v>0</v>
      </c>
      <c r="F29" s="214"/>
      <c r="G29" s="214"/>
      <c r="H29" s="55">
        <f>+IF(D29="","",((D29*100%)/$G$23)+H28)</f>
        <v>0</v>
      </c>
      <c r="I29" s="214"/>
      <c r="J29" s="23"/>
      <c r="K29" s="23"/>
      <c r="L29" s="1"/>
      <c r="M29" s="20"/>
      <c r="N29" s="1"/>
      <c r="O29" s="1"/>
      <c r="P29" s="1"/>
      <c r="Q29" s="1"/>
      <c r="R29" s="1"/>
      <c r="S29" s="1"/>
      <c r="T29" s="1"/>
      <c r="U29" s="1"/>
      <c r="V29" s="1"/>
      <c r="W29" s="1"/>
      <c r="X29" s="1"/>
    </row>
    <row r="30" spans="1:24" x14ac:dyDescent="0.5">
      <c r="A30" s="3"/>
      <c r="B30" s="44" t="s">
        <v>85</v>
      </c>
      <c r="C30" s="51"/>
      <c r="D30" s="52">
        <v>0</v>
      </c>
      <c r="E30" s="53">
        <f t="shared" si="0"/>
        <v>0</v>
      </c>
      <c r="F30" s="214"/>
      <c r="G30" s="214"/>
      <c r="H30" s="55">
        <f t="shared" ref="H30:H38" si="1">+IF(D30="","",((D30*100%)/$G$23)+H29)</f>
        <v>0</v>
      </c>
      <c r="I30" s="214"/>
      <c r="J30" s="23"/>
      <c r="K30" s="23"/>
      <c r="L30" s="1"/>
      <c r="M30" s="1"/>
      <c r="N30" s="1"/>
      <c r="O30" s="1"/>
      <c r="P30" s="1"/>
      <c r="Q30" s="1"/>
      <c r="R30" s="1"/>
      <c r="S30" s="1"/>
      <c r="T30" s="1"/>
      <c r="U30" s="1"/>
      <c r="V30" s="1"/>
      <c r="W30" s="1"/>
      <c r="X30" s="1"/>
    </row>
    <row r="31" spans="1:24" x14ac:dyDescent="0.5">
      <c r="A31" s="3"/>
      <c r="B31" s="44" t="s">
        <v>86</v>
      </c>
      <c r="C31" s="51"/>
      <c r="D31" s="52">
        <v>0</v>
      </c>
      <c r="E31" s="53">
        <f t="shared" si="0"/>
        <v>0</v>
      </c>
      <c r="F31" s="214"/>
      <c r="G31" s="214"/>
      <c r="H31" s="55">
        <f t="shared" si="1"/>
        <v>0</v>
      </c>
      <c r="I31" s="214"/>
      <c r="J31" s="23"/>
      <c r="K31" s="23"/>
      <c r="L31" s="1"/>
      <c r="M31" s="1"/>
      <c r="N31" s="1"/>
      <c r="O31" s="1"/>
      <c r="P31" s="1"/>
      <c r="Q31" s="1"/>
      <c r="R31" s="1"/>
      <c r="S31" s="1"/>
      <c r="T31" s="1"/>
      <c r="U31" s="1"/>
      <c r="V31" s="1"/>
      <c r="W31" s="1"/>
      <c r="X31" s="1"/>
    </row>
    <row r="32" spans="1:24" x14ac:dyDescent="0.5">
      <c r="A32" s="3"/>
      <c r="B32" s="44" t="s">
        <v>87</v>
      </c>
      <c r="C32" s="51"/>
      <c r="D32" s="52">
        <v>0</v>
      </c>
      <c r="E32" s="53">
        <f t="shared" si="0"/>
        <v>0</v>
      </c>
      <c r="F32" s="214"/>
      <c r="G32" s="214"/>
      <c r="H32" s="55">
        <f t="shared" si="1"/>
        <v>0</v>
      </c>
      <c r="I32" s="214"/>
      <c r="J32" s="23"/>
      <c r="K32" s="23"/>
      <c r="L32" s="1"/>
      <c r="M32" s="1"/>
      <c r="N32" s="1"/>
      <c r="O32" s="1"/>
      <c r="P32" s="1"/>
      <c r="Q32" s="1"/>
      <c r="R32" s="1"/>
      <c r="S32" s="1"/>
      <c r="T32" s="1"/>
      <c r="U32" s="1"/>
      <c r="V32" s="1"/>
      <c r="W32" s="1"/>
      <c r="X32" s="1"/>
    </row>
    <row r="33" spans="1:24" x14ac:dyDescent="0.5">
      <c r="A33" s="3"/>
      <c r="B33" s="44" t="s">
        <v>88</v>
      </c>
      <c r="C33" s="51">
        <v>15</v>
      </c>
      <c r="D33" s="52">
        <v>15</v>
      </c>
      <c r="E33" s="53">
        <f t="shared" si="0"/>
        <v>1</v>
      </c>
      <c r="F33" s="214"/>
      <c r="G33" s="214"/>
      <c r="H33" s="55">
        <f t="shared" si="1"/>
        <v>0.15</v>
      </c>
      <c r="I33" s="214"/>
      <c r="J33" s="23"/>
      <c r="K33" s="23"/>
      <c r="L33" s="1"/>
      <c r="M33" s="1"/>
      <c r="N33" s="1"/>
      <c r="O33" s="1"/>
      <c r="P33" s="1"/>
      <c r="Q33" s="1"/>
      <c r="R33" s="1"/>
      <c r="S33" s="1"/>
      <c r="T33" s="1"/>
      <c r="U33" s="1"/>
      <c r="V33" s="1"/>
      <c r="W33" s="1"/>
      <c r="X33" s="1"/>
    </row>
    <row r="34" spans="1:24" x14ac:dyDescent="0.5">
      <c r="A34" s="3"/>
      <c r="B34" s="44" t="s">
        <v>89</v>
      </c>
      <c r="C34" s="51">
        <v>20</v>
      </c>
      <c r="D34" s="52">
        <v>20</v>
      </c>
      <c r="E34" s="53">
        <f t="shared" si="0"/>
        <v>1</v>
      </c>
      <c r="F34" s="214"/>
      <c r="G34" s="214"/>
      <c r="H34" s="55">
        <f t="shared" si="1"/>
        <v>0.35</v>
      </c>
      <c r="I34" s="214"/>
      <c r="J34" s="23"/>
      <c r="K34" s="23"/>
      <c r="L34" s="1"/>
      <c r="M34" s="1"/>
      <c r="N34" s="1"/>
      <c r="O34" s="1"/>
      <c r="P34" s="1"/>
      <c r="Q34" s="1"/>
      <c r="R34" s="1"/>
      <c r="S34" s="1"/>
      <c r="T34" s="1"/>
      <c r="U34" s="1"/>
      <c r="V34" s="1"/>
      <c r="W34" s="1"/>
      <c r="X34" s="1"/>
    </row>
    <row r="35" spans="1:24" x14ac:dyDescent="0.5">
      <c r="A35" s="3"/>
      <c r="B35" s="44" t="s">
        <v>90</v>
      </c>
      <c r="C35" s="51">
        <v>20</v>
      </c>
      <c r="D35" s="52">
        <v>20</v>
      </c>
      <c r="E35" s="53">
        <f t="shared" si="0"/>
        <v>1</v>
      </c>
      <c r="F35" s="214"/>
      <c r="G35" s="214"/>
      <c r="H35" s="55">
        <f t="shared" si="1"/>
        <v>0.55000000000000004</v>
      </c>
      <c r="I35" s="214"/>
      <c r="J35" s="23"/>
      <c r="K35" s="23"/>
      <c r="L35" s="1"/>
      <c r="M35" s="1"/>
      <c r="N35" s="1"/>
      <c r="O35" s="1"/>
      <c r="P35" s="1"/>
      <c r="Q35" s="1"/>
      <c r="R35" s="1"/>
      <c r="S35" s="1"/>
      <c r="T35" s="1"/>
      <c r="U35" s="1"/>
      <c r="V35" s="1"/>
      <c r="W35" s="1"/>
      <c r="X35" s="1"/>
    </row>
    <row r="36" spans="1:24" x14ac:dyDescent="0.5">
      <c r="A36" s="3"/>
      <c r="B36" s="44" t="s">
        <v>91</v>
      </c>
      <c r="C36" s="51">
        <v>20</v>
      </c>
      <c r="D36" s="52">
        <v>20</v>
      </c>
      <c r="E36" s="53">
        <f>IF(OR(C36=0,C36=""),0,D36/C36)</f>
        <v>1</v>
      </c>
      <c r="F36" s="214"/>
      <c r="G36" s="214"/>
      <c r="H36" s="55">
        <f t="shared" si="1"/>
        <v>0.75</v>
      </c>
      <c r="I36" s="214"/>
      <c r="J36" s="23"/>
      <c r="K36" s="23"/>
      <c r="L36" s="1"/>
      <c r="M36" s="1"/>
      <c r="N36" s="1"/>
      <c r="O36" s="1"/>
      <c r="P36" s="1"/>
      <c r="Q36" s="1"/>
      <c r="R36" s="1"/>
      <c r="S36" s="1"/>
      <c r="T36" s="1"/>
      <c r="U36" s="1"/>
      <c r="V36" s="1"/>
      <c r="W36" s="1"/>
      <c r="X36" s="1"/>
    </row>
    <row r="37" spans="1:24" x14ac:dyDescent="0.5">
      <c r="A37" s="3"/>
      <c r="B37" s="44" t="s">
        <v>92</v>
      </c>
      <c r="C37" s="51">
        <v>20</v>
      </c>
      <c r="D37" s="52"/>
      <c r="E37" s="53">
        <f t="shared" si="0"/>
        <v>0</v>
      </c>
      <c r="F37" s="214"/>
      <c r="G37" s="214"/>
      <c r="H37" s="55" t="str">
        <f t="shared" si="1"/>
        <v/>
      </c>
      <c r="I37" s="214"/>
      <c r="J37" s="23"/>
      <c r="K37" s="23"/>
      <c r="L37" s="1"/>
      <c r="M37" s="1"/>
      <c r="N37" s="1"/>
      <c r="O37" s="1"/>
      <c r="P37" s="1"/>
      <c r="Q37" s="1"/>
      <c r="R37" s="1"/>
      <c r="S37" s="1"/>
      <c r="T37" s="1"/>
      <c r="U37" s="1"/>
      <c r="V37" s="1"/>
      <c r="W37" s="1"/>
      <c r="X37" s="1"/>
    </row>
    <row r="38" spans="1:24" x14ac:dyDescent="0.5">
      <c r="A38" s="3"/>
      <c r="B38" s="44" t="s">
        <v>93</v>
      </c>
      <c r="C38" s="51">
        <v>20</v>
      </c>
      <c r="D38" s="52"/>
      <c r="E38" s="53">
        <f t="shared" si="0"/>
        <v>0</v>
      </c>
      <c r="F38" s="215"/>
      <c r="G38" s="215"/>
      <c r="H38" s="55" t="str">
        <f t="shared" si="1"/>
        <v/>
      </c>
      <c r="I38" s="215"/>
      <c r="J38" s="23"/>
      <c r="K38" s="23"/>
      <c r="L38" s="1"/>
      <c r="M38" s="1"/>
      <c r="N38" s="1"/>
      <c r="O38" s="1"/>
      <c r="P38" s="1"/>
      <c r="Q38" s="1"/>
      <c r="R38" s="1"/>
      <c r="S38" s="1"/>
      <c r="T38" s="1"/>
      <c r="U38" s="1"/>
      <c r="V38" s="1"/>
      <c r="W38" s="1"/>
      <c r="X38" s="1"/>
    </row>
    <row r="39" spans="1:24" ht="45" customHeight="1" x14ac:dyDescent="0.5">
      <c r="A39" s="3"/>
      <c r="B39" s="45" t="s">
        <v>94</v>
      </c>
      <c r="C39" s="323" t="s">
        <v>174</v>
      </c>
      <c r="D39" s="298"/>
      <c r="E39" s="298"/>
      <c r="F39" s="298"/>
      <c r="G39" s="298"/>
      <c r="H39" s="298"/>
      <c r="I39" s="300"/>
      <c r="J39" s="24"/>
      <c r="K39" s="24"/>
      <c r="L39" s="1"/>
      <c r="M39" s="1"/>
      <c r="N39" s="1"/>
      <c r="O39" s="1"/>
      <c r="P39" s="1"/>
      <c r="Q39" s="1"/>
      <c r="R39" s="1"/>
      <c r="S39" s="1"/>
      <c r="T39" s="1"/>
      <c r="U39" s="1"/>
      <c r="V39" s="1"/>
      <c r="W39" s="1"/>
      <c r="X39" s="1"/>
    </row>
    <row r="40" spans="1:24" x14ac:dyDescent="0.5">
      <c r="A40" s="3"/>
      <c r="B40" s="184"/>
      <c r="C40" s="185"/>
      <c r="D40" s="185"/>
      <c r="E40" s="185"/>
      <c r="F40" s="185"/>
      <c r="G40" s="185"/>
      <c r="H40" s="185"/>
      <c r="I40" s="186"/>
      <c r="J40" s="9"/>
      <c r="K40" s="9"/>
      <c r="L40" s="1"/>
      <c r="M40" s="1"/>
      <c r="N40" s="1"/>
      <c r="O40" s="1"/>
      <c r="P40" s="1"/>
      <c r="Q40" s="1"/>
      <c r="R40" s="1"/>
      <c r="S40" s="1"/>
      <c r="T40" s="1"/>
      <c r="U40" s="1"/>
      <c r="V40" s="1"/>
      <c r="W40" s="1"/>
      <c r="X40" s="1"/>
    </row>
    <row r="41" spans="1:24" x14ac:dyDescent="0.5">
      <c r="A41" s="3"/>
      <c r="B41" s="187"/>
      <c r="C41" s="188"/>
      <c r="D41" s="188"/>
      <c r="E41" s="188"/>
      <c r="F41" s="188"/>
      <c r="G41" s="188"/>
      <c r="H41" s="188"/>
      <c r="I41" s="189"/>
      <c r="J41" s="24"/>
      <c r="K41" s="24"/>
      <c r="L41" s="1"/>
      <c r="M41" s="1"/>
      <c r="N41" s="1"/>
      <c r="O41" s="1"/>
      <c r="P41" s="1"/>
      <c r="Q41" s="1"/>
      <c r="R41" s="1"/>
      <c r="S41" s="1"/>
      <c r="T41" s="1"/>
      <c r="U41" s="1"/>
      <c r="V41" s="1"/>
      <c r="W41" s="1"/>
      <c r="X41" s="1"/>
    </row>
    <row r="42" spans="1:24" x14ac:dyDescent="0.5">
      <c r="A42" s="3"/>
      <c r="B42" s="187"/>
      <c r="C42" s="188"/>
      <c r="D42" s="188"/>
      <c r="E42" s="188"/>
      <c r="F42" s="188"/>
      <c r="G42" s="188"/>
      <c r="H42" s="188"/>
      <c r="I42" s="189"/>
      <c r="J42" s="24"/>
      <c r="K42" s="24"/>
      <c r="L42" s="1"/>
      <c r="M42" s="1"/>
      <c r="N42" s="1"/>
      <c r="O42" s="1"/>
      <c r="P42" s="1"/>
      <c r="Q42" s="1"/>
      <c r="R42" s="1"/>
      <c r="S42" s="1"/>
      <c r="T42" s="1"/>
      <c r="U42" s="1"/>
      <c r="V42" s="1"/>
      <c r="W42" s="1"/>
      <c r="X42" s="1"/>
    </row>
    <row r="43" spans="1:24" x14ac:dyDescent="0.5">
      <c r="A43" s="3"/>
      <c r="B43" s="187"/>
      <c r="C43" s="188"/>
      <c r="D43" s="188"/>
      <c r="E43" s="188"/>
      <c r="F43" s="188"/>
      <c r="G43" s="188"/>
      <c r="H43" s="188"/>
      <c r="I43" s="189"/>
      <c r="J43" s="24"/>
      <c r="K43" s="24"/>
      <c r="L43" s="1"/>
      <c r="M43" s="1"/>
      <c r="N43" s="1"/>
      <c r="O43" s="1"/>
      <c r="P43" s="1"/>
      <c r="Q43" s="1"/>
      <c r="R43" s="1"/>
      <c r="S43" s="1"/>
      <c r="T43" s="1"/>
      <c r="U43" s="1"/>
      <c r="V43" s="1"/>
      <c r="W43" s="1"/>
      <c r="X43" s="1"/>
    </row>
    <row r="44" spans="1:24" x14ac:dyDescent="0.5">
      <c r="A44" s="3"/>
      <c r="B44" s="190"/>
      <c r="C44" s="191"/>
      <c r="D44" s="191"/>
      <c r="E44" s="191"/>
      <c r="F44" s="191"/>
      <c r="G44" s="191"/>
      <c r="H44" s="191"/>
      <c r="I44" s="192"/>
      <c r="J44" s="8"/>
      <c r="K44" s="8"/>
      <c r="L44" s="1"/>
      <c r="M44" s="1"/>
      <c r="N44" s="1"/>
      <c r="O44" s="1"/>
      <c r="P44" s="1"/>
      <c r="Q44" s="1"/>
      <c r="R44" s="1"/>
      <c r="S44" s="1"/>
      <c r="T44" s="1"/>
      <c r="U44" s="1"/>
      <c r="V44" s="1"/>
      <c r="W44" s="1"/>
      <c r="X44" s="1"/>
    </row>
    <row r="45" spans="1:24" ht="78" customHeight="1" x14ac:dyDescent="0.5">
      <c r="A45" s="3"/>
      <c r="B45" s="35" t="s">
        <v>96</v>
      </c>
      <c r="C45" s="244" t="s">
        <v>175</v>
      </c>
      <c r="D45" s="245"/>
      <c r="E45" s="245"/>
      <c r="F45" s="245"/>
      <c r="G45" s="245"/>
      <c r="H45" s="245"/>
      <c r="I45" s="246"/>
      <c r="J45" s="25"/>
      <c r="K45" s="25"/>
      <c r="L45" s="1"/>
      <c r="M45" s="1"/>
      <c r="N45" s="1"/>
      <c r="O45" s="1"/>
      <c r="P45" s="1"/>
      <c r="Q45" s="1"/>
      <c r="R45" s="1"/>
      <c r="S45" s="1"/>
      <c r="T45" s="1"/>
      <c r="U45" s="1"/>
      <c r="V45" s="1"/>
      <c r="W45" s="1"/>
      <c r="X45" s="1"/>
    </row>
    <row r="46" spans="1:24" ht="23.35" x14ac:dyDescent="0.5">
      <c r="A46" s="3"/>
      <c r="B46" s="35" t="s">
        <v>98</v>
      </c>
      <c r="C46" s="244" t="s">
        <v>176</v>
      </c>
      <c r="D46" s="245"/>
      <c r="E46" s="245"/>
      <c r="F46" s="245"/>
      <c r="G46" s="245"/>
      <c r="H46" s="245"/>
      <c r="I46" s="246"/>
      <c r="J46" s="25"/>
      <c r="K46" s="25"/>
      <c r="L46" s="1"/>
      <c r="M46" s="1"/>
      <c r="N46" s="1"/>
      <c r="O46" s="1"/>
      <c r="P46" s="1"/>
      <c r="Q46" s="1"/>
      <c r="R46" s="1"/>
      <c r="S46" s="1"/>
      <c r="T46" s="1"/>
      <c r="U46" s="1"/>
      <c r="V46" s="1"/>
      <c r="W46" s="1"/>
      <c r="X46" s="1"/>
    </row>
    <row r="47" spans="1:24" x14ac:dyDescent="0.5">
      <c r="A47" s="3"/>
      <c r="B47" s="122" t="s">
        <v>100</v>
      </c>
      <c r="C47" s="122"/>
      <c r="D47" s="122"/>
      <c r="E47" s="122"/>
      <c r="F47" s="122"/>
      <c r="G47" s="122"/>
      <c r="H47" s="122"/>
      <c r="I47" s="122"/>
      <c r="J47" s="25"/>
      <c r="K47" s="25"/>
      <c r="L47" s="1"/>
      <c r="M47" s="1"/>
      <c r="N47" s="1"/>
      <c r="O47" s="1"/>
      <c r="P47" s="1"/>
      <c r="Q47" s="1"/>
      <c r="R47" s="1"/>
      <c r="S47" s="1"/>
      <c r="T47" s="1"/>
      <c r="U47" s="1"/>
      <c r="V47" s="1"/>
      <c r="W47" s="1"/>
      <c r="X47" s="1"/>
    </row>
    <row r="48" spans="1:24" ht="23.35" x14ac:dyDescent="0.5">
      <c r="A48" s="3"/>
      <c r="B48" s="47" t="s">
        <v>101</v>
      </c>
      <c r="C48" s="132" t="s">
        <v>177</v>
      </c>
      <c r="D48" s="132"/>
      <c r="E48" s="132"/>
      <c r="F48" s="132"/>
      <c r="G48" s="132"/>
      <c r="H48" s="132"/>
      <c r="I48" s="132"/>
      <c r="J48" s="26"/>
      <c r="K48" s="26"/>
      <c r="L48" s="1"/>
      <c r="M48" s="1"/>
      <c r="N48" s="1"/>
      <c r="O48" s="1"/>
      <c r="P48" s="1"/>
      <c r="Q48" s="1"/>
      <c r="R48" s="1"/>
      <c r="S48" s="1"/>
      <c r="T48" s="1"/>
      <c r="U48" s="1"/>
      <c r="V48" s="1"/>
      <c r="W48" s="1"/>
      <c r="X48" s="1"/>
    </row>
    <row r="49" spans="1:24" x14ac:dyDescent="0.5">
      <c r="A49" s="3"/>
      <c r="B49" s="38" t="s">
        <v>103</v>
      </c>
      <c r="C49" s="132" t="s">
        <v>178</v>
      </c>
      <c r="D49" s="132"/>
      <c r="E49" s="132"/>
      <c r="F49" s="132"/>
      <c r="G49" s="132"/>
      <c r="H49" s="132"/>
      <c r="I49" s="132"/>
      <c r="J49" s="26"/>
      <c r="K49" s="26"/>
      <c r="L49" s="1"/>
      <c r="M49" s="1"/>
      <c r="N49" s="1"/>
      <c r="O49" s="1"/>
      <c r="P49" s="1"/>
      <c r="Q49" s="1"/>
      <c r="R49" s="1"/>
      <c r="S49" s="1"/>
      <c r="T49" s="1"/>
      <c r="U49" s="1"/>
      <c r="V49" s="1"/>
      <c r="W49" s="1"/>
      <c r="X49" s="1"/>
    </row>
    <row r="50" spans="1:24" ht="23.35" x14ac:dyDescent="0.5">
      <c r="A50" s="3"/>
      <c r="B50" s="46" t="s">
        <v>104</v>
      </c>
      <c r="C50" s="132"/>
      <c r="D50" s="132"/>
      <c r="E50" s="132"/>
      <c r="F50" s="132"/>
      <c r="G50" s="132"/>
      <c r="H50" s="132"/>
      <c r="I50" s="132"/>
      <c r="J50" s="27"/>
      <c r="K50" s="27"/>
      <c r="L50" s="1"/>
      <c r="M50" s="1"/>
      <c r="N50" s="1"/>
      <c r="O50" s="1"/>
      <c r="P50" s="1"/>
      <c r="Q50" s="1"/>
      <c r="R50" s="1"/>
      <c r="S50" s="1"/>
      <c r="T50" s="1"/>
      <c r="U50" s="1"/>
      <c r="V50" s="1"/>
      <c r="W50" s="1"/>
      <c r="X50" s="1"/>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A00-000000000000}">
      <formula1>$N$11:$N$12</formula1>
    </dataValidation>
    <dataValidation type="list" allowBlank="1" showInputMessage="1" showErrorMessage="1" sqref="H13:I13" xr:uid="{00000000-0002-0000-0A00-000001000000}">
      <formula1>$N$5:$N$8</formula1>
    </dataValidation>
    <dataValidation type="list" allowBlank="1" showInputMessage="1" showErrorMessage="1" sqref="J10:K10" xr:uid="{00000000-0002-0000-0A00-000002000000}">
      <formula1>$M$21:$M$28</formula1>
    </dataValidation>
    <dataValidation type="list" allowBlank="1" showInputMessage="1" showErrorMessage="1" sqref="C9:F9" xr:uid="{00000000-0002-0000-0A00-000003000000}">
      <formula1>$M$6:$M$9</formula1>
    </dataValidation>
    <dataValidation type="list" allowBlank="1" showInputMessage="1" showErrorMessage="1" sqref="C24:E24" xr:uid="{00000000-0002-0000-0A00-000004000000}">
      <formula1>$M$12:$M$15</formula1>
    </dataValidation>
    <dataValidation type="list" allowBlank="1" showInputMessage="1" showErrorMessage="1" sqref="H12:I12" xr:uid="{00000000-0002-0000-0A00-000005000000}">
      <formula1>M17:M19</formula1>
    </dataValidation>
    <dataValidation type="list" showDropDown="1" showInputMessage="1" showErrorMessage="1" sqref="K12" xr:uid="{00000000-0002-0000-0A00-000006000000}">
      <formula1>O17:O19</formula1>
    </dataValidation>
  </dataValidations>
  <pageMargins left="0.7" right="0.7" top="0.75" bottom="0.75" header="0.3" footer="0.3"/>
  <headerFooter>
    <oddHeader>&amp;L&amp;"Calibri"&amp;15&amp;K000000 Información Pública Clasificada&amp;1#_x000D_</oddHeader>
  </headerFooter>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1:X56"/>
  <sheetViews>
    <sheetView topLeftCell="A25" zoomScaleNormal="100" workbookViewId="0">
      <selection activeCell="D33" sqref="D33:D37"/>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v>5</v>
      </c>
      <c r="D6" s="111" t="s">
        <v>10</v>
      </c>
      <c r="E6" s="111"/>
      <c r="F6" s="112" t="s">
        <v>150</v>
      </c>
      <c r="G6" s="112"/>
      <c r="H6" s="112"/>
      <c r="I6" s="112"/>
      <c r="J6" s="10"/>
      <c r="K6" s="10"/>
      <c r="M6" s="7" t="s">
        <v>12</v>
      </c>
      <c r="N6" s="2" t="s">
        <v>13</v>
      </c>
    </row>
    <row r="7" spans="2:14" ht="30.75" customHeight="1" x14ac:dyDescent="0.4">
      <c r="B7" s="35" t="s">
        <v>14</v>
      </c>
      <c r="C7" s="50"/>
      <c r="D7" s="111" t="s">
        <v>15</v>
      </c>
      <c r="E7" s="111"/>
      <c r="F7" s="113" t="s">
        <v>16</v>
      </c>
      <c r="G7" s="113"/>
      <c r="H7" s="70" t="s">
        <v>17</v>
      </c>
      <c r="I7" s="71" t="s">
        <v>18</v>
      </c>
      <c r="J7" s="11"/>
      <c r="K7" s="11"/>
      <c r="M7" s="7" t="s">
        <v>19</v>
      </c>
      <c r="N7" s="2" t="s">
        <v>20</v>
      </c>
    </row>
    <row r="8" spans="2:14" ht="30.75" customHeight="1" x14ac:dyDescent="0.4">
      <c r="B8" s="35" t="s">
        <v>21</v>
      </c>
      <c r="C8" s="112" t="s">
        <v>22</v>
      </c>
      <c r="D8" s="112"/>
      <c r="E8" s="112"/>
      <c r="F8" s="112"/>
      <c r="G8" s="69" t="s">
        <v>23</v>
      </c>
      <c r="H8" s="144">
        <v>7951</v>
      </c>
      <c r="I8" s="144"/>
      <c r="J8" s="12"/>
      <c r="K8" s="12"/>
      <c r="M8" s="7" t="s">
        <v>24</v>
      </c>
      <c r="N8" s="2" t="s">
        <v>25</v>
      </c>
    </row>
    <row r="9" spans="2:14" ht="30.75" customHeight="1" x14ac:dyDescent="0.4">
      <c r="B9" s="35" t="s">
        <v>3</v>
      </c>
      <c r="C9" s="119" t="s">
        <v>12</v>
      </c>
      <c r="D9" s="119"/>
      <c r="E9" s="119"/>
      <c r="F9" s="119"/>
      <c r="G9" s="38" t="s">
        <v>26</v>
      </c>
      <c r="H9" s="139" t="s">
        <v>151</v>
      </c>
      <c r="I9" s="139"/>
      <c r="J9" s="13"/>
      <c r="K9" s="13"/>
      <c r="M9" s="14" t="s">
        <v>28</v>
      </c>
    </row>
    <row r="10" spans="2:14" ht="30.75" customHeight="1" x14ac:dyDescent="0.4">
      <c r="B10" s="35" t="s">
        <v>29</v>
      </c>
      <c r="C10" s="112" t="s">
        <v>30</v>
      </c>
      <c r="D10" s="112"/>
      <c r="E10" s="112"/>
      <c r="F10" s="112"/>
      <c r="G10" s="112"/>
      <c r="H10" s="112"/>
      <c r="I10" s="112"/>
      <c r="J10" s="15"/>
      <c r="K10" s="15"/>
      <c r="M10" s="14"/>
    </row>
    <row r="11" spans="2:14" ht="30.75" customHeight="1" x14ac:dyDescent="0.4">
      <c r="B11" s="35" t="s">
        <v>31</v>
      </c>
      <c r="C11" s="113" t="s">
        <v>32</v>
      </c>
      <c r="D11" s="113"/>
      <c r="E11" s="113"/>
      <c r="F11" s="113"/>
      <c r="G11" s="113"/>
      <c r="H11" s="113"/>
      <c r="I11" s="113"/>
      <c r="J11" s="11"/>
      <c r="K11" s="11"/>
      <c r="M11" s="14"/>
      <c r="N11" s="2" t="s">
        <v>33</v>
      </c>
    </row>
    <row r="12" spans="2:14" ht="30.75" customHeight="1" x14ac:dyDescent="0.4">
      <c r="B12" s="35" t="s">
        <v>34</v>
      </c>
      <c r="C12" s="140" t="s">
        <v>152</v>
      </c>
      <c r="D12" s="141"/>
      <c r="E12" s="141"/>
      <c r="F12" s="142"/>
      <c r="G12" s="38" t="s">
        <v>36</v>
      </c>
      <c r="H12" s="118" t="s">
        <v>53</v>
      </c>
      <c r="I12" s="118"/>
      <c r="J12" s="11"/>
      <c r="K12" s="11"/>
      <c r="M12" s="14" t="s">
        <v>38</v>
      </c>
      <c r="N12" s="2" t="s">
        <v>18</v>
      </c>
    </row>
    <row r="13" spans="2:14" ht="30.75" customHeight="1" x14ac:dyDescent="0.4">
      <c r="B13" s="35" t="s">
        <v>39</v>
      </c>
      <c r="C13" s="160" t="s">
        <v>40</v>
      </c>
      <c r="D13" s="161"/>
      <c r="E13" s="161"/>
      <c r="F13" s="196"/>
      <c r="G13" s="38" t="s">
        <v>41</v>
      </c>
      <c r="H13" s="113" t="s">
        <v>8</v>
      </c>
      <c r="I13" s="113"/>
      <c r="J13" s="11"/>
      <c r="K13" s="11"/>
      <c r="M13" s="14" t="s">
        <v>42</v>
      </c>
    </row>
    <row r="14" spans="2:14" ht="64.5" customHeight="1" x14ac:dyDescent="0.4">
      <c r="B14" s="35" t="s">
        <v>43</v>
      </c>
      <c r="C14" s="328" t="s">
        <v>179</v>
      </c>
      <c r="D14" s="329"/>
      <c r="E14" s="329"/>
      <c r="F14" s="329"/>
      <c r="G14" s="329"/>
      <c r="H14" s="329"/>
      <c r="I14" s="330"/>
      <c r="J14" s="15"/>
      <c r="K14" s="15"/>
      <c r="M14" s="14" t="s">
        <v>45</v>
      </c>
      <c r="N14" s="2"/>
    </row>
    <row r="15" spans="2:14" ht="30.75" customHeight="1" x14ac:dyDescent="0.4">
      <c r="B15" s="35" t="s">
        <v>46</v>
      </c>
      <c r="C15" s="252" t="s">
        <v>122</v>
      </c>
      <c r="D15" s="253"/>
      <c r="E15" s="253"/>
      <c r="F15" s="253"/>
      <c r="G15" s="253"/>
      <c r="H15" s="253"/>
      <c r="I15" s="253"/>
      <c r="J15" s="16"/>
      <c r="K15" s="16"/>
      <c r="M15" s="14" t="s">
        <v>48</v>
      </c>
      <c r="N15" s="2"/>
    </row>
    <row r="16" spans="2:14" ht="20.25" customHeight="1" x14ac:dyDescent="0.4">
      <c r="B16" s="35" t="s">
        <v>49</v>
      </c>
      <c r="C16" s="204" t="s">
        <v>107</v>
      </c>
      <c r="D16" s="205"/>
      <c r="E16" s="205"/>
      <c r="F16" s="205"/>
      <c r="G16" s="205"/>
      <c r="H16" s="205"/>
      <c r="I16" s="206"/>
      <c r="J16" s="17"/>
      <c r="K16" s="17"/>
      <c r="M16" s="14"/>
      <c r="N16" s="2"/>
    </row>
    <row r="17" spans="2:14" ht="30.75" customHeight="1" x14ac:dyDescent="0.4">
      <c r="B17" s="35" t="s">
        <v>51</v>
      </c>
      <c r="C17" s="160" t="s">
        <v>108</v>
      </c>
      <c r="D17" s="161"/>
      <c r="E17" s="161"/>
      <c r="F17" s="161"/>
      <c r="G17" s="161"/>
      <c r="H17" s="161"/>
      <c r="I17" s="196"/>
      <c r="J17" s="18"/>
      <c r="K17" s="18"/>
      <c r="M17" s="14" t="s">
        <v>53</v>
      </c>
      <c r="N17" s="2"/>
    </row>
    <row r="18" spans="2:14" ht="18" customHeight="1" x14ac:dyDescent="0.4">
      <c r="B18" s="129" t="s">
        <v>54</v>
      </c>
      <c r="C18" s="130" t="s">
        <v>55</v>
      </c>
      <c r="D18" s="130"/>
      <c r="E18" s="130"/>
      <c r="F18" s="131" t="s">
        <v>56</v>
      </c>
      <c r="G18" s="131"/>
      <c r="H18" s="131"/>
      <c r="I18" s="131"/>
      <c r="J18" s="19"/>
      <c r="K18" s="19"/>
      <c r="M18" s="14" t="s">
        <v>57</v>
      </c>
      <c r="N18" s="2"/>
    </row>
    <row r="19" spans="2:14" ht="39.75" customHeight="1" x14ac:dyDescent="0.4">
      <c r="B19" s="129"/>
      <c r="C19" s="157" t="s">
        <v>107</v>
      </c>
      <c r="D19" s="158"/>
      <c r="E19" s="159"/>
      <c r="F19" s="158" t="s">
        <v>118</v>
      </c>
      <c r="G19" s="158"/>
      <c r="H19" s="158"/>
      <c r="I19" s="159"/>
      <c r="J19" s="17"/>
      <c r="K19" s="17"/>
      <c r="M19" s="14" t="s">
        <v>37</v>
      </c>
      <c r="N19" s="2"/>
    </row>
    <row r="20" spans="2:14" ht="39.75" customHeight="1" x14ac:dyDescent="0.4">
      <c r="B20" s="36" t="s">
        <v>60</v>
      </c>
      <c r="C20" s="160" t="s">
        <v>109</v>
      </c>
      <c r="D20" s="161"/>
      <c r="E20" s="162"/>
      <c r="F20" s="163" t="s">
        <v>109</v>
      </c>
      <c r="G20" s="163"/>
      <c r="H20" s="163"/>
      <c r="I20" s="164"/>
      <c r="J20" s="11"/>
      <c r="K20" s="11"/>
      <c r="M20" s="14"/>
      <c r="N20" s="2"/>
    </row>
    <row r="21" spans="2:14" ht="46.2" customHeight="1" x14ac:dyDescent="0.4">
      <c r="B21" s="36" t="s">
        <v>61</v>
      </c>
      <c r="C21" s="281" t="s">
        <v>180</v>
      </c>
      <c r="D21" s="282"/>
      <c r="E21" s="283"/>
      <c r="F21" s="281" t="s">
        <v>181</v>
      </c>
      <c r="G21" s="282"/>
      <c r="H21" s="282"/>
      <c r="I21" s="327"/>
      <c r="J21" s="16"/>
      <c r="K21" s="16"/>
      <c r="M21" s="20"/>
      <c r="N21" s="2"/>
    </row>
    <row r="22" spans="2:14" ht="23.25" customHeight="1" x14ac:dyDescent="0.4">
      <c r="B22" s="36" t="s">
        <v>64</v>
      </c>
      <c r="C22" s="157" t="s">
        <v>65</v>
      </c>
      <c r="D22" s="158"/>
      <c r="E22" s="169"/>
      <c r="F22" s="38" t="s">
        <v>66</v>
      </c>
      <c r="G22" s="60"/>
      <c r="H22" s="38" t="s">
        <v>67</v>
      </c>
      <c r="I22" s="72">
        <v>0</v>
      </c>
      <c r="J22" s="21"/>
      <c r="K22" s="21"/>
      <c r="M22" s="20"/>
    </row>
    <row r="23" spans="2:14" ht="27" customHeight="1" x14ac:dyDescent="0.4">
      <c r="B23" s="36" t="s">
        <v>68</v>
      </c>
      <c r="C23" s="157" t="s">
        <v>69</v>
      </c>
      <c r="D23" s="158"/>
      <c r="E23" s="169"/>
      <c r="F23" s="38" t="s">
        <v>70</v>
      </c>
      <c r="G23" s="247">
        <v>0.12</v>
      </c>
      <c r="H23" s="248"/>
      <c r="I23" s="249"/>
      <c r="J23" s="75"/>
      <c r="K23" s="74"/>
      <c r="M23" s="20"/>
    </row>
    <row r="24" spans="2:14" ht="30.75" customHeight="1" x14ac:dyDescent="0.4">
      <c r="B24" s="37" t="s">
        <v>71</v>
      </c>
      <c r="C24" s="151" t="s">
        <v>48</v>
      </c>
      <c r="D24" s="152"/>
      <c r="E24" s="153"/>
      <c r="F24" s="39" t="s">
        <v>72</v>
      </c>
      <c r="G24" s="157"/>
      <c r="H24" s="158"/>
      <c r="I24" s="169"/>
      <c r="J24" s="19"/>
      <c r="K24" s="19"/>
      <c r="M24" s="20"/>
    </row>
    <row r="25" spans="2:14" ht="22.5" customHeight="1" x14ac:dyDescent="0.4">
      <c r="B25" s="173" t="s">
        <v>73</v>
      </c>
      <c r="C25" s="122"/>
      <c r="D25" s="122"/>
      <c r="E25" s="122"/>
      <c r="F25" s="122"/>
      <c r="G25" s="122"/>
      <c r="H25" s="122"/>
      <c r="I25" s="174"/>
      <c r="J25" s="76"/>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53">
        <f>IF(OR(C27=0,C27=""),0,D27/C27)</f>
        <v>0</v>
      </c>
      <c r="F27" s="175">
        <f>SUM(C27:C38)</f>
        <v>0.1201</v>
      </c>
      <c r="G27" s="175">
        <f>SUM(D27:D38)</f>
        <v>0.10299999999999999</v>
      </c>
      <c r="H27" s="77">
        <f>+(D27/$G$23)</f>
        <v>0</v>
      </c>
      <c r="I27" s="175">
        <f>G27+I22</f>
        <v>0.10299999999999999</v>
      </c>
      <c r="J27" s="23"/>
      <c r="K27" s="23"/>
      <c r="M27" s="20"/>
    </row>
    <row r="28" spans="2:14" ht="19.5" customHeight="1" x14ac:dyDescent="0.4">
      <c r="B28" s="44" t="s">
        <v>83</v>
      </c>
      <c r="C28" s="51">
        <v>0</v>
      </c>
      <c r="D28" s="52">
        <v>0</v>
      </c>
      <c r="E28" s="53">
        <f t="shared" ref="E28:E38" si="0">IF(OR(C28=0,C28=""),0,D28/C28)</f>
        <v>0</v>
      </c>
      <c r="F28" s="176"/>
      <c r="G28" s="176"/>
      <c r="H28" s="77">
        <f t="shared" ref="H28:H38" si="1">+IF(D28="","",((D28*100%)/$G$23)+H27)</f>
        <v>0</v>
      </c>
      <c r="I28" s="176"/>
      <c r="J28" s="23"/>
      <c r="K28" s="23"/>
      <c r="M28" s="20"/>
    </row>
    <row r="29" spans="2:14" ht="19.5" customHeight="1" x14ac:dyDescent="0.4">
      <c r="B29" s="44" t="s">
        <v>84</v>
      </c>
      <c r="C29" s="51">
        <v>0</v>
      </c>
      <c r="D29" s="52">
        <v>0</v>
      </c>
      <c r="E29" s="53">
        <f t="shared" si="0"/>
        <v>0</v>
      </c>
      <c r="F29" s="176"/>
      <c r="G29" s="176"/>
      <c r="H29" s="77">
        <f t="shared" si="1"/>
        <v>0</v>
      </c>
      <c r="I29" s="176"/>
      <c r="J29" s="23"/>
      <c r="K29" s="23"/>
      <c r="M29" s="20"/>
    </row>
    <row r="30" spans="2:14" ht="19.5" customHeight="1" x14ac:dyDescent="0.4">
      <c r="B30" s="44" t="s">
        <v>85</v>
      </c>
      <c r="C30" s="51">
        <v>0</v>
      </c>
      <c r="D30" s="52">
        <v>0</v>
      </c>
      <c r="E30" s="53">
        <f t="shared" si="0"/>
        <v>0</v>
      </c>
      <c r="F30" s="176"/>
      <c r="G30" s="176"/>
      <c r="H30" s="77">
        <f t="shared" si="1"/>
        <v>0</v>
      </c>
      <c r="I30" s="176"/>
      <c r="J30" s="23"/>
      <c r="K30" s="23"/>
    </row>
    <row r="31" spans="2:14" ht="19.5" customHeight="1" x14ac:dyDescent="0.4">
      <c r="B31" s="44" t="s">
        <v>86</v>
      </c>
      <c r="C31" s="51">
        <v>0</v>
      </c>
      <c r="D31" s="52">
        <v>0</v>
      </c>
      <c r="E31" s="53">
        <f t="shared" si="0"/>
        <v>0</v>
      </c>
      <c r="F31" s="176"/>
      <c r="G31" s="176"/>
      <c r="H31" s="77">
        <f t="shared" si="1"/>
        <v>0</v>
      </c>
      <c r="I31" s="176"/>
      <c r="J31" s="23"/>
      <c r="K31" s="23"/>
    </row>
    <row r="32" spans="2:14" ht="19.5" customHeight="1" x14ac:dyDescent="0.4">
      <c r="B32" s="44" t="s">
        <v>87</v>
      </c>
      <c r="C32" s="51">
        <v>0</v>
      </c>
      <c r="D32" s="52">
        <v>0</v>
      </c>
      <c r="E32" s="53">
        <f t="shared" si="0"/>
        <v>0</v>
      </c>
      <c r="F32" s="176"/>
      <c r="G32" s="176"/>
      <c r="H32" s="77">
        <f t="shared" si="1"/>
        <v>0</v>
      </c>
      <c r="I32" s="176"/>
      <c r="J32" s="23"/>
      <c r="K32" s="23"/>
    </row>
    <row r="33" spans="2:11" ht="19.5" customHeight="1" x14ac:dyDescent="0.4">
      <c r="B33" s="44" t="s">
        <v>88</v>
      </c>
      <c r="C33" s="374">
        <v>1.9E-2</v>
      </c>
      <c r="D33" s="374">
        <v>1.9E-2</v>
      </c>
      <c r="E33" s="53">
        <f t="shared" si="0"/>
        <v>1</v>
      </c>
      <c r="F33" s="176"/>
      <c r="G33" s="176"/>
      <c r="H33" s="77">
        <f t="shared" si="1"/>
        <v>0.15833333333333333</v>
      </c>
      <c r="I33" s="176"/>
      <c r="J33" s="23"/>
      <c r="K33" s="23"/>
    </row>
    <row r="34" spans="2:11" ht="19.5" customHeight="1" x14ac:dyDescent="0.4">
      <c r="B34" s="44" t="s">
        <v>89</v>
      </c>
      <c r="C34" s="374">
        <v>2.0400000000000001E-2</v>
      </c>
      <c r="D34" s="374">
        <v>2.0400000000000001E-2</v>
      </c>
      <c r="E34" s="53">
        <f t="shared" si="0"/>
        <v>1</v>
      </c>
      <c r="F34" s="176"/>
      <c r="G34" s="176"/>
      <c r="H34" s="77">
        <f t="shared" si="1"/>
        <v>0.32833333333333337</v>
      </c>
      <c r="I34" s="176"/>
      <c r="J34" s="23"/>
      <c r="K34" s="23"/>
    </row>
    <row r="35" spans="2:11" ht="19.5" customHeight="1" x14ac:dyDescent="0.4">
      <c r="B35" s="44" t="s">
        <v>90</v>
      </c>
      <c r="C35" s="374">
        <v>2.12E-2</v>
      </c>
      <c r="D35" s="374">
        <v>2.12E-2</v>
      </c>
      <c r="E35" s="53">
        <f t="shared" si="0"/>
        <v>1</v>
      </c>
      <c r="F35" s="176"/>
      <c r="G35" s="176"/>
      <c r="H35" s="77">
        <f t="shared" si="1"/>
        <v>0.505</v>
      </c>
      <c r="I35" s="176"/>
      <c r="J35" s="23"/>
      <c r="K35" s="23"/>
    </row>
    <row r="36" spans="2:11" ht="19.5" customHeight="1" x14ac:dyDescent="0.4">
      <c r="B36" s="44" t="s">
        <v>91</v>
      </c>
      <c r="C36" s="374">
        <v>2.12E-2</v>
      </c>
      <c r="D36" s="374">
        <v>2.12E-2</v>
      </c>
      <c r="E36" s="53">
        <f t="shared" si="0"/>
        <v>1</v>
      </c>
      <c r="F36" s="176"/>
      <c r="G36" s="176"/>
      <c r="H36" s="77">
        <f t="shared" si="1"/>
        <v>0.68166666666666664</v>
      </c>
      <c r="I36" s="176"/>
      <c r="J36" s="23"/>
      <c r="K36" s="23"/>
    </row>
    <row r="37" spans="2:11" ht="19.5" customHeight="1" x14ac:dyDescent="0.4">
      <c r="B37" s="44" t="s">
        <v>92</v>
      </c>
      <c r="C37" s="374">
        <v>2.12E-2</v>
      </c>
      <c r="D37" s="374">
        <v>2.12E-2</v>
      </c>
      <c r="E37" s="53">
        <f t="shared" si="0"/>
        <v>1</v>
      </c>
      <c r="F37" s="176"/>
      <c r="G37" s="176"/>
      <c r="H37" s="77">
        <f t="shared" si="1"/>
        <v>0.85833333333333328</v>
      </c>
      <c r="I37" s="176"/>
      <c r="J37" s="23"/>
      <c r="K37" s="23"/>
    </row>
    <row r="38" spans="2:11" ht="19.5" customHeight="1" x14ac:dyDescent="0.4">
      <c r="B38" s="44" t="s">
        <v>93</v>
      </c>
      <c r="C38" s="374">
        <v>1.7100000000000001E-2</v>
      </c>
      <c r="D38" s="34"/>
      <c r="E38" s="53">
        <f t="shared" si="0"/>
        <v>0</v>
      </c>
      <c r="F38" s="177"/>
      <c r="G38" s="177"/>
      <c r="H38" s="77" t="str">
        <f t="shared" si="1"/>
        <v/>
      </c>
      <c r="I38" s="177"/>
      <c r="J38" s="23"/>
      <c r="K38" s="23"/>
    </row>
    <row r="39" spans="2:11" ht="143.25" customHeight="1" x14ac:dyDescent="0.4">
      <c r="B39" s="45" t="s">
        <v>94</v>
      </c>
      <c r="C39" s="324" t="s">
        <v>182</v>
      </c>
      <c r="D39" s="325"/>
      <c r="E39" s="325"/>
      <c r="F39" s="325"/>
      <c r="G39" s="325"/>
      <c r="H39" s="325"/>
      <c r="I39" s="326"/>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279" customHeight="1" x14ac:dyDescent="0.4">
      <c r="B45" s="35" t="s">
        <v>96</v>
      </c>
      <c r="C45" s="324" t="s">
        <v>183</v>
      </c>
      <c r="D45" s="325"/>
      <c r="E45" s="325"/>
      <c r="F45" s="325"/>
      <c r="G45" s="325"/>
      <c r="H45" s="325"/>
      <c r="I45" s="326"/>
      <c r="J45" s="25"/>
      <c r="K45" s="25"/>
    </row>
    <row r="46" spans="2:11" ht="69.75" customHeight="1" x14ac:dyDescent="0.4">
      <c r="B46" s="35" t="s">
        <v>98</v>
      </c>
      <c r="C46" s="244" t="s">
        <v>126</v>
      </c>
      <c r="D46" s="245"/>
      <c r="E46" s="245"/>
      <c r="F46" s="245"/>
      <c r="G46" s="245"/>
      <c r="H46" s="245"/>
      <c r="I46" s="246"/>
      <c r="J46" s="25"/>
      <c r="K46" s="25"/>
    </row>
    <row r="47" spans="2:11" ht="22.5" customHeight="1" x14ac:dyDescent="0.4">
      <c r="B47" s="122" t="s">
        <v>100</v>
      </c>
      <c r="C47" s="122"/>
      <c r="D47" s="122"/>
      <c r="E47" s="122"/>
      <c r="F47" s="122"/>
      <c r="G47" s="122"/>
      <c r="H47" s="122"/>
      <c r="I47" s="122"/>
      <c r="J47" s="25"/>
      <c r="K47" s="25"/>
    </row>
    <row r="48" spans="2:11" ht="32.25" customHeight="1" x14ac:dyDescent="0.4">
      <c r="B48" s="47" t="s">
        <v>101</v>
      </c>
      <c r="C48" s="157" t="s">
        <v>184</v>
      </c>
      <c r="D48" s="158"/>
      <c r="E48" s="158"/>
      <c r="F48" s="158"/>
      <c r="G48" s="158"/>
      <c r="H48" s="158"/>
      <c r="I48" s="159"/>
      <c r="J48" s="26"/>
      <c r="K48" s="26"/>
    </row>
    <row r="49" spans="2:11" ht="28.5" customHeight="1" x14ac:dyDescent="0.4">
      <c r="B49" s="38" t="s">
        <v>103</v>
      </c>
      <c r="C49" s="157" t="s">
        <v>184</v>
      </c>
      <c r="D49" s="158"/>
      <c r="E49" s="158"/>
      <c r="F49" s="158"/>
      <c r="G49" s="158"/>
      <c r="H49" s="158"/>
      <c r="I49" s="159"/>
      <c r="J49" s="26"/>
      <c r="K49" s="26"/>
    </row>
    <row r="50" spans="2:11" ht="30" customHeight="1" x14ac:dyDescent="0.4">
      <c r="B50" s="46" t="s">
        <v>104</v>
      </c>
      <c r="C50" s="157" t="s">
        <v>105</v>
      </c>
      <c r="D50" s="158"/>
      <c r="E50" s="158"/>
      <c r="F50" s="158"/>
      <c r="G50" s="158"/>
      <c r="H50" s="158"/>
      <c r="I50" s="159"/>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allowBlank="1" showInputMessage="1" showErrorMessage="1" sqref="C7 I7" xr:uid="{00000000-0002-0000-0B00-000000000000}">
      <formula1>$N$11:$N$12</formula1>
    </dataValidation>
    <dataValidation type="list" allowBlank="1" showInputMessage="1" showErrorMessage="1" sqref="H13:I13" xr:uid="{00000000-0002-0000-0B00-000001000000}">
      <formula1>$N$5:$N$8</formula1>
    </dataValidation>
    <dataValidation type="list" allowBlank="1" showInputMessage="1" showErrorMessage="1" sqref="J10:K10" xr:uid="{00000000-0002-0000-0B00-000002000000}">
      <formula1>$M$21:$M$28</formula1>
    </dataValidation>
    <dataValidation type="list" allowBlank="1" showInputMessage="1" showErrorMessage="1" sqref="C9:F9" xr:uid="{00000000-0002-0000-0B00-000003000000}">
      <formula1>$M$6:$M$9</formula1>
    </dataValidation>
    <dataValidation type="list" showDropDown="1" showInputMessage="1" showErrorMessage="1" sqref="K12" xr:uid="{00000000-0002-0000-0B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B1:X56"/>
  <sheetViews>
    <sheetView topLeftCell="B19" zoomScale="70" zoomScaleNormal="70" workbookViewId="0">
      <selection activeCell="D33" sqref="D33:D37"/>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v>6</v>
      </c>
      <c r="D6" s="111" t="s">
        <v>10</v>
      </c>
      <c r="E6" s="111"/>
      <c r="F6" s="112" t="s">
        <v>185</v>
      </c>
      <c r="G6" s="112"/>
      <c r="H6" s="112"/>
      <c r="I6" s="112"/>
      <c r="J6" s="10"/>
      <c r="K6" s="10"/>
      <c r="M6" s="7" t="s">
        <v>12</v>
      </c>
      <c r="N6" s="2" t="s">
        <v>13</v>
      </c>
    </row>
    <row r="7" spans="2:14" ht="30.75" customHeight="1" x14ac:dyDescent="0.4">
      <c r="B7" s="35" t="s">
        <v>14</v>
      </c>
      <c r="C7" s="50"/>
      <c r="D7" s="111" t="s">
        <v>15</v>
      </c>
      <c r="E7" s="111"/>
      <c r="F7" s="113" t="s">
        <v>16</v>
      </c>
      <c r="G7" s="113"/>
      <c r="H7" s="70" t="s">
        <v>17</v>
      </c>
      <c r="I7" s="71" t="s">
        <v>18</v>
      </c>
      <c r="J7" s="11"/>
      <c r="K7" s="11"/>
      <c r="M7" s="7" t="s">
        <v>19</v>
      </c>
      <c r="N7" s="2" t="s">
        <v>20</v>
      </c>
    </row>
    <row r="8" spans="2:14" ht="30.75" customHeight="1" x14ac:dyDescent="0.4">
      <c r="B8" s="35" t="s">
        <v>21</v>
      </c>
      <c r="C8" s="112" t="s">
        <v>22</v>
      </c>
      <c r="D8" s="112"/>
      <c r="E8" s="112"/>
      <c r="F8" s="112"/>
      <c r="G8" s="69" t="s">
        <v>23</v>
      </c>
      <c r="H8" s="144">
        <v>7951</v>
      </c>
      <c r="I8" s="144"/>
      <c r="J8" s="12"/>
      <c r="K8" s="12"/>
      <c r="M8" s="7" t="s">
        <v>24</v>
      </c>
      <c r="N8" s="2" t="s">
        <v>25</v>
      </c>
    </row>
    <row r="9" spans="2:14" ht="30.75" customHeight="1" x14ac:dyDescent="0.4">
      <c r="B9" s="35" t="s">
        <v>3</v>
      </c>
      <c r="C9" s="119" t="s">
        <v>12</v>
      </c>
      <c r="D9" s="119"/>
      <c r="E9" s="119"/>
      <c r="F9" s="119"/>
      <c r="G9" s="38" t="s">
        <v>26</v>
      </c>
      <c r="H9" s="139" t="s">
        <v>186</v>
      </c>
      <c r="I9" s="139"/>
      <c r="J9" s="13"/>
      <c r="K9" s="13"/>
      <c r="M9" s="14" t="s">
        <v>28</v>
      </c>
    </row>
    <row r="10" spans="2:14" ht="30.75" customHeight="1" x14ac:dyDescent="0.4">
      <c r="B10" s="35" t="s">
        <v>29</v>
      </c>
      <c r="C10" s="112" t="s">
        <v>30</v>
      </c>
      <c r="D10" s="112"/>
      <c r="E10" s="112"/>
      <c r="F10" s="112"/>
      <c r="G10" s="112"/>
      <c r="H10" s="112"/>
      <c r="I10" s="112"/>
      <c r="J10" s="15"/>
      <c r="K10" s="15"/>
      <c r="M10" s="14"/>
    </row>
    <row r="11" spans="2:14" ht="30.75" customHeight="1" x14ac:dyDescent="0.4">
      <c r="B11" s="35" t="s">
        <v>31</v>
      </c>
      <c r="C11" s="113" t="s">
        <v>32</v>
      </c>
      <c r="D11" s="113"/>
      <c r="E11" s="113"/>
      <c r="F11" s="113"/>
      <c r="G11" s="113"/>
      <c r="H11" s="113"/>
      <c r="I11" s="113"/>
      <c r="J11" s="11"/>
      <c r="K11" s="11"/>
      <c r="M11" s="14"/>
      <c r="N11" s="2" t="s">
        <v>33</v>
      </c>
    </row>
    <row r="12" spans="2:14" ht="30.75" customHeight="1" x14ac:dyDescent="0.4">
      <c r="B12" s="35" t="s">
        <v>34</v>
      </c>
      <c r="C12" s="140" t="s">
        <v>187</v>
      </c>
      <c r="D12" s="141"/>
      <c r="E12" s="141"/>
      <c r="F12" s="142"/>
      <c r="G12" s="38" t="s">
        <v>36</v>
      </c>
      <c r="H12" s="118" t="s">
        <v>53</v>
      </c>
      <c r="I12" s="118"/>
      <c r="J12" s="11"/>
      <c r="K12" s="11"/>
      <c r="M12" s="14" t="s">
        <v>38</v>
      </c>
      <c r="N12" s="2" t="s">
        <v>18</v>
      </c>
    </row>
    <row r="13" spans="2:14" ht="30.75" customHeight="1" x14ac:dyDescent="0.4">
      <c r="B13" s="35" t="s">
        <v>39</v>
      </c>
      <c r="C13" s="160" t="s">
        <v>40</v>
      </c>
      <c r="D13" s="161"/>
      <c r="E13" s="161"/>
      <c r="F13" s="196"/>
      <c r="G13" s="38" t="s">
        <v>41</v>
      </c>
      <c r="H13" s="113" t="s">
        <v>8</v>
      </c>
      <c r="I13" s="113"/>
      <c r="J13" s="11"/>
      <c r="K13" s="11"/>
      <c r="M13" s="14" t="s">
        <v>42</v>
      </c>
    </row>
    <row r="14" spans="2:14" ht="64.5" customHeight="1" x14ac:dyDescent="0.4">
      <c r="B14" s="35" t="s">
        <v>43</v>
      </c>
      <c r="C14" s="328" t="s">
        <v>278</v>
      </c>
      <c r="D14" s="329"/>
      <c r="E14" s="329"/>
      <c r="F14" s="329"/>
      <c r="G14" s="329"/>
      <c r="H14" s="329"/>
      <c r="I14" s="330"/>
      <c r="J14" s="15"/>
      <c r="K14" s="15"/>
      <c r="M14" s="14" t="s">
        <v>45</v>
      </c>
      <c r="N14" s="2"/>
    </row>
    <row r="15" spans="2:14" ht="30.75" customHeight="1" x14ac:dyDescent="0.4">
      <c r="B15" s="35" t="s">
        <v>46</v>
      </c>
      <c r="C15" s="252" t="s">
        <v>122</v>
      </c>
      <c r="D15" s="253"/>
      <c r="E15" s="253"/>
      <c r="F15" s="253"/>
      <c r="G15" s="253"/>
      <c r="H15" s="253"/>
      <c r="I15" s="253"/>
      <c r="J15" s="16"/>
      <c r="K15" s="16"/>
      <c r="M15" s="14" t="s">
        <v>48</v>
      </c>
      <c r="N15" s="2"/>
    </row>
    <row r="16" spans="2:14" ht="20.25" customHeight="1" x14ac:dyDescent="0.4">
      <c r="B16" s="35" t="s">
        <v>49</v>
      </c>
      <c r="C16" s="204" t="s">
        <v>107</v>
      </c>
      <c r="D16" s="205"/>
      <c r="E16" s="205"/>
      <c r="F16" s="205"/>
      <c r="G16" s="205"/>
      <c r="H16" s="205"/>
      <c r="I16" s="206"/>
      <c r="J16" s="17"/>
      <c r="K16" s="17"/>
      <c r="M16" s="14"/>
      <c r="N16" s="2"/>
    </row>
    <row r="17" spans="2:14" ht="30.75" customHeight="1" x14ac:dyDescent="0.4">
      <c r="B17" s="35" t="s">
        <v>51</v>
      </c>
      <c r="C17" s="160" t="s">
        <v>108</v>
      </c>
      <c r="D17" s="161"/>
      <c r="E17" s="161"/>
      <c r="F17" s="161"/>
      <c r="G17" s="161"/>
      <c r="H17" s="161"/>
      <c r="I17" s="196"/>
      <c r="J17" s="18"/>
      <c r="K17" s="18"/>
      <c r="M17" s="14" t="s">
        <v>53</v>
      </c>
      <c r="N17" s="2"/>
    </row>
    <row r="18" spans="2:14" ht="18" customHeight="1" x14ac:dyDescent="0.4">
      <c r="B18" s="129" t="s">
        <v>54</v>
      </c>
      <c r="C18" s="130" t="s">
        <v>55</v>
      </c>
      <c r="D18" s="130"/>
      <c r="E18" s="130"/>
      <c r="F18" s="131" t="s">
        <v>56</v>
      </c>
      <c r="G18" s="131"/>
      <c r="H18" s="131"/>
      <c r="I18" s="131"/>
      <c r="J18" s="19"/>
      <c r="K18" s="19"/>
      <c r="M18" s="14" t="s">
        <v>57</v>
      </c>
      <c r="N18" s="2"/>
    </row>
    <row r="19" spans="2:14" ht="39.75" customHeight="1" x14ac:dyDescent="0.4">
      <c r="B19" s="129"/>
      <c r="C19" s="157" t="s">
        <v>107</v>
      </c>
      <c r="D19" s="158"/>
      <c r="E19" s="159"/>
      <c r="F19" s="158" t="s">
        <v>118</v>
      </c>
      <c r="G19" s="158"/>
      <c r="H19" s="158"/>
      <c r="I19" s="159"/>
      <c r="J19" s="17"/>
      <c r="K19" s="17"/>
      <c r="M19" s="14" t="s">
        <v>37</v>
      </c>
      <c r="N19" s="2"/>
    </row>
    <row r="20" spans="2:14" ht="39.75" customHeight="1" x14ac:dyDescent="0.4">
      <c r="B20" s="36" t="s">
        <v>60</v>
      </c>
      <c r="C20" s="160" t="s">
        <v>109</v>
      </c>
      <c r="D20" s="161"/>
      <c r="E20" s="162"/>
      <c r="F20" s="163" t="s">
        <v>109</v>
      </c>
      <c r="G20" s="163"/>
      <c r="H20" s="163"/>
      <c r="I20" s="164"/>
      <c r="J20" s="11"/>
      <c r="K20" s="11"/>
      <c r="M20" s="14"/>
      <c r="N20" s="2"/>
    </row>
    <row r="21" spans="2:14" ht="57.75" customHeight="1" x14ac:dyDescent="0.4">
      <c r="B21" s="36" t="s">
        <v>61</v>
      </c>
      <c r="C21" s="140" t="s">
        <v>123</v>
      </c>
      <c r="D21" s="141"/>
      <c r="E21" s="250"/>
      <c r="F21" s="158" t="s">
        <v>124</v>
      </c>
      <c r="G21" s="158"/>
      <c r="H21" s="158"/>
      <c r="I21" s="251"/>
      <c r="J21" s="16"/>
      <c r="K21" s="16"/>
      <c r="M21" s="20"/>
      <c r="N21" s="2"/>
    </row>
    <row r="22" spans="2:14" ht="23.25" customHeight="1" x14ac:dyDescent="0.4">
      <c r="B22" s="36" t="s">
        <v>64</v>
      </c>
      <c r="C22" s="157" t="s">
        <v>65</v>
      </c>
      <c r="D22" s="158"/>
      <c r="E22" s="169"/>
      <c r="F22" s="38" t="s">
        <v>66</v>
      </c>
      <c r="G22" s="60"/>
      <c r="H22" s="38" t="s">
        <v>67</v>
      </c>
      <c r="I22" s="72">
        <v>0</v>
      </c>
      <c r="J22" s="21"/>
      <c r="K22" s="21"/>
      <c r="M22" s="20"/>
    </row>
    <row r="23" spans="2:14" ht="27" customHeight="1" x14ac:dyDescent="0.4">
      <c r="B23" s="36" t="s">
        <v>68</v>
      </c>
      <c r="C23" s="157" t="s">
        <v>69</v>
      </c>
      <c r="D23" s="158"/>
      <c r="E23" s="169"/>
      <c r="F23" s="38"/>
      <c r="G23" s="247">
        <v>0.12</v>
      </c>
      <c r="H23" s="248"/>
      <c r="I23" s="249"/>
      <c r="J23" s="22"/>
      <c r="K23" s="22"/>
      <c r="M23" s="20"/>
    </row>
    <row r="24" spans="2:14" ht="30.75" customHeight="1" x14ac:dyDescent="0.4">
      <c r="B24" s="37" t="s">
        <v>71</v>
      </c>
      <c r="C24" s="151" t="s">
        <v>48</v>
      </c>
      <c r="D24" s="152"/>
      <c r="E24" s="153"/>
      <c r="F24" s="39" t="s">
        <v>72</v>
      </c>
      <c r="G24" s="157"/>
      <c r="H24" s="158"/>
      <c r="I24" s="169"/>
      <c r="J24" s="19"/>
      <c r="K24" s="19"/>
      <c r="M24" s="20"/>
    </row>
    <row r="25" spans="2:14" ht="22.5" customHeight="1" x14ac:dyDescent="0.4">
      <c r="B25" s="173" t="s">
        <v>73</v>
      </c>
      <c r="C25" s="122"/>
      <c r="D25" s="122"/>
      <c r="E25" s="122"/>
      <c r="F25" s="122"/>
      <c r="G25" s="122"/>
      <c r="H25" s="122"/>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53">
        <f>IF(OR(C27=0,C27=""),0,D27/C27)</f>
        <v>0</v>
      </c>
      <c r="F27" s="175">
        <f>SUM(C27:C38)</f>
        <v>0.12000000000000001</v>
      </c>
      <c r="G27" s="175">
        <f>SUM(D27:D38)</f>
        <v>0.10300000000000001</v>
      </c>
      <c r="H27" s="77">
        <f>+(D27/$G$23)</f>
        <v>0</v>
      </c>
      <c r="I27" s="175">
        <f>G27+I22</f>
        <v>0.10300000000000001</v>
      </c>
      <c r="J27" s="23"/>
      <c r="K27" s="23"/>
      <c r="M27" s="20"/>
    </row>
    <row r="28" spans="2:14" ht="19.5" customHeight="1" x14ac:dyDescent="0.4">
      <c r="B28" s="44" t="s">
        <v>83</v>
      </c>
      <c r="C28" s="51">
        <v>0</v>
      </c>
      <c r="D28" s="52">
        <v>0</v>
      </c>
      <c r="E28" s="53">
        <f t="shared" ref="E28:E38" si="0">IF(OR(C28=0,C28=""),0,D28/C28)</f>
        <v>0</v>
      </c>
      <c r="F28" s="176"/>
      <c r="G28" s="176"/>
      <c r="H28" s="77">
        <f t="shared" ref="H28:H38" si="1">+IF(D28="","",((D28*100%)/$G$23)+H27)</f>
        <v>0</v>
      </c>
      <c r="I28" s="176"/>
      <c r="J28" s="23"/>
      <c r="K28" s="23"/>
      <c r="M28" s="20"/>
    </row>
    <row r="29" spans="2:14" ht="19.5" customHeight="1" x14ac:dyDescent="0.4">
      <c r="B29" s="44" t="s">
        <v>84</v>
      </c>
      <c r="C29" s="51">
        <v>0</v>
      </c>
      <c r="D29" s="52">
        <v>0</v>
      </c>
      <c r="E29" s="53">
        <f t="shared" si="0"/>
        <v>0</v>
      </c>
      <c r="F29" s="176"/>
      <c r="G29" s="176"/>
      <c r="H29" s="77">
        <f t="shared" si="1"/>
        <v>0</v>
      </c>
      <c r="I29" s="176"/>
      <c r="J29" s="23"/>
      <c r="K29" s="23"/>
      <c r="M29" s="20"/>
    </row>
    <row r="30" spans="2:14" ht="19.5" customHeight="1" x14ac:dyDescent="0.4">
      <c r="B30" s="44" t="s">
        <v>85</v>
      </c>
      <c r="C30" s="51">
        <v>0</v>
      </c>
      <c r="D30" s="52">
        <v>0</v>
      </c>
      <c r="E30" s="53">
        <f t="shared" si="0"/>
        <v>0</v>
      </c>
      <c r="F30" s="176"/>
      <c r="G30" s="176"/>
      <c r="H30" s="77">
        <f t="shared" si="1"/>
        <v>0</v>
      </c>
      <c r="I30" s="176"/>
      <c r="J30" s="23"/>
      <c r="K30" s="23"/>
    </row>
    <row r="31" spans="2:14" ht="19.5" customHeight="1" x14ac:dyDescent="0.4">
      <c r="B31" s="44" t="s">
        <v>86</v>
      </c>
      <c r="C31" s="51">
        <v>0</v>
      </c>
      <c r="D31" s="52">
        <v>0</v>
      </c>
      <c r="E31" s="53">
        <f t="shared" si="0"/>
        <v>0</v>
      </c>
      <c r="F31" s="176"/>
      <c r="G31" s="176"/>
      <c r="H31" s="77">
        <f t="shared" si="1"/>
        <v>0</v>
      </c>
      <c r="I31" s="176"/>
      <c r="J31" s="23"/>
      <c r="K31" s="23"/>
    </row>
    <row r="32" spans="2:14" ht="19.5" customHeight="1" x14ac:dyDescent="0.4">
      <c r="B32" s="44" t="s">
        <v>87</v>
      </c>
      <c r="C32" s="51">
        <v>0</v>
      </c>
      <c r="D32" s="52">
        <v>0</v>
      </c>
      <c r="E32" s="53">
        <f t="shared" si="0"/>
        <v>0</v>
      </c>
      <c r="F32" s="176"/>
      <c r="G32" s="176"/>
      <c r="H32" s="77">
        <f t="shared" si="1"/>
        <v>0</v>
      </c>
      <c r="I32" s="176"/>
      <c r="J32" s="23"/>
      <c r="K32" s="23"/>
    </row>
    <row r="33" spans="2:11" ht="19.5" customHeight="1" x14ac:dyDescent="0.4">
      <c r="B33" s="44" t="s">
        <v>88</v>
      </c>
      <c r="C33" s="374">
        <v>8.0000000000000002E-3</v>
      </c>
      <c r="D33" s="374">
        <v>8.0000000000000002E-3</v>
      </c>
      <c r="E33" s="53">
        <f t="shared" si="0"/>
        <v>1</v>
      </c>
      <c r="F33" s="176"/>
      <c r="G33" s="176"/>
      <c r="H33" s="77">
        <f t="shared" si="1"/>
        <v>6.6666666666666666E-2</v>
      </c>
      <c r="I33" s="176"/>
      <c r="J33" s="23"/>
      <c r="K33" s="23"/>
    </row>
    <row r="34" spans="2:11" ht="19.5" customHeight="1" x14ac:dyDescent="0.4">
      <c r="B34" s="44" t="s">
        <v>89</v>
      </c>
      <c r="C34" s="374">
        <v>9.1999999999999998E-3</v>
      </c>
      <c r="D34" s="374">
        <v>9.1999999999999998E-3</v>
      </c>
      <c r="E34" s="53">
        <f t="shared" si="0"/>
        <v>1</v>
      </c>
      <c r="F34" s="176"/>
      <c r="G34" s="176"/>
      <c r="H34" s="77">
        <f t="shared" si="1"/>
        <v>0.14333333333333334</v>
      </c>
      <c r="I34" s="176"/>
      <c r="J34" s="23"/>
      <c r="K34" s="23"/>
    </row>
    <row r="35" spans="2:11" ht="19.5" customHeight="1" x14ac:dyDescent="0.4">
      <c r="B35" s="44" t="s">
        <v>90</v>
      </c>
      <c r="C35" s="374">
        <v>9.1999999999999998E-3</v>
      </c>
      <c r="D35" s="374">
        <v>9.1999999999999998E-3</v>
      </c>
      <c r="E35" s="53">
        <f t="shared" si="0"/>
        <v>1</v>
      </c>
      <c r="F35" s="176"/>
      <c r="G35" s="176"/>
      <c r="H35" s="77">
        <f t="shared" si="1"/>
        <v>0.22000000000000003</v>
      </c>
      <c r="I35" s="176"/>
      <c r="J35" s="23"/>
      <c r="K35" s="23"/>
    </row>
    <row r="36" spans="2:11" ht="19.5" customHeight="1" x14ac:dyDescent="0.4">
      <c r="B36" s="44" t="s">
        <v>91</v>
      </c>
      <c r="C36" s="374">
        <v>3.44E-2</v>
      </c>
      <c r="D36" s="374">
        <v>3.44E-2</v>
      </c>
      <c r="E36" s="53">
        <f t="shared" si="0"/>
        <v>1</v>
      </c>
      <c r="F36" s="176"/>
      <c r="G36" s="176"/>
      <c r="H36" s="77">
        <f t="shared" si="1"/>
        <v>0.50666666666666671</v>
      </c>
      <c r="I36" s="176"/>
      <c r="J36" s="23"/>
      <c r="K36" s="23"/>
    </row>
    <row r="37" spans="2:11" ht="19.5" customHeight="1" x14ac:dyDescent="0.4">
      <c r="B37" s="44" t="s">
        <v>92</v>
      </c>
      <c r="C37" s="374">
        <v>4.2200000000000001E-2</v>
      </c>
      <c r="D37" s="374">
        <v>4.2200000000000001E-2</v>
      </c>
      <c r="E37" s="53">
        <f t="shared" si="0"/>
        <v>1</v>
      </c>
      <c r="F37" s="176"/>
      <c r="G37" s="176"/>
      <c r="H37" s="77">
        <f t="shared" si="1"/>
        <v>0.85833333333333339</v>
      </c>
      <c r="I37" s="176"/>
      <c r="J37" s="23"/>
      <c r="K37" s="23"/>
    </row>
    <row r="38" spans="2:11" ht="19.5" customHeight="1" x14ac:dyDescent="0.4">
      <c r="B38" s="44" t="s">
        <v>93</v>
      </c>
      <c r="C38" s="369">
        <v>1.7000000000000001E-2</v>
      </c>
      <c r="D38" s="51"/>
      <c r="E38" s="53">
        <f t="shared" si="0"/>
        <v>0</v>
      </c>
      <c r="F38" s="177"/>
      <c r="G38" s="177"/>
      <c r="H38" s="77" t="str">
        <f t="shared" si="1"/>
        <v/>
      </c>
      <c r="I38" s="177"/>
      <c r="J38" s="23"/>
      <c r="K38" s="23"/>
    </row>
    <row r="39" spans="2:11" ht="166.95" customHeight="1" x14ac:dyDescent="0.4">
      <c r="B39" s="45" t="s">
        <v>94</v>
      </c>
      <c r="C39" s="331" t="s">
        <v>275</v>
      </c>
      <c r="D39" s="302"/>
      <c r="E39" s="302"/>
      <c r="F39" s="302"/>
      <c r="G39" s="302"/>
      <c r="H39" s="302"/>
      <c r="I39" s="303"/>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214.2" customHeight="1" x14ac:dyDescent="0.4">
      <c r="B45" s="35" t="s">
        <v>96</v>
      </c>
      <c r="C45" s="254" t="s">
        <v>276</v>
      </c>
      <c r="D45" s="255"/>
      <c r="E45" s="255"/>
      <c r="F45" s="255"/>
      <c r="G45" s="255"/>
      <c r="H45" s="255"/>
      <c r="I45" s="256"/>
      <c r="J45" s="25"/>
      <c r="K45" s="25"/>
    </row>
    <row r="46" spans="2:11" ht="69.75" customHeight="1" x14ac:dyDescent="0.4">
      <c r="B46" s="35" t="s">
        <v>98</v>
      </c>
      <c r="C46" s="244" t="s">
        <v>126</v>
      </c>
      <c r="D46" s="245"/>
      <c r="E46" s="245"/>
      <c r="F46" s="245"/>
      <c r="G46" s="245"/>
      <c r="H46" s="245"/>
      <c r="I46" s="246"/>
      <c r="J46" s="25"/>
      <c r="K46" s="25"/>
    </row>
    <row r="47" spans="2:11" ht="22.5" customHeight="1" x14ac:dyDescent="0.4">
      <c r="B47" s="122" t="s">
        <v>100</v>
      </c>
      <c r="C47" s="122"/>
      <c r="D47" s="122"/>
      <c r="E47" s="122"/>
      <c r="F47" s="122"/>
      <c r="G47" s="122"/>
      <c r="H47" s="122"/>
      <c r="I47" s="122"/>
      <c r="J47" s="25"/>
      <c r="K47" s="25"/>
    </row>
    <row r="48" spans="2:11" ht="32.25" customHeight="1" x14ac:dyDescent="0.4">
      <c r="B48" s="47" t="s">
        <v>101</v>
      </c>
      <c r="C48" s="254" t="s">
        <v>277</v>
      </c>
      <c r="D48" s="158"/>
      <c r="E48" s="158"/>
      <c r="F48" s="158"/>
      <c r="G48" s="158"/>
      <c r="H48" s="158"/>
      <c r="I48" s="159"/>
      <c r="J48" s="26"/>
      <c r="K48" s="26"/>
    </row>
    <row r="49" spans="2:11" ht="28.5" customHeight="1" x14ac:dyDescent="0.4">
      <c r="B49" s="38" t="s">
        <v>103</v>
      </c>
      <c r="C49" s="254" t="s">
        <v>277</v>
      </c>
      <c r="D49" s="158"/>
      <c r="E49" s="158"/>
      <c r="F49" s="158"/>
      <c r="G49" s="158"/>
      <c r="H49" s="158"/>
      <c r="I49" s="159"/>
      <c r="J49" s="26"/>
      <c r="K49" s="26"/>
    </row>
    <row r="50" spans="2:11" ht="30" customHeight="1" x14ac:dyDescent="0.4">
      <c r="B50" s="46" t="s">
        <v>104</v>
      </c>
      <c r="C50" s="157" t="s">
        <v>105</v>
      </c>
      <c r="D50" s="158"/>
      <c r="E50" s="158"/>
      <c r="F50" s="158"/>
      <c r="G50" s="158"/>
      <c r="H50" s="158"/>
      <c r="I50" s="159"/>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showDropDown="1" showInputMessage="1" showErrorMessage="1" sqref="K12" xr:uid="{00000000-0002-0000-0C00-000000000000}">
      <formula1>O17:O19</formula1>
    </dataValidation>
    <dataValidation type="list" allowBlank="1" showInputMessage="1" showErrorMessage="1" sqref="C9:F9" xr:uid="{00000000-0002-0000-0C00-000001000000}">
      <formula1>$M$6:$M$9</formula1>
    </dataValidation>
    <dataValidation type="list" allowBlank="1" showInputMessage="1" showErrorMessage="1" sqref="J10:K10" xr:uid="{00000000-0002-0000-0C00-000002000000}">
      <formula1>$M$21:$M$28</formula1>
    </dataValidation>
    <dataValidation type="list" allowBlank="1" showInputMessage="1" showErrorMessage="1" sqref="H13:I13" xr:uid="{00000000-0002-0000-0C00-000003000000}">
      <formula1>$N$5:$N$8</formula1>
    </dataValidation>
    <dataValidation type="list" allowBlank="1" showInputMessage="1" showErrorMessage="1" sqref="C7 I7" xr:uid="{00000000-0002-0000-0C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56"/>
  <sheetViews>
    <sheetView topLeftCell="A8" workbookViewId="0">
      <selection activeCell="C14" sqref="C14:I14"/>
    </sheetView>
  </sheetViews>
  <sheetFormatPr baseColWidth="10" defaultColWidth="9.1171875" defaultRowHeight="14.35" x14ac:dyDescent="0.5"/>
  <cols>
    <col min="1" max="1" width="1" customWidth="1"/>
    <col min="2" max="2" width="25.41015625" customWidth="1"/>
    <col min="3" max="3" width="14.5859375" customWidth="1"/>
    <col min="4" max="4" width="20.1171875" customWidth="1"/>
    <col min="5" max="5" width="16.41015625" customWidth="1"/>
    <col min="6" max="6" width="25" customWidth="1"/>
    <col min="7" max="7" width="22" customWidth="1"/>
    <col min="8" max="8" width="20.5859375" customWidth="1"/>
    <col min="9" max="11" width="22.41015625" customWidth="1"/>
    <col min="13" max="14" width="0" hidden="1" customWidth="1"/>
  </cols>
  <sheetData>
    <row r="1" spans="1:24" x14ac:dyDescent="0.5">
      <c r="A1" s="3"/>
      <c r="B1" s="106"/>
      <c r="C1" s="107" t="s">
        <v>0</v>
      </c>
      <c r="D1" s="107"/>
      <c r="E1" s="107"/>
      <c r="F1" s="107"/>
      <c r="G1" s="107"/>
      <c r="H1" s="107"/>
      <c r="I1" s="108"/>
      <c r="J1" s="6"/>
      <c r="K1" s="6"/>
      <c r="L1" s="1"/>
      <c r="M1" s="7" t="s">
        <v>1</v>
      </c>
      <c r="N1" s="1"/>
      <c r="O1" s="1"/>
      <c r="P1" s="1"/>
      <c r="Q1" s="1"/>
      <c r="R1" s="1"/>
      <c r="S1" s="1"/>
      <c r="T1" s="1"/>
      <c r="U1" s="1"/>
      <c r="V1" s="1"/>
      <c r="W1" s="1"/>
      <c r="X1" s="1"/>
    </row>
    <row r="2" spans="1:24" x14ac:dyDescent="0.5">
      <c r="A2" s="3"/>
      <c r="B2" s="106"/>
      <c r="C2" s="107" t="s">
        <v>2</v>
      </c>
      <c r="D2" s="107"/>
      <c r="E2" s="107"/>
      <c r="F2" s="107"/>
      <c r="G2" s="107"/>
      <c r="H2" s="107"/>
      <c r="I2" s="108"/>
      <c r="J2" s="6"/>
      <c r="K2" s="6"/>
      <c r="L2" s="1"/>
      <c r="M2" s="7" t="s">
        <v>3</v>
      </c>
      <c r="N2" s="1"/>
      <c r="O2" s="1"/>
      <c r="P2" s="1"/>
      <c r="Q2" s="1"/>
      <c r="R2" s="1"/>
      <c r="S2" s="1"/>
      <c r="T2" s="1"/>
      <c r="U2" s="1"/>
      <c r="V2" s="1"/>
      <c r="W2" s="1"/>
      <c r="X2" s="1"/>
    </row>
    <row r="3" spans="1:24" x14ac:dyDescent="0.5">
      <c r="A3" s="3"/>
      <c r="B3" s="106"/>
      <c r="C3" s="107" t="s">
        <v>4</v>
      </c>
      <c r="D3" s="107"/>
      <c r="E3" s="107"/>
      <c r="F3" s="107" t="s">
        <v>5</v>
      </c>
      <c r="G3" s="107"/>
      <c r="H3" s="107"/>
      <c r="I3" s="108"/>
      <c r="J3" s="6"/>
      <c r="K3" s="6"/>
      <c r="L3" s="1"/>
      <c r="M3" s="7" t="s">
        <v>6</v>
      </c>
      <c r="N3" s="1"/>
      <c r="O3" s="1"/>
      <c r="P3" s="1"/>
      <c r="Q3" s="1"/>
      <c r="R3" s="1"/>
      <c r="S3" s="1"/>
      <c r="T3" s="1"/>
      <c r="U3" s="1"/>
      <c r="V3" s="1"/>
      <c r="W3" s="1"/>
      <c r="X3" s="1"/>
    </row>
    <row r="4" spans="1:24" x14ac:dyDescent="0.5">
      <c r="A4" s="3"/>
      <c r="B4" s="109"/>
      <c r="C4" s="109"/>
      <c r="D4" s="109"/>
      <c r="E4" s="109"/>
      <c r="F4" s="109"/>
      <c r="G4" s="109"/>
      <c r="H4" s="109"/>
      <c r="I4" s="109"/>
      <c r="J4" s="8"/>
      <c r="K4" s="8"/>
      <c r="L4" s="1"/>
      <c r="M4" s="1"/>
      <c r="N4" s="1"/>
      <c r="O4" s="1"/>
      <c r="P4" s="1"/>
      <c r="Q4" s="1"/>
      <c r="R4" s="1"/>
      <c r="S4" s="1"/>
      <c r="T4" s="1"/>
      <c r="U4" s="1"/>
      <c r="V4" s="1"/>
      <c r="W4" s="1"/>
      <c r="X4" s="1"/>
    </row>
    <row r="5" spans="1:24" x14ac:dyDescent="0.5">
      <c r="A5" s="3"/>
      <c r="B5" s="110" t="s">
        <v>7</v>
      </c>
      <c r="C5" s="110"/>
      <c r="D5" s="110"/>
      <c r="E5" s="110"/>
      <c r="F5" s="110"/>
      <c r="G5" s="110"/>
      <c r="H5" s="110"/>
      <c r="I5" s="110"/>
      <c r="J5" s="9"/>
      <c r="K5" s="9"/>
      <c r="L5" s="1"/>
      <c r="M5" s="1"/>
      <c r="N5" s="2" t="s">
        <v>8</v>
      </c>
      <c r="O5" s="1"/>
      <c r="P5" s="1"/>
      <c r="Q5" s="1"/>
      <c r="R5" s="1"/>
      <c r="S5" s="1"/>
      <c r="T5" s="1"/>
      <c r="U5" s="1"/>
      <c r="V5" s="1"/>
      <c r="W5" s="1"/>
      <c r="X5" s="1"/>
    </row>
    <row r="6" spans="1:24" ht="23.35" x14ac:dyDescent="0.5">
      <c r="A6" s="3"/>
      <c r="B6" s="35" t="s">
        <v>9</v>
      </c>
      <c r="C6" s="50"/>
      <c r="D6" s="111" t="s">
        <v>10</v>
      </c>
      <c r="E6" s="111"/>
      <c r="F6" s="112"/>
      <c r="G6" s="112"/>
      <c r="H6" s="112"/>
      <c r="I6" s="112"/>
      <c r="J6" s="10"/>
      <c r="K6" s="10"/>
      <c r="L6" s="1"/>
      <c r="M6" s="7" t="s">
        <v>12</v>
      </c>
      <c r="N6" s="2" t="s">
        <v>13</v>
      </c>
      <c r="O6" s="1"/>
      <c r="P6" s="1"/>
      <c r="Q6" s="1"/>
      <c r="R6" s="1"/>
      <c r="S6" s="1"/>
      <c r="T6" s="1"/>
      <c r="U6" s="1"/>
      <c r="V6" s="1"/>
      <c r="W6" s="1"/>
      <c r="X6" s="1"/>
    </row>
    <row r="7" spans="1:24" ht="23.35" x14ac:dyDescent="0.5">
      <c r="A7" s="3"/>
      <c r="B7" s="35" t="s">
        <v>14</v>
      </c>
      <c r="C7" s="50"/>
      <c r="D7" s="111" t="s">
        <v>15</v>
      </c>
      <c r="E7" s="111"/>
      <c r="F7" s="113"/>
      <c r="G7" s="113"/>
      <c r="H7" s="38" t="s">
        <v>17</v>
      </c>
      <c r="I7" s="50"/>
      <c r="J7" s="11"/>
      <c r="K7" s="11"/>
      <c r="L7" s="1"/>
      <c r="M7" s="7" t="s">
        <v>19</v>
      </c>
      <c r="N7" s="2" t="s">
        <v>20</v>
      </c>
      <c r="O7" s="1"/>
      <c r="P7" s="1"/>
      <c r="Q7" s="1"/>
      <c r="R7" s="1"/>
      <c r="S7" s="1"/>
      <c r="T7" s="1"/>
      <c r="U7" s="1"/>
      <c r="V7" s="1"/>
      <c r="W7" s="1"/>
      <c r="X7" s="1"/>
    </row>
    <row r="8" spans="1:24" x14ac:dyDescent="0.5">
      <c r="A8" s="3"/>
      <c r="B8" s="35" t="s">
        <v>21</v>
      </c>
      <c r="C8" s="112"/>
      <c r="D8" s="112"/>
      <c r="E8" s="112"/>
      <c r="F8" s="112"/>
      <c r="G8" s="38" t="s">
        <v>23</v>
      </c>
      <c r="H8" s="118"/>
      <c r="I8" s="118"/>
      <c r="J8" s="12"/>
      <c r="K8" s="12"/>
      <c r="L8" s="1"/>
      <c r="M8" s="7" t="s">
        <v>24</v>
      </c>
      <c r="N8" s="2" t="s">
        <v>25</v>
      </c>
      <c r="O8" s="1"/>
      <c r="P8" s="1"/>
      <c r="Q8" s="1"/>
      <c r="R8" s="1"/>
      <c r="S8" s="1"/>
      <c r="T8" s="1"/>
      <c r="U8" s="1"/>
      <c r="V8" s="1"/>
      <c r="W8" s="1"/>
      <c r="X8" s="1"/>
    </row>
    <row r="9" spans="1:24" x14ac:dyDescent="0.5">
      <c r="A9" s="3"/>
      <c r="B9" s="35" t="s">
        <v>3</v>
      </c>
      <c r="C9" s="119"/>
      <c r="D9" s="119"/>
      <c r="E9" s="119"/>
      <c r="F9" s="119"/>
      <c r="G9" s="38" t="s">
        <v>26</v>
      </c>
      <c r="H9" s="197"/>
      <c r="I9" s="197"/>
      <c r="J9" s="13"/>
      <c r="K9" s="13"/>
      <c r="L9" s="1"/>
      <c r="M9" s="14" t="s">
        <v>28</v>
      </c>
      <c r="N9" s="1"/>
      <c r="O9" s="1"/>
      <c r="P9" s="1"/>
      <c r="Q9" s="1"/>
      <c r="R9" s="1"/>
      <c r="S9" s="1"/>
      <c r="T9" s="1"/>
      <c r="U9" s="1"/>
      <c r="V9" s="1"/>
      <c r="W9" s="1"/>
      <c r="X9" s="1"/>
    </row>
    <row r="10" spans="1:24" x14ac:dyDescent="0.5">
      <c r="A10" s="3"/>
      <c r="B10" s="35" t="s">
        <v>29</v>
      </c>
      <c r="C10" s="112"/>
      <c r="D10" s="112"/>
      <c r="E10" s="112"/>
      <c r="F10" s="112"/>
      <c r="G10" s="112"/>
      <c r="H10" s="112"/>
      <c r="I10" s="112"/>
      <c r="J10" s="15"/>
      <c r="K10" s="15"/>
      <c r="L10" s="1"/>
      <c r="M10" s="14"/>
      <c r="N10" s="1"/>
      <c r="O10" s="1"/>
      <c r="P10" s="1"/>
      <c r="Q10" s="1"/>
      <c r="R10" s="1"/>
      <c r="S10" s="1"/>
      <c r="T10" s="1"/>
      <c r="U10" s="1"/>
      <c r="V10" s="1"/>
      <c r="W10" s="1"/>
      <c r="X10" s="1"/>
    </row>
    <row r="11" spans="1:24" ht="23.35" x14ac:dyDescent="0.5">
      <c r="A11" s="3"/>
      <c r="B11" s="35" t="s">
        <v>31</v>
      </c>
      <c r="C11" s="113"/>
      <c r="D11" s="113"/>
      <c r="E11" s="113"/>
      <c r="F11" s="113"/>
      <c r="G11" s="113"/>
      <c r="H11" s="113"/>
      <c r="I11" s="113"/>
      <c r="J11" s="11"/>
      <c r="K11" s="11"/>
      <c r="L11" s="1"/>
      <c r="M11" s="14"/>
      <c r="N11" s="2" t="s">
        <v>33</v>
      </c>
      <c r="O11" s="1"/>
      <c r="P11" s="1"/>
      <c r="Q11" s="1"/>
      <c r="R11" s="1"/>
      <c r="S11" s="1"/>
      <c r="T11" s="1"/>
      <c r="U11" s="1"/>
      <c r="V11" s="1"/>
      <c r="W11" s="1"/>
      <c r="X11" s="1"/>
    </row>
    <row r="12" spans="1:24" x14ac:dyDescent="0.5">
      <c r="A12" s="3"/>
      <c r="B12" s="35" t="s">
        <v>34</v>
      </c>
      <c r="C12" s="114" t="s">
        <v>189</v>
      </c>
      <c r="D12" s="114"/>
      <c r="E12" s="114"/>
      <c r="F12" s="114"/>
      <c r="G12" s="38" t="s">
        <v>36</v>
      </c>
      <c r="H12" s="115" t="s">
        <v>53</v>
      </c>
      <c r="I12" s="115"/>
      <c r="J12" s="11"/>
      <c r="K12" s="11"/>
      <c r="L12" s="1"/>
      <c r="M12" s="14" t="s">
        <v>38</v>
      </c>
      <c r="N12" s="2" t="s">
        <v>18</v>
      </c>
      <c r="O12" s="1"/>
      <c r="P12" s="1"/>
      <c r="Q12" s="1"/>
      <c r="R12" s="1"/>
      <c r="S12" s="1"/>
      <c r="T12" s="1"/>
      <c r="U12" s="1"/>
      <c r="V12" s="1"/>
      <c r="W12" s="1"/>
      <c r="X12" s="1"/>
    </row>
    <row r="13" spans="1:24" x14ac:dyDescent="0.5">
      <c r="A13" s="3"/>
      <c r="B13" s="35" t="s">
        <v>39</v>
      </c>
      <c r="C13" s="116" t="s">
        <v>190</v>
      </c>
      <c r="D13" s="116"/>
      <c r="E13" s="116"/>
      <c r="F13" s="116"/>
      <c r="G13" s="38" t="s">
        <v>41</v>
      </c>
      <c r="H13" s="113" t="s">
        <v>8</v>
      </c>
      <c r="I13" s="113"/>
      <c r="J13" s="11"/>
      <c r="K13" s="11"/>
      <c r="L13" s="1"/>
      <c r="M13" s="14" t="s">
        <v>42</v>
      </c>
      <c r="N13" s="1"/>
      <c r="O13" s="1"/>
      <c r="P13" s="1"/>
      <c r="Q13" s="1"/>
      <c r="R13" s="1"/>
      <c r="S13" s="1"/>
      <c r="T13" s="1"/>
      <c r="U13" s="1"/>
      <c r="V13" s="1"/>
      <c r="W13" s="1"/>
      <c r="X13" s="1"/>
    </row>
    <row r="14" spans="1:24" ht="23.35" x14ac:dyDescent="0.5">
      <c r="A14" s="3"/>
      <c r="B14" s="35" t="s">
        <v>43</v>
      </c>
      <c r="C14" s="320" t="s">
        <v>191</v>
      </c>
      <c r="D14" s="320"/>
      <c r="E14" s="320"/>
      <c r="F14" s="320"/>
      <c r="G14" s="320"/>
      <c r="H14" s="320"/>
      <c r="I14" s="320"/>
      <c r="J14" s="15"/>
      <c r="K14" s="15"/>
      <c r="L14" s="1"/>
      <c r="M14" s="14" t="s">
        <v>45</v>
      </c>
      <c r="N14" s="2"/>
      <c r="O14" s="1"/>
      <c r="P14" s="1"/>
      <c r="Q14" s="1"/>
      <c r="R14" s="1"/>
      <c r="S14" s="1"/>
      <c r="T14" s="1"/>
      <c r="U14" s="1"/>
      <c r="V14" s="1"/>
      <c r="W14" s="1"/>
      <c r="X14" s="1"/>
    </row>
    <row r="15" spans="1:24" x14ac:dyDescent="0.5">
      <c r="A15" s="3"/>
      <c r="B15" s="35" t="s">
        <v>46</v>
      </c>
      <c r="C15" s="114" t="s">
        <v>192</v>
      </c>
      <c r="D15" s="114"/>
      <c r="E15" s="114"/>
      <c r="F15" s="114"/>
      <c r="G15" s="114"/>
      <c r="H15" s="114"/>
      <c r="I15" s="114"/>
      <c r="J15" s="16"/>
      <c r="K15" s="16"/>
      <c r="L15" s="1"/>
      <c r="M15" s="14" t="s">
        <v>48</v>
      </c>
      <c r="N15" s="2"/>
      <c r="O15" s="1"/>
      <c r="P15" s="1"/>
      <c r="Q15" s="1"/>
      <c r="R15" s="1"/>
      <c r="S15" s="1"/>
      <c r="T15" s="1"/>
      <c r="U15" s="1"/>
      <c r="V15" s="1"/>
      <c r="W15" s="1"/>
      <c r="X15" s="1"/>
    </row>
    <row r="16" spans="1:24" x14ac:dyDescent="0.5">
      <c r="A16" s="3"/>
      <c r="B16" s="35" t="s">
        <v>49</v>
      </c>
      <c r="C16" s="112" t="s">
        <v>193</v>
      </c>
      <c r="D16" s="112"/>
      <c r="E16" s="112"/>
      <c r="F16" s="112"/>
      <c r="G16" s="112"/>
      <c r="H16" s="112"/>
      <c r="I16" s="112"/>
      <c r="J16" s="17"/>
      <c r="K16" s="17"/>
      <c r="L16" s="1"/>
      <c r="M16" s="14"/>
      <c r="N16" s="2"/>
      <c r="O16" s="1"/>
      <c r="P16" s="1"/>
      <c r="Q16" s="1"/>
      <c r="R16" s="1"/>
      <c r="S16" s="1"/>
      <c r="T16" s="1"/>
      <c r="U16" s="1"/>
      <c r="V16" s="1"/>
      <c r="W16" s="1"/>
      <c r="X16" s="1"/>
    </row>
    <row r="17" spans="1:24" ht="23.35" x14ac:dyDescent="0.5">
      <c r="A17" s="3"/>
      <c r="B17" s="35" t="s">
        <v>51</v>
      </c>
      <c r="C17" s="113" t="s">
        <v>167</v>
      </c>
      <c r="D17" s="126"/>
      <c r="E17" s="126"/>
      <c r="F17" s="126"/>
      <c r="G17" s="126"/>
      <c r="H17" s="126"/>
      <c r="I17" s="126"/>
      <c r="J17" s="18"/>
      <c r="K17" s="18"/>
      <c r="L17" s="1"/>
      <c r="M17" s="14" t="s">
        <v>53</v>
      </c>
      <c r="N17" s="2"/>
      <c r="O17" s="1"/>
      <c r="P17" s="1"/>
      <c r="Q17" s="1"/>
      <c r="R17" s="1"/>
      <c r="S17" s="1"/>
      <c r="T17" s="1"/>
      <c r="U17" s="1"/>
      <c r="V17" s="1"/>
      <c r="W17" s="1"/>
      <c r="X17" s="1"/>
    </row>
    <row r="18" spans="1:24" x14ac:dyDescent="0.5">
      <c r="A18" s="3"/>
      <c r="B18" s="129" t="s">
        <v>54</v>
      </c>
      <c r="C18" s="130" t="s">
        <v>55</v>
      </c>
      <c r="D18" s="130"/>
      <c r="E18" s="130"/>
      <c r="F18" s="131" t="s">
        <v>56</v>
      </c>
      <c r="G18" s="131"/>
      <c r="H18" s="131"/>
      <c r="I18" s="131"/>
      <c r="J18" s="19"/>
      <c r="K18" s="19"/>
      <c r="L18" s="1"/>
      <c r="M18" s="14" t="s">
        <v>57</v>
      </c>
      <c r="N18" s="2"/>
      <c r="O18" s="1"/>
      <c r="P18" s="1"/>
      <c r="Q18" s="1"/>
      <c r="R18" s="1"/>
      <c r="S18" s="1"/>
      <c r="T18" s="1"/>
      <c r="U18" s="1"/>
      <c r="V18" s="1"/>
      <c r="W18" s="1"/>
      <c r="X18" s="1"/>
    </row>
    <row r="19" spans="1:24" ht="24.75" customHeight="1" x14ac:dyDescent="0.5">
      <c r="A19" s="3"/>
      <c r="B19" s="129"/>
      <c r="C19" s="275" t="s">
        <v>194</v>
      </c>
      <c r="D19" s="276"/>
      <c r="E19" s="277"/>
      <c r="F19" s="275" t="s">
        <v>194</v>
      </c>
      <c r="G19" s="276"/>
      <c r="H19" s="276"/>
      <c r="I19" s="322"/>
      <c r="J19" s="17"/>
      <c r="K19" s="17"/>
      <c r="L19" s="1"/>
      <c r="M19" s="14" t="s">
        <v>37</v>
      </c>
      <c r="N19" s="2"/>
      <c r="O19" s="1"/>
      <c r="P19" s="1"/>
      <c r="Q19" s="1"/>
      <c r="R19" s="1"/>
      <c r="S19" s="1"/>
      <c r="T19" s="1"/>
      <c r="U19" s="1"/>
      <c r="V19" s="1"/>
      <c r="W19" s="1"/>
      <c r="X19" s="1"/>
    </row>
    <row r="20" spans="1:24" ht="24.35" x14ac:dyDescent="0.5">
      <c r="A20" s="3"/>
      <c r="B20" s="36" t="s">
        <v>60</v>
      </c>
      <c r="C20" s="275" t="s">
        <v>170</v>
      </c>
      <c r="D20" s="276"/>
      <c r="E20" s="277"/>
      <c r="F20" s="275" t="s">
        <v>170</v>
      </c>
      <c r="G20" s="276"/>
      <c r="H20" s="276"/>
      <c r="I20" s="322"/>
      <c r="J20" s="11"/>
      <c r="K20" s="11"/>
      <c r="L20" s="1"/>
      <c r="M20" s="14"/>
      <c r="N20" s="2"/>
      <c r="O20" s="1"/>
      <c r="P20" s="1"/>
      <c r="Q20" s="1"/>
      <c r="R20" s="1"/>
      <c r="S20" s="1"/>
      <c r="T20" s="1"/>
      <c r="U20" s="1"/>
      <c r="V20" s="1"/>
      <c r="W20" s="1"/>
      <c r="X20" s="1"/>
    </row>
    <row r="21" spans="1:24" x14ac:dyDescent="0.5">
      <c r="A21" s="3"/>
      <c r="B21" s="36" t="s">
        <v>61</v>
      </c>
      <c r="C21" s="281"/>
      <c r="D21" s="282"/>
      <c r="E21" s="283"/>
      <c r="F21" s="269"/>
      <c r="G21" s="270"/>
      <c r="H21" s="270"/>
      <c r="I21" s="284"/>
      <c r="J21" s="16"/>
      <c r="K21" s="16"/>
      <c r="L21" s="1"/>
      <c r="M21" s="20"/>
      <c r="N21" s="2"/>
      <c r="O21" s="1"/>
      <c r="P21" s="1"/>
      <c r="Q21" s="1"/>
      <c r="R21" s="1"/>
      <c r="S21" s="1"/>
      <c r="T21" s="1"/>
      <c r="U21" s="1"/>
      <c r="V21" s="1"/>
      <c r="W21" s="1"/>
      <c r="X21" s="1"/>
    </row>
    <row r="22" spans="1:24" x14ac:dyDescent="0.5">
      <c r="A22" s="3"/>
      <c r="B22" s="36" t="s">
        <v>64</v>
      </c>
      <c r="C22" s="285"/>
      <c r="D22" s="286"/>
      <c r="E22" s="287"/>
      <c r="F22" s="38" t="s">
        <v>66</v>
      </c>
      <c r="G22" s="48"/>
      <c r="H22" s="38" t="s">
        <v>67</v>
      </c>
      <c r="I22" s="49"/>
      <c r="J22" s="21"/>
      <c r="K22" s="21"/>
      <c r="L22" s="1"/>
      <c r="M22" s="20"/>
      <c r="N22" s="1"/>
      <c r="O22" s="1"/>
      <c r="P22" s="1"/>
      <c r="Q22" s="1"/>
      <c r="R22" s="1"/>
      <c r="S22" s="1"/>
      <c r="T22" s="1"/>
      <c r="U22" s="1"/>
      <c r="V22" s="1"/>
      <c r="W22" s="1"/>
      <c r="X22" s="1"/>
    </row>
    <row r="23" spans="1:24" x14ac:dyDescent="0.5">
      <c r="A23" s="3"/>
      <c r="B23" s="36" t="s">
        <v>68</v>
      </c>
      <c r="C23" s="269"/>
      <c r="D23" s="270"/>
      <c r="E23" s="271"/>
      <c r="F23" s="38" t="s">
        <v>70</v>
      </c>
      <c r="G23" s="209">
        <v>12</v>
      </c>
      <c r="H23" s="210"/>
      <c r="I23" s="211"/>
      <c r="J23" s="22"/>
      <c r="K23" s="22"/>
      <c r="L23" s="1"/>
      <c r="M23" s="20"/>
      <c r="N23" s="1"/>
      <c r="O23" s="1"/>
      <c r="P23" s="1"/>
      <c r="Q23" s="1"/>
      <c r="R23" s="1"/>
      <c r="S23" s="1"/>
      <c r="T23" s="1"/>
      <c r="U23" s="1"/>
      <c r="V23" s="1"/>
      <c r="W23" s="1"/>
      <c r="X23" s="1"/>
    </row>
    <row r="24" spans="1:24" ht="23.35" x14ac:dyDescent="0.5">
      <c r="A24" s="3"/>
      <c r="B24" s="37" t="s">
        <v>71</v>
      </c>
      <c r="C24" s="288"/>
      <c r="D24" s="289"/>
      <c r="E24" s="290"/>
      <c r="F24" s="39" t="s">
        <v>72</v>
      </c>
      <c r="G24" s="269"/>
      <c r="H24" s="270"/>
      <c r="I24" s="271"/>
      <c r="J24" s="19"/>
      <c r="K24" s="19"/>
      <c r="L24" s="1"/>
      <c r="M24" s="20"/>
      <c r="N24" s="1"/>
      <c r="O24" s="1"/>
      <c r="P24" s="1"/>
      <c r="Q24" s="1"/>
      <c r="R24" s="1"/>
      <c r="S24" s="1"/>
      <c r="T24" s="1"/>
      <c r="U24" s="1"/>
      <c r="V24" s="1"/>
      <c r="W24" s="1"/>
      <c r="X24" s="1"/>
    </row>
    <row r="25" spans="1:24" x14ac:dyDescent="0.5">
      <c r="A25" s="3"/>
      <c r="B25" s="173" t="s">
        <v>73</v>
      </c>
      <c r="C25" s="122"/>
      <c r="D25" s="122"/>
      <c r="E25" s="122"/>
      <c r="F25" s="122"/>
      <c r="G25" s="122"/>
      <c r="H25" s="122"/>
      <c r="I25" s="174"/>
      <c r="J25" s="9"/>
      <c r="K25" s="9"/>
      <c r="L25" s="1"/>
      <c r="M25" s="20"/>
      <c r="N25" s="1"/>
      <c r="O25" s="1"/>
      <c r="P25" s="1"/>
      <c r="Q25" s="1"/>
      <c r="R25" s="1"/>
      <c r="S25" s="1"/>
      <c r="T25" s="1"/>
      <c r="U25" s="1"/>
      <c r="V25" s="1"/>
      <c r="W25" s="1"/>
      <c r="X25" s="1"/>
    </row>
    <row r="26" spans="1:24" ht="35" x14ac:dyDescent="0.5">
      <c r="A26" s="3"/>
      <c r="B26" s="40" t="s">
        <v>74</v>
      </c>
      <c r="C26" s="41" t="s">
        <v>75</v>
      </c>
      <c r="D26" s="41" t="s">
        <v>76</v>
      </c>
      <c r="E26" s="42" t="s">
        <v>77</v>
      </c>
      <c r="F26" s="41" t="s">
        <v>78</v>
      </c>
      <c r="G26" s="41" t="s">
        <v>79</v>
      </c>
      <c r="H26" s="42" t="s">
        <v>80</v>
      </c>
      <c r="I26" s="43" t="s">
        <v>81</v>
      </c>
      <c r="J26" s="17"/>
      <c r="K26" s="17"/>
      <c r="L26" s="1"/>
      <c r="M26" s="20"/>
      <c r="N26" s="1"/>
      <c r="O26" s="1"/>
      <c r="P26" s="1"/>
      <c r="Q26" s="1"/>
      <c r="R26" s="1"/>
      <c r="S26" s="1"/>
      <c r="T26" s="1"/>
      <c r="U26" s="1"/>
      <c r="V26" s="1"/>
      <c r="W26" s="1"/>
      <c r="X26" s="1"/>
    </row>
    <row r="27" spans="1:24" x14ac:dyDescent="0.5">
      <c r="A27" s="3"/>
      <c r="B27" s="44" t="s">
        <v>82</v>
      </c>
      <c r="C27" s="51"/>
      <c r="D27" s="52"/>
      <c r="E27" s="53">
        <f>IF(OR(C27=0,C27=""),0,D27/C27)</f>
        <v>0</v>
      </c>
      <c r="F27" s="213">
        <f>SUM(C27:C38)</f>
        <v>20</v>
      </c>
      <c r="G27" s="213">
        <f>SUM(D27:D38)</f>
        <v>15</v>
      </c>
      <c r="H27" s="54">
        <f>+(D27*100%)/$G$23</f>
        <v>0</v>
      </c>
      <c r="I27" s="213">
        <f>G27+I22</f>
        <v>15</v>
      </c>
      <c r="J27" s="23"/>
      <c r="K27" s="23"/>
      <c r="L27" s="1"/>
      <c r="M27" s="20"/>
      <c r="N27" s="1"/>
      <c r="O27" s="1"/>
      <c r="P27" s="1"/>
      <c r="Q27" s="1"/>
      <c r="R27" s="1"/>
      <c r="S27" s="1"/>
      <c r="T27" s="1"/>
      <c r="U27" s="1"/>
      <c r="V27" s="1"/>
      <c r="W27" s="1"/>
      <c r="X27" s="1"/>
    </row>
    <row r="28" spans="1:24" x14ac:dyDescent="0.5">
      <c r="A28" s="3"/>
      <c r="B28" s="44" t="s">
        <v>83</v>
      </c>
      <c r="C28" s="51"/>
      <c r="D28" s="52"/>
      <c r="E28" s="53">
        <f t="shared" ref="E28:E38" si="0">IF(OR(C28=0,C28=""),0,D28/C28)</f>
        <v>0</v>
      </c>
      <c r="F28" s="214"/>
      <c r="G28" s="214"/>
      <c r="H28" s="55" t="str">
        <f>+IF(D28="","",((D28*100%)/$G$23)+H27)</f>
        <v/>
      </c>
      <c r="I28" s="214"/>
      <c r="J28" s="23"/>
      <c r="K28" s="23"/>
      <c r="L28" s="1"/>
      <c r="M28" s="20"/>
      <c r="N28" s="1"/>
      <c r="O28" s="1"/>
      <c r="P28" s="1"/>
      <c r="Q28" s="1"/>
      <c r="R28" s="1"/>
      <c r="S28" s="1"/>
      <c r="T28" s="1"/>
      <c r="U28" s="1"/>
      <c r="V28" s="1"/>
      <c r="W28" s="1"/>
      <c r="X28" s="1"/>
    </row>
    <row r="29" spans="1:24" x14ac:dyDescent="0.5">
      <c r="A29" s="3"/>
      <c r="B29" s="44" t="s">
        <v>84</v>
      </c>
      <c r="C29" s="51"/>
      <c r="D29" s="52"/>
      <c r="E29" s="53">
        <f t="shared" si="0"/>
        <v>0</v>
      </c>
      <c r="F29" s="214"/>
      <c r="G29" s="214"/>
      <c r="H29" s="55" t="str">
        <f>+IF(D29="","",((D29*100%)/$G$23)+H28)</f>
        <v/>
      </c>
      <c r="I29" s="214"/>
      <c r="J29" s="23"/>
      <c r="K29" s="23"/>
      <c r="L29" s="1"/>
      <c r="M29" s="20"/>
      <c r="N29" s="1"/>
      <c r="O29" s="1"/>
      <c r="P29" s="1"/>
      <c r="Q29" s="1"/>
      <c r="R29" s="1"/>
      <c r="S29" s="1"/>
      <c r="T29" s="1"/>
      <c r="U29" s="1"/>
      <c r="V29" s="1"/>
      <c r="W29" s="1"/>
      <c r="X29" s="1"/>
    </row>
    <row r="30" spans="1:24" x14ac:dyDescent="0.5">
      <c r="A30" s="3"/>
      <c r="B30" s="44" t="s">
        <v>85</v>
      </c>
      <c r="C30" s="51"/>
      <c r="D30" s="52"/>
      <c r="E30" s="53">
        <f t="shared" si="0"/>
        <v>0</v>
      </c>
      <c r="F30" s="214"/>
      <c r="G30" s="214"/>
      <c r="H30" s="55" t="str">
        <f t="shared" ref="H30:H38" si="1">+IF(D30="","",((D30*100%)/$G$23)+H29)</f>
        <v/>
      </c>
      <c r="I30" s="214"/>
      <c r="J30" s="23"/>
      <c r="K30" s="23"/>
      <c r="L30" s="1"/>
      <c r="M30" s="1"/>
      <c r="N30" s="1"/>
      <c r="O30" s="1"/>
      <c r="P30" s="1"/>
      <c r="Q30" s="1"/>
      <c r="R30" s="1"/>
      <c r="S30" s="1"/>
      <c r="T30" s="1"/>
      <c r="U30" s="1"/>
      <c r="V30" s="1"/>
      <c r="W30" s="1"/>
      <c r="X30" s="1"/>
    </row>
    <row r="31" spans="1:24" x14ac:dyDescent="0.5">
      <c r="A31" s="3"/>
      <c r="B31" s="44" t="s">
        <v>86</v>
      </c>
      <c r="C31" s="51"/>
      <c r="D31" s="52"/>
      <c r="E31" s="53">
        <f t="shared" si="0"/>
        <v>0</v>
      </c>
      <c r="F31" s="214"/>
      <c r="G31" s="214"/>
      <c r="H31" s="55" t="str">
        <f t="shared" si="1"/>
        <v/>
      </c>
      <c r="I31" s="214"/>
      <c r="J31" s="23"/>
      <c r="K31" s="23"/>
      <c r="L31" s="1"/>
      <c r="M31" s="1"/>
      <c r="N31" s="1"/>
      <c r="O31" s="1"/>
      <c r="P31" s="1"/>
      <c r="Q31" s="1"/>
      <c r="R31" s="1"/>
      <c r="S31" s="1"/>
      <c r="T31" s="1"/>
      <c r="U31" s="1"/>
      <c r="V31" s="1"/>
      <c r="W31" s="1"/>
      <c r="X31" s="1"/>
    </row>
    <row r="32" spans="1:24" x14ac:dyDescent="0.5">
      <c r="A32" s="3"/>
      <c r="B32" s="44" t="s">
        <v>87</v>
      </c>
      <c r="C32" s="51"/>
      <c r="D32" s="52"/>
      <c r="E32" s="53">
        <f t="shared" si="0"/>
        <v>0</v>
      </c>
      <c r="F32" s="214"/>
      <c r="G32" s="214"/>
      <c r="H32" s="55" t="str">
        <f t="shared" si="1"/>
        <v/>
      </c>
      <c r="I32" s="214"/>
      <c r="J32" s="23"/>
      <c r="K32" s="23"/>
      <c r="L32" s="1"/>
      <c r="M32" s="1"/>
      <c r="N32" s="1"/>
      <c r="O32" s="1"/>
      <c r="P32" s="1"/>
      <c r="Q32" s="1"/>
      <c r="R32" s="1"/>
      <c r="S32" s="1"/>
      <c r="T32" s="1"/>
      <c r="U32" s="1"/>
      <c r="V32" s="1"/>
      <c r="W32" s="1"/>
      <c r="X32" s="1"/>
    </row>
    <row r="33" spans="1:24" x14ac:dyDescent="0.5">
      <c r="A33" s="3"/>
      <c r="B33" s="44" t="s">
        <v>88</v>
      </c>
      <c r="C33" s="51" t="s">
        <v>195</v>
      </c>
      <c r="D33" s="52"/>
      <c r="E33" s="53">
        <v>1</v>
      </c>
      <c r="F33" s="214"/>
      <c r="G33" s="214"/>
      <c r="H33" s="55" t="str">
        <f t="shared" si="1"/>
        <v/>
      </c>
      <c r="I33" s="214"/>
      <c r="J33" s="23"/>
      <c r="K33" s="23"/>
      <c r="L33" s="1"/>
      <c r="M33" s="1"/>
      <c r="N33" s="1"/>
      <c r="O33" s="1"/>
      <c r="P33" s="1"/>
      <c r="Q33" s="1"/>
      <c r="R33" s="1"/>
      <c r="S33" s="1"/>
      <c r="T33" s="1"/>
      <c r="U33" s="1"/>
      <c r="V33" s="1"/>
      <c r="W33" s="1"/>
      <c r="X33" s="1"/>
    </row>
    <row r="34" spans="1:24" x14ac:dyDescent="0.5">
      <c r="A34" s="3"/>
      <c r="B34" s="44" t="s">
        <v>89</v>
      </c>
      <c r="C34" s="51" t="s">
        <v>195</v>
      </c>
      <c r="D34" s="52"/>
      <c r="E34" s="53">
        <v>1</v>
      </c>
      <c r="F34" s="214"/>
      <c r="G34" s="214"/>
      <c r="H34" s="55" t="str">
        <f t="shared" si="1"/>
        <v/>
      </c>
      <c r="I34" s="214"/>
      <c r="J34" s="23"/>
      <c r="K34" s="23"/>
      <c r="L34" s="1"/>
      <c r="M34" s="1"/>
      <c r="N34" s="1"/>
      <c r="O34" s="1"/>
      <c r="P34" s="1"/>
      <c r="Q34" s="1"/>
      <c r="R34" s="1"/>
      <c r="S34" s="1"/>
      <c r="T34" s="1"/>
      <c r="U34" s="1"/>
      <c r="V34" s="1"/>
      <c r="W34" s="1"/>
      <c r="X34" s="1"/>
    </row>
    <row r="35" spans="1:24" x14ac:dyDescent="0.5">
      <c r="A35" s="3"/>
      <c r="B35" s="44" t="s">
        <v>90</v>
      </c>
      <c r="C35" s="51" t="s">
        <v>195</v>
      </c>
      <c r="D35" s="52"/>
      <c r="E35" s="53">
        <v>1</v>
      </c>
      <c r="F35" s="214"/>
      <c r="G35" s="214"/>
      <c r="H35" s="55" t="str">
        <f t="shared" si="1"/>
        <v/>
      </c>
      <c r="I35" s="214"/>
      <c r="J35" s="23"/>
      <c r="K35" s="23"/>
      <c r="L35" s="1"/>
      <c r="M35" s="1"/>
      <c r="N35" s="1"/>
      <c r="O35" s="1"/>
      <c r="P35" s="1"/>
      <c r="Q35" s="1"/>
      <c r="R35" s="1"/>
      <c r="S35" s="1"/>
      <c r="T35" s="1"/>
      <c r="U35" s="1"/>
      <c r="V35" s="1"/>
      <c r="W35" s="1"/>
      <c r="X35" s="1"/>
    </row>
    <row r="36" spans="1:24" x14ac:dyDescent="0.5">
      <c r="A36" s="3"/>
      <c r="B36" s="44" t="s">
        <v>91</v>
      </c>
      <c r="C36" s="51">
        <v>20</v>
      </c>
      <c r="D36" s="52">
        <v>15</v>
      </c>
      <c r="E36" s="53">
        <f t="shared" si="0"/>
        <v>0.75</v>
      </c>
      <c r="F36" s="214"/>
      <c r="G36" s="214"/>
      <c r="H36" s="55" t="e">
        <f t="shared" si="1"/>
        <v>#VALUE!</v>
      </c>
      <c r="I36" s="214"/>
      <c r="J36" s="23"/>
      <c r="K36" s="23"/>
      <c r="L36" s="1"/>
      <c r="M36" s="1"/>
      <c r="N36" s="1"/>
      <c r="O36" s="1"/>
      <c r="P36" s="1"/>
      <c r="Q36" s="1"/>
      <c r="R36" s="1"/>
      <c r="S36" s="1"/>
      <c r="T36" s="1"/>
      <c r="U36" s="1"/>
      <c r="V36" s="1"/>
      <c r="W36" s="1"/>
      <c r="X36" s="1"/>
    </row>
    <row r="37" spans="1:24" x14ac:dyDescent="0.5">
      <c r="A37" s="3"/>
      <c r="B37" s="44" t="s">
        <v>92</v>
      </c>
      <c r="C37" s="51"/>
      <c r="D37" s="52"/>
      <c r="E37" s="53">
        <f t="shared" si="0"/>
        <v>0</v>
      </c>
      <c r="F37" s="214"/>
      <c r="G37" s="214"/>
      <c r="H37" s="55" t="str">
        <f t="shared" si="1"/>
        <v/>
      </c>
      <c r="I37" s="214"/>
      <c r="J37" s="23"/>
      <c r="K37" s="23"/>
      <c r="L37" s="1"/>
      <c r="M37" s="1"/>
      <c r="N37" s="1"/>
      <c r="O37" s="1"/>
      <c r="P37" s="1"/>
      <c r="Q37" s="1"/>
      <c r="R37" s="1"/>
      <c r="S37" s="1"/>
      <c r="T37" s="1"/>
      <c r="U37" s="1"/>
      <c r="V37" s="1"/>
      <c r="W37" s="1"/>
      <c r="X37" s="1"/>
    </row>
    <row r="38" spans="1:24" x14ac:dyDescent="0.5">
      <c r="A38" s="3"/>
      <c r="B38" s="44" t="s">
        <v>93</v>
      </c>
      <c r="C38" s="51"/>
      <c r="D38" s="52"/>
      <c r="E38" s="53">
        <f t="shared" si="0"/>
        <v>0</v>
      </c>
      <c r="F38" s="215"/>
      <c r="G38" s="215"/>
      <c r="H38" s="55" t="str">
        <f t="shared" si="1"/>
        <v/>
      </c>
      <c r="I38" s="215"/>
      <c r="J38" s="23"/>
      <c r="K38" s="23"/>
      <c r="L38" s="1"/>
      <c r="M38" s="1"/>
      <c r="N38" s="1"/>
      <c r="O38" s="1"/>
      <c r="P38" s="1"/>
      <c r="Q38" s="1"/>
      <c r="R38" s="1"/>
      <c r="S38" s="1"/>
      <c r="T38" s="1"/>
      <c r="U38" s="1"/>
      <c r="V38" s="1"/>
      <c r="W38" s="1"/>
      <c r="X38" s="1"/>
    </row>
    <row r="39" spans="1:24" ht="23.35" x14ac:dyDescent="0.5">
      <c r="A39" s="3"/>
      <c r="B39" s="45" t="s">
        <v>94</v>
      </c>
      <c r="C39" s="332" t="s">
        <v>196</v>
      </c>
      <c r="D39" s="333"/>
      <c r="E39" s="333"/>
      <c r="F39" s="333"/>
      <c r="G39" s="333"/>
      <c r="H39" s="333"/>
      <c r="I39" s="334"/>
      <c r="J39" s="24"/>
      <c r="K39" s="24"/>
      <c r="L39" s="1"/>
      <c r="M39" s="1"/>
      <c r="N39" s="1"/>
      <c r="O39" s="1"/>
      <c r="P39" s="1"/>
      <c r="Q39" s="1"/>
      <c r="R39" s="1"/>
      <c r="S39" s="1"/>
      <c r="T39" s="1"/>
      <c r="U39" s="1"/>
      <c r="V39" s="1"/>
      <c r="W39" s="1"/>
      <c r="X39" s="1"/>
    </row>
    <row r="40" spans="1:24" x14ac:dyDescent="0.5">
      <c r="A40" s="3"/>
      <c r="B40" s="184"/>
      <c r="C40" s="185"/>
      <c r="D40" s="185"/>
      <c r="E40" s="185"/>
      <c r="F40" s="185"/>
      <c r="G40" s="185"/>
      <c r="H40" s="185"/>
      <c r="I40" s="186"/>
      <c r="J40" s="9"/>
      <c r="K40" s="9"/>
      <c r="L40" s="1"/>
      <c r="M40" s="1"/>
      <c r="N40" s="1"/>
      <c r="O40" s="1"/>
      <c r="P40" s="1"/>
      <c r="Q40" s="1"/>
      <c r="R40" s="1"/>
      <c r="S40" s="1"/>
      <c r="T40" s="1"/>
      <c r="U40" s="1"/>
      <c r="V40" s="1"/>
      <c r="W40" s="1"/>
      <c r="X40" s="1"/>
    </row>
    <row r="41" spans="1:24" x14ac:dyDescent="0.5">
      <c r="A41" s="3"/>
      <c r="B41" s="187"/>
      <c r="C41" s="188"/>
      <c r="D41" s="188"/>
      <c r="E41" s="188"/>
      <c r="F41" s="188"/>
      <c r="G41" s="188"/>
      <c r="H41" s="188"/>
      <c r="I41" s="189"/>
      <c r="J41" s="24"/>
      <c r="K41" s="24"/>
      <c r="L41" s="1"/>
      <c r="M41" s="1"/>
      <c r="N41" s="1"/>
      <c r="O41" s="1"/>
      <c r="P41" s="1"/>
      <c r="Q41" s="1"/>
      <c r="R41" s="1"/>
      <c r="S41" s="1"/>
      <c r="T41" s="1"/>
      <c r="U41" s="1"/>
      <c r="V41" s="1"/>
      <c r="W41" s="1"/>
      <c r="X41" s="1"/>
    </row>
    <row r="42" spans="1:24" x14ac:dyDescent="0.5">
      <c r="A42" s="3"/>
      <c r="B42" s="187"/>
      <c r="C42" s="188"/>
      <c r="D42" s="188"/>
      <c r="E42" s="188"/>
      <c r="F42" s="188"/>
      <c r="G42" s="188"/>
      <c r="H42" s="188"/>
      <c r="I42" s="189"/>
      <c r="J42" s="24"/>
      <c r="K42" s="24"/>
      <c r="L42" s="1"/>
      <c r="M42" s="1"/>
      <c r="N42" s="1"/>
      <c r="O42" s="1"/>
      <c r="P42" s="1"/>
      <c r="Q42" s="1"/>
      <c r="R42" s="1"/>
      <c r="S42" s="1"/>
      <c r="T42" s="1"/>
      <c r="U42" s="1"/>
      <c r="V42" s="1"/>
      <c r="W42" s="1"/>
      <c r="X42" s="1"/>
    </row>
    <row r="43" spans="1:24" x14ac:dyDescent="0.5">
      <c r="A43" s="3"/>
      <c r="B43" s="187"/>
      <c r="C43" s="188"/>
      <c r="D43" s="188"/>
      <c r="E43" s="188"/>
      <c r="F43" s="188"/>
      <c r="G43" s="188"/>
      <c r="H43" s="188"/>
      <c r="I43" s="189"/>
      <c r="J43" s="24"/>
      <c r="K43" s="24"/>
      <c r="L43" s="1"/>
      <c r="M43" s="1"/>
      <c r="N43" s="1"/>
      <c r="O43" s="1"/>
      <c r="P43" s="1"/>
      <c r="Q43" s="1"/>
      <c r="R43" s="1"/>
      <c r="S43" s="1"/>
      <c r="T43" s="1"/>
      <c r="U43" s="1"/>
      <c r="V43" s="1"/>
      <c r="W43" s="1"/>
      <c r="X43" s="1"/>
    </row>
    <row r="44" spans="1:24" x14ac:dyDescent="0.5">
      <c r="A44" s="3"/>
      <c r="B44" s="190"/>
      <c r="C44" s="191"/>
      <c r="D44" s="191"/>
      <c r="E44" s="191"/>
      <c r="F44" s="191"/>
      <c r="G44" s="191"/>
      <c r="H44" s="191"/>
      <c r="I44" s="192"/>
      <c r="J44" s="8"/>
      <c r="K44" s="8"/>
      <c r="L44" s="1"/>
      <c r="M44" s="1"/>
      <c r="N44" s="1"/>
      <c r="O44" s="1"/>
      <c r="P44" s="1"/>
      <c r="Q44" s="1"/>
      <c r="R44" s="1"/>
      <c r="S44" s="1"/>
      <c r="T44" s="1"/>
      <c r="U44" s="1"/>
      <c r="V44" s="1"/>
      <c r="W44" s="1"/>
      <c r="X44" s="1"/>
    </row>
    <row r="45" spans="1:24" ht="126" customHeight="1" x14ac:dyDescent="0.5">
      <c r="A45" s="3"/>
      <c r="B45" s="35" t="s">
        <v>96</v>
      </c>
      <c r="C45" s="335" t="s">
        <v>197</v>
      </c>
      <c r="D45" s="336"/>
      <c r="E45" s="336"/>
      <c r="F45" s="336"/>
      <c r="G45" s="336"/>
      <c r="H45" s="336"/>
      <c r="I45" s="337"/>
      <c r="J45" s="25"/>
      <c r="K45" s="25"/>
      <c r="L45" s="1"/>
      <c r="M45" s="1"/>
      <c r="N45" s="1"/>
      <c r="O45" s="1"/>
      <c r="P45" s="1"/>
      <c r="Q45" s="1"/>
      <c r="R45" s="1"/>
      <c r="S45" s="1"/>
      <c r="T45" s="1"/>
      <c r="U45" s="1"/>
      <c r="V45" s="1"/>
      <c r="W45" s="1"/>
      <c r="X45" s="1"/>
    </row>
    <row r="46" spans="1:24" ht="23.35" x14ac:dyDescent="0.5">
      <c r="A46" s="3"/>
      <c r="B46" s="35" t="s">
        <v>98</v>
      </c>
      <c r="C46" s="244"/>
      <c r="D46" s="245"/>
      <c r="E46" s="245"/>
      <c r="F46" s="245"/>
      <c r="G46" s="245"/>
      <c r="H46" s="245"/>
      <c r="I46" s="246"/>
      <c r="J46" s="25"/>
      <c r="K46" s="25"/>
      <c r="L46" s="1"/>
      <c r="M46" s="1"/>
      <c r="N46" s="1"/>
      <c r="O46" s="1"/>
      <c r="P46" s="1"/>
      <c r="Q46" s="1"/>
      <c r="R46" s="1"/>
      <c r="S46" s="1"/>
      <c r="T46" s="1"/>
      <c r="U46" s="1"/>
      <c r="V46" s="1"/>
      <c r="W46" s="1"/>
      <c r="X46" s="1"/>
    </row>
    <row r="47" spans="1:24" x14ac:dyDescent="0.5">
      <c r="A47" s="3"/>
      <c r="B47" s="122" t="s">
        <v>100</v>
      </c>
      <c r="C47" s="122"/>
      <c r="D47" s="122"/>
      <c r="E47" s="122"/>
      <c r="F47" s="122"/>
      <c r="G47" s="122"/>
      <c r="H47" s="122"/>
      <c r="I47" s="122"/>
      <c r="J47" s="25"/>
      <c r="K47" s="25"/>
      <c r="L47" s="1"/>
      <c r="M47" s="1"/>
      <c r="N47" s="1"/>
      <c r="O47" s="1"/>
      <c r="P47" s="1"/>
      <c r="Q47" s="1"/>
      <c r="R47" s="1"/>
      <c r="S47" s="1"/>
      <c r="T47" s="1"/>
      <c r="U47" s="1"/>
      <c r="V47" s="1"/>
      <c r="W47" s="1"/>
      <c r="X47" s="1"/>
    </row>
    <row r="48" spans="1:24" x14ac:dyDescent="0.5">
      <c r="A48" s="3"/>
      <c r="B48" s="47" t="s">
        <v>101</v>
      </c>
      <c r="C48" s="132" t="s">
        <v>188</v>
      </c>
      <c r="D48" s="132"/>
      <c r="E48" s="132"/>
      <c r="F48" s="132"/>
      <c r="G48" s="132"/>
      <c r="H48" s="132"/>
      <c r="I48" s="132"/>
      <c r="J48" s="26"/>
      <c r="K48" s="26"/>
      <c r="L48" s="1"/>
      <c r="M48" s="1"/>
      <c r="N48" s="1"/>
      <c r="O48" s="1"/>
      <c r="P48" s="1"/>
      <c r="Q48" s="1"/>
      <c r="R48" s="1"/>
      <c r="S48" s="1"/>
      <c r="T48" s="1"/>
      <c r="U48" s="1"/>
      <c r="V48" s="1"/>
      <c r="W48" s="1"/>
      <c r="X48" s="1"/>
    </row>
    <row r="49" spans="1:24" x14ac:dyDescent="0.5">
      <c r="A49" s="3"/>
      <c r="B49" s="38" t="s">
        <v>103</v>
      </c>
      <c r="C49" s="132" t="s">
        <v>188</v>
      </c>
      <c r="D49" s="132"/>
      <c r="E49" s="132"/>
      <c r="F49" s="132"/>
      <c r="G49" s="132"/>
      <c r="H49" s="132"/>
      <c r="I49" s="132"/>
      <c r="J49" s="26"/>
      <c r="K49" s="26"/>
      <c r="L49" s="1"/>
      <c r="M49" s="1"/>
      <c r="N49" s="1"/>
      <c r="O49" s="1"/>
      <c r="P49" s="1"/>
      <c r="Q49" s="1"/>
      <c r="R49" s="1"/>
      <c r="S49" s="1"/>
      <c r="T49" s="1"/>
      <c r="U49" s="1"/>
      <c r="V49" s="1"/>
      <c r="W49" s="1"/>
      <c r="X49" s="1"/>
    </row>
    <row r="50" spans="1:24" ht="23.35" x14ac:dyDescent="0.5">
      <c r="A50" s="3"/>
      <c r="B50" s="46" t="s">
        <v>104</v>
      </c>
      <c r="C50" s="132"/>
      <c r="D50" s="132"/>
      <c r="E50" s="132"/>
      <c r="F50" s="132"/>
      <c r="G50" s="132"/>
      <c r="H50" s="132"/>
      <c r="I50" s="132"/>
      <c r="J50" s="27"/>
      <c r="K50" s="27"/>
      <c r="L50" s="1"/>
      <c r="M50" s="1"/>
      <c r="N50" s="1"/>
      <c r="O50" s="1"/>
      <c r="P50" s="1"/>
      <c r="Q50" s="1"/>
      <c r="R50" s="1"/>
      <c r="S50" s="1"/>
      <c r="T50" s="1"/>
      <c r="U50" s="1"/>
      <c r="V50" s="1"/>
      <c r="W50" s="1"/>
      <c r="X50" s="1"/>
    </row>
    <row r="51" spans="1:24" x14ac:dyDescent="0.5">
      <c r="A51" s="3"/>
      <c r="B51" s="28"/>
      <c r="C51" s="29"/>
      <c r="D51" s="29"/>
      <c r="E51" s="30"/>
      <c r="F51" s="30"/>
      <c r="G51" s="31"/>
      <c r="H51" s="32"/>
      <c r="I51" s="29"/>
      <c r="J51" s="33"/>
      <c r="K51" s="33"/>
      <c r="L51" s="1"/>
      <c r="M51" s="1"/>
      <c r="N51" s="1"/>
      <c r="O51" s="1"/>
      <c r="P51" s="1"/>
      <c r="Q51" s="1"/>
      <c r="R51" s="1"/>
      <c r="S51" s="1"/>
      <c r="T51" s="1"/>
      <c r="U51" s="1"/>
      <c r="V51" s="1"/>
      <c r="W51" s="1"/>
      <c r="X51" s="1"/>
    </row>
    <row r="52" spans="1:24" x14ac:dyDescent="0.5">
      <c r="A52" s="3"/>
      <c r="B52" s="28"/>
      <c r="C52" s="29"/>
      <c r="D52" s="29"/>
      <c r="E52" s="30"/>
      <c r="F52" s="30"/>
      <c r="G52" s="31"/>
      <c r="H52" s="32"/>
      <c r="I52" s="29"/>
      <c r="J52" s="33"/>
      <c r="K52" s="33"/>
      <c r="L52" s="1"/>
      <c r="M52" s="1"/>
      <c r="N52" s="1"/>
      <c r="O52" s="1"/>
      <c r="P52" s="1"/>
      <c r="Q52" s="1"/>
      <c r="R52" s="1"/>
      <c r="S52" s="1"/>
      <c r="T52" s="1"/>
      <c r="U52" s="1"/>
      <c r="V52" s="1"/>
      <c r="W52" s="1"/>
      <c r="X52" s="1"/>
    </row>
    <row r="53" spans="1:24" x14ac:dyDescent="0.5">
      <c r="A53" s="3"/>
      <c r="B53" s="28"/>
      <c r="C53" s="29"/>
      <c r="D53" s="29"/>
      <c r="E53" s="30"/>
      <c r="F53" s="30"/>
      <c r="G53" s="31"/>
      <c r="H53" s="32"/>
      <c r="I53" s="29"/>
      <c r="J53" s="33"/>
      <c r="K53" s="33"/>
      <c r="L53" s="1"/>
      <c r="M53" s="1"/>
      <c r="N53" s="1"/>
      <c r="O53" s="1"/>
      <c r="P53" s="1"/>
      <c r="Q53" s="1"/>
      <c r="R53" s="1"/>
      <c r="S53" s="1"/>
      <c r="T53" s="1"/>
      <c r="U53" s="1"/>
      <c r="V53" s="1"/>
      <c r="W53" s="1"/>
      <c r="X53" s="1"/>
    </row>
    <row r="54" spans="1:24" x14ac:dyDescent="0.5">
      <c r="A54" s="3"/>
      <c r="B54" s="28"/>
      <c r="C54" s="29"/>
      <c r="D54" s="29"/>
      <c r="E54" s="30"/>
      <c r="F54" s="30"/>
      <c r="G54" s="31"/>
      <c r="H54" s="32"/>
      <c r="I54" s="29"/>
      <c r="J54" s="33"/>
      <c r="K54" s="33"/>
      <c r="L54" s="1"/>
      <c r="M54" s="1"/>
      <c r="N54" s="1"/>
      <c r="O54" s="1"/>
      <c r="P54" s="1"/>
      <c r="Q54" s="1"/>
      <c r="R54" s="1"/>
      <c r="S54" s="1"/>
      <c r="T54" s="1"/>
      <c r="U54" s="1"/>
      <c r="V54" s="1"/>
      <c r="W54" s="1"/>
      <c r="X54" s="1"/>
    </row>
    <row r="55" spans="1:24" x14ac:dyDescent="0.5">
      <c r="A55" s="3"/>
      <c r="B55" s="28"/>
      <c r="C55" s="29"/>
      <c r="D55" s="29"/>
      <c r="E55" s="30"/>
      <c r="F55" s="30"/>
      <c r="G55" s="31"/>
      <c r="H55" s="32"/>
      <c r="I55" s="29"/>
      <c r="J55" s="33"/>
      <c r="K55" s="33"/>
      <c r="L55" s="1"/>
      <c r="M55" s="1"/>
      <c r="N55" s="1"/>
      <c r="O55" s="1"/>
      <c r="P55" s="1"/>
      <c r="Q55" s="1"/>
      <c r="R55" s="1"/>
      <c r="S55" s="1"/>
      <c r="T55" s="1"/>
      <c r="U55" s="1"/>
      <c r="V55" s="1"/>
      <c r="W55" s="1"/>
      <c r="X55" s="1"/>
    </row>
    <row r="56" spans="1:24" x14ac:dyDescent="0.5">
      <c r="A56" s="3"/>
      <c r="B56" s="28"/>
      <c r="C56" s="29"/>
      <c r="D56" s="29"/>
      <c r="E56" s="30"/>
      <c r="F56" s="30"/>
      <c r="G56" s="31"/>
      <c r="H56" s="32"/>
      <c r="I56" s="29"/>
      <c r="J56" s="33"/>
      <c r="K56" s="33"/>
      <c r="L56" s="1"/>
      <c r="M56" s="1"/>
      <c r="N56" s="1"/>
      <c r="O56" s="1"/>
      <c r="P56" s="1"/>
      <c r="Q56" s="1"/>
      <c r="R56" s="1"/>
      <c r="S56" s="1"/>
      <c r="T56" s="1"/>
      <c r="U56" s="1"/>
      <c r="V56" s="1"/>
      <c r="W56" s="1"/>
      <c r="X56" s="1"/>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D00-000000000000}">
      <formula1>O17:O19</formula1>
    </dataValidation>
    <dataValidation type="list" allowBlank="1" showInputMessage="1" showErrorMessage="1" sqref="H12:I12" xr:uid="{00000000-0002-0000-0D00-000001000000}">
      <formula1>M17:M19</formula1>
    </dataValidation>
    <dataValidation type="list" allowBlank="1" showInputMessage="1" showErrorMessage="1" sqref="C24:E24" xr:uid="{00000000-0002-0000-0D00-000002000000}">
      <formula1>$M$12:$M$15</formula1>
    </dataValidation>
    <dataValidation type="list" allowBlank="1" showInputMessage="1" showErrorMessage="1" sqref="C9:F9" xr:uid="{00000000-0002-0000-0D00-000003000000}">
      <formula1>$M$6:$M$9</formula1>
    </dataValidation>
    <dataValidation type="list" allowBlank="1" showInputMessage="1" showErrorMessage="1" sqref="J10:K10" xr:uid="{00000000-0002-0000-0D00-000004000000}">
      <formula1>$M$21:$M$28</formula1>
    </dataValidation>
    <dataValidation type="list" allowBlank="1" showInputMessage="1" showErrorMessage="1" sqref="H13:I13" xr:uid="{00000000-0002-0000-0D00-000005000000}">
      <formula1>$N$5:$N$8</formula1>
    </dataValidation>
    <dataValidation type="list" allowBlank="1" showInputMessage="1" showErrorMessage="1" sqref="C7 I7" xr:uid="{00000000-0002-0000-0D00-000006000000}">
      <formula1>$N$11:$N$12</formula1>
    </dataValidation>
  </dataValidations>
  <pageMargins left="0.7" right="0.7" top="0.75" bottom="0.75" header="0.3" footer="0.3"/>
  <headerFooter>
    <oddHeader>&amp;L&amp;"Calibri"&amp;15&amp;K000000 Información Pública Clasificada&amp;1#_x000D_</oddHeader>
  </headerFooter>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sheetPr>
  <dimension ref="B1:X56"/>
  <sheetViews>
    <sheetView topLeftCell="A11" zoomScale="70" zoomScaleNormal="70" workbookViewId="0">
      <selection activeCell="C14" sqref="C14:I1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9" width="27.1171875" style="3" customWidth="1"/>
    <col min="10"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t="s">
        <v>33</v>
      </c>
      <c r="J7" s="11"/>
      <c r="K7" s="11"/>
      <c r="M7" s="7" t="s">
        <v>19</v>
      </c>
      <c r="N7" s="2" t="s">
        <v>20</v>
      </c>
    </row>
    <row r="8" spans="2:14" ht="30.75" customHeight="1" x14ac:dyDescent="0.4">
      <c r="B8" s="35" t="s">
        <v>21</v>
      </c>
      <c r="C8" s="112"/>
      <c r="D8" s="112"/>
      <c r="E8" s="112"/>
      <c r="F8" s="112"/>
      <c r="G8" s="38" t="s">
        <v>23</v>
      </c>
      <c r="H8" s="118">
        <v>7951</v>
      </c>
      <c r="I8" s="118"/>
      <c r="J8" s="12"/>
      <c r="K8" s="12"/>
      <c r="M8" s="7" t="s">
        <v>24</v>
      </c>
      <c r="N8" s="2" t="s">
        <v>25</v>
      </c>
    </row>
    <row r="9" spans="2:14" ht="30.75" customHeight="1" x14ac:dyDescent="0.4">
      <c r="B9" s="35" t="s">
        <v>3</v>
      </c>
      <c r="C9" s="119"/>
      <c r="D9" s="119"/>
      <c r="E9" s="119"/>
      <c r="F9" s="119"/>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14" t="s">
        <v>198</v>
      </c>
      <c r="D12" s="114"/>
      <c r="E12" s="114"/>
      <c r="F12" s="114"/>
      <c r="G12" s="38" t="s">
        <v>36</v>
      </c>
      <c r="H12" s="115" t="s">
        <v>53</v>
      </c>
      <c r="I12" s="115"/>
      <c r="J12" s="11"/>
      <c r="K12" s="11"/>
      <c r="M12" s="14" t="s">
        <v>38</v>
      </c>
      <c r="N12" s="2" t="s">
        <v>18</v>
      </c>
    </row>
    <row r="13" spans="2:14" ht="30.75" customHeight="1" x14ac:dyDescent="0.4">
      <c r="B13" s="35" t="s">
        <v>39</v>
      </c>
      <c r="C13" s="116" t="s">
        <v>190</v>
      </c>
      <c r="D13" s="116"/>
      <c r="E13" s="116"/>
      <c r="F13" s="116"/>
      <c r="G13" s="38" t="s">
        <v>41</v>
      </c>
      <c r="H13" s="113" t="s">
        <v>8</v>
      </c>
      <c r="I13" s="113"/>
      <c r="J13" s="11"/>
      <c r="K13" s="11"/>
      <c r="M13" s="14" t="s">
        <v>42</v>
      </c>
    </row>
    <row r="14" spans="2:14" ht="64.5" customHeight="1" x14ac:dyDescent="0.4">
      <c r="B14" s="35" t="s">
        <v>43</v>
      </c>
      <c r="C14" s="320" t="s">
        <v>199</v>
      </c>
      <c r="D14" s="320"/>
      <c r="E14" s="320"/>
      <c r="F14" s="320"/>
      <c r="G14" s="320"/>
      <c r="H14" s="320"/>
      <c r="I14" s="320"/>
      <c r="J14" s="15"/>
      <c r="K14" s="15"/>
      <c r="M14" s="14" t="s">
        <v>45</v>
      </c>
      <c r="N14" s="2"/>
    </row>
    <row r="15" spans="2:14" ht="30.75" customHeight="1" x14ac:dyDescent="0.4">
      <c r="B15" s="35" t="s">
        <v>46</v>
      </c>
      <c r="C15" s="114" t="s">
        <v>200</v>
      </c>
      <c r="D15" s="114"/>
      <c r="E15" s="114"/>
      <c r="F15" s="114"/>
      <c r="G15" s="114"/>
      <c r="H15" s="114"/>
      <c r="I15" s="114"/>
      <c r="J15" s="16"/>
      <c r="K15" s="16"/>
      <c r="M15" s="14" t="s">
        <v>48</v>
      </c>
      <c r="N15" s="2"/>
    </row>
    <row r="16" spans="2:14" ht="20.25" customHeight="1" x14ac:dyDescent="0.4">
      <c r="B16" s="35" t="s">
        <v>49</v>
      </c>
      <c r="C16" s="112" t="s">
        <v>193</v>
      </c>
      <c r="D16" s="112"/>
      <c r="E16" s="112"/>
      <c r="F16" s="112"/>
      <c r="G16" s="112"/>
      <c r="H16" s="112"/>
      <c r="I16" s="112"/>
      <c r="J16" s="17"/>
      <c r="K16" s="17"/>
      <c r="M16" s="14"/>
      <c r="N16" s="2"/>
    </row>
    <row r="17" spans="2:14" ht="30.75" customHeight="1" x14ac:dyDescent="0.4">
      <c r="B17" s="35" t="s">
        <v>51</v>
      </c>
      <c r="C17" s="113" t="s">
        <v>167</v>
      </c>
      <c r="D17" s="126"/>
      <c r="E17" s="126"/>
      <c r="F17" s="126"/>
      <c r="G17" s="126"/>
      <c r="H17" s="126"/>
      <c r="I17" s="126"/>
      <c r="J17" s="18"/>
      <c r="K17" s="18"/>
      <c r="M17" s="14" t="s">
        <v>53</v>
      </c>
      <c r="N17" s="2"/>
    </row>
    <row r="18" spans="2:14" ht="18" customHeight="1" x14ac:dyDescent="0.4">
      <c r="B18" s="129" t="s">
        <v>54</v>
      </c>
      <c r="C18" s="130" t="s">
        <v>55</v>
      </c>
      <c r="D18" s="130"/>
      <c r="E18" s="130"/>
      <c r="F18" s="131" t="s">
        <v>56</v>
      </c>
      <c r="G18" s="131"/>
      <c r="H18" s="131"/>
      <c r="I18" s="131"/>
      <c r="J18" s="19"/>
      <c r="K18" s="19"/>
      <c r="M18" s="14" t="s">
        <v>57</v>
      </c>
      <c r="N18" s="2"/>
    </row>
    <row r="19" spans="2:14" ht="39.75" customHeight="1" x14ac:dyDescent="0.4">
      <c r="B19" s="129"/>
      <c r="C19" s="275" t="s">
        <v>201</v>
      </c>
      <c r="D19" s="276"/>
      <c r="E19" s="277"/>
      <c r="F19" s="278" t="s">
        <v>202</v>
      </c>
      <c r="G19" s="279"/>
      <c r="H19" s="279"/>
      <c r="I19" s="280"/>
      <c r="J19" s="17"/>
      <c r="K19" s="17"/>
      <c r="M19" s="14" t="s">
        <v>37</v>
      </c>
      <c r="N19" s="2"/>
    </row>
    <row r="20" spans="2:14" ht="39.75" customHeight="1" x14ac:dyDescent="0.4">
      <c r="B20" s="36" t="s">
        <v>60</v>
      </c>
      <c r="C20" s="275" t="s">
        <v>203</v>
      </c>
      <c r="D20" s="276"/>
      <c r="E20" s="277"/>
      <c r="F20" s="278" t="s">
        <v>204</v>
      </c>
      <c r="G20" s="279"/>
      <c r="H20" s="279"/>
      <c r="I20" s="280"/>
      <c r="J20" s="11"/>
      <c r="K20" s="11"/>
      <c r="M20" s="14"/>
      <c r="N20" s="2"/>
    </row>
    <row r="21" spans="2:14" ht="42" customHeight="1" x14ac:dyDescent="0.4">
      <c r="B21" s="36" t="s">
        <v>61</v>
      </c>
      <c r="C21" s="281"/>
      <c r="D21" s="282"/>
      <c r="E21" s="283"/>
      <c r="F21" s="269"/>
      <c r="G21" s="270"/>
      <c r="H21" s="270"/>
      <c r="I21" s="284"/>
      <c r="J21" s="16"/>
      <c r="K21" s="16"/>
      <c r="M21" s="20"/>
      <c r="N21" s="2"/>
    </row>
    <row r="22" spans="2:14" ht="23.25" customHeight="1" x14ac:dyDescent="0.4">
      <c r="B22" s="36" t="s">
        <v>64</v>
      </c>
      <c r="C22" s="285" t="s">
        <v>142</v>
      </c>
      <c r="D22" s="286"/>
      <c r="E22" s="287"/>
      <c r="F22" s="38" t="s">
        <v>66</v>
      </c>
      <c r="G22" s="48"/>
      <c r="H22" s="38" t="s">
        <v>67</v>
      </c>
      <c r="I22" s="49"/>
      <c r="J22" s="21"/>
      <c r="K22" s="21"/>
      <c r="M22" s="20"/>
    </row>
    <row r="23" spans="2:14" ht="27" customHeight="1" x14ac:dyDescent="0.4">
      <c r="B23" s="36" t="s">
        <v>68</v>
      </c>
      <c r="C23" s="269" t="s">
        <v>144</v>
      </c>
      <c r="D23" s="270"/>
      <c r="E23" s="271"/>
      <c r="F23" s="38" t="s">
        <v>70</v>
      </c>
      <c r="G23" s="209">
        <v>1</v>
      </c>
      <c r="H23" s="210"/>
      <c r="I23" s="211"/>
      <c r="J23" s="22"/>
      <c r="K23" s="22"/>
      <c r="M23" s="20"/>
    </row>
    <row r="24" spans="2:14" ht="30.75" customHeight="1" x14ac:dyDescent="0.4">
      <c r="B24" s="37" t="s">
        <v>71</v>
      </c>
      <c r="C24" s="288" t="s">
        <v>48</v>
      </c>
      <c r="D24" s="289"/>
      <c r="E24" s="290"/>
      <c r="F24" s="39" t="s">
        <v>72</v>
      </c>
      <c r="G24" s="269"/>
      <c r="H24" s="270"/>
      <c r="I24" s="271"/>
      <c r="J24" s="19"/>
      <c r="K24" s="19"/>
      <c r="M24" s="20"/>
    </row>
    <row r="25" spans="2:14" ht="22.5" customHeight="1" x14ac:dyDescent="0.4">
      <c r="B25" s="173" t="s">
        <v>73</v>
      </c>
      <c r="C25" s="122"/>
      <c r="D25" s="122"/>
      <c r="E25" s="122"/>
      <c r="F25" s="122"/>
      <c r="G25" s="122"/>
      <c r="H25" s="122"/>
      <c r="I25" s="174"/>
      <c r="J25" s="9"/>
      <c r="K25" s="9"/>
      <c r="M25" s="20"/>
    </row>
    <row r="26" spans="2:14" ht="43.5" customHeight="1" x14ac:dyDescent="0.4">
      <c r="B26" s="40" t="s">
        <v>74</v>
      </c>
      <c r="C26" s="41" t="s">
        <v>75</v>
      </c>
      <c r="D26" s="41" t="s">
        <v>76</v>
      </c>
      <c r="E26" s="42" t="s">
        <v>77</v>
      </c>
      <c r="F26" s="57" t="s">
        <v>78</v>
      </c>
      <c r="G26" s="41" t="s">
        <v>79</v>
      </c>
      <c r="H26" s="42" t="s">
        <v>80</v>
      </c>
      <c r="I26" s="43" t="s">
        <v>81</v>
      </c>
      <c r="J26" s="17"/>
      <c r="K26" s="17"/>
      <c r="M26" s="20"/>
    </row>
    <row r="27" spans="2:14" ht="19.5" customHeight="1" x14ac:dyDescent="0.4">
      <c r="B27" s="44" t="s">
        <v>82</v>
      </c>
      <c r="C27" s="51">
        <v>0</v>
      </c>
      <c r="D27" s="52"/>
      <c r="E27" s="56">
        <f>IF(OR(C27=0,C27=""),0,D27/C27)</f>
        <v>0</v>
      </c>
      <c r="F27" s="291">
        <f>SUM(C27:C38)</f>
        <v>49.8</v>
      </c>
      <c r="G27" s="338">
        <f>SUM(D27:D38)</f>
        <v>4</v>
      </c>
      <c r="H27" s="54">
        <f>+(D27*100%)/$G$23</f>
        <v>0</v>
      </c>
      <c r="I27" s="213">
        <f>G27+I22</f>
        <v>4</v>
      </c>
      <c r="J27" s="23"/>
      <c r="K27" s="23"/>
      <c r="M27" s="20"/>
    </row>
    <row r="28" spans="2:14" ht="19.5" customHeight="1" x14ac:dyDescent="0.5">
      <c r="B28" s="44" t="s">
        <v>83</v>
      </c>
      <c r="C28" s="51">
        <v>0</v>
      </c>
      <c r="D28" s="52">
        <v>0</v>
      </c>
      <c r="E28" s="56">
        <f t="shared" ref="E28:E38" si="0">IF(OR(C28=0,C28=""),0,D28/C28)</f>
        <v>0</v>
      </c>
      <c r="F28" s="292"/>
      <c r="G28" s="339"/>
      <c r="H28" s="55">
        <f>+IF(D28="","",((D28*100%)/$G$23)+H27)</f>
        <v>0</v>
      </c>
      <c r="I28" s="214"/>
      <c r="J28" s="23"/>
      <c r="K28" s="23"/>
      <c r="M28" s="20"/>
    </row>
    <row r="29" spans="2:14" ht="19.5" customHeight="1" x14ac:dyDescent="0.5">
      <c r="B29" s="44" t="s">
        <v>84</v>
      </c>
      <c r="C29" s="51">
        <v>0</v>
      </c>
      <c r="D29" s="52">
        <v>0</v>
      </c>
      <c r="E29" s="56">
        <f t="shared" si="0"/>
        <v>0</v>
      </c>
      <c r="F29" s="292"/>
      <c r="G29" s="339"/>
      <c r="H29" s="55">
        <f>+IF(D29="","",((D29*100%)/$G$23)+H28)</f>
        <v>0</v>
      </c>
      <c r="I29" s="214"/>
      <c r="J29" s="23"/>
      <c r="K29" s="23"/>
      <c r="M29" s="20"/>
    </row>
    <row r="30" spans="2:14" ht="19.5" customHeight="1" x14ac:dyDescent="0.5">
      <c r="B30" s="44" t="s">
        <v>85</v>
      </c>
      <c r="C30" s="51">
        <v>0</v>
      </c>
      <c r="D30" s="52">
        <v>0</v>
      </c>
      <c r="E30" s="56">
        <f t="shared" si="0"/>
        <v>0</v>
      </c>
      <c r="F30" s="292"/>
      <c r="G30" s="339"/>
      <c r="H30" s="55">
        <f t="shared" ref="H30:H32" si="1">+IF(D30="","",((D30*100%)/$G$23)+H29)</f>
        <v>0</v>
      </c>
      <c r="I30" s="214"/>
      <c r="J30" s="23"/>
      <c r="K30" s="23"/>
    </row>
    <row r="31" spans="2:14" ht="19.5" customHeight="1" x14ac:dyDescent="0.5">
      <c r="B31" s="44" t="s">
        <v>86</v>
      </c>
      <c r="C31" s="51">
        <v>0</v>
      </c>
      <c r="D31" s="52">
        <v>0</v>
      </c>
      <c r="E31" s="56">
        <f t="shared" si="0"/>
        <v>0</v>
      </c>
      <c r="F31" s="292"/>
      <c r="G31" s="339"/>
      <c r="H31" s="55">
        <f t="shared" si="1"/>
        <v>0</v>
      </c>
      <c r="I31" s="214"/>
      <c r="J31" s="23"/>
      <c r="K31" s="23"/>
    </row>
    <row r="32" spans="2:14" ht="19.5" customHeight="1" x14ac:dyDescent="0.5">
      <c r="B32" s="44" t="s">
        <v>87</v>
      </c>
      <c r="C32" s="51">
        <v>0</v>
      </c>
      <c r="D32" s="52">
        <v>0</v>
      </c>
      <c r="E32" s="56">
        <f t="shared" si="0"/>
        <v>0</v>
      </c>
      <c r="F32" s="292"/>
      <c r="G32" s="339"/>
      <c r="H32" s="55">
        <f t="shared" si="1"/>
        <v>0</v>
      </c>
      <c r="I32" s="214"/>
      <c r="J32" s="23"/>
      <c r="K32" s="23"/>
    </row>
    <row r="33" spans="2:11" ht="19.5" customHeight="1" x14ac:dyDescent="0.4">
      <c r="B33" s="44" t="s">
        <v>88</v>
      </c>
      <c r="C33" s="51">
        <v>8.3000000000000007</v>
      </c>
      <c r="D33" s="51">
        <v>1</v>
      </c>
      <c r="E33" s="56">
        <f t="shared" si="0"/>
        <v>0.12048192771084336</v>
      </c>
      <c r="F33" s="292"/>
      <c r="G33" s="339"/>
      <c r="H33" s="54">
        <f t="shared" ref="H33:H38" si="2">+(D33*100%)/$G$23</f>
        <v>1</v>
      </c>
      <c r="I33" s="214"/>
      <c r="J33" s="23"/>
      <c r="K33" s="23"/>
    </row>
    <row r="34" spans="2:11" ht="19.5" customHeight="1" x14ac:dyDescent="0.4">
      <c r="B34" s="44" t="s">
        <v>89</v>
      </c>
      <c r="C34" s="51">
        <v>8.3000000000000007</v>
      </c>
      <c r="D34" s="51">
        <v>1</v>
      </c>
      <c r="E34" s="63">
        <f>IF(OR(C34=0,C34=""),0,D34/C34)</f>
        <v>0.12048192771084336</v>
      </c>
      <c r="F34" s="292"/>
      <c r="G34" s="339"/>
      <c r="H34" s="54">
        <f t="shared" si="2"/>
        <v>1</v>
      </c>
      <c r="I34" s="214"/>
      <c r="J34" s="23"/>
      <c r="K34" s="23"/>
    </row>
    <row r="35" spans="2:11" ht="19.5" customHeight="1" x14ac:dyDescent="0.4">
      <c r="B35" s="44" t="s">
        <v>90</v>
      </c>
      <c r="C35" s="51">
        <v>8.3000000000000007</v>
      </c>
      <c r="D35" s="51">
        <v>1</v>
      </c>
      <c r="E35" s="56">
        <f>IF(OR(C35=0,C35=""),0,D35/C35)</f>
        <v>0.12048192771084336</v>
      </c>
      <c r="F35" s="292"/>
      <c r="G35" s="339"/>
      <c r="H35" s="54">
        <f t="shared" si="2"/>
        <v>1</v>
      </c>
      <c r="I35" s="214"/>
      <c r="J35" s="23"/>
      <c r="K35" s="23"/>
    </row>
    <row r="36" spans="2:11" ht="19.5" customHeight="1" x14ac:dyDescent="0.4">
      <c r="B36" s="44" t="s">
        <v>91</v>
      </c>
      <c r="C36" s="51">
        <v>8.3000000000000007</v>
      </c>
      <c r="D36" s="51">
        <v>1</v>
      </c>
      <c r="E36" s="56">
        <f t="shared" si="0"/>
        <v>0.12048192771084336</v>
      </c>
      <c r="F36" s="292"/>
      <c r="G36" s="339"/>
      <c r="H36" s="54">
        <f t="shared" si="2"/>
        <v>1</v>
      </c>
      <c r="I36" s="214"/>
      <c r="J36" s="23"/>
      <c r="K36" s="23"/>
    </row>
    <row r="37" spans="2:11" ht="19.5" customHeight="1" x14ac:dyDescent="0.4">
      <c r="B37" s="44" t="s">
        <v>92</v>
      </c>
      <c r="C37" s="51">
        <v>8.3000000000000007</v>
      </c>
      <c r="D37" s="52"/>
      <c r="E37" s="56">
        <f t="shared" si="0"/>
        <v>0</v>
      </c>
      <c r="F37" s="292"/>
      <c r="G37" s="339"/>
      <c r="H37" s="54">
        <f t="shared" si="2"/>
        <v>0</v>
      </c>
      <c r="I37" s="214"/>
      <c r="J37" s="23"/>
      <c r="K37" s="23"/>
    </row>
    <row r="38" spans="2:11" ht="19.5" customHeight="1" x14ac:dyDescent="0.4">
      <c r="B38" s="44" t="s">
        <v>93</v>
      </c>
      <c r="C38" s="51">
        <v>8.3000000000000007</v>
      </c>
      <c r="D38" s="52"/>
      <c r="E38" s="56">
        <f t="shared" si="0"/>
        <v>0</v>
      </c>
      <c r="F38" s="293"/>
      <c r="G38" s="340"/>
      <c r="H38" s="54">
        <f t="shared" si="2"/>
        <v>0</v>
      </c>
      <c r="I38" s="215"/>
      <c r="J38" s="23"/>
      <c r="K38" s="23"/>
    </row>
    <row r="39" spans="2:11" ht="90" customHeight="1" x14ac:dyDescent="0.4">
      <c r="B39" s="45" t="s">
        <v>94</v>
      </c>
      <c r="C39" s="341" t="s">
        <v>205</v>
      </c>
      <c r="D39" s="298"/>
      <c r="E39" s="298"/>
      <c r="F39" s="299"/>
      <c r="G39" s="298"/>
      <c r="H39" s="298"/>
      <c r="I39" s="300"/>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315.75" customHeight="1" x14ac:dyDescent="0.4">
      <c r="B45" s="35" t="s">
        <v>96</v>
      </c>
      <c r="C45" s="301" t="s">
        <v>206</v>
      </c>
      <c r="D45" s="302"/>
      <c r="E45" s="302"/>
      <c r="F45" s="302"/>
      <c r="G45" s="302"/>
      <c r="H45" s="302"/>
      <c r="I45" s="303"/>
      <c r="J45" s="25"/>
      <c r="K45" s="25"/>
    </row>
    <row r="46" spans="2:11" ht="69.75" customHeight="1" x14ac:dyDescent="0.4">
      <c r="B46" s="35" t="s">
        <v>98</v>
      </c>
      <c r="C46" s="244"/>
      <c r="D46" s="245"/>
      <c r="E46" s="245"/>
      <c r="F46" s="245"/>
      <c r="G46" s="245"/>
      <c r="H46" s="245"/>
      <c r="I46" s="246"/>
      <c r="J46" s="25"/>
      <c r="K46" s="25"/>
    </row>
    <row r="47" spans="2:11" ht="22.5" customHeight="1" x14ac:dyDescent="0.4">
      <c r="B47" s="342" t="s">
        <v>100</v>
      </c>
      <c r="C47" s="343"/>
      <c r="D47" s="343"/>
      <c r="E47" s="343"/>
      <c r="F47" s="343"/>
      <c r="G47" s="343"/>
      <c r="H47" s="343"/>
      <c r="I47" s="344"/>
      <c r="J47" s="25"/>
      <c r="K47" s="25"/>
    </row>
    <row r="48" spans="2:11" ht="32.25" customHeight="1" x14ac:dyDescent="0.4">
      <c r="B48" s="47" t="s">
        <v>101</v>
      </c>
      <c r="C48" s="132" t="s">
        <v>207</v>
      </c>
      <c r="D48" s="132"/>
      <c r="E48" s="132"/>
      <c r="F48" s="132"/>
      <c r="G48" s="132"/>
      <c r="H48" s="132"/>
      <c r="I48" s="132"/>
      <c r="J48" s="26"/>
      <c r="K48" s="26"/>
    </row>
    <row r="49" spans="2:11" ht="28.5" customHeight="1" x14ac:dyDescent="0.4">
      <c r="B49" s="38" t="s">
        <v>103</v>
      </c>
      <c r="C49" s="132" t="s">
        <v>207</v>
      </c>
      <c r="D49" s="132"/>
      <c r="E49" s="132"/>
      <c r="F49" s="132"/>
      <c r="G49" s="132"/>
      <c r="H49" s="132"/>
      <c r="I49" s="132"/>
      <c r="J49" s="26"/>
      <c r="K49" s="26"/>
    </row>
    <row r="50" spans="2:11" ht="30" customHeight="1" x14ac:dyDescent="0.4">
      <c r="B50" s="46" t="s">
        <v>104</v>
      </c>
      <c r="C50" s="132"/>
      <c r="D50" s="132"/>
      <c r="E50" s="132"/>
      <c r="F50" s="132"/>
      <c r="G50" s="132"/>
      <c r="H50" s="132"/>
      <c r="I50" s="13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E00-000000000000}">
      <formula1>O17:O19</formula1>
    </dataValidation>
    <dataValidation type="list" allowBlank="1" showInputMessage="1" showErrorMessage="1" sqref="H12:I12" xr:uid="{00000000-0002-0000-0E00-000001000000}">
      <formula1>M17:M19</formula1>
    </dataValidation>
    <dataValidation type="list" allowBlank="1" showInputMessage="1" showErrorMessage="1" sqref="C24:E24" xr:uid="{00000000-0002-0000-0E00-000002000000}">
      <formula1>$M$12:$M$15</formula1>
    </dataValidation>
    <dataValidation type="list" allowBlank="1" showInputMessage="1" showErrorMessage="1" sqref="C9:F9" xr:uid="{00000000-0002-0000-0E00-000003000000}">
      <formula1>$M$6:$M$9</formula1>
    </dataValidation>
    <dataValidation type="list" allowBlank="1" showInputMessage="1" showErrorMessage="1" sqref="J10:K10" xr:uid="{00000000-0002-0000-0E00-000004000000}">
      <formula1>$M$21:$M$28</formula1>
    </dataValidation>
    <dataValidation type="list" allowBlank="1" showInputMessage="1" showErrorMessage="1" sqref="H13:I13" xr:uid="{00000000-0002-0000-0E00-000005000000}">
      <formula1>$N$5:$N$8</formula1>
    </dataValidation>
    <dataValidation type="list" allowBlank="1" showInputMessage="1" showErrorMessage="1" sqref="C7 I7" xr:uid="{00000000-0002-0000-0E00-000006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79998168889431442"/>
  </sheetPr>
  <dimension ref="B1:X56"/>
  <sheetViews>
    <sheetView topLeftCell="B10" zoomScaleNormal="100" workbookViewId="0">
      <selection activeCell="C14" sqref="C14:I1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9" width="27.1171875" style="3" customWidth="1"/>
    <col min="10"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t="s">
        <v>33</v>
      </c>
      <c r="J7" s="11"/>
      <c r="K7" s="11"/>
      <c r="M7" s="7" t="s">
        <v>19</v>
      </c>
      <c r="N7" s="2" t="s">
        <v>20</v>
      </c>
    </row>
    <row r="8" spans="2:14" ht="30.75" customHeight="1" x14ac:dyDescent="0.4">
      <c r="B8" s="35" t="s">
        <v>21</v>
      </c>
      <c r="C8" s="112"/>
      <c r="D8" s="112"/>
      <c r="E8" s="112"/>
      <c r="F8" s="112"/>
      <c r="G8" s="38" t="s">
        <v>23</v>
      </c>
      <c r="H8" s="118">
        <v>7951</v>
      </c>
      <c r="I8" s="118"/>
      <c r="J8" s="12"/>
      <c r="K8" s="12"/>
      <c r="M8" s="7" t="s">
        <v>24</v>
      </c>
      <c r="N8" s="2" t="s">
        <v>25</v>
      </c>
    </row>
    <row r="9" spans="2:14" ht="30.75" customHeight="1" x14ac:dyDescent="0.4">
      <c r="B9" s="35" t="s">
        <v>3</v>
      </c>
      <c r="C9" s="119"/>
      <c r="D9" s="119"/>
      <c r="E9" s="119"/>
      <c r="F9" s="119"/>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14" t="s">
        <v>208</v>
      </c>
      <c r="D12" s="114"/>
      <c r="E12" s="114"/>
      <c r="F12" s="114"/>
      <c r="G12" s="38" t="s">
        <v>36</v>
      </c>
      <c r="H12" s="115" t="s">
        <v>53</v>
      </c>
      <c r="I12" s="115"/>
      <c r="J12" s="11"/>
      <c r="K12" s="11"/>
      <c r="M12" s="14" t="s">
        <v>38</v>
      </c>
      <c r="N12" s="2" t="s">
        <v>18</v>
      </c>
    </row>
    <row r="13" spans="2:14" ht="30.75" customHeight="1" x14ac:dyDescent="0.4">
      <c r="B13" s="35" t="s">
        <v>39</v>
      </c>
      <c r="C13" s="116" t="s">
        <v>190</v>
      </c>
      <c r="D13" s="116"/>
      <c r="E13" s="116"/>
      <c r="F13" s="116"/>
      <c r="G13" s="38" t="s">
        <v>41</v>
      </c>
      <c r="H13" s="113" t="s">
        <v>8</v>
      </c>
      <c r="I13" s="113"/>
      <c r="J13" s="11"/>
      <c r="K13" s="11"/>
      <c r="M13" s="14" t="s">
        <v>42</v>
      </c>
    </row>
    <row r="14" spans="2:14" ht="64.5" customHeight="1" x14ac:dyDescent="0.4">
      <c r="B14" s="35" t="s">
        <v>43</v>
      </c>
      <c r="C14" s="320" t="s">
        <v>209</v>
      </c>
      <c r="D14" s="320"/>
      <c r="E14" s="320"/>
      <c r="F14" s="320"/>
      <c r="G14" s="320"/>
      <c r="H14" s="320"/>
      <c r="I14" s="320"/>
      <c r="J14" s="15"/>
      <c r="K14" s="15"/>
      <c r="M14" s="14" t="s">
        <v>45</v>
      </c>
      <c r="N14" s="2"/>
    </row>
    <row r="15" spans="2:14" ht="30.75" customHeight="1" x14ac:dyDescent="0.4">
      <c r="B15" s="35" t="s">
        <v>46</v>
      </c>
      <c r="C15" s="114" t="s">
        <v>210</v>
      </c>
      <c r="D15" s="114"/>
      <c r="E15" s="114"/>
      <c r="F15" s="114"/>
      <c r="G15" s="114"/>
      <c r="H15" s="114"/>
      <c r="I15" s="114"/>
      <c r="J15" s="16"/>
      <c r="K15" s="16"/>
      <c r="M15" s="14" t="s">
        <v>48</v>
      </c>
      <c r="N15" s="2"/>
    </row>
    <row r="16" spans="2:14" ht="20.25" customHeight="1" x14ac:dyDescent="0.4">
      <c r="B16" s="35" t="s">
        <v>49</v>
      </c>
      <c r="C16" s="112" t="s">
        <v>193</v>
      </c>
      <c r="D16" s="112"/>
      <c r="E16" s="112"/>
      <c r="F16" s="112"/>
      <c r="G16" s="112"/>
      <c r="H16" s="112"/>
      <c r="I16" s="112"/>
      <c r="J16" s="17"/>
      <c r="K16" s="17"/>
      <c r="M16" s="14"/>
      <c r="N16" s="2"/>
    </row>
    <row r="17" spans="2:14" ht="30.75" customHeight="1" x14ac:dyDescent="0.4">
      <c r="B17" s="35" t="s">
        <v>51</v>
      </c>
      <c r="C17" s="113" t="s">
        <v>167</v>
      </c>
      <c r="D17" s="126"/>
      <c r="E17" s="126"/>
      <c r="F17" s="126"/>
      <c r="G17" s="126"/>
      <c r="H17" s="126"/>
      <c r="I17" s="126"/>
      <c r="J17" s="18"/>
      <c r="K17" s="18"/>
      <c r="M17" s="14" t="s">
        <v>53</v>
      </c>
      <c r="N17" s="2"/>
    </row>
    <row r="18" spans="2:14" ht="18" customHeight="1" x14ac:dyDescent="0.4">
      <c r="B18" s="129" t="s">
        <v>54</v>
      </c>
      <c r="C18" s="130" t="s">
        <v>55</v>
      </c>
      <c r="D18" s="130"/>
      <c r="E18" s="130"/>
      <c r="F18" s="131" t="s">
        <v>56</v>
      </c>
      <c r="G18" s="131"/>
      <c r="H18" s="131"/>
      <c r="I18" s="131"/>
      <c r="J18" s="19"/>
      <c r="K18" s="19"/>
      <c r="M18" s="14" t="s">
        <v>57</v>
      </c>
      <c r="N18" s="2"/>
    </row>
    <row r="19" spans="2:14" ht="39.75" customHeight="1" x14ac:dyDescent="0.4">
      <c r="B19" s="129"/>
      <c r="C19" s="275" t="s">
        <v>201</v>
      </c>
      <c r="D19" s="276"/>
      <c r="E19" s="277"/>
      <c r="F19" s="278" t="s">
        <v>202</v>
      </c>
      <c r="G19" s="279"/>
      <c r="H19" s="279"/>
      <c r="I19" s="280"/>
      <c r="J19" s="17"/>
      <c r="K19" s="17"/>
      <c r="M19" s="14" t="s">
        <v>37</v>
      </c>
      <c r="N19" s="2"/>
    </row>
    <row r="20" spans="2:14" ht="39.75" customHeight="1" x14ac:dyDescent="0.4">
      <c r="B20" s="36" t="s">
        <v>60</v>
      </c>
      <c r="C20" s="275" t="s">
        <v>203</v>
      </c>
      <c r="D20" s="276"/>
      <c r="E20" s="277"/>
      <c r="F20" s="278" t="s">
        <v>204</v>
      </c>
      <c r="G20" s="279"/>
      <c r="H20" s="279"/>
      <c r="I20" s="280"/>
      <c r="J20" s="11"/>
      <c r="K20" s="11"/>
      <c r="M20" s="14"/>
      <c r="N20" s="2"/>
    </row>
    <row r="21" spans="2:14" ht="42" customHeight="1" x14ac:dyDescent="0.4">
      <c r="B21" s="36" t="s">
        <v>61</v>
      </c>
      <c r="C21" s="281"/>
      <c r="D21" s="282"/>
      <c r="E21" s="283"/>
      <c r="F21" s="269"/>
      <c r="G21" s="270"/>
      <c r="H21" s="270"/>
      <c r="I21" s="284"/>
      <c r="J21" s="16"/>
      <c r="K21" s="16"/>
      <c r="M21" s="20"/>
      <c r="N21" s="2"/>
    </row>
    <row r="22" spans="2:14" ht="23.25" customHeight="1" x14ac:dyDescent="0.4">
      <c r="B22" s="36" t="s">
        <v>64</v>
      </c>
      <c r="C22" s="285" t="s">
        <v>142</v>
      </c>
      <c r="D22" s="286"/>
      <c r="E22" s="287"/>
      <c r="F22" s="38" t="s">
        <v>66</v>
      </c>
      <c r="G22" s="48"/>
      <c r="H22" s="38" t="s">
        <v>67</v>
      </c>
      <c r="I22" s="49"/>
      <c r="J22" s="21"/>
      <c r="K22" s="21"/>
      <c r="M22" s="20"/>
    </row>
    <row r="23" spans="2:14" ht="27" customHeight="1" x14ac:dyDescent="0.4">
      <c r="B23" s="36" t="s">
        <v>68</v>
      </c>
      <c r="C23" s="269" t="s">
        <v>144</v>
      </c>
      <c r="D23" s="270"/>
      <c r="E23" s="271"/>
      <c r="F23" s="38" t="s">
        <v>70</v>
      </c>
      <c r="G23" s="209">
        <v>1</v>
      </c>
      <c r="H23" s="210"/>
      <c r="I23" s="211"/>
      <c r="J23" s="22"/>
      <c r="K23" s="22"/>
      <c r="M23" s="20"/>
    </row>
    <row r="24" spans="2:14" ht="30.75" customHeight="1" x14ac:dyDescent="0.4">
      <c r="B24" s="37" t="s">
        <v>71</v>
      </c>
      <c r="C24" s="288" t="s">
        <v>48</v>
      </c>
      <c r="D24" s="289"/>
      <c r="E24" s="290"/>
      <c r="F24" s="39" t="s">
        <v>72</v>
      </c>
      <c r="G24" s="269"/>
      <c r="H24" s="270"/>
      <c r="I24" s="271"/>
      <c r="J24" s="19"/>
      <c r="K24" s="19"/>
      <c r="M24" s="20"/>
    </row>
    <row r="25" spans="2:14" ht="22.5" customHeight="1" x14ac:dyDescent="0.4">
      <c r="B25" s="173" t="s">
        <v>73</v>
      </c>
      <c r="C25" s="122"/>
      <c r="D25" s="122"/>
      <c r="E25" s="122"/>
      <c r="F25" s="122"/>
      <c r="G25" s="122"/>
      <c r="H25" s="122"/>
      <c r="I25" s="174"/>
      <c r="J25" s="9"/>
      <c r="K25" s="9"/>
      <c r="M25" s="20"/>
    </row>
    <row r="26" spans="2:14" ht="43.5" customHeight="1" x14ac:dyDescent="0.4">
      <c r="B26" s="40" t="s">
        <v>74</v>
      </c>
      <c r="C26" s="41" t="s">
        <v>75</v>
      </c>
      <c r="D26" s="41" t="s">
        <v>76</v>
      </c>
      <c r="E26" s="42" t="s">
        <v>77</v>
      </c>
      <c r="F26" s="57" t="s">
        <v>78</v>
      </c>
      <c r="G26" s="41" t="s">
        <v>79</v>
      </c>
      <c r="H26" s="42" t="s">
        <v>80</v>
      </c>
      <c r="I26" s="43" t="s">
        <v>81</v>
      </c>
      <c r="J26" s="17"/>
      <c r="K26" s="17"/>
      <c r="M26" s="20"/>
    </row>
    <row r="27" spans="2:14" ht="19.5" customHeight="1" x14ac:dyDescent="0.4">
      <c r="B27" s="44" t="s">
        <v>82</v>
      </c>
      <c r="C27" s="51">
        <v>0</v>
      </c>
      <c r="D27" s="52"/>
      <c r="E27" s="56">
        <f>IF(OR(C27=0,C27=""),0,D27/C27)</f>
        <v>0</v>
      </c>
      <c r="F27" s="291">
        <f>SUM(C27:C38)</f>
        <v>49.8</v>
      </c>
      <c r="G27" s="294">
        <f>SUM(D27:D38)</f>
        <v>4</v>
      </c>
      <c r="H27" s="54">
        <f>+(D27*100%)/$G$23</f>
        <v>0</v>
      </c>
      <c r="I27" s="213">
        <f>G27+I22</f>
        <v>4</v>
      </c>
      <c r="J27" s="23"/>
      <c r="K27" s="23"/>
      <c r="M27" s="20"/>
    </row>
    <row r="28" spans="2:14" ht="19.5" customHeight="1" x14ac:dyDescent="0.5">
      <c r="B28" s="44" t="s">
        <v>83</v>
      </c>
      <c r="C28" s="51">
        <v>0</v>
      </c>
      <c r="D28" s="52">
        <v>0</v>
      </c>
      <c r="E28" s="56">
        <f t="shared" ref="E28:E38" si="0">IF(OR(C28=0,C28=""),0,D28/C28)</f>
        <v>0</v>
      </c>
      <c r="F28" s="292"/>
      <c r="G28" s="295"/>
      <c r="H28" s="55">
        <f>+IF(D28="","",((D28*100%)/$G$23)+H27)</f>
        <v>0</v>
      </c>
      <c r="I28" s="214"/>
      <c r="J28" s="23"/>
      <c r="K28" s="23"/>
      <c r="M28" s="20"/>
    </row>
    <row r="29" spans="2:14" ht="19.5" customHeight="1" x14ac:dyDescent="0.5">
      <c r="B29" s="44" t="s">
        <v>84</v>
      </c>
      <c r="C29" s="51">
        <v>0</v>
      </c>
      <c r="D29" s="52">
        <v>0</v>
      </c>
      <c r="E29" s="56">
        <f t="shared" si="0"/>
        <v>0</v>
      </c>
      <c r="F29" s="292"/>
      <c r="G29" s="295"/>
      <c r="H29" s="55">
        <f>+IF(D29="","",((D29*100%)/$G$23)+H28)</f>
        <v>0</v>
      </c>
      <c r="I29" s="214"/>
      <c r="J29" s="23"/>
      <c r="K29" s="23"/>
      <c r="M29" s="20"/>
    </row>
    <row r="30" spans="2:14" ht="19.5" customHeight="1" x14ac:dyDescent="0.5">
      <c r="B30" s="44" t="s">
        <v>85</v>
      </c>
      <c r="C30" s="51">
        <v>0</v>
      </c>
      <c r="D30" s="52">
        <v>0</v>
      </c>
      <c r="E30" s="56">
        <f t="shared" si="0"/>
        <v>0</v>
      </c>
      <c r="F30" s="292"/>
      <c r="G30" s="295"/>
      <c r="H30" s="55">
        <f t="shared" ref="H30:H38" si="1">+IF(D30="","",((D30*100%)/$G$23)+H29)</f>
        <v>0</v>
      </c>
      <c r="I30" s="214"/>
      <c r="J30" s="23"/>
      <c r="K30" s="23"/>
    </row>
    <row r="31" spans="2:14" ht="19.5" customHeight="1" x14ac:dyDescent="0.5">
      <c r="B31" s="44" t="s">
        <v>86</v>
      </c>
      <c r="C31" s="51">
        <v>0</v>
      </c>
      <c r="D31" s="52">
        <v>0</v>
      </c>
      <c r="E31" s="56">
        <f t="shared" si="0"/>
        <v>0</v>
      </c>
      <c r="F31" s="292"/>
      <c r="G31" s="295"/>
      <c r="H31" s="55">
        <f t="shared" si="1"/>
        <v>0</v>
      </c>
      <c r="I31" s="214"/>
      <c r="J31" s="23"/>
      <c r="K31" s="23"/>
    </row>
    <row r="32" spans="2:14" ht="19.5" customHeight="1" x14ac:dyDescent="0.5">
      <c r="B32" s="44" t="s">
        <v>87</v>
      </c>
      <c r="C32" s="51">
        <v>0</v>
      </c>
      <c r="D32" s="52">
        <v>0</v>
      </c>
      <c r="E32" s="56">
        <f t="shared" si="0"/>
        <v>0</v>
      </c>
      <c r="F32" s="292"/>
      <c r="G32" s="295"/>
      <c r="H32" s="55">
        <f t="shared" si="1"/>
        <v>0</v>
      </c>
      <c r="I32" s="214"/>
      <c r="J32" s="23"/>
      <c r="K32" s="23"/>
    </row>
    <row r="33" spans="2:11" ht="19.5" customHeight="1" x14ac:dyDescent="0.4">
      <c r="B33" s="44" t="s">
        <v>88</v>
      </c>
      <c r="C33" s="51">
        <v>8.3000000000000007</v>
      </c>
      <c r="D33" s="52">
        <v>1</v>
      </c>
      <c r="E33" s="56">
        <f t="shared" si="0"/>
        <v>0.12048192771084336</v>
      </c>
      <c r="F33" s="292"/>
      <c r="G33" s="295"/>
      <c r="H33" s="54">
        <f>+(D33*100%)/$G$23</f>
        <v>1</v>
      </c>
      <c r="I33" s="214"/>
      <c r="J33" s="23"/>
      <c r="K33" s="23"/>
    </row>
    <row r="34" spans="2:11" ht="19.5" customHeight="1" x14ac:dyDescent="0.4">
      <c r="B34" s="44" t="s">
        <v>89</v>
      </c>
      <c r="C34" s="51">
        <v>8.3000000000000007</v>
      </c>
      <c r="D34" s="52">
        <v>1</v>
      </c>
      <c r="E34" s="56">
        <f t="shared" si="0"/>
        <v>0.12048192771084336</v>
      </c>
      <c r="F34" s="292"/>
      <c r="G34" s="295"/>
      <c r="H34" s="54">
        <f>+(D34*100%)/$G$23</f>
        <v>1</v>
      </c>
      <c r="I34" s="214"/>
      <c r="J34" s="23"/>
      <c r="K34" s="23"/>
    </row>
    <row r="35" spans="2:11" ht="19.5" customHeight="1" x14ac:dyDescent="0.4">
      <c r="B35" s="44" t="s">
        <v>90</v>
      </c>
      <c r="C35" s="51">
        <v>8.3000000000000007</v>
      </c>
      <c r="D35" s="52">
        <v>1</v>
      </c>
      <c r="E35" s="56">
        <f t="shared" si="0"/>
        <v>0.12048192771084336</v>
      </c>
      <c r="F35" s="292"/>
      <c r="G35" s="295"/>
      <c r="H35" s="54">
        <f>+(D35*100%)/$G$23</f>
        <v>1</v>
      </c>
      <c r="I35" s="214"/>
      <c r="J35" s="23"/>
      <c r="K35" s="23"/>
    </row>
    <row r="36" spans="2:11" ht="19.5" customHeight="1" x14ac:dyDescent="0.4">
      <c r="B36" s="44" t="s">
        <v>91</v>
      </c>
      <c r="C36" s="51">
        <v>8.3000000000000007</v>
      </c>
      <c r="D36" s="52">
        <v>1</v>
      </c>
      <c r="E36" s="56">
        <f t="shared" si="0"/>
        <v>0.12048192771084336</v>
      </c>
      <c r="F36" s="292"/>
      <c r="G36" s="295"/>
      <c r="H36" s="54">
        <f>+(D36*100%)/$G$23</f>
        <v>1</v>
      </c>
      <c r="I36" s="214"/>
      <c r="J36" s="23"/>
      <c r="K36" s="23"/>
    </row>
    <row r="37" spans="2:11" ht="19.5" customHeight="1" x14ac:dyDescent="0.5">
      <c r="B37" s="44" t="s">
        <v>92</v>
      </c>
      <c r="C37" s="51">
        <v>8.3000000000000007</v>
      </c>
      <c r="D37" s="52"/>
      <c r="E37" s="56">
        <f t="shared" si="0"/>
        <v>0</v>
      </c>
      <c r="F37" s="292"/>
      <c r="G37" s="295"/>
      <c r="H37" s="55" t="str">
        <f t="shared" si="1"/>
        <v/>
      </c>
      <c r="I37" s="214"/>
      <c r="J37" s="23"/>
      <c r="K37" s="23"/>
    </row>
    <row r="38" spans="2:11" ht="19.5" customHeight="1" x14ac:dyDescent="0.5">
      <c r="B38" s="44" t="s">
        <v>93</v>
      </c>
      <c r="C38" s="51">
        <v>8.3000000000000007</v>
      </c>
      <c r="D38" s="52"/>
      <c r="E38" s="56">
        <f t="shared" si="0"/>
        <v>0</v>
      </c>
      <c r="F38" s="293"/>
      <c r="G38" s="296"/>
      <c r="H38" s="55" t="str">
        <f t="shared" si="1"/>
        <v/>
      </c>
      <c r="I38" s="215"/>
      <c r="J38" s="23"/>
      <c r="K38" s="23"/>
    </row>
    <row r="39" spans="2:11" ht="90" customHeight="1" x14ac:dyDescent="0.4">
      <c r="B39" s="45" t="s">
        <v>94</v>
      </c>
      <c r="C39" s="297" t="s">
        <v>211</v>
      </c>
      <c r="D39" s="298"/>
      <c r="E39" s="298"/>
      <c r="F39" s="299"/>
      <c r="G39" s="298"/>
      <c r="H39" s="298"/>
      <c r="I39" s="300"/>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315.75" customHeight="1" x14ac:dyDescent="0.4">
      <c r="B45" s="35" t="s">
        <v>96</v>
      </c>
      <c r="C45" s="301" t="s">
        <v>274</v>
      </c>
      <c r="D45" s="302"/>
      <c r="E45" s="302"/>
      <c r="F45" s="302"/>
      <c r="G45" s="302"/>
      <c r="H45" s="302"/>
      <c r="I45" s="303"/>
      <c r="J45" s="25"/>
      <c r="K45" s="25"/>
    </row>
    <row r="46" spans="2:11" ht="69.75" customHeight="1" x14ac:dyDescent="0.4">
      <c r="B46" s="35" t="s">
        <v>98</v>
      </c>
      <c r="C46" s="244"/>
      <c r="D46" s="245"/>
      <c r="E46" s="245"/>
      <c r="F46" s="245"/>
      <c r="G46" s="245"/>
      <c r="H46" s="245"/>
      <c r="I46" s="246"/>
      <c r="J46" s="25"/>
      <c r="K46" s="25"/>
    </row>
    <row r="47" spans="2:11" ht="22.5" customHeight="1" x14ac:dyDescent="0.4">
      <c r="B47" s="122" t="s">
        <v>100</v>
      </c>
      <c r="C47" s="122"/>
      <c r="D47" s="122"/>
      <c r="E47" s="122"/>
      <c r="F47" s="122"/>
      <c r="G47" s="122"/>
      <c r="H47" s="122"/>
      <c r="I47" s="122"/>
      <c r="J47" s="25"/>
      <c r="K47" s="25"/>
    </row>
    <row r="48" spans="2:11" ht="32.25" customHeight="1" x14ac:dyDescent="0.4">
      <c r="B48" s="47" t="s">
        <v>101</v>
      </c>
      <c r="C48" s="132" t="s">
        <v>207</v>
      </c>
      <c r="D48" s="132"/>
      <c r="E48" s="132"/>
      <c r="F48" s="132"/>
      <c r="G48" s="132"/>
      <c r="H48" s="132"/>
      <c r="I48" s="132"/>
      <c r="J48" s="26"/>
      <c r="K48" s="26"/>
    </row>
    <row r="49" spans="2:11" ht="28.5" customHeight="1" x14ac:dyDescent="0.4">
      <c r="B49" s="38" t="s">
        <v>103</v>
      </c>
      <c r="C49" s="132" t="s">
        <v>207</v>
      </c>
      <c r="D49" s="132"/>
      <c r="E49" s="132"/>
      <c r="F49" s="132"/>
      <c r="G49" s="132"/>
      <c r="H49" s="132"/>
      <c r="I49" s="132"/>
      <c r="J49" s="26"/>
      <c r="K49" s="26"/>
    </row>
    <row r="50" spans="2:11" ht="30" customHeight="1" x14ac:dyDescent="0.4">
      <c r="B50" s="46" t="s">
        <v>104</v>
      </c>
      <c r="C50" s="132"/>
      <c r="D50" s="132"/>
      <c r="E50" s="132"/>
      <c r="F50" s="132"/>
      <c r="G50" s="132"/>
      <c r="H50" s="132"/>
      <c r="I50" s="13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F00-000000000000}">
      <formula1>$N$11:$N$12</formula1>
    </dataValidation>
    <dataValidation type="list" allowBlank="1" showInputMessage="1" showErrorMessage="1" sqref="H13:I13" xr:uid="{00000000-0002-0000-0F00-000001000000}">
      <formula1>$N$5:$N$8</formula1>
    </dataValidation>
    <dataValidation type="list" allowBlank="1" showInputMessage="1" showErrorMessage="1" sqref="J10:K10" xr:uid="{00000000-0002-0000-0F00-000002000000}">
      <formula1>$M$21:$M$28</formula1>
    </dataValidation>
    <dataValidation type="list" allowBlank="1" showInputMessage="1" showErrorMessage="1" sqref="C9:F9" xr:uid="{00000000-0002-0000-0F00-000003000000}">
      <formula1>$M$6:$M$9</formula1>
    </dataValidation>
    <dataValidation type="list" allowBlank="1" showInputMessage="1" showErrorMessage="1" sqref="C24:E24" xr:uid="{00000000-0002-0000-0F00-000004000000}">
      <formula1>$M$12:$M$15</formula1>
    </dataValidation>
    <dataValidation type="list" allowBlank="1" showInputMessage="1" showErrorMessage="1" sqref="H12:I12" xr:uid="{00000000-0002-0000-0F00-000005000000}">
      <formula1>M17:M19</formula1>
    </dataValidation>
    <dataValidation type="list" showDropDown="1" showInputMessage="1" showErrorMessage="1" sqref="K12" xr:uid="{00000000-0002-0000-0F00-000006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50"/>
  <sheetViews>
    <sheetView topLeftCell="A5" workbookViewId="0">
      <selection activeCell="C16" sqref="C16:I16"/>
    </sheetView>
  </sheetViews>
  <sheetFormatPr baseColWidth="10" defaultColWidth="9.1171875" defaultRowHeight="14.35" x14ac:dyDescent="0.5"/>
  <cols>
    <col min="1" max="1" width="0.87890625" customWidth="1"/>
    <col min="2" max="2" width="20" customWidth="1"/>
    <col min="3" max="3" width="17" customWidth="1"/>
    <col min="4" max="4" width="20.5859375" customWidth="1"/>
    <col min="5" max="5" width="18" customWidth="1"/>
    <col min="6" max="6" width="16" customWidth="1"/>
    <col min="7" max="7" width="18.29296875" customWidth="1"/>
    <col min="8" max="8" width="22.29296875" customWidth="1"/>
  </cols>
  <sheetData>
    <row r="1" spans="1:24" x14ac:dyDescent="0.5">
      <c r="A1" s="3"/>
      <c r="B1" s="106"/>
      <c r="C1" s="107" t="s">
        <v>0</v>
      </c>
      <c r="D1" s="107"/>
      <c r="E1" s="107"/>
      <c r="F1" s="107"/>
      <c r="G1" s="107"/>
      <c r="H1" s="107"/>
      <c r="I1" s="108"/>
      <c r="J1" s="6"/>
      <c r="K1" s="6"/>
      <c r="L1" s="1"/>
      <c r="M1" s="7" t="s">
        <v>1</v>
      </c>
      <c r="N1" s="1"/>
      <c r="O1" s="1"/>
      <c r="P1" s="1"/>
      <c r="Q1" s="1"/>
      <c r="R1" s="1"/>
      <c r="S1" s="1"/>
      <c r="T1" s="1"/>
      <c r="U1" s="1"/>
      <c r="V1" s="1"/>
      <c r="W1" s="1"/>
      <c r="X1" s="1"/>
    </row>
    <row r="2" spans="1:24" x14ac:dyDescent="0.5">
      <c r="A2" s="3"/>
      <c r="B2" s="106"/>
      <c r="C2" s="107" t="s">
        <v>2</v>
      </c>
      <c r="D2" s="107"/>
      <c r="E2" s="107"/>
      <c r="F2" s="107"/>
      <c r="G2" s="107"/>
      <c r="H2" s="107"/>
      <c r="I2" s="108"/>
      <c r="J2" s="6"/>
      <c r="K2" s="6"/>
      <c r="L2" s="1"/>
      <c r="M2" s="7" t="s">
        <v>3</v>
      </c>
      <c r="N2" s="1"/>
      <c r="O2" s="1"/>
      <c r="P2" s="1"/>
      <c r="Q2" s="1"/>
      <c r="R2" s="1"/>
      <c r="S2" s="1"/>
      <c r="T2" s="1"/>
      <c r="U2" s="1"/>
      <c r="V2" s="1"/>
      <c r="W2" s="1"/>
      <c r="X2" s="1"/>
    </row>
    <row r="3" spans="1:24" x14ac:dyDescent="0.5">
      <c r="A3" s="3"/>
      <c r="B3" s="106"/>
      <c r="C3" s="107" t="s">
        <v>4</v>
      </c>
      <c r="D3" s="107"/>
      <c r="E3" s="107"/>
      <c r="F3" s="107" t="s">
        <v>5</v>
      </c>
      <c r="G3" s="107"/>
      <c r="H3" s="107"/>
      <c r="I3" s="108"/>
      <c r="J3" s="6"/>
      <c r="K3" s="6"/>
      <c r="L3" s="1"/>
      <c r="M3" s="7" t="s">
        <v>6</v>
      </c>
      <c r="N3" s="1"/>
      <c r="O3" s="1"/>
      <c r="P3" s="1"/>
      <c r="Q3" s="1"/>
      <c r="R3" s="1"/>
      <c r="S3" s="1"/>
      <c r="T3" s="1"/>
      <c r="U3" s="1"/>
      <c r="V3" s="1"/>
      <c r="W3" s="1"/>
      <c r="X3" s="1"/>
    </row>
    <row r="4" spans="1:24" x14ac:dyDescent="0.5">
      <c r="A4" s="3"/>
      <c r="B4" s="109"/>
      <c r="C4" s="109"/>
      <c r="D4" s="109"/>
      <c r="E4" s="109"/>
      <c r="F4" s="109"/>
      <c r="G4" s="109"/>
      <c r="H4" s="109"/>
      <c r="I4" s="109"/>
      <c r="J4" s="8"/>
      <c r="K4" s="8"/>
      <c r="L4" s="1"/>
      <c r="M4" s="1"/>
      <c r="N4" s="1"/>
      <c r="O4" s="1"/>
      <c r="P4" s="1"/>
      <c r="Q4" s="1"/>
      <c r="R4" s="1"/>
      <c r="S4" s="1"/>
      <c r="T4" s="1"/>
      <c r="U4" s="1"/>
      <c r="V4" s="1"/>
      <c r="W4" s="1"/>
      <c r="X4" s="1"/>
    </row>
    <row r="5" spans="1:24" x14ac:dyDescent="0.5">
      <c r="A5" s="3"/>
      <c r="B5" s="110" t="s">
        <v>7</v>
      </c>
      <c r="C5" s="110"/>
      <c r="D5" s="110"/>
      <c r="E5" s="110"/>
      <c r="F5" s="110"/>
      <c r="G5" s="110"/>
      <c r="H5" s="110"/>
      <c r="I5" s="110"/>
      <c r="J5" s="9"/>
      <c r="K5" s="9"/>
      <c r="L5" s="1"/>
      <c r="M5" s="1"/>
      <c r="N5" s="2" t="s">
        <v>8</v>
      </c>
      <c r="O5" s="1"/>
      <c r="P5" s="1"/>
      <c r="Q5" s="1"/>
      <c r="R5" s="1"/>
      <c r="S5" s="1"/>
      <c r="T5" s="1"/>
      <c r="U5" s="1"/>
      <c r="V5" s="1"/>
      <c r="W5" s="1"/>
      <c r="X5" s="1"/>
    </row>
    <row r="6" spans="1:24" ht="23.35" x14ac:dyDescent="0.5">
      <c r="A6" s="3"/>
      <c r="B6" s="35" t="s">
        <v>9</v>
      </c>
      <c r="C6" s="50"/>
      <c r="D6" s="111" t="s">
        <v>10</v>
      </c>
      <c r="E6" s="111"/>
      <c r="F6" s="112"/>
      <c r="G6" s="112"/>
      <c r="H6" s="112"/>
      <c r="I6" s="112"/>
      <c r="J6" s="10"/>
      <c r="K6" s="10"/>
      <c r="L6" s="1"/>
      <c r="M6" s="7" t="s">
        <v>12</v>
      </c>
      <c r="N6" s="2" t="s">
        <v>13</v>
      </c>
      <c r="O6" s="1"/>
      <c r="P6" s="1"/>
      <c r="Q6" s="1"/>
      <c r="R6" s="1"/>
      <c r="S6" s="1"/>
      <c r="T6" s="1"/>
      <c r="U6" s="1"/>
      <c r="V6" s="1"/>
      <c r="W6" s="1"/>
      <c r="X6" s="1"/>
    </row>
    <row r="7" spans="1:24" ht="23.35" x14ac:dyDescent="0.5">
      <c r="A7" s="3"/>
      <c r="B7" s="35" t="s">
        <v>14</v>
      </c>
      <c r="C7" s="50"/>
      <c r="D7" s="111" t="s">
        <v>15</v>
      </c>
      <c r="E7" s="111"/>
      <c r="F7" s="113"/>
      <c r="G7" s="113"/>
      <c r="H7" s="38" t="s">
        <v>17</v>
      </c>
      <c r="I7" s="50"/>
      <c r="J7" s="11"/>
      <c r="K7" s="11"/>
      <c r="L7" s="1"/>
      <c r="M7" s="7" t="s">
        <v>19</v>
      </c>
      <c r="N7" s="2" t="s">
        <v>20</v>
      </c>
      <c r="O7" s="1"/>
      <c r="P7" s="1"/>
      <c r="Q7" s="1"/>
      <c r="R7" s="1"/>
      <c r="S7" s="1"/>
      <c r="T7" s="1"/>
      <c r="U7" s="1"/>
      <c r="V7" s="1"/>
      <c r="W7" s="1"/>
      <c r="X7" s="1"/>
    </row>
    <row r="8" spans="1:24" x14ac:dyDescent="0.5">
      <c r="A8" s="3"/>
      <c r="B8" s="35" t="s">
        <v>21</v>
      </c>
      <c r="C8" s="112"/>
      <c r="D8" s="112"/>
      <c r="E8" s="112"/>
      <c r="F8" s="112"/>
      <c r="G8" s="38" t="s">
        <v>23</v>
      </c>
      <c r="H8" s="118"/>
      <c r="I8" s="118"/>
      <c r="J8" s="12"/>
      <c r="K8" s="12"/>
      <c r="L8" s="1"/>
      <c r="M8" s="7" t="s">
        <v>24</v>
      </c>
      <c r="N8" s="2" t="s">
        <v>25</v>
      </c>
      <c r="O8" s="1"/>
      <c r="P8" s="1"/>
      <c r="Q8" s="1"/>
      <c r="R8" s="1"/>
      <c r="S8" s="1"/>
      <c r="T8" s="1"/>
      <c r="U8" s="1"/>
      <c r="V8" s="1"/>
      <c r="W8" s="1"/>
      <c r="X8" s="1"/>
    </row>
    <row r="9" spans="1:24" x14ac:dyDescent="0.5">
      <c r="A9" s="3"/>
      <c r="B9" s="35" t="s">
        <v>3</v>
      </c>
      <c r="C9" s="119"/>
      <c r="D9" s="119"/>
      <c r="E9" s="119"/>
      <c r="F9" s="119"/>
      <c r="G9" s="38" t="s">
        <v>26</v>
      </c>
      <c r="H9" s="197"/>
      <c r="I9" s="197"/>
      <c r="J9" s="13"/>
      <c r="K9" s="13"/>
      <c r="L9" s="1"/>
      <c r="M9" s="14" t="s">
        <v>28</v>
      </c>
      <c r="N9" s="1"/>
      <c r="O9" s="1"/>
      <c r="P9" s="1"/>
      <c r="Q9" s="1"/>
      <c r="R9" s="1"/>
      <c r="S9" s="1"/>
      <c r="T9" s="1"/>
      <c r="U9" s="1"/>
      <c r="V9" s="1"/>
      <c r="W9" s="1"/>
      <c r="X9" s="1"/>
    </row>
    <row r="10" spans="1:24" x14ac:dyDescent="0.5">
      <c r="A10" s="3"/>
      <c r="B10" s="35" t="s">
        <v>29</v>
      </c>
      <c r="C10" s="112"/>
      <c r="D10" s="112"/>
      <c r="E10" s="112"/>
      <c r="F10" s="112"/>
      <c r="G10" s="112"/>
      <c r="H10" s="112"/>
      <c r="I10" s="112"/>
      <c r="J10" s="15"/>
      <c r="K10" s="15"/>
      <c r="L10" s="1"/>
      <c r="M10" s="14"/>
      <c r="N10" s="1"/>
      <c r="O10" s="1"/>
      <c r="P10" s="1"/>
      <c r="Q10" s="1"/>
      <c r="R10" s="1"/>
      <c r="S10" s="1"/>
      <c r="T10" s="1"/>
      <c r="U10" s="1"/>
      <c r="V10" s="1"/>
      <c r="W10" s="1"/>
      <c r="X10" s="1"/>
    </row>
    <row r="11" spans="1:24" ht="23.35" x14ac:dyDescent="0.5">
      <c r="A11" s="3"/>
      <c r="B11" s="35" t="s">
        <v>31</v>
      </c>
      <c r="C11" s="113"/>
      <c r="D11" s="113"/>
      <c r="E11" s="113"/>
      <c r="F11" s="113"/>
      <c r="G11" s="113"/>
      <c r="H11" s="113"/>
      <c r="I11" s="113"/>
      <c r="J11" s="11"/>
      <c r="K11" s="11"/>
      <c r="L11" s="1"/>
      <c r="M11" s="14"/>
      <c r="N11" s="2" t="s">
        <v>33</v>
      </c>
      <c r="O11" s="1"/>
      <c r="P11" s="1"/>
      <c r="Q11" s="1"/>
      <c r="R11" s="1"/>
      <c r="S11" s="1"/>
      <c r="T11" s="1"/>
      <c r="U11" s="1"/>
      <c r="V11" s="1"/>
      <c r="W11" s="1"/>
      <c r="X11" s="1"/>
    </row>
    <row r="12" spans="1:24" x14ac:dyDescent="0.5">
      <c r="A12" s="3"/>
      <c r="B12" s="35" t="s">
        <v>34</v>
      </c>
      <c r="C12" s="114" t="s">
        <v>212</v>
      </c>
      <c r="D12" s="114"/>
      <c r="E12" s="114"/>
      <c r="F12" s="114"/>
      <c r="G12" s="38" t="s">
        <v>36</v>
      </c>
      <c r="H12" s="115" t="s">
        <v>53</v>
      </c>
      <c r="I12" s="115"/>
      <c r="J12" s="11"/>
      <c r="K12" s="11"/>
      <c r="L12" s="1"/>
      <c r="M12" s="14" t="s">
        <v>38</v>
      </c>
      <c r="N12" s="2" t="s">
        <v>18</v>
      </c>
      <c r="O12" s="1"/>
      <c r="P12" s="1"/>
      <c r="Q12" s="1"/>
      <c r="R12" s="1"/>
      <c r="S12" s="1"/>
      <c r="T12" s="1"/>
      <c r="U12" s="1"/>
      <c r="V12" s="1"/>
      <c r="W12" s="1"/>
      <c r="X12" s="1"/>
    </row>
    <row r="13" spans="1:24" x14ac:dyDescent="0.5">
      <c r="A13" s="3"/>
      <c r="B13" s="35" t="s">
        <v>39</v>
      </c>
      <c r="C13" s="116" t="s">
        <v>164</v>
      </c>
      <c r="D13" s="116"/>
      <c r="E13" s="116"/>
      <c r="F13" s="116"/>
      <c r="G13" s="38" t="s">
        <v>41</v>
      </c>
      <c r="H13" s="113" t="s">
        <v>8</v>
      </c>
      <c r="I13" s="113"/>
      <c r="J13" s="11"/>
      <c r="K13" s="11"/>
      <c r="L13" s="1"/>
      <c r="M13" s="14" t="s">
        <v>42</v>
      </c>
      <c r="N13" s="1"/>
      <c r="O13" s="1"/>
      <c r="P13" s="1"/>
      <c r="Q13" s="1"/>
      <c r="R13" s="1"/>
      <c r="S13" s="1"/>
      <c r="T13" s="1"/>
      <c r="U13" s="1"/>
      <c r="V13" s="1"/>
      <c r="W13" s="1"/>
      <c r="X13" s="1"/>
    </row>
    <row r="14" spans="1:24" ht="23.35" x14ac:dyDescent="0.5">
      <c r="A14" s="3"/>
      <c r="B14" s="35" t="s">
        <v>43</v>
      </c>
      <c r="C14" s="320" t="s">
        <v>213</v>
      </c>
      <c r="D14" s="320"/>
      <c r="E14" s="320"/>
      <c r="F14" s="320"/>
      <c r="G14" s="320"/>
      <c r="H14" s="320"/>
      <c r="I14" s="320"/>
      <c r="J14" s="15"/>
      <c r="K14" s="15"/>
      <c r="L14" s="1"/>
      <c r="M14" s="14" t="s">
        <v>45</v>
      </c>
      <c r="N14" s="2"/>
      <c r="O14" s="1"/>
      <c r="P14" s="1"/>
      <c r="Q14" s="1"/>
      <c r="R14" s="1"/>
      <c r="S14" s="1"/>
      <c r="T14" s="1"/>
      <c r="U14" s="1"/>
      <c r="V14" s="1"/>
      <c r="W14" s="1"/>
      <c r="X14" s="1"/>
    </row>
    <row r="15" spans="1:24" ht="23.35" x14ac:dyDescent="0.5">
      <c r="A15" s="3"/>
      <c r="B15" s="35" t="s">
        <v>46</v>
      </c>
      <c r="C15" s="114" t="s">
        <v>138</v>
      </c>
      <c r="D15" s="114"/>
      <c r="E15" s="114"/>
      <c r="F15" s="114"/>
      <c r="G15" s="114"/>
      <c r="H15" s="114"/>
      <c r="I15" s="114"/>
      <c r="J15" s="16"/>
      <c r="K15" s="16"/>
      <c r="L15" s="1"/>
      <c r="M15" s="14" t="s">
        <v>48</v>
      </c>
      <c r="N15" s="2"/>
      <c r="O15" s="1"/>
      <c r="P15" s="1"/>
      <c r="Q15" s="1"/>
      <c r="R15" s="1"/>
      <c r="S15" s="1"/>
      <c r="T15" s="1"/>
      <c r="U15" s="1"/>
      <c r="V15" s="1"/>
      <c r="W15" s="1"/>
      <c r="X15" s="1"/>
    </row>
    <row r="16" spans="1:24" x14ac:dyDescent="0.5">
      <c r="A16" s="3"/>
      <c r="B16" s="35" t="s">
        <v>49</v>
      </c>
      <c r="C16" s="112" t="s">
        <v>166</v>
      </c>
      <c r="D16" s="112"/>
      <c r="E16" s="112"/>
      <c r="F16" s="112"/>
      <c r="G16" s="112"/>
      <c r="H16" s="112"/>
      <c r="I16" s="112"/>
      <c r="J16" s="17"/>
      <c r="K16" s="17"/>
      <c r="L16" s="1"/>
      <c r="M16" s="14"/>
      <c r="N16" s="2"/>
      <c r="O16" s="1"/>
      <c r="P16" s="1"/>
      <c r="Q16" s="1"/>
      <c r="R16" s="1"/>
      <c r="S16" s="1"/>
      <c r="T16" s="1"/>
      <c r="U16" s="1"/>
      <c r="V16" s="1"/>
      <c r="W16" s="1"/>
      <c r="X16" s="1"/>
    </row>
    <row r="17" spans="1:24" ht="23.35" x14ac:dyDescent="0.5">
      <c r="A17" s="3"/>
      <c r="B17" s="35" t="s">
        <v>51</v>
      </c>
      <c r="C17" s="113" t="s">
        <v>167</v>
      </c>
      <c r="D17" s="126"/>
      <c r="E17" s="126"/>
      <c r="F17" s="126"/>
      <c r="G17" s="126"/>
      <c r="H17" s="126"/>
      <c r="I17" s="126"/>
      <c r="J17" s="18"/>
      <c r="K17" s="18"/>
      <c r="L17" s="1"/>
      <c r="M17" s="14" t="s">
        <v>53</v>
      </c>
      <c r="N17" s="2"/>
      <c r="O17" s="1"/>
      <c r="P17" s="1"/>
      <c r="Q17" s="1"/>
      <c r="R17" s="1"/>
      <c r="S17" s="1"/>
      <c r="T17" s="1"/>
      <c r="U17" s="1"/>
      <c r="V17" s="1"/>
      <c r="W17" s="1"/>
      <c r="X17" s="1"/>
    </row>
    <row r="18" spans="1:24" x14ac:dyDescent="0.5">
      <c r="A18" s="3"/>
      <c r="B18" s="129" t="s">
        <v>54</v>
      </c>
      <c r="C18" s="130" t="s">
        <v>55</v>
      </c>
      <c r="D18" s="130"/>
      <c r="E18" s="130"/>
      <c r="F18" s="131" t="s">
        <v>56</v>
      </c>
      <c r="G18" s="131"/>
      <c r="H18" s="131"/>
      <c r="I18" s="131"/>
      <c r="J18" s="19"/>
      <c r="K18" s="19"/>
      <c r="L18" s="1"/>
      <c r="M18" s="14" t="s">
        <v>57</v>
      </c>
      <c r="N18" s="2"/>
      <c r="O18" s="1"/>
      <c r="P18" s="1"/>
      <c r="Q18" s="1"/>
      <c r="R18" s="1"/>
      <c r="S18" s="1"/>
      <c r="T18" s="1"/>
      <c r="U18" s="1"/>
      <c r="V18" s="1"/>
      <c r="W18" s="1"/>
      <c r="X18" s="1"/>
    </row>
    <row r="19" spans="1:24" ht="24" customHeight="1" x14ac:dyDescent="0.5">
      <c r="A19" s="3"/>
      <c r="B19" s="129"/>
      <c r="C19" s="275" t="s">
        <v>214</v>
      </c>
      <c r="D19" s="276"/>
      <c r="E19" s="277"/>
      <c r="F19" s="345" t="s">
        <v>215</v>
      </c>
      <c r="G19" s="346"/>
      <c r="H19" s="346"/>
      <c r="I19" s="347"/>
      <c r="J19" s="17"/>
      <c r="K19" s="17"/>
      <c r="L19" s="1"/>
      <c r="M19" s="14" t="s">
        <v>37</v>
      </c>
      <c r="N19" s="2"/>
      <c r="O19" s="1"/>
      <c r="P19" s="1"/>
      <c r="Q19" s="1"/>
      <c r="R19" s="1"/>
      <c r="S19" s="1"/>
      <c r="T19" s="1"/>
      <c r="U19" s="1"/>
      <c r="V19" s="1"/>
      <c r="W19" s="1"/>
      <c r="X19" s="1"/>
    </row>
    <row r="20" spans="1:24" ht="30" customHeight="1" x14ac:dyDescent="0.5">
      <c r="A20" s="3"/>
      <c r="B20" s="36" t="s">
        <v>60</v>
      </c>
      <c r="C20" s="345" t="s">
        <v>216</v>
      </c>
      <c r="D20" s="346"/>
      <c r="E20" s="348"/>
      <c r="F20" s="345" t="s">
        <v>217</v>
      </c>
      <c r="G20" s="346"/>
      <c r="H20" s="346"/>
      <c r="I20" s="347"/>
      <c r="J20" s="11"/>
      <c r="K20" s="11"/>
      <c r="L20" s="1"/>
      <c r="M20" s="14"/>
      <c r="N20" s="2"/>
      <c r="O20" s="1"/>
      <c r="P20" s="1"/>
      <c r="Q20" s="1"/>
      <c r="R20" s="1"/>
      <c r="S20" s="1"/>
      <c r="T20" s="1"/>
      <c r="U20" s="1"/>
      <c r="V20" s="1"/>
      <c r="W20" s="1"/>
      <c r="X20" s="1"/>
    </row>
    <row r="21" spans="1:24" ht="38.25" customHeight="1" x14ac:dyDescent="0.5">
      <c r="A21" s="3"/>
      <c r="B21" s="36" t="s">
        <v>61</v>
      </c>
      <c r="C21" s="281"/>
      <c r="D21" s="282"/>
      <c r="E21" s="283"/>
      <c r="F21" s="269"/>
      <c r="G21" s="270"/>
      <c r="H21" s="270"/>
      <c r="I21" s="284"/>
      <c r="J21" s="16"/>
      <c r="K21" s="16"/>
      <c r="L21" s="1"/>
      <c r="M21" s="20"/>
      <c r="N21" s="2"/>
      <c r="O21" s="1"/>
      <c r="P21" s="1"/>
      <c r="Q21" s="1"/>
      <c r="R21" s="1"/>
      <c r="S21" s="1"/>
      <c r="T21" s="1"/>
      <c r="U21" s="1"/>
      <c r="V21" s="1"/>
      <c r="W21" s="1"/>
      <c r="X21" s="1"/>
    </row>
    <row r="22" spans="1:24" x14ac:dyDescent="0.5">
      <c r="A22" s="3"/>
      <c r="B22" s="36" t="s">
        <v>64</v>
      </c>
      <c r="C22" s="285">
        <v>45474</v>
      </c>
      <c r="D22" s="286"/>
      <c r="E22" s="287"/>
      <c r="F22" s="38" t="s">
        <v>66</v>
      </c>
      <c r="G22" s="48"/>
      <c r="H22" s="38" t="s">
        <v>67</v>
      </c>
      <c r="I22" s="49"/>
      <c r="J22" s="21"/>
      <c r="K22" s="21"/>
      <c r="L22" s="1"/>
      <c r="M22" s="20"/>
      <c r="N22" s="1"/>
      <c r="O22" s="1"/>
      <c r="P22" s="1"/>
      <c r="Q22" s="58"/>
      <c r="R22" s="1"/>
      <c r="S22" s="1"/>
      <c r="T22" s="1"/>
      <c r="U22" s="1"/>
      <c r="V22" s="1"/>
      <c r="W22" s="1"/>
      <c r="X22" s="1"/>
    </row>
    <row r="23" spans="1:24" x14ac:dyDescent="0.5">
      <c r="A23" s="3"/>
      <c r="B23" s="36" t="s">
        <v>68</v>
      </c>
      <c r="C23" s="321" t="s">
        <v>173</v>
      </c>
      <c r="D23" s="270"/>
      <c r="E23" s="271"/>
      <c r="F23" s="38" t="s">
        <v>70</v>
      </c>
      <c r="G23" s="209">
        <v>100</v>
      </c>
      <c r="H23" s="210"/>
      <c r="I23" s="211"/>
      <c r="J23" s="22"/>
      <c r="K23" s="22"/>
      <c r="L23" s="1"/>
      <c r="M23" s="20"/>
      <c r="N23" s="1"/>
      <c r="O23" s="1"/>
      <c r="P23" s="1"/>
      <c r="Q23" s="1"/>
      <c r="R23" s="1"/>
      <c r="S23" s="1"/>
      <c r="T23" s="1"/>
      <c r="U23" s="1"/>
      <c r="V23" s="1"/>
      <c r="W23" s="1"/>
      <c r="X23" s="1"/>
    </row>
    <row r="24" spans="1:24" ht="23.35" x14ac:dyDescent="0.5">
      <c r="A24" s="3"/>
      <c r="B24" s="37" t="s">
        <v>71</v>
      </c>
      <c r="C24" s="288" t="s">
        <v>48</v>
      </c>
      <c r="D24" s="289"/>
      <c r="E24" s="290"/>
      <c r="F24" s="39" t="s">
        <v>72</v>
      </c>
      <c r="G24" s="269"/>
      <c r="H24" s="270"/>
      <c r="I24" s="271"/>
      <c r="J24" s="19"/>
      <c r="K24" s="19"/>
      <c r="L24" s="1"/>
      <c r="M24" s="20"/>
      <c r="N24" s="1"/>
      <c r="O24" s="1"/>
      <c r="P24" s="1"/>
      <c r="Q24" s="1"/>
      <c r="R24" s="1"/>
      <c r="S24" s="1"/>
      <c r="T24" s="1"/>
      <c r="U24" s="1"/>
      <c r="V24" s="1"/>
      <c r="W24" s="1"/>
      <c r="X24" s="1"/>
    </row>
    <row r="25" spans="1:24" x14ac:dyDescent="0.5">
      <c r="A25" s="3"/>
      <c r="B25" s="173" t="s">
        <v>73</v>
      </c>
      <c r="C25" s="122"/>
      <c r="D25" s="122"/>
      <c r="E25" s="122"/>
      <c r="F25" s="122"/>
      <c r="G25" s="122"/>
      <c r="H25" s="122"/>
      <c r="I25" s="174"/>
      <c r="J25" s="9"/>
      <c r="K25" s="9"/>
      <c r="L25" s="1"/>
      <c r="M25" s="20"/>
      <c r="N25" s="1"/>
      <c r="O25" s="1"/>
      <c r="P25" s="1"/>
      <c r="Q25" s="1"/>
      <c r="R25" s="1"/>
      <c r="S25" s="1"/>
      <c r="T25" s="1"/>
      <c r="U25" s="1"/>
      <c r="V25" s="1"/>
      <c r="W25" s="1"/>
      <c r="X25" s="1"/>
    </row>
    <row r="26" spans="1:24" ht="46.7" x14ac:dyDescent="0.5">
      <c r="A26" s="3"/>
      <c r="B26" s="40" t="s">
        <v>74</v>
      </c>
      <c r="C26" s="41" t="s">
        <v>75</v>
      </c>
      <c r="D26" s="41" t="s">
        <v>76</v>
      </c>
      <c r="E26" s="42" t="s">
        <v>77</v>
      </c>
      <c r="F26" s="41" t="s">
        <v>78</v>
      </c>
      <c r="G26" s="41" t="s">
        <v>79</v>
      </c>
      <c r="H26" s="42" t="s">
        <v>80</v>
      </c>
      <c r="I26" s="43" t="s">
        <v>81</v>
      </c>
      <c r="J26" s="17"/>
      <c r="K26" s="17"/>
      <c r="L26" s="1"/>
      <c r="M26" s="20"/>
      <c r="N26" s="1"/>
      <c r="O26" s="1"/>
      <c r="P26" s="1"/>
      <c r="Q26" s="1"/>
      <c r="R26" s="1"/>
      <c r="S26" s="1"/>
      <c r="T26" s="1"/>
      <c r="U26" s="1"/>
      <c r="V26" s="1"/>
      <c r="W26" s="1"/>
      <c r="X26" s="1"/>
    </row>
    <row r="27" spans="1:24" x14ac:dyDescent="0.5">
      <c r="A27" s="3"/>
      <c r="B27" s="44" t="s">
        <v>82</v>
      </c>
      <c r="C27" s="51"/>
      <c r="D27" s="52"/>
      <c r="E27" s="53">
        <f>IF(OR(C27=0,C27=""),0,D27/C27)</f>
        <v>0</v>
      </c>
      <c r="F27" s="213">
        <f>SUM(C27:C38)</f>
        <v>40</v>
      </c>
      <c r="G27" s="213">
        <f>SUM(D27:D38)</f>
        <v>0</v>
      </c>
      <c r="H27" s="54">
        <f>+(D27*100%)/$G$23</f>
        <v>0</v>
      </c>
      <c r="I27" s="213">
        <f>G27+I22</f>
        <v>0</v>
      </c>
      <c r="J27" s="23"/>
      <c r="K27" s="23"/>
      <c r="L27" s="1"/>
      <c r="M27" s="20"/>
      <c r="N27" s="1"/>
      <c r="O27" s="1"/>
      <c r="P27" s="1"/>
      <c r="Q27" s="1"/>
      <c r="R27" s="1"/>
      <c r="S27" s="1"/>
      <c r="T27" s="1"/>
      <c r="U27" s="1"/>
      <c r="V27" s="1"/>
      <c r="W27" s="1"/>
      <c r="X27" s="1"/>
    </row>
    <row r="28" spans="1:24" x14ac:dyDescent="0.5">
      <c r="A28" s="3"/>
      <c r="B28" s="44" t="s">
        <v>83</v>
      </c>
      <c r="C28" s="51"/>
      <c r="D28" s="52"/>
      <c r="E28" s="53">
        <f t="shared" ref="E28:E32" si="0">IF(OR(C28=0,C28=""),0,D28/C28)</f>
        <v>0</v>
      </c>
      <c r="F28" s="214"/>
      <c r="G28" s="214"/>
      <c r="H28" s="55" t="str">
        <f>+IF(D28="","",((D28*100%)/$G$23)+H27)</f>
        <v/>
      </c>
      <c r="I28" s="214"/>
      <c r="J28" s="23"/>
      <c r="K28" s="23"/>
      <c r="L28" s="1"/>
      <c r="M28" s="20"/>
      <c r="N28" s="1"/>
      <c r="O28" s="1"/>
      <c r="P28" s="1"/>
      <c r="Q28" s="1"/>
      <c r="R28" s="1"/>
      <c r="S28" s="1"/>
      <c r="T28" s="1"/>
      <c r="U28" s="1"/>
      <c r="V28" s="1"/>
      <c r="W28" s="1"/>
      <c r="X28" s="1"/>
    </row>
    <row r="29" spans="1:24" x14ac:dyDescent="0.5">
      <c r="A29" s="3"/>
      <c r="B29" s="44" t="s">
        <v>84</v>
      </c>
      <c r="C29" s="51"/>
      <c r="D29" s="52"/>
      <c r="E29" s="53">
        <f t="shared" si="0"/>
        <v>0</v>
      </c>
      <c r="F29" s="214"/>
      <c r="G29" s="214"/>
      <c r="H29" s="55" t="str">
        <f>+IF(D29="","",((D29*100%)/$G$23)+H28)</f>
        <v/>
      </c>
      <c r="I29" s="214"/>
      <c r="J29" s="23"/>
      <c r="K29" s="23"/>
      <c r="L29" s="1"/>
      <c r="M29" s="20"/>
      <c r="N29" s="1"/>
      <c r="O29" s="1"/>
      <c r="P29" s="1"/>
      <c r="Q29" s="1"/>
      <c r="R29" s="1"/>
      <c r="S29" s="1"/>
      <c r="T29" s="1"/>
      <c r="U29" s="1"/>
      <c r="V29" s="1"/>
      <c r="W29" s="1"/>
      <c r="X29" s="1"/>
    </row>
    <row r="30" spans="1:24" x14ac:dyDescent="0.5">
      <c r="A30" s="3"/>
      <c r="B30" s="44" t="s">
        <v>85</v>
      </c>
      <c r="C30" s="51"/>
      <c r="D30" s="52"/>
      <c r="E30" s="53">
        <f t="shared" si="0"/>
        <v>0</v>
      </c>
      <c r="F30" s="214"/>
      <c r="G30" s="214"/>
      <c r="H30" s="55" t="str">
        <f t="shared" ref="H30:H38" si="1">+IF(D30="","",((D30*100%)/$G$23)+H29)</f>
        <v/>
      </c>
      <c r="I30" s="214"/>
      <c r="J30" s="23"/>
      <c r="K30" s="23"/>
      <c r="L30" s="1"/>
      <c r="M30" s="1"/>
      <c r="N30" s="1"/>
      <c r="O30" s="1"/>
      <c r="P30" s="1"/>
      <c r="Q30" s="1"/>
      <c r="R30" s="1"/>
      <c r="S30" s="1"/>
      <c r="T30" s="1"/>
      <c r="U30" s="1"/>
      <c r="V30" s="1"/>
      <c r="W30" s="1"/>
      <c r="X30" s="1"/>
    </row>
    <row r="31" spans="1:24" x14ac:dyDescent="0.5">
      <c r="A31" s="3"/>
      <c r="B31" s="44" t="s">
        <v>86</v>
      </c>
      <c r="C31" s="51"/>
      <c r="D31" s="52"/>
      <c r="E31" s="53">
        <f t="shared" si="0"/>
        <v>0</v>
      </c>
      <c r="F31" s="214"/>
      <c r="G31" s="214"/>
      <c r="H31" s="55" t="str">
        <f t="shared" si="1"/>
        <v/>
      </c>
      <c r="I31" s="214"/>
      <c r="J31" s="23"/>
      <c r="K31" s="23"/>
      <c r="L31" s="1"/>
      <c r="M31" s="1"/>
      <c r="N31" s="1"/>
      <c r="O31" s="1"/>
      <c r="P31" s="1"/>
      <c r="Q31" s="1"/>
      <c r="R31" s="1"/>
      <c r="S31" s="1"/>
      <c r="T31" s="1"/>
      <c r="U31" s="1"/>
      <c r="V31" s="1"/>
      <c r="W31" s="1"/>
      <c r="X31" s="1"/>
    </row>
    <row r="32" spans="1:24" x14ac:dyDescent="0.5">
      <c r="A32" s="3"/>
      <c r="B32" s="44" t="s">
        <v>87</v>
      </c>
      <c r="C32" s="51"/>
      <c r="D32" s="52"/>
      <c r="E32" s="53">
        <f t="shared" si="0"/>
        <v>0</v>
      </c>
      <c r="F32" s="214"/>
      <c r="G32" s="214"/>
      <c r="H32" s="55" t="str">
        <f t="shared" si="1"/>
        <v/>
      </c>
      <c r="I32" s="214"/>
      <c r="J32" s="23"/>
      <c r="K32" s="23"/>
      <c r="L32" s="1"/>
      <c r="M32" s="1"/>
      <c r="N32" s="1"/>
      <c r="O32" s="1"/>
      <c r="P32" s="1"/>
      <c r="Q32" s="1"/>
      <c r="R32" s="1"/>
      <c r="S32" s="1"/>
      <c r="T32" s="1"/>
      <c r="U32" s="1"/>
      <c r="V32" s="1"/>
      <c r="W32" s="1"/>
      <c r="X32" s="1"/>
    </row>
    <row r="33" spans="1:24" x14ac:dyDescent="0.5">
      <c r="A33" s="3"/>
      <c r="B33" s="44" t="s">
        <v>88</v>
      </c>
      <c r="C33" s="51">
        <v>10</v>
      </c>
      <c r="D33" s="52"/>
      <c r="E33" s="53">
        <f t="shared" ref="E33:E38" si="2">IF(OR(C33=0,C33=""),0,D33/C33)</f>
        <v>0</v>
      </c>
      <c r="F33" s="214"/>
      <c r="G33" s="214"/>
      <c r="H33" s="55" t="str">
        <f t="shared" si="1"/>
        <v/>
      </c>
      <c r="I33" s="214"/>
      <c r="J33" s="23"/>
      <c r="K33" s="23"/>
      <c r="L33" s="1"/>
      <c r="M33" s="1"/>
      <c r="N33" s="1"/>
      <c r="O33" s="1"/>
      <c r="P33" s="1"/>
      <c r="Q33" s="1"/>
      <c r="R33" s="1"/>
      <c r="S33" s="1"/>
      <c r="T33" s="1"/>
      <c r="U33" s="1"/>
      <c r="V33" s="1"/>
      <c r="W33" s="1"/>
      <c r="X33" s="1"/>
    </row>
    <row r="34" spans="1:24" x14ac:dyDescent="0.5">
      <c r="A34" s="3"/>
      <c r="B34" s="44" t="s">
        <v>89</v>
      </c>
      <c r="C34" s="51">
        <v>10</v>
      </c>
      <c r="D34" s="52"/>
      <c r="E34" s="53">
        <f t="shared" si="2"/>
        <v>0</v>
      </c>
      <c r="F34" s="214"/>
      <c r="G34" s="214"/>
      <c r="H34" s="55" t="str">
        <f t="shared" si="1"/>
        <v/>
      </c>
      <c r="I34" s="214"/>
      <c r="J34" s="23"/>
      <c r="K34" s="23"/>
      <c r="L34" s="1"/>
      <c r="M34" s="1"/>
      <c r="N34" s="1"/>
      <c r="O34" s="1"/>
      <c r="P34" s="1"/>
      <c r="Q34" s="1"/>
      <c r="R34" s="1"/>
      <c r="S34" s="1"/>
      <c r="T34" s="1"/>
      <c r="U34" s="1"/>
      <c r="V34" s="1"/>
      <c r="W34" s="1"/>
      <c r="X34" s="1"/>
    </row>
    <row r="35" spans="1:24" x14ac:dyDescent="0.5">
      <c r="A35" s="3"/>
      <c r="B35" s="44" t="s">
        <v>90</v>
      </c>
      <c r="C35" s="51">
        <v>10</v>
      </c>
      <c r="D35" s="52"/>
      <c r="E35" s="53">
        <f t="shared" si="2"/>
        <v>0</v>
      </c>
      <c r="F35" s="214"/>
      <c r="G35" s="214"/>
      <c r="H35" s="55" t="str">
        <f t="shared" si="1"/>
        <v/>
      </c>
      <c r="I35" s="214"/>
      <c r="J35" s="23"/>
      <c r="K35" s="23"/>
      <c r="L35" s="1"/>
      <c r="M35" s="1"/>
      <c r="N35" s="1"/>
      <c r="O35" s="1"/>
      <c r="P35" s="1"/>
      <c r="Q35" s="1"/>
      <c r="R35" s="1"/>
      <c r="S35" s="1"/>
      <c r="T35" s="1"/>
      <c r="U35" s="1"/>
      <c r="V35" s="1"/>
      <c r="W35" s="1"/>
      <c r="X35" s="1"/>
    </row>
    <row r="36" spans="1:24" x14ac:dyDescent="0.5">
      <c r="A36" s="3"/>
      <c r="B36" s="44" t="s">
        <v>91</v>
      </c>
      <c r="C36" s="51">
        <v>10</v>
      </c>
      <c r="D36" s="52"/>
      <c r="E36" s="53">
        <f t="shared" si="2"/>
        <v>0</v>
      </c>
      <c r="F36" s="214"/>
      <c r="G36" s="214"/>
      <c r="H36" s="55" t="str">
        <f t="shared" si="1"/>
        <v/>
      </c>
      <c r="I36" s="214"/>
      <c r="J36" s="23"/>
      <c r="K36" s="23"/>
      <c r="L36" s="1"/>
      <c r="M36" s="1"/>
      <c r="N36" s="1"/>
      <c r="O36" s="1"/>
      <c r="P36" s="1"/>
      <c r="Q36" s="1"/>
      <c r="R36" s="1"/>
      <c r="S36" s="1"/>
      <c r="T36" s="1"/>
      <c r="U36" s="1"/>
      <c r="V36" s="1"/>
      <c r="W36" s="1"/>
      <c r="X36" s="1"/>
    </row>
    <row r="37" spans="1:24" x14ac:dyDescent="0.5">
      <c r="A37" s="3"/>
      <c r="B37" s="44" t="s">
        <v>92</v>
      </c>
      <c r="C37" s="51"/>
      <c r="D37" s="52"/>
      <c r="E37" s="53">
        <f t="shared" si="2"/>
        <v>0</v>
      </c>
      <c r="F37" s="214"/>
      <c r="G37" s="214"/>
      <c r="H37" s="55" t="str">
        <f t="shared" si="1"/>
        <v/>
      </c>
      <c r="I37" s="214"/>
      <c r="J37" s="23"/>
      <c r="K37" s="23"/>
      <c r="L37" s="1"/>
      <c r="M37" s="1"/>
      <c r="N37" s="1"/>
      <c r="O37" s="1"/>
      <c r="P37" s="1"/>
      <c r="Q37" s="1"/>
      <c r="R37" s="1"/>
      <c r="S37" s="1"/>
      <c r="T37" s="1"/>
      <c r="U37" s="1"/>
      <c r="V37" s="1"/>
      <c r="W37" s="1"/>
      <c r="X37" s="1"/>
    </row>
    <row r="38" spans="1:24" x14ac:dyDescent="0.5">
      <c r="A38" s="3"/>
      <c r="B38" s="44" t="s">
        <v>93</v>
      </c>
      <c r="C38" s="51"/>
      <c r="D38" s="52"/>
      <c r="E38" s="53">
        <f t="shared" si="2"/>
        <v>0</v>
      </c>
      <c r="F38" s="215"/>
      <c r="G38" s="215"/>
      <c r="H38" s="55" t="str">
        <f t="shared" si="1"/>
        <v/>
      </c>
      <c r="I38" s="215"/>
      <c r="J38" s="23"/>
      <c r="K38" s="23"/>
      <c r="L38" s="1"/>
      <c r="M38" s="1"/>
      <c r="N38" s="1"/>
      <c r="O38" s="1"/>
      <c r="P38" s="1"/>
      <c r="Q38" s="1"/>
      <c r="R38" s="1"/>
      <c r="S38" s="1"/>
      <c r="T38" s="1"/>
      <c r="U38" s="1"/>
      <c r="V38" s="1"/>
      <c r="W38" s="1"/>
      <c r="X38" s="1"/>
    </row>
    <row r="39" spans="1:24" ht="35" x14ac:dyDescent="0.5">
      <c r="A39" s="3"/>
      <c r="B39" s="45" t="s">
        <v>94</v>
      </c>
      <c r="C39" s="323" t="s">
        <v>218</v>
      </c>
      <c r="D39" s="298"/>
      <c r="E39" s="298"/>
      <c r="F39" s="298"/>
      <c r="G39" s="298"/>
      <c r="H39" s="298"/>
      <c r="I39" s="300"/>
      <c r="J39" s="24"/>
      <c r="K39" s="24"/>
      <c r="L39" s="1"/>
      <c r="M39" s="1"/>
      <c r="N39" s="1"/>
      <c r="O39" s="1"/>
      <c r="P39" s="1"/>
      <c r="Q39" s="1"/>
      <c r="R39" s="1"/>
      <c r="S39" s="1"/>
      <c r="T39" s="1"/>
      <c r="U39" s="1"/>
      <c r="V39" s="1"/>
      <c r="W39" s="1"/>
      <c r="X39" s="1"/>
    </row>
    <row r="40" spans="1:24" x14ac:dyDescent="0.5">
      <c r="A40" s="3"/>
      <c r="B40" s="184"/>
      <c r="C40" s="185"/>
      <c r="D40" s="185"/>
      <c r="E40" s="185"/>
      <c r="F40" s="185"/>
      <c r="G40" s="185"/>
      <c r="H40" s="185"/>
      <c r="I40" s="186"/>
      <c r="J40" s="9"/>
      <c r="K40" s="9"/>
      <c r="L40" s="1"/>
      <c r="M40" s="1"/>
      <c r="N40" s="1"/>
      <c r="O40" s="1"/>
      <c r="P40" s="1"/>
      <c r="Q40" s="1"/>
      <c r="R40" s="1"/>
      <c r="S40" s="1"/>
      <c r="T40" s="1"/>
      <c r="U40" s="1"/>
      <c r="V40" s="1"/>
      <c r="W40" s="1"/>
      <c r="X40" s="1"/>
    </row>
    <row r="41" spans="1:24" x14ac:dyDescent="0.5">
      <c r="A41" s="3"/>
      <c r="B41" s="187"/>
      <c r="C41" s="188"/>
      <c r="D41" s="188"/>
      <c r="E41" s="188"/>
      <c r="F41" s="188"/>
      <c r="G41" s="188"/>
      <c r="H41" s="188"/>
      <c r="I41" s="189"/>
      <c r="J41" s="24"/>
      <c r="K41" s="24"/>
      <c r="L41" s="1"/>
      <c r="M41" s="1"/>
      <c r="N41" s="1"/>
      <c r="O41" s="1"/>
      <c r="P41" s="1"/>
      <c r="Q41" s="1"/>
      <c r="R41" s="1"/>
      <c r="S41" s="1"/>
      <c r="T41" s="1"/>
      <c r="U41" s="1"/>
      <c r="V41" s="1"/>
      <c r="W41" s="1"/>
      <c r="X41" s="1"/>
    </row>
    <row r="42" spans="1:24" x14ac:dyDescent="0.5">
      <c r="A42" s="3"/>
      <c r="B42" s="187"/>
      <c r="C42" s="188"/>
      <c r="D42" s="188"/>
      <c r="E42" s="188"/>
      <c r="F42" s="188"/>
      <c r="G42" s="188"/>
      <c r="H42" s="188"/>
      <c r="I42" s="189"/>
      <c r="J42" s="24"/>
      <c r="K42" s="24"/>
      <c r="L42" s="1"/>
      <c r="M42" s="1"/>
      <c r="N42" s="1"/>
      <c r="O42" s="1"/>
      <c r="P42" s="1"/>
      <c r="Q42" s="1"/>
      <c r="R42" s="1"/>
      <c r="S42" s="1"/>
      <c r="T42" s="1"/>
      <c r="U42" s="1"/>
      <c r="V42" s="1"/>
      <c r="W42" s="1"/>
      <c r="X42" s="1"/>
    </row>
    <row r="43" spans="1:24" x14ac:dyDescent="0.5">
      <c r="A43" s="3"/>
      <c r="B43" s="187"/>
      <c r="C43" s="188"/>
      <c r="D43" s="188"/>
      <c r="E43" s="188"/>
      <c r="F43" s="188"/>
      <c r="G43" s="188"/>
      <c r="H43" s="188"/>
      <c r="I43" s="189"/>
      <c r="J43" s="24"/>
      <c r="K43" s="24"/>
      <c r="L43" s="1"/>
      <c r="M43" s="1"/>
      <c r="N43" s="1"/>
      <c r="O43" s="1"/>
      <c r="P43" s="1"/>
      <c r="Q43" s="1"/>
      <c r="R43" s="1"/>
      <c r="S43" s="1"/>
      <c r="T43" s="1"/>
      <c r="U43" s="1"/>
      <c r="V43" s="1"/>
      <c r="W43" s="1"/>
      <c r="X43" s="1"/>
    </row>
    <row r="44" spans="1:24" x14ac:dyDescent="0.5">
      <c r="A44" s="3"/>
      <c r="B44" s="190"/>
      <c r="C44" s="191"/>
      <c r="D44" s="191"/>
      <c r="E44" s="191"/>
      <c r="F44" s="191"/>
      <c r="G44" s="191"/>
      <c r="H44" s="191"/>
      <c r="I44" s="192"/>
      <c r="J44" s="8"/>
      <c r="K44" s="8"/>
      <c r="L44" s="1"/>
      <c r="M44" s="1"/>
      <c r="N44" s="1"/>
      <c r="O44" s="1"/>
      <c r="P44" s="1"/>
      <c r="Q44" s="1"/>
      <c r="R44" s="1"/>
      <c r="S44" s="1"/>
      <c r="T44" s="1"/>
      <c r="U44" s="1"/>
      <c r="V44" s="1"/>
      <c r="W44" s="1"/>
      <c r="X44" s="1"/>
    </row>
    <row r="45" spans="1:24" ht="78" customHeight="1" x14ac:dyDescent="0.5">
      <c r="A45" s="3"/>
      <c r="B45" s="35" t="s">
        <v>96</v>
      </c>
      <c r="C45" s="323" t="s">
        <v>218</v>
      </c>
      <c r="D45" s="298"/>
      <c r="E45" s="298"/>
      <c r="F45" s="298"/>
      <c r="G45" s="298"/>
      <c r="H45" s="298"/>
      <c r="I45" s="300"/>
      <c r="J45" s="25"/>
      <c r="K45" s="25"/>
      <c r="L45" s="1"/>
      <c r="M45" s="1"/>
      <c r="N45" s="1"/>
      <c r="O45" s="1"/>
      <c r="P45" s="1"/>
      <c r="Q45" s="1"/>
      <c r="R45" s="1"/>
      <c r="S45" s="1"/>
      <c r="T45" s="1"/>
      <c r="U45" s="1"/>
      <c r="V45" s="1"/>
      <c r="W45" s="1"/>
      <c r="X45" s="1"/>
    </row>
    <row r="46" spans="1:24" ht="23.35" x14ac:dyDescent="0.5">
      <c r="A46" s="3"/>
      <c r="B46" s="35" t="s">
        <v>98</v>
      </c>
      <c r="C46" s="244"/>
      <c r="D46" s="245"/>
      <c r="E46" s="245"/>
      <c r="F46" s="245"/>
      <c r="G46" s="245"/>
      <c r="H46" s="245"/>
      <c r="I46" s="246"/>
      <c r="J46" s="25"/>
      <c r="K46" s="25"/>
      <c r="L46" s="1"/>
      <c r="M46" s="1"/>
      <c r="N46" s="1"/>
      <c r="O46" s="1"/>
      <c r="P46" s="1"/>
      <c r="Q46" s="1"/>
      <c r="R46" s="1"/>
      <c r="S46" s="1"/>
      <c r="T46" s="1"/>
      <c r="U46" s="1"/>
      <c r="V46" s="1"/>
      <c r="W46" s="1"/>
      <c r="X46" s="1"/>
    </row>
    <row r="47" spans="1:24" x14ac:dyDescent="0.5">
      <c r="A47" s="3"/>
      <c r="B47" s="122" t="s">
        <v>100</v>
      </c>
      <c r="C47" s="122"/>
      <c r="D47" s="122"/>
      <c r="E47" s="122"/>
      <c r="F47" s="122"/>
      <c r="G47" s="122"/>
      <c r="H47" s="122"/>
      <c r="I47" s="122"/>
      <c r="J47" s="25"/>
      <c r="K47" s="25"/>
      <c r="L47" s="1"/>
      <c r="M47" s="1"/>
      <c r="N47" s="1"/>
      <c r="O47" s="1"/>
      <c r="P47" s="1"/>
      <c r="Q47" s="1"/>
      <c r="R47" s="1"/>
      <c r="S47" s="1"/>
      <c r="T47" s="1"/>
      <c r="U47" s="1"/>
      <c r="V47" s="1"/>
      <c r="W47" s="1"/>
      <c r="X47" s="1"/>
    </row>
    <row r="48" spans="1:24" ht="23.35" x14ac:dyDescent="0.5">
      <c r="A48" s="3"/>
      <c r="B48" s="47" t="s">
        <v>101</v>
      </c>
      <c r="C48" s="132" t="s">
        <v>219</v>
      </c>
      <c r="D48" s="132"/>
      <c r="E48" s="132"/>
      <c r="F48" s="132"/>
      <c r="G48" s="132"/>
      <c r="H48" s="132"/>
      <c r="I48" s="132"/>
      <c r="J48" s="26"/>
      <c r="K48" s="26"/>
      <c r="L48" s="1"/>
      <c r="M48" s="1"/>
      <c r="N48" s="1"/>
      <c r="O48" s="1"/>
      <c r="P48" s="1"/>
      <c r="Q48" s="1"/>
      <c r="R48" s="1"/>
      <c r="S48" s="1"/>
      <c r="T48" s="1"/>
      <c r="U48" s="1"/>
      <c r="V48" s="1"/>
      <c r="W48" s="1"/>
      <c r="X48" s="1"/>
    </row>
    <row r="49" spans="1:24" x14ac:dyDescent="0.5">
      <c r="A49" s="3"/>
      <c r="B49" s="38" t="s">
        <v>103</v>
      </c>
      <c r="C49" s="132"/>
      <c r="D49" s="132"/>
      <c r="E49" s="132"/>
      <c r="F49" s="132"/>
      <c r="G49" s="132"/>
      <c r="H49" s="132"/>
      <c r="I49" s="132"/>
      <c r="J49" s="26"/>
      <c r="K49" s="26"/>
      <c r="L49" s="1"/>
      <c r="M49" s="1"/>
      <c r="N49" s="1"/>
      <c r="O49" s="1"/>
      <c r="P49" s="1"/>
      <c r="Q49" s="1"/>
      <c r="R49" s="1"/>
      <c r="S49" s="1"/>
      <c r="T49" s="1"/>
      <c r="U49" s="1"/>
      <c r="V49" s="1"/>
      <c r="W49" s="1"/>
      <c r="X49" s="1"/>
    </row>
    <row r="50" spans="1:24" ht="23.35" x14ac:dyDescent="0.5">
      <c r="A50" s="3"/>
      <c r="B50" s="46" t="s">
        <v>104</v>
      </c>
      <c r="C50" s="132"/>
      <c r="D50" s="132"/>
      <c r="E50" s="132"/>
      <c r="F50" s="132"/>
      <c r="G50" s="132"/>
      <c r="H50" s="132"/>
      <c r="I50" s="132"/>
      <c r="J50" s="27"/>
      <c r="K50" s="27"/>
      <c r="L50" s="1"/>
      <c r="M50" s="1"/>
      <c r="N50" s="1"/>
      <c r="O50" s="1"/>
      <c r="P50" s="1"/>
      <c r="Q50" s="1"/>
      <c r="R50" s="1"/>
      <c r="S50" s="1"/>
      <c r="T50" s="1"/>
      <c r="U50" s="1"/>
      <c r="V50" s="1"/>
      <c r="W50" s="1"/>
      <c r="X50" s="1"/>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showDropDown="1" showInputMessage="1" showErrorMessage="1" sqref="K12" xr:uid="{00000000-0002-0000-1000-000000000000}">
      <formula1>O17:O19</formula1>
    </dataValidation>
    <dataValidation type="list" allowBlank="1" showInputMessage="1" showErrorMessage="1" sqref="H12:I12" xr:uid="{00000000-0002-0000-1000-000001000000}">
      <formula1>M17:M19</formula1>
    </dataValidation>
    <dataValidation type="list" allowBlank="1" showInputMessage="1" showErrorMessage="1" sqref="C24:E24" xr:uid="{00000000-0002-0000-1000-000002000000}">
      <formula1>$M$12:$M$15</formula1>
    </dataValidation>
    <dataValidation type="list" allowBlank="1" showInputMessage="1" showErrorMessage="1" sqref="C9:F9" xr:uid="{00000000-0002-0000-1000-000003000000}">
      <formula1>$M$6:$M$9</formula1>
    </dataValidation>
    <dataValidation type="list" allowBlank="1" showInputMessage="1" showErrorMessage="1" sqref="J10:K10" xr:uid="{00000000-0002-0000-1000-000004000000}">
      <formula1>$M$21:$M$28</formula1>
    </dataValidation>
    <dataValidation type="list" allowBlank="1" showInputMessage="1" showErrorMessage="1" sqref="H13:I13" xr:uid="{00000000-0002-0000-1000-000005000000}">
      <formula1>$N$5:$N$8</formula1>
    </dataValidation>
    <dataValidation type="list" allowBlank="1" showInputMessage="1" showErrorMessage="1" sqref="C7 I7" xr:uid="{00000000-0002-0000-1000-000006000000}">
      <formula1>$N$11:$N$12</formula1>
    </dataValidation>
  </dataValidations>
  <pageMargins left="0.7" right="0.7" top="0.75" bottom="0.75" header="0.3" footer="0.3"/>
  <headerFooter>
    <oddHeader>&amp;L&amp;"Calibri"&amp;15&amp;K000000 Información Pública Clasificada&amp;1#_x000D_</oddHeader>
  </headerFooter>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B1:X56"/>
  <sheetViews>
    <sheetView topLeftCell="A22" zoomScaleNormal="100" workbookViewId="0">
      <selection activeCell="D32" sqref="D32:D37"/>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v>7</v>
      </c>
      <c r="D6" s="111" t="s">
        <v>10</v>
      </c>
      <c r="E6" s="111"/>
      <c r="F6" s="112" t="s">
        <v>220</v>
      </c>
      <c r="G6" s="112"/>
      <c r="H6" s="112"/>
      <c r="I6" s="112"/>
      <c r="J6" s="10"/>
      <c r="K6" s="10"/>
      <c r="M6" s="7" t="s">
        <v>12</v>
      </c>
      <c r="N6" s="2" t="s">
        <v>13</v>
      </c>
    </row>
    <row r="7" spans="2:14" ht="30.75" customHeight="1" x14ac:dyDescent="0.4">
      <c r="B7" s="35" t="s">
        <v>14</v>
      </c>
      <c r="C7" s="50"/>
      <c r="D7" s="111" t="s">
        <v>15</v>
      </c>
      <c r="E7" s="111"/>
      <c r="F7" s="113" t="s">
        <v>16</v>
      </c>
      <c r="G7" s="113"/>
      <c r="H7" s="70" t="s">
        <v>17</v>
      </c>
      <c r="I7" s="71" t="s">
        <v>18</v>
      </c>
      <c r="J7" s="11"/>
      <c r="K7" s="11"/>
      <c r="M7" s="7" t="s">
        <v>19</v>
      </c>
      <c r="N7" s="2" t="s">
        <v>20</v>
      </c>
    </row>
    <row r="8" spans="2:14" ht="30.75" customHeight="1" x14ac:dyDescent="0.4">
      <c r="B8" s="35" t="s">
        <v>21</v>
      </c>
      <c r="C8" s="112" t="s">
        <v>22</v>
      </c>
      <c r="D8" s="112"/>
      <c r="E8" s="112"/>
      <c r="F8" s="112"/>
      <c r="G8" s="69" t="s">
        <v>23</v>
      </c>
      <c r="H8" s="144">
        <v>7951</v>
      </c>
      <c r="I8" s="144"/>
      <c r="J8" s="12"/>
      <c r="K8" s="12"/>
      <c r="M8" s="7" t="s">
        <v>24</v>
      </c>
      <c r="N8" s="2" t="s">
        <v>25</v>
      </c>
    </row>
    <row r="9" spans="2:14" ht="30.75" customHeight="1" x14ac:dyDescent="0.4">
      <c r="B9" s="35" t="s">
        <v>3</v>
      </c>
      <c r="C9" s="119" t="s">
        <v>24</v>
      </c>
      <c r="D9" s="119"/>
      <c r="E9" s="119"/>
      <c r="F9" s="119"/>
      <c r="G9" s="38" t="s">
        <v>26</v>
      </c>
      <c r="H9" s="139" t="s">
        <v>221</v>
      </c>
      <c r="I9" s="139"/>
      <c r="J9" s="13"/>
      <c r="K9" s="13"/>
      <c r="M9" s="14" t="s">
        <v>28</v>
      </c>
    </row>
    <row r="10" spans="2:14" ht="30.75" customHeight="1" x14ac:dyDescent="0.4">
      <c r="B10" s="35" t="s">
        <v>29</v>
      </c>
      <c r="C10" s="112" t="s">
        <v>30</v>
      </c>
      <c r="D10" s="112"/>
      <c r="E10" s="112"/>
      <c r="F10" s="112"/>
      <c r="G10" s="112"/>
      <c r="H10" s="112"/>
      <c r="I10" s="112"/>
      <c r="J10" s="15"/>
      <c r="K10" s="15"/>
      <c r="M10" s="14"/>
    </row>
    <row r="11" spans="2:14" ht="30.75" customHeight="1" x14ac:dyDescent="0.4">
      <c r="B11" s="35" t="s">
        <v>31</v>
      </c>
      <c r="C11" s="113" t="s">
        <v>32</v>
      </c>
      <c r="D11" s="113"/>
      <c r="E11" s="113"/>
      <c r="F11" s="113"/>
      <c r="G11" s="113"/>
      <c r="H11" s="113"/>
      <c r="I11" s="113"/>
      <c r="J11" s="11"/>
      <c r="K11" s="11"/>
      <c r="M11" s="14"/>
      <c r="N11" s="2" t="s">
        <v>33</v>
      </c>
    </row>
    <row r="12" spans="2:14" ht="30.75" customHeight="1" x14ac:dyDescent="0.4">
      <c r="B12" s="35" t="s">
        <v>34</v>
      </c>
      <c r="C12" s="140" t="s">
        <v>222</v>
      </c>
      <c r="D12" s="141"/>
      <c r="E12" s="141"/>
      <c r="F12" s="142"/>
      <c r="G12" s="38" t="s">
        <v>36</v>
      </c>
      <c r="H12" s="118" t="s">
        <v>53</v>
      </c>
      <c r="I12" s="118"/>
      <c r="J12" s="11"/>
      <c r="K12" s="11"/>
      <c r="M12" s="14" t="s">
        <v>38</v>
      </c>
      <c r="N12" s="2" t="s">
        <v>18</v>
      </c>
    </row>
    <row r="13" spans="2:14" ht="30.75" customHeight="1" x14ac:dyDescent="0.4">
      <c r="B13" s="35" t="s">
        <v>39</v>
      </c>
      <c r="C13" s="160" t="s">
        <v>40</v>
      </c>
      <c r="D13" s="161"/>
      <c r="E13" s="161"/>
      <c r="F13" s="196"/>
      <c r="G13" s="38" t="s">
        <v>41</v>
      </c>
      <c r="H13" s="113" t="s">
        <v>8</v>
      </c>
      <c r="I13" s="113"/>
      <c r="J13" s="11"/>
      <c r="K13" s="11"/>
      <c r="M13" s="14" t="s">
        <v>42</v>
      </c>
    </row>
    <row r="14" spans="2:14" ht="64.5" customHeight="1" x14ac:dyDescent="0.4">
      <c r="B14" s="35" t="s">
        <v>43</v>
      </c>
      <c r="C14" s="204" t="s">
        <v>237</v>
      </c>
      <c r="D14" s="205"/>
      <c r="E14" s="205"/>
      <c r="F14" s="205"/>
      <c r="G14" s="205"/>
      <c r="H14" s="205"/>
      <c r="I14" s="206"/>
      <c r="J14" s="15"/>
      <c r="K14" s="15"/>
      <c r="M14" s="14" t="s">
        <v>45</v>
      </c>
      <c r="N14" s="2"/>
    </row>
    <row r="15" spans="2:14" ht="30.75" customHeight="1" x14ac:dyDescent="0.4">
      <c r="B15" s="35" t="s">
        <v>46</v>
      </c>
      <c r="C15" s="252" t="s">
        <v>279</v>
      </c>
      <c r="D15" s="253"/>
      <c r="E15" s="253"/>
      <c r="F15" s="253"/>
      <c r="G15" s="253"/>
      <c r="H15" s="253"/>
      <c r="I15" s="253"/>
      <c r="J15" s="16"/>
      <c r="K15" s="16"/>
      <c r="M15" s="14" t="s">
        <v>48</v>
      </c>
      <c r="N15" s="2"/>
    </row>
    <row r="16" spans="2:14" ht="20.25" customHeight="1" x14ac:dyDescent="0.4">
      <c r="B16" s="35" t="s">
        <v>49</v>
      </c>
      <c r="C16" s="204" t="s">
        <v>107</v>
      </c>
      <c r="D16" s="205"/>
      <c r="E16" s="205"/>
      <c r="F16" s="205"/>
      <c r="G16" s="205"/>
      <c r="H16" s="205"/>
      <c r="I16" s="206"/>
      <c r="J16" s="17"/>
      <c r="K16" s="17"/>
      <c r="M16" s="14"/>
      <c r="N16" s="2"/>
    </row>
    <row r="17" spans="2:14" ht="30.75" customHeight="1" x14ac:dyDescent="0.4">
      <c r="B17" s="35" t="s">
        <v>51</v>
      </c>
      <c r="C17" s="160" t="s">
        <v>108</v>
      </c>
      <c r="D17" s="161"/>
      <c r="E17" s="161"/>
      <c r="F17" s="161"/>
      <c r="G17" s="161"/>
      <c r="H17" s="161"/>
      <c r="I17" s="196"/>
      <c r="J17" s="18"/>
      <c r="K17" s="18"/>
      <c r="M17" s="14" t="s">
        <v>53</v>
      </c>
      <c r="N17" s="2"/>
    </row>
    <row r="18" spans="2:14" ht="18" customHeight="1" x14ac:dyDescent="0.4">
      <c r="B18" s="129" t="s">
        <v>54</v>
      </c>
      <c r="C18" s="130" t="s">
        <v>55</v>
      </c>
      <c r="D18" s="130"/>
      <c r="E18" s="130"/>
      <c r="F18" s="131" t="s">
        <v>56</v>
      </c>
      <c r="G18" s="131"/>
      <c r="H18" s="131"/>
      <c r="I18" s="131"/>
      <c r="J18" s="19"/>
      <c r="K18" s="19"/>
      <c r="M18" s="14" t="s">
        <v>57</v>
      </c>
      <c r="N18" s="2"/>
    </row>
    <row r="19" spans="2:14" ht="39.75" customHeight="1" x14ac:dyDescent="0.4">
      <c r="B19" s="129"/>
      <c r="C19" s="112" t="s">
        <v>240</v>
      </c>
      <c r="D19" s="112"/>
      <c r="E19" s="112"/>
      <c r="F19" s="112" t="s">
        <v>241</v>
      </c>
      <c r="G19" s="112"/>
      <c r="H19" s="112"/>
      <c r="I19" s="112"/>
      <c r="J19" s="17"/>
      <c r="K19" s="17"/>
      <c r="M19" s="14" t="s">
        <v>37</v>
      </c>
      <c r="N19" s="2"/>
    </row>
    <row r="20" spans="2:14" ht="39.75" customHeight="1" x14ac:dyDescent="0.4">
      <c r="B20" s="36" t="s">
        <v>60</v>
      </c>
      <c r="C20" s="112" t="s">
        <v>242</v>
      </c>
      <c r="D20" s="112"/>
      <c r="E20" s="112"/>
      <c r="F20" s="114" t="s">
        <v>243</v>
      </c>
      <c r="G20" s="114"/>
      <c r="H20" s="114"/>
      <c r="I20" s="352"/>
      <c r="J20" s="11"/>
      <c r="K20" s="11"/>
      <c r="M20" s="14"/>
      <c r="N20" s="2"/>
    </row>
    <row r="21" spans="2:14" ht="57.75" customHeight="1" x14ac:dyDescent="0.4">
      <c r="B21" s="36" t="s">
        <v>61</v>
      </c>
      <c r="C21" s="140" t="s">
        <v>123</v>
      </c>
      <c r="D21" s="141"/>
      <c r="E21" s="250"/>
      <c r="F21" s="158" t="s">
        <v>124</v>
      </c>
      <c r="G21" s="158"/>
      <c r="H21" s="158"/>
      <c r="I21" s="251"/>
      <c r="J21" s="16"/>
      <c r="K21" s="16"/>
      <c r="M21" s="20"/>
      <c r="N21" s="2"/>
    </row>
    <row r="22" spans="2:14" ht="23.25" customHeight="1" x14ac:dyDescent="0.4">
      <c r="B22" s="36" t="s">
        <v>64</v>
      </c>
      <c r="C22" s="157" t="s">
        <v>65</v>
      </c>
      <c r="D22" s="158"/>
      <c r="E22" s="169"/>
      <c r="F22" s="38" t="s">
        <v>66</v>
      </c>
      <c r="G22" s="60"/>
      <c r="H22" s="38" t="s">
        <v>67</v>
      </c>
      <c r="I22" s="72">
        <v>0</v>
      </c>
      <c r="J22" s="21"/>
      <c r="K22" s="21"/>
      <c r="M22" s="20"/>
    </row>
    <row r="23" spans="2:14" ht="27" customHeight="1" x14ac:dyDescent="0.4">
      <c r="B23" s="36" t="s">
        <v>68</v>
      </c>
      <c r="C23" s="157" t="s">
        <v>69</v>
      </c>
      <c r="D23" s="158"/>
      <c r="E23" s="169"/>
      <c r="F23" s="38"/>
      <c r="G23" s="247">
        <v>0.12</v>
      </c>
      <c r="H23" s="248"/>
      <c r="I23" s="249"/>
      <c r="J23" s="22"/>
      <c r="K23" s="22"/>
      <c r="M23" s="20"/>
    </row>
    <row r="24" spans="2:14" ht="30.75" customHeight="1" x14ac:dyDescent="0.4">
      <c r="B24" s="37" t="s">
        <v>71</v>
      </c>
      <c r="C24" s="151" t="s">
        <v>48</v>
      </c>
      <c r="D24" s="152"/>
      <c r="E24" s="153"/>
      <c r="F24" s="39" t="s">
        <v>72</v>
      </c>
      <c r="G24" s="157"/>
      <c r="H24" s="158"/>
      <c r="I24" s="169"/>
      <c r="J24" s="19"/>
      <c r="K24" s="19"/>
      <c r="M24" s="20"/>
    </row>
    <row r="25" spans="2:14" ht="22.5" customHeight="1" x14ac:dyDescent="0.4">
      <c r="B25" s="173" t="s">
        <v>73</v>
      </c>
      <c r="C25" s="122"/>
      <c r="D25" s="122"/>
      <c r="E25" s="122"/>
      <c r="F25" s="122"/>
      <c r="G25" s="122"/>
      <c r="H25" s="122"/>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53">
        <f>IF(OR(C27=0,C27=""),0,D27/C27)</f>
        <v>0</v>
      </c>
      <c r="F27" s="175">
        <f>SUM(C27:C38)</f>
        <v>0.12000000000000001</v>
      </c>
      <c r="G27" s="175">
        <f>SUM(D27:D38)</f>
        <v>0.1</v>
      </c>
      <c r="H27" s="77">
        <f>+(D27/$G$23)</f>
        <v>0</v>
      </c>
      <c r="I27" s="175">
        <f>G27+I22</f>
        <v>0.1</v>
      </c>
      <c r="J27" s="23"/>
      <c r="K27" s="23"/>
      <c r="M27" s="20"/>
    </row>
    <row r="28" spans="2:14" ht="19.5" customHeight="1" x14ac:dyDescent="0.4">
      <c r="B28" s="44" t="s">
        <v>83</v>
      </c>
      <c r="C28" s="51">
        <v>0</v>
      </c>
      <c r="D28" s="52">
        <v>0</v>
      </c>
      <c r="E28" s="53">
        <f t="shared" ref="E28:E38" si="0">IF(OR(C28=0,C28=""),0,D28/C28)</f>
        <v>0</v>
      </c>
      <c r="F28" s="176"/>
      <c r="G28" s="176"/>
      <c r="H28" s="77">
        <f t="shared" ref="H28:H38" si="1">+IF(D28="","",((D28*100%)/$G$23)+H27)</f>
        <v>0</v>
      </c>
      <c r="I28" s="176"/>
      <c r="J28" s="23"/>
      <c r="K28" s="23"/>
      <c r="M28" s="20"/>
    </row>
    <row r="29" spans="2:14" ht="19.5" customHeight="1" x14ac:dyDescent="0.4">
      <c r="B29" s="44" t="s">
        <v>84</v>
      </c>
      <c r="C29" s="51">
        <v>0</v>
      </c>
      <c r="D29" s="52">
        <v>0</v>
      </c>
      <c r="E29" s="53">
        <f t="shared" si="0"/>
        <v>0</v>
      </c>
      <c r="F29" s="176"/>
      <c r="G29" s="176"/>
      <c r="H29" s="77">
        <f t="shared" si="1"/>
        <v>0</v>
      </c>
      <c r="I29" s="176"/>
      <c r="J29" s="23"/>
      <c r="K29" s="23"/>
      <c r="M29" s="20"/>
    </row>
    <row r="30" spans="2:14" ht="19.5" customHeight="1" x14ac:dyDescent="0.4">
      <c r="B30" s="44" t="s">
        <v>85</v>
      </c>
      <c r="C30" s="51">
        <v>0</v>
      </c>
      <c r="D30" s="52">
        <v>0</v>
      </c>
      <c r="E30" s="53">
        <f t="shared" si="0"/>
        <v>0</v>
      </c>
      <c r="F30" s="176"/>
      <c r="G30" s="176"/>
      <c r="H30" s="77">
        <f t="shared" si="1"/>
        <v>0</v>
      </c>
      <c r="I30" s="176"/>
      <c r="J30" s="23"/>
      <c r="K30" s="23"/>
    </row>
    <row r="31" spans="2:14" ht="19.5" customHeight="1" x14ac:dyDescent="0.4">
      <c r="B31" s="44" t="s">
        <v>86</v>
      </c>
      <c r="C31" s="51">
        <v>0</v>
      </c>
      <c r="D31" s="52">
        <v>0</v>
      </c>
      <c r="E31" s="53">
        <f t="shared" si="0"/>
        <v>0</v>
      </c>
      <c r="F31" s="176"/>
      <c r="G31" s="176"/>
      <c r="H31" s="77">
        <f t="shared" si="1"/>
        <v>0</v>
      </c>
      <c r="I31" s="176"/>
      <c r="J31" s="23"/>
      <c r="K31" s="23"/>
    </row>
    <row r="32" spans="2:14" ht="19.5" customHeight="1" x14ac:dyDescent="0.4">
      <c r="B32" s="44" t="s">
        <v>87</v>
      </c>
      <c r="C32" s="51">
        <v>0</v>
      </c>
      <c r="D32" s="52">
        <v>0</v>
      </c>
      <c r="E32" s="53">
        <f t="shared" si="0"/>
        <v>0</v>
      </c>
      <c r="F32" s="176"/>
      <c r="G32" s="176"/>
      <c r="H32" s="77">
        <f t="shared" si="1"/>
        <v>0</v>
      </c>
      <c r="I32" s="176"/>
      <c r="J32" s="23"/>
      <c r="K32" s="23"/>
    </row>
    <row r="33" spans="2:11" ht="19.5" customHeight="1" x14ac:dyDescent="0.4">
      <c r="B33" s="44" t="s">
        <v>88</v>
      </c>
      <c r="C33" s="374">
        <v>0.02</v>
      </c>
      <c r="D33" s="374">
        <v>0.02</v>
      </c>
      <c r="E33" s="53">
        <f t="shared" si="0"/>
        <v>1</v>
      </c>
      <c r="F33" s="176"/>
      <c r="G33" s="176"/>
      <c r="H33" s="77">
        <f t="shared" si="1"/>
        <v>0.16666666666666669</v>
      </c>
      <c r="I33" s="176"/>
      <c r="J33" s="23"/>
      <c r="K33" s="23"/>
    </row>
    <row r="34" spans="2:11" ht="19.5" customHeight="1" x14ac:dyDescent="0.4">
      <c r="B34" s="44" t="s">
        <v>89</v>
      </c>
      <c r="C34" s="374">
        <v>0.02</v>
      </c>
      <c r="D34" s="374">
        <v>0.02</v>
      </c>
      <c r="E34" s="53">
        <f t="shared" si="0"/>
        <v>1</v>
      </c>
      <c r="F34" s="176"/>
      <c r="G34" s="176"/>
      <c r="H34" s="77">
        <f t="shared" si="1"/>
        <v>0.33333333333333337</v>
      </c>
      <c r="I34" s="176"/>
      <c r="J34" s="23"/>
      <c r="K34" s="23"/>
    </row>
    <row r="35" spans="2:11" ht="19.5" customHeight="1" x14ac:dyDescent="0.4">
      <c r="B35" s="44" t="s">
        <v>90</v>
      </c>
      <c r="C35" s="374">
        <v>0.02</v>
      </c>
      <c r="D35" s="374">
        <v>0.02</v>
      </c>
      <c r="E35" s="53">
        <f t="shared" si="0"/>
        <v>1</v>
      </c>
      <c r="F35" s="176"/>
      <c r="G35" s="176"/>
      <c r="H35" s="77">
        <f t="shared" si="1"/>
        <v>0.5</v>
      </c>
      <c r="I35" s="176"/>
      <c r="J35" s="23"/>
      <c r="K35" s="23"/>
    </row>
    <row r="36" spans="2:11" ht="19.5" customHeight="1" x14ac:dyDescent="0.4">
      <c r="B36" s="44" t="s">
        <v>91</v>
      </c>
      <c r="C36" s="374">
        <v>0.02</v>
      </c>
      <c r="D36" s="374">
        <v>0.02</v>
      </c>
      <c r="E36" s="53">
        <f t="shared" si="0"/>
        <v>1</v>
      </c>
      <c r="F36" s="176"/>
      <c r="G36" s="176"/>
      <c r="H36" s="77">
        <f t="shared" si="1"/>
        <v>0.66666666666666674</v>
      </c>
      <c r="I36" s="176"/>
      <c r="J36" s="23"/>
      <c r="K36" s="23"/>
    </row>
    <row r="37" spans="2:11" ht="19.5" customHeight="1" x14ac:dyDescent="0.4">
      <c r="B37" s="44" t="s">
        <v>92</v>
      </c>
      <c r="C37" s="374">
        <v>0.02</v>
      </c>
      <c r="D37" s="374">
        <v>0.02</v>
      </c>
      <c r="E37" s="53">
        <f t="shared" si="0"/>
        <v>1</v>
      </c>
      <c r="F37" s="176"/>
      <c r="G37" s="176"/>
      <c r="H37" s="77">
        <f t="shared" si="1"/>
        <v>0.83333333333333348</v>
      </c>
      <c r="I37" s="176"/>
      <c r="J37" s="23"/>
      <c r="K37" s="23"/>
    </row>
    <row r="38" spans="2:11" ht="19.5" customHeight="1" x14ac:dyDescent="0.4">
      <c r="B38" s="44" t="s">
        <v>93</v>
      </c>
      <c r="C38" s="374">
        <v>0.02</v>
      </c>
      <c r="D38" s="51"/>
      <c r="E38" s="53">
        <f t="shared" si="0"/>
        <v>0</v>
      </c>
      <c r="F38" s="177"/>
      <c r="G38" s="177"/>
      <c r="H38" s="77" t="str">
        <f t="shared" si="1"/>
        <v/>
      </c>
      <c r="I38" s="177"/>
      <c r="J38" s="23"/>
      <c r="K38" s="23"/>
    </row>
    <row r="39" spans="2:11" ht="91.95" customHeight="1" x14ac:dyDescent="0.4">
      <c r="B39" s="45" t="s">
        <v>94</v>
      </c>
      <c r="C39" s="254" t="s">
        <v>282</v>
      </c>
      <c r="D39" s="349"/>
      <c r="E39" s="349"/>
      <c r="F39" s="349"/>
      <c r="G39" s="349"/>
      <c r="H39" s="349"/>
      <c r="I39" s="350"/>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105" customHeight="1" x14ac:dyDescent="0.4">
      <c r="B45" s="35" t="s">
        <v>96</v>
      </c>
      <c r="C45" s="351" t="s">
        <v>280</v>
      </c>
      <c r="D45" s="305"/>
      <c r="E45" s="305"/>
      <c r="F45" s="305"/>
      <c r="G45" s="305"/>
      <c r="H45" s="305"/>
      <c r="I45" s="306"/>
      <c r="J45" s="25"/>
      <c r="K45" s="25"/>
    </row>
    <row r="46" spans="2:11" ht="69.75" customHeight="1" x14ac:dyDescent="0.4">
      <c r="B46" s="35" t="s">
        <v>98</v>
      </c>
      <c r="C46" s="254" t="s">
        <v>281</v>
      </c>
      <c r="D46" s="255"/>
      <c r="E46" s="255"/>
      <c r="F46" s="255"/>
      <c r="G46" s="255"/>
      <c r="H46" s="255"/>
      <c r="I46" s="256"/>
      <c r="J46" s="25"/>
      <c r="K46" s="25"/>
    </row>
    <row r="47" spans="2:11" ht="22.5" customHeight="1" x14ac:dyDescent="0.4">
      <c r="B47" s="122" t="s">
        <v>100</v>
      </c>
      <c r="C47" s="122"/>
      <c r="D47" s="122"/>
      <c r="E47" s="122"/>
      <c r="F47" s="122"/>
      <c r="G47" s="122"/>
      <c r="H47" s="122"/>
      <c r="I47" s="122"/>
      <c r="J47" s="25"/>
      <c r="K47" s="25"/>
    </row>
    <row r="48" spans="2:11" ht="32.25" customHeight="1" x14ac:dyDescent="0.4">
      <c r="B48" s="47" t="s">
        <v>101</v>
      </c>
      <c r="C48" s="157" t="s">
        <v>247</v>
      </c>
      <c r="D48" s="158"/>
      <c r="E48" s="158"/>
      <c r="F48" s="158"/>
      <c r="G48" s="158"/>
      <c r="H48" s="158"/>
      <c r="I48" s="159"/>
      <c r="J48" s="26"/>
      <c r="K48" s="26"/>
    </row>
    <row r="49" spans="2:11" ht="28.5" customHeight="1" x14ac:dyDescent="0.4">
      <c r="B49" s="38" t="s">
        <v>103</v>
      </c>
      <c r="C49" s="157" t="s">
        <v>247</v>
      </c>
      <c r="D49" s="158"/>
      <c r="E49" s="158"/>
      <c r="F49" s="158"/>
      <c r="G49" s="158"/>
      <c r="H49" s="158"/>
      <c r="I49" s="159"/>
      <c r="J49" s="26"/>
      <c r="K49" s="26"/>
    </row>
    <row r="50" spans="2:11" ht="30" customHeight="1" x14ac:dyDescent="0.4">
      <c r="B50" s="46" t="s">
        <v>104</v>
      </c>
      <c r="C50" s="157" t="s">
        <v>105</v>
      </c>
      <c r="D50" s="158"/>
      <c r="E50" s="158"/>
      <c r="F50" s="158"/>
      <c r="G50" s="158"/>
      <c r="H50" s="158"/>
      <c r="I50" s="159"/>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allowBlank="1" showInputMessage="1" showErrorMessage="1" sqref="C7 I7" xr:uid="{00000000-0002-0000-1100-000000000000}">
      <formula1>$N$11:$N$12</formula1>
    </dataValidation>
    <dataValidation type="list" allowBlank="1" showInputMessage="1" showErrorMessage="1" sqref="H13:I13" xr:uid="{00000000-0002-0000-1100-000001000000}">
      <formula1>$N$5:$N$8</formula1>
    </dataValidation>
    <dataValidation type="list" allowBlank="1" showInputMessage="1" showErrorMessage="1" sqref="J10:K10" xr:uid="{00000000-0002-0000-1100-000002000000}">
      <formula1>$M$21:$M$28</formula1>
    </dataValidation>
    <dataValidation type="list" allowBlank="1" showInputMessage="1" showErrorMessage="1" sqref="C9:F9" xr:uid="{00000000-0002-0000-1100-000003000000}">
      <formula1>$M$6:$M$9</formula1>
    </dataValidation>
    <dataValidation type="list" showDropDown="1" showInputMessage="1" showErrorMessage="1" sqref="K12" xr:uid="{00000000-0002-0000-1100-000004000000}">
      <formula1>O17:O19</formula1>
    </dataValidation>
  </dataValidations>
  <pageMargins left="0.7" right="0.7" top="0.75" bottom="0.75" header="0.3" footer="0.3"/>
  <pageSetup orientation="portrait" r:id="rId1"/>
  <headerFooter>
    <oddHeader>&amp;L&amp;"Calibri"&amp;15&amp;K000000 Información Pública Clasificada&amp;1#_x000D_</oddHead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79998168889431442"/>
  </sheetPr>
  <dimension ref="B1:X56"/>
  <sheetViews>
    <sheetView topLeftCell="A16" zoomScaleNormal="100" workbookViewId="0">
      <selection activeCell="C15" sqref="C15:I15"/>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c r="J7" s="11"/>
      <c r="K7" s="11"/>
      <c r="M7" s="7" t="s">
        <v>19</v>
      </c>
      <c r="N7" s="2" t="s">
        <v>20</v>
      </c>
    </row>
    <row r="8" spans="2:14" ht="30.75" customHeight="1" x14ac:dyDescent="0.4">
      <c r="B8" s="35" t="s">
        <v>21</v>
      </c>
      <c r="C8" s="112"/>
      <c r="D8" s="112"/>
      <c r="E8" s="112"/>
      <c r="F8" s="112"/>
      <c r="G8" s="38" t="s">
        <v>23</v>
      </c>
      <c r="H8" s="118"/>
      <c r="I8" s="118"/>
      <c r="J8" s="12"/>
      <c r="K8" s="12"/>
      <c r="M8" s="7" t="s">
        <v>24</v>
      </c>
      <c r="N8" s="2" t="s">
        <v>25</v>
      </c>
    </row>
    <row r="9" spans="2:14" ht="30.75" customHeight="1" x14ac:dyDescent="0.4">
      <c r="B9" s="35" t="s">
        <v>3</v>
      </c>
      <c r="C9" s="119"/>
      <c r="D9" s="119"/>
      <c r="E9" s="119"/>
      <c r="F9" s="119"/>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14"/>
      <c r="D12" s="114"/>
      <c r="E12" s="114"/>
      <c r="F12" s="114"/>
      <c r="G12" s="38" t="s">
        <v>36</v>
      </c>
      <c r="H12" s="115"/>
      <c r="I12" s="115"/>
      <c r="J12" s="11"/>
      <c r="K12" s="11"/>
      <c r="M12" s="14" t="s">
        <v>38</v>
      </c>
      <c r="N12" s="2" t="s">
        <v>18</v>
      </c>
    </row>
    <row r="13" spans="2:14" ht="30.75" customHeight="1" x14ac:dyDescent="0.4">
      <c r="B13" s="35" t="s">
        <v>39</v>
      </c>
      <c r="C13" s="116"/>
      <c r="D13" s="116"/>
      <c r="E13" s="116"/>
      <c r="F13" s="116"/>
      <c r="G13" s="38" t="s">
        <v>41</v>
      </c>
      <c r="H13" s="113"/>
      <c r="I13" s="113"/>
      <c r="J13" s="11"/>
      <c r="K13" s="11"/>
      <c r="M13" s="14" t="s">
        <v>42</v>
      </c>
    </row>
    <row r="14" spans="2:14" ht="64.5" customHeight="1" x14ac:dyDescent="0.4">
      <c r="B14" s="35" t="s">
        <v>43</v>
      </c>
      <c r="C14" s="320"/>
      <c r="D14" s="320"/>
      <c r="E14" s="320"/>
      <c r="F14" s="320"/>
      <c r="G14" s="320"/>
      <c r="H14" s="320"/>
      <c r="I14" s="320"/>
      <c r="J14" s="15"/>
      <c r="K14" s="15"/>
      <c r="M14" s="14" t="s">
        <v>45</v>
      </c>
      <c r="N14" s="2"/>
    </row>
    <row r="15" spans="2:14" ht="30.75" customHeight="1" x14ac:dyDescent="0.4">
      <c r="B15" s="35" t="s">
        <v>46</v>
      </c>
      <c r="C15" s="114"/>
      <c r="D15" s="114"/>
      <c r="E15" s="114"/>
      <c r="F15" s="114"/>
      <c r="G15" s="114"/>
      <c r="H15" s="114"/>
      <c r="I15" s="114"/>
      <c r="J15" s="16"/>
      <c r="K15" s="16"/>
      <c r="M15" s="14" t="s">
        <v>48</v>
      </c>
      <c r="N15" s="2"/>
    </row>
    <row r="16" spans="2:14" ht="20.25" customHeight="1" x14ac:dyDescent="0.4">
      <c r="B16" s="35" t="s">
        <v>49</v>
      </c>
      <c r="C16" s="112"/>
      <c r="D16" s="112"/>
      <c r="E16" s="112"/>
      <c r="F16" s="112"/>
      <c r="G16" s="112"/>
      <c r="H16" s="112"/>
      <c r="I16" s="112"/>
      <c r="J16" s="17"/>
      <c r="K16" s="17"/>
      <c r="M16" s="14"/>
      <c r="N16" s="2"/>
    </row>
    <row r="17" spans="2:14" ht="30.75" customHeight="1" x14ac:dyDescent="0.4">
      <c r="B17" s="35" t="s">
        <v>51</v>
      </c>
      <c r="C17" s="113"/>
      <c r="D17" s="126"/>
      <c r="E17" s="126"/>
      <c r="F17" s="126"/>
      <c r="G17" s="126"/>
      <c r="H17" s="126"/>
      <c r="I17" s="126"/>
      <c r="J17" s="18"/>
      <c r="K17" s="18"/>
      <c r="M17" s="14" t="s">
        <v>53</v>
      </c>
      <c r="N17" s="2"/>
    </row>
    <row r="18" spans="2:14" ht="18" customHeight="1" x14ac:dyDescent="0.4">
      <c r="B18" s="129" t="s">
        <v>54</v>
      </c>
      <c r="C18" s="130" t="s">
        <v>55</v>
      </c>
      <c r="D18" s="130"/>
      <c r="E18" s="130"/>
      <c r="F18" s="131" t="s">
        <v>56</v>
      </c>
      <c r="G18" s="131"/>
      <c r="H18" s="131"/>
      <c r="I18" s="131"/>
      <c r="J18" s="19"/>
      <c r="K18" s="19"/>
      <c r="M18" s="14" t="s">
        <v>57</v>
      </c>
      <c r="N18" s="2"/>
    </row>
    <row r="19" spans="2:14" ht="39.75" customHeight="1" x14ac:dyDescent="0.4">
      <c r="B19" s="129"/>
      <c r="C19" s="112"/>
      <c r="D19" s="112"/>
      <c r="E19" s="112"/>
      <c r="F19" s="112"/>
      <c r="G19" s="112"/>
      <c r="H19" s="112"/>
      <c r="I19" s="112"/>
      <c r="J19" s="17"/>
      <c r="K19" s="17"/>
      <c r="M19" s="14" t="s">
        <v>37</v>
      </c>
      <c r="N19" s="2"/>
    </row>
    <row r="20" spans="2:14" ht="39.75" customHeight="1" x14ac:dyDescent="0.4">
      <c r="B20" s="36" t="s">
        <v>60</v>
      </c>
      <c r="C20" s="272"/>
      <c r="D20" s="353"/>
      <c r="E20" s="354"/>
      <c r="F20" s="115"/>
      <c r="G20" s="115"/>
      <c r="H20" s="115"/>
      <c r="I20" s="355"/>
      <c r="J20" s="11"/>
      <c r="K20" s="11"/>
      <c r="M20" s="14"/>
      <c r="N20" s="2"/>
    </row>
    <row r="21" spans="2:14" ht="42" customHeight="1" x14ac:dyDescent="0.4">
      <c r="B21" s="36" t="s">
        <v>61</v>
      </c>
      <c r="C21" s="281"/>
      <c r="D21" s="282"/>
      <c r="E21" s="283"/>
      <c r="F21" s="269"/>
      <c r="G21" s="270"/>
      <c r="H21" s="270"/>
      <c r="I21" s="284"/>
      <c r="J21" s="16"/>
      <c r="K21" s="16"/>
      <c r="M21" s="20"/>
      <c r="N21" s="2"/>
    </row>
    <row r="22" spans="2:14" ht="23.25" customHeight="1" x14ac:dyDescent="0.4">
      <c r="B22" s="36" t="s">
        <v>64</v>
      </c>
      <c r="C22" s="285"/>
      <c r="D22" s="286"/>
      <c r="E22" s="287"/>
      <c r="F22" s="38" t="s">
        <v>66</v>
      </c>
      <c r="G22" s="48"/>
      <c r="H22" s="38" t="s">
        <v>67</v>
      </c>
      <c r="I22" s="49"/>
      <c r="J22" s="21"/>
      <c r="K22" s="21"/>
      <c r="M22" s="20"/>
    </row>
    <row r="23" spans="2:14" ht="27" customHeight="1" x14ac:dyDescent="0.4">
      <c r="B23" s="36" t="s">
        <v>68</v>
      </c>
      <c r="C23" s="269"/>
      <c r="D23" s="270"/>
      <c r="E23" s="271"/>
      <c r="F23" s="38" t="s">
        <v>70</v>
      </c>
      <c r="G23" s="209">
        <v>12</v>
      </c>
      <c r="H23" s="210"/>
      <c r="I23" s="211"/>
      <c r="J23" s="22"/>
      <c r="K23" s="22"/>
      <c r="M23" s="20"/>
    </row>
    <row r="24" spans="2:14" ht="30.75" customHeight="1" x14ac:dyDescent="0.4">
      <c r="B24" s="37" t="s">
        <v>71</v>
      </c>
      <c r="C24" s="288"/>
      <c r="D24" s="289"/>
      <c r="E24" s="290"/>
      <c r="F24" s="39" t="s">
        <v>72</v>
      </c>
      <c r="G24" s="269"/>
      <c r="H24" s="270"/>
      <c r="I24" s="271"/>
      <c r="J24" s="19"/>
      <c r="K24" s="19"/>
      <c r="M24" s="20"/>
    </row>
    <row r="25" spans="2:14" ht="22.5" customHeight="1" x14ac:dyDescent="0.4">
      <c r="B25" s="173" t="s">
        <v>73</v>
      </c>
      <c r="C25" s="122"/>
      <c r="D25" s="122"/>
      <c r="E25" s="122"/>
      <c r="F25" s="122"/>
      <c r="G25" s="122"/>
      <c r="H25" s="122"/>
      <c r="I25" s="174"/>
      <c r="J25" s="9"/>
      <c r="K25" s="9"/>
      <c r="M25" s="20"/>
    </row>
    <row r="26" spans="2:14" ht="43.5" customHeight="1" x14ac:dyDescent="0.4">
      <c r="B26" s="40" t="s">
        <v>74</v>
      </c>
      <c r="C26" s="41" t="s">
        <v>75</v>
      </c>
      <c r="D26" s="41" t="s">
        <v>76</v>
      </c>
      <c r="E26" s="42" t="s">
        <v>77</v>
      </c>
      <c r="F26" s="57" t="s">
        <v>78</v>
      </c>
      <c r="G26" s="41" t="s">
        <v>79</v>
      </c>
      <c r="H26" s="42" t="s">
        <v>80</v>
      </c>
      <c r="I26" s="43" t="s">
        <v>81</v>
      </c>
      <c r="J26" s="17"/>
      <c r="K26" s="17"/>
      <c r="M26" s="20"/>
    </row>
    <row r="27" spans="2:14" ht="19.5" customHeight="1" x14ac:dyDescent="0.4">
      <c r="B27" s="44" t="s">
        <v>82</v>
      </c>
      <c r="C27" s="51">
        <v>0</v>
      </c>
      <c r="D27" s="52"/>
      <c r="E27" s="56">
        <f>IF(OR(C27=0,C27=""),0,D27/C27)</f>
        <v>0</v>
      </c>
      <c r="F27" s="291">
        <f>SUM(C27:C38)</f>
        <v>49.8</v>
      </c>
      <c r="G27" s="294">
        <f>SUM(D27:D38)</f>
        <v>4</v>
      </c>
      <c r="H27" s="54">
        <f>+(D27*100%)/$G$23</f>
        <v>0</v>
      </c>
      <c r="I27" s="213">
        <f>G27+I22</f>
        <v>4</v>
      </c>
      <c r="J27" s="23"/>
      <c r="K27" s="23"/>
      <c r="M27" s="20"/>
    </row>
    <row r="28" spans="2:14" ht="19.5" customHeight="1" x14ac:dyDescent="0.5">
      <c r="B28" s="44" t="s">
        <v>83</v>
      </c>
      <c r="C28" s="51">
        <v>0</v>
      </c>
      <c r="D28" s="52">
        <v>0</v>
      </c>
      <c r="E28" s="56">
        <f t="shared" ref="E28:E38" si="0">IF(OR(C28=0,C28=""),0,D28/C28)</f>
        <v>0</v>
      </c>
      <c r="F28" s="292"/>
      <c r="G28" s="295"/>
      <c r="H28" s="55">
        <f>+IF(D28="","",((D28*100%)/$G$23)+H27)</f>
        <v>0</v>
      </c>
      <c r="I28" s="214"/>
      <c r="J28" s="23"/>
      <c r="K28" s="23"/>
      <c r="M28" s="20"/>
    </row>
    <row r="29" spans="2:14" ht="19.5" customHeight="1" x14ac:dyDescent="0.5">
      <c r="B29" s="44" t="s">
        <v>84</v>
      </c>
      <c r="C29" s="51">
        <v>0</v>
      </c>
      <c r="D29" s="52">
        <v>0</v>
      </c>
      <c r="E29" s="56">
        <f t="shared" si="0"/>
        <v>0</v>
      </c>
      <c r="F29" s="292"/>
      <c r="G29" s="295"/>
      <c r="H29" s="55">
        <f>+IF(D29="","",((D29*100%)/$G$23)+H28)</f>
        <v>0</v>
      </c>
      <c r="I29" s="214"/>
      <c r="J29" s="23"/>
      <c r="K29" s="23"/>
      <c r="M29" s="20"/>
    </row>
    <row r="30" spans="2:14" ht="19.5" customHeight="1" x14ac:dyDescent="0.5">
      <c r="B30" s="44" t="s">
        <v>85</v>
      </c>
      <c r="C30" s="51">
        <v>0</v>
      </c>
      <c r="D30" s="52">
        <v>0</v>
      </c>
      <c r="E30" s="56">
        <f t="shared" si="0"/>
        <v>0</v>
      </c>
      <c r="F30" s="292"/>
      <c r="G30" s="295"/>
      <c r="H30" s="55">
        <f t="shared" ref="H30:H38" si="1">+IF(D30="","",((D30*100%)/$G$23)+H29)</f>
        <v>0</v>
      </c>
      <c r="I30" s="214"/>
      <c r="J30" s="23"/>
      <c r="K30" s="23"/>
    </row>
    <row r="31" spans="2:14" ht="19.5" customHeight="1" x14ac:dyDescent="0.5">
      <c r="B31" s="44" t="s">
        <v>86</v>
      </c>
      <c r="C31" s="51">
        <v>0</v>
      </c>
      <c r="D31" s="52">
        <v>0</v>
      </c>
      <c r="E31" s="56">
        <f t="shared" si="0"/>
        <v>0</v>
      </c>
      <c r="F31" s="292"/>
      <c r="G31" s="295"/>
      <c r="H31" s="55">
        <f t="shared" si="1"/>
        <v>0</v>
      </c>
      <c r="I31" s="214"/>
      <c r="J31" s="23"/>
      <c r="K31" s="23"/>
    </row>
    <row r="32" spans="2:14" ht="19.5" customHeight="1" x14ac:dyDescent="0.5">
      <c r="B32" s="44" t="s">
        <v>87</v>
      </c>
      <c r="C32" s="51">
        <v>0</v>
      </c>
      <c r="D32" s="52">
        <v>0</v>
      </c>
      <c r="E32" s="56">
        <f t="shared" si="0"/>
        <v>0</v>
      </c>
      <c r="F32" s="292"/>
      <c r="G32" s="295"/>
      <c r="H32" s="55">
        <f t="shared" si="1"/>
        <v>0</v>
      </c>
      <c r="I32" s="214"/>
      <c r="J32" s="23"/>
      <c r="K32" s="23"/>
    </row>
    <row r="33" spans="2:11" ht="19.5" customHeight="1" x14ac:dyDescent="0.5">
      <c r="B33" s="44" t="s">
        <v>88</v>
      </c>
      <c r="C33" s="51">
        <v>8.3000000000000007</v>
      </c>
      <c r="D33" s="52">
        <v>1</v>
      </c>
      <c r="E33" s="56">
        <f t="shared" si="0"/>
        <v>0.12048192771084336</v>
      </c>
      <c r="F33" s="292"/>
      <c r="G33" s="295"/>
      <c r="H33" s="55">
        <f>+IF(D33="","",((D33*100%)/$G$23)+H32)</f>
        <v>8.3333333333333329E-2</v>
      </c>
      <c r="I33" s="214"/>
      <c r="J33" s="23"/>
      <c r="K33" s="23"/>
    </row>
    <row r="34" spans="2:11" ht="19.5" customHeight="1" x14ac:dyDescent="0.5">
      <c r="B34" s="44" t="s">
        <v>89</v>
      </c>
      <c r="C34" s="51">
        <v>8.3000000000000007</v>
      </c>
      <c r="D34" s="52">
        <v>1</v>
      </c>
      <c r="E34" s="56">
        <f t="shared" si="0"/>
        <v>0.12048192771084336</v>
      </c>
      <c r="F34" s="292"/>
      <c r="G34" s="295"/>
      <c r="H34" s="55">
        <f t="shared" si="1"/>
        <v>0.16666666666666666</v>
      </c>
      <c r="I34" s="214"/>
      <c r="J34" s="23"/>
      <c r="K34" s="23"/>
    </row>
    <row r="35" spans="2:11" ht="19.5" customHeight="1" x14ac:dyDescent="0.5">
      <c r="B35" s="44" t="s">
        <v>90</v>
      </c>
      <c r="C35" s="51">
        <v>8.3000000000000007</v>
      </c>
      <c r="D35" s="52">
        <v>1</v>
      </c>
      <c r="E35" s="56">
        <f t="shared" si="0"/>
        <v>0.12048192771084336</v>
      </c>
      <c r="F35" s="292"/>
      <c r="G35" s="295"/>
      <c r="H35" s="55">
        <f t="shared" si="1"/>
        <v>0.25</v>
      </c>
      <c r="I35" s="214"/>
      <c r="J35" s="23"/>
      <c r="K35" s="23"/>
    </row>
    <row r="36" spans="2:11" ht="19.5" customHeight="1" x14ac:dyDescent="0.5">
      <c r="B36" s="44" t="s">
        <v>91</v>
      </c>
      <c r="C36" s="51">
        <v>8.3000000000000007</v>
      </c>
      <c r="D36" s="52">
        <v>1</v>
      </c>
      <c r="E36" s="56">
        <f t="shared" si="0"/>
        <v>0.12048192771084336</v>
      </c>
      <c r="F36" s="292"/>
      <c r="G36" s="295"/>
      <c r="H36" s="55">
        <f t="shared" si="1"/>
        <v>0.33333333333333331</v>
      </c>
      <c r="I36" s="214"/>
      <c r="J36" s="23"/>
      <c r="K36" s="23"/>
    </row>
    <row r="37" spans="2:11" ht="19.5" customHeight="1" x14ac:dyDescent="0.5">
      <c r="B37" s="44" t="s">
        <v>92</v>
      </c>
      <c r="C37" s="51">
        <v>8.3000000000000007</v>
      </c>
      <c r="D37" s="52"/>
      <c r="E37" s="56">
        <f t="shared" si="0"/>
        <v>0</v>
      </c>
      <c r="F37" s="292"/>
      <c r="G37" s="295"/>
      <c r="H37" s="55" t="str">
        <f t="shared" si="1"/>
        <v/>
      </c>
      <c r="I37" s="214"/>
      <c r="J37" s="23"/>
      <c r="K37" s="23"/>
    </row>
    <row r="38" spans="2:11" ht="19.5" customHeight="1" x14ac:dyDescent="0.5">
      <c r="B38" s="44" t="s">
        <v>93</v>
      </c>
      <c r="C38" s="51">
        <v>8.3000000000000007</v>
      </c>
      <c r="D38" s="52"/>
      <c r="E38" s="56">
        <f t="shared" si="0"/>
        <v>0</v>
      </c>
      <c r="F38" s="293"/>
      <c r="G38" s="296"/>
      <c r="H38" s="55" t="str">
        <f t="shared" si="1"/>
        <v/>
      </c>
      <c r="I38" s="215"/>
      <c r="J38" s="23"/>
      <c r="K38" s="23"/>
    </row>
    <row r="39" spans="2:11" ht="90" customHeight="1" x14ac:dyDescent="0.4">
      <c r="B39" s="45" t="s">
        <v>94</v>
      </c>
      <c r="C39" s="323" t="s">
        <v>223</v>
      </c>
      <c r="D39" s="298"/>
      <c r="E39" s="298"/>
      <c r="F39" s="299"/>
      <c r="G39" s="298"/>
      <c r="H39" s="298"/>
      <c r="I39" s="300"/>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315.75" customHeight="1" x14ac:dyDescent="0.4">
      <c r="B45" s="35" t="s">
        <v>96</v>
      </c>
      <c r="C45" s="301" t="s">
        <v>224</v>
      </c>
      <c r="D45" s="302"/>
      <c r="E45" s="302"/>
      <c r="F45" s="302"/>
      <c r="G45" s="302"/>
      <c r="H45" s="302"/>
      <c r="I45" s="303"/>
      <c r="J45" s="25"/>
      <c r="K45" s="25"/>
    </row>
    <row r="46" spans="2:11" ht="69.75" customHeight="1" x14ac:dyDescent="0.4">
      <c r="B46" s="35" t="s">
        <v>98</v>
      </c>
      <c r="C46" s="244"/>
      <c r="D46" s="245"/>
      <c r="E46" s="245"/>
      <c r="F46" s="245"/>
      <c r="G46" s="245"/>
      <c r="H46" s="245"/>
      <c r="I46" s="246"/>
      <c r="J46" s="25"/>
      <c r="K46" s="25"/>
    </row>
    <row r="47" spans="2:11" ht="22.5" customHeight="1" x14ac:dyDescent="0.4">
      <c r="B47" s="122" t="s">
        <v>100</v>
      </c>
      <c r="C47" s="122"/>
      <c r="D47" s="122"/>
      <c r="E47" s="122"/>
      <c r="F47" s="122"/>
      <c r="G47" s="122"/>
      <c r="H47" s="122"/>
      <c r="I47" s="122"/>
      <c r="J47" s="25"/>
      <c r="K47" s="25"/>
    </row>
    <row r="48" spans="2:11" ht="32.25" customHeight="1" x14ac:dyDescent="0.4">
      <c r="B48" s="47" t="s">
        <v>101</v>
      </c>
      <c r="C48" s="132" t="s">
        <v>225</v>
      </c>
      <c r="D48" s="132"/>
      <c r="E48" s="132"/>
      <c r="F48" s="132"/>
      <c r="G48" s="132"/>
      <c r="H48" s="132"/>
      <c r="I48" s="132"/>
      <c r="J48" s="26"/>
      <c r="K48" s="26"/>
    </row>
    <row r="49" spans="2:11" ht="28.5" customHeight="1" x14ac:dyDescent="0.4">
      <c r="B49" s="38" t="s">
        <v>103</v>
      </c>
      <c r="C49" s="132" t="s">
        <v>225</v>
      </c>
      <c r="D49" s="132"/>
      <c r="E49" s="132"/>
      <c r="F49" s="132"/>
      <c r="G49" s="132"/>
      <c r="H49" s="132"/>
      <c r="I49" s="132"/>
      <c r="J49" s="26"/>
      <c r="K49" s="26"/>
    </row>
    <row r="50" spans="2:11" ht="30" customHeight="1" x14ac:dyDescent="0.4">
      <c r="B50" s="46" t="s">
        <v>104</v>
      </c>
      <c r="C50" s="132"/>
      <c r="D50" s="132"/>
      <c r="E50" s="132"/>
      <c r="F50" s="132"/>
      <c r="G50" s="132"/>
      <c r="H50" s="132"/>
      <c r="I50" s="13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disablePrompts="1" count="7">
    <dataValidation type="list" allowBlank="1" showInputMessage="1" showErrorMessage="1" sqref="C7 I7" xr:uid="{00000000-0002-0000-1200-000000000000}">
      <formula1>$N$11:$N$12</formula1>
    </dataValidation>
    <dataValidation type="list" allowBlank="1" showInputMessage="1" showErrorMessage="1" sqref="H13:I13" xr:uid="{00000000-0002-0000-1200-000001000000}">
      <formula1>$N$5:$N$8</formula1>
    </dataValidation>
    <dataValidation type="list" allowBlank="1" showInputMessage="1" showErrorMessage="1" sqref="J10:K10" xr:uid="{00000000-0002-0000-1200-000002000000}">
      <formula1>$M$21:$M$28</formula1>
    </dataValidation>
    <dataValidation type="list" allowBlank="1" showInputMessage="1" showErrorMessage="1" sqref="C9:F9" xr:uid="{00000000-0002-0000-1200-000003000000}">
      <formula1>$M$6:$M$9</formula1>
    </dataValidation>
    <dataValidation type="list" allowBlank="1" showInputMessage="1" showErrorMessage="1" sqref="C24:E24" xr:uid="{00000000-0002-0000-1200-000004000000}">
      <formula1>$M$12:$M$15</formula1>
    </dataValidation>
    <dataValidation type="list" allowBlank="1" showInputMessage="1" showErrorMessage="1" sqref="H12:I12" xr:uid="{00000000-0002-0000-1200-000005000000}">
      <formula1>M17:M19</formula1>
    </dataValidation>
    <dataValidation type="list" showDropDown="1" showInputMessage="1" showErrorMessage="1" sqref="K12" xr:uid="{00000000-0002-0000-1200-000006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79998168889431442"/>
  </sheetPr>
  <dimension ref="B1:X56"/>
  <sheetViews>
    <sheetView zoomScaleNormal="100" workbookViewId="0">
      <selection activeCell="C15" sqref="C15:I15"/>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c r="J7" s="11"/>
      <c r="K7" s="11"/>
      <c r="M7" s="7" t="s">
        <v>19</v>
      </c>
      <c r="N7" s="2" t="s">
        <v>20</v>
      </c>
    </row>
    <row r="8" spans="2:14" ht="30.75" customHeight="1" x14ac:dyDescent="0.4">
      <c r="B8" s="35" t="s">
        <v>21</v>
      </c>
      <c r="C8" s="112"/>
      <c r="D8" s="112"/>
      <c r="E8" s="112"/>
      <c r="F8" s="112"/>
      <c r="G8" s="38" t="s">
        <v>23</v>
      </c>
      <c r="H8" s="118"/>
      <c r="I8" s="118"/>
      <c r="J8" s="12"/>
      <c r="K8" s="12"/>
      <c r="M8" s="7" t="s">
        <v>24</v>
      </c>
      <c r="N8" s="2" t="s">
        <v>25</v>
      </c>
    </row>
    <row r="9" spans="2:14" ht="30.75" customHeight="1" x14ac:dyDescent="0.4">
      <c r="B9" s="35" t="s">
        <v>3</v>
      </c>
      <c r="C9" s="119"/>
      <c r="D9" s="119"/>
      <c r="E9" s="119"/>
      <c r="F9" s="119"/>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14"/>
      <c r="D12" s="114"/>
      <c r="E12" s="114"/>
      <c r="F12" s="114"/>
      <c r="G12" s="38" t="s">
        <v>36</v>
      </c>
      <c r="H12" s="115"/>
      <c r="I12" s="115"/>
      <c r="J12" s="11"/>
      <c r="K12" s="11"/>
      <c r="M12" s="14" t="s">
        <v>38</v>
      </c>
      <c r="N12" s="2" t="s">
        <v>18</v>
      </c>
    </row>
    <row r="13" spans="2:14" ht="30.75" customHeight="1" x14ac:dyDescent="0.4">
      <c r="B13" s="35" t="s">
        <v>39</v>
      </c>
      <c r="C13" s="116"/>
      <c r="D13" s="116"/>
      <c r="E13" s="116"/>
      <c r="F13" s="116"/>
      <c r="G13" s="38" t="s">
        <v>41</v>
      </c>
      <c r="H13" s="113"/>
      <c r="I13" s="113"/>
      <c r="J13" s="11"/>
      <c r="K13" s="11"/>
      <c r="M13" s="14" t="s">
        <v>42</v>
      </c>
    </row>
    <row r="14" spans="2:14" ht="64.5" customHeight="1" x14ac:dyDescent="0.4">
      <c r="B14" s="35" t="s">
        <v>43</v>
      </c>
      <c r="C14" s="320"/>
      <c r="D14" s="320"/>
      <c r="E14" s="320"/>
      <c r="F14" s="320"/>
      <c r="G14" s="320"/>
      <c r="H14" s="320"/>
      <c r="I14" s="320"/>
      <c r="J14" s="15"/>
      <c r="K14" s="15"/>
      <c r="M14" s="14" t="s">
        <v>45</v>
      </c>
      <c r="N14" s="2"/>
    </row>
    <row r="15" spans="2:14" ht="30.75" customHeight="1" x14ac:dyDescent="0.4">
      <c r="B15" s="35" t="s">
        <v>46</v>
      </c>
      <c r="C15" s="114"/>
      <c r="D15" s="114"/>
      <c r="E15" s="114"/>
      <c r="F15" s="114"/>
      <c r="G15" s="114"/>
      <c r="H15" s="114"/>
      <c r="I15" s="114"/>
      <c r="J15" s="16"/>
      <c r="K15" s="16"/>
      <c r="M15" s="14" t="s">
        <v>48</v>
      </c>
      <c r="N15" s="2"/>
    </row>
    <row r="16" spans="2:14" ht="20.25" customHeight="1" x14ac:dyDescent="0.4">
      <c r="B16" s="35" t="s">
        <v>49</v>
      </c>
      <c r="C16" s="112"/>
      <c r="D16" s="112"/>
      <c r="E16" s="112"/>
      <c r="F16" s="112"/>
      <c r="G16" s="112"/>
      <c r="H16" s="112"/>
      <c r="I16" s="112"/>
      <c r="J16" s="17"/>
      <c r="K16" s="17"/>
      <c r="M16" s="14"/>
      <c r="N16" s="2"/>
    </row>
    <row r="17" spans="2:14" ht="30.75" customHeight="1" x14ac:dyDescent="0.4">
      <c r="B17" s="35" t="s">
        <v>51</v>
      </c>
      <c r="C17" s="113"/>
      <c r="D17" s="126"/>
      <c r="E17" s="126"/>
      <c r="F17" s="126"/>
      <c r="G17" s="126"/>
      <c r="H17" s="126"/>
      <c r="I17" s="126"/>
      <c r="J17" s="18"/>
      <c r="K17" s="18"/>
      <c r="M17" s="14" t="s">
        <v>53</v>
      </c>
      <c r="N17" s="2"/>
    </row>
    <row r="18" spans="2:14" ht="18" customHeight="1" x14ac:dyDescent="0.4">
      <c r="B18" s="129" t="s">
        <v>54</v>
      </c>
      <c r="C18" s="130" t="s">
        <v>55</v>
      </c>
      <c r="D18" s="130"/>
      <c r="E18" s="130"/>
      <c r="F18" s="131" t="s">
        <v>56</v>
      </c>
      <c r="G18" s="131"/>
      <c r="H18" s="131"/>
      <c r="I18" s="131"/>
      <c r="J18" s="19"/>
      <c r="K18" s="19"/>
      <c r="M18" s="14" t="s">
        <v>57</v>
      </c>
      <c r="N18" s="2"/>
    </row>
    <row r="19" spans="2:14" ht="39.75" customHeight="1" x14ac:dyDescent="0.4">
      <c r="B19" s="129"/>
      <c r="C19" s="112"/>
      <c r="D19" s="112"/>
      <c r="E19" s="112"/>
      <c r="F19" s="112"/>
      <c r="G19" s="112"/>
      <c r="H19" s="112"/>
      <c r="I19" s="112"/>
      <c r="J19" s="17"/>
      <c r="K19" s="17"/>
      <c r="M19" s="14" t="s">
        <v>37</v>
      </c>
      <c r="N19" s="2"/>
    </row>
    <row r="20" spans="2:14" ht="39.75" customHeight="1" x14ac:dyDescent="0.4">
      <c r="B20" s="36" t="s">
        <v>60</v>
      </c>
      <c r="C20" s="272"/>
      <c r="D20" s="353"/>
      <c r="E20" s="354"/>
      <c r="F20" s="115"/>
      <c r="G20" s="115"/>
      <c r="H20" s="115"/>
      <c r="I20" s="355"/>
      <c r="J20" s="11"/>
      <c r="K20" s="11"/>
      <c r="M20" s="14"/>
      <c r="N20" s="2"/>
    </row>
    <row r="21" spans="2:14" ht="42" customHeight="1" x14ac:dyDescent="0.4">
      <c r="B21" s="36" t="s">
        <v>61</v>
      </c>
      <c r="C21" s="281"/>
      <c r="D21" s="282"/>
      <c r="E21" s="283"/>
      <c r="F21" s="269"/>
      <c r="G21" s="270"/>
      <c r="H21" s="270"/>
      <c r="I21" s="284"/>
      <c r="J21" s="16"/>
      <c r="K21" s="16"/>
      <c r="M21" s="20"/>
      <c r="N21" s="2"/>
    </row>
    <row r="22" spans="2:14" ht="23.25" customHeight="1" x14ac:dyDescent="0.4">
      <c r="B22" s="36" t="s">
        <v>64</v>
      </c>
      <c r="C22" s="285"/>
      <c r="D22" s="286"/>
      <c r="E22" s="287"/>
      <c r="F22" s="38" t="s">
        <v>66</v>
      </c>
      <c r="G22" s="48"/>
      <c r="H22" s="38" t="s">
        <v>67</v>
      </c>
      <c r="I22" s="49"/>
      <c r="J22" s="21"/>
      <c r="K22" s="21"/>
      <c r="M22" s="20"/>
    </row>
    <row r="23" spans="2:14" ht="27" customHeight="1" x14ac:dyDescent="0.4">
      <c r="B23" s="36" t="s">
        <v>68</v>
      </c>
      <c r="C23" s="269"/>
      <c r="D23" s="270"/>
      <c r="E23" s="271"/>
      <c r="F23" s="38" t="s">
        <v>70</v>
      </c>
      <c r="G23" s="209">
        <v>12</v>
      </c>
      <c r="H23" s="210"/>
      <c r="I23" s="211"/>
      <c r="J23" s="22"/>
      <c r="K23" s="22"/>
      <c r="M23" s="20"/>
    </row>
    <row r="24" spans="2:14" ht="30.75" customHeight="1" x14ac:dyDescent="0.4">
      <c r="B24" s="37" t="s">
        <v>71</v>
      </c>
      <c r="C24" s="288"/>
      <c r="D24" s="289"/>
      <c r="E24" s="290"/>
      <c r="F24" s="39" t="s">
        <v>72</v>
      </c>
      <c r="G24" s="269"/>
      <c r="H24" s="270"/>
      <c r="I24" s="271"/>
      <c r="J24" s="19"/>
      <c r="K24" s="19"/>
      <c r="M24" s="20"/>
    </row>
    <row r="25" spans="2:14" ht="22.5" customHeight="1" x14ac:dyDescent="0.4">
      <c r="B25" s="173" t="s">
        <v>73</v>
      </c>
      <c r="C25" s="122"/>
      <c r="D25" s="122"/>
      <c r="E25" s="122"/>
      <c r="F25" s="122"/>
      <c r="G25" s="122"/>
      <c r="H25" s="122"/>
      <c r="I25" s="174"/>
      <c r="J25" s="9"/>
      <c r="K25" s="9"/>
      <c r="M25" s="20"/>
    </row>
    <row r="26" spans="2:14" ht="43.5" customHeight="1" x14ac:dyDescent="0.4">
      <c r="B26" s="40" t="s">
        <v>74</v>
      </c>
      <c r="C26" s="41" t="s">
        <v>75</v>
      </c>
      <c r="D26" s="41" t="s">
        <v>76</v>
      </c>
      <c r="E26" s="42" t="s">
        <v>77</v>
      </c>
      <c r="F26" s="57" t="s">
        <v>78</v>
      </c>
      <c r="G26" s="41" t="s">
        <v>79</v>
      </c>
      <c r="H26" s="42" t="s">
        <v>80</v>
      </c>
      <c r="I26" s="43" t="s">
        <v>81</v>
      </c>
      <c r="J26" s="17"/>
      <c r="K26" s="17"/>
      <c r="M26" s="20"/>
    </row>
    <row r="27" spans="2:14" ht="19.5" customHeight="1" x14ac:dyDescent="0.4">
      <c r="B27" s="44" t="s">
        <v>82</v>
      </c>
      <c r="C27" s="51">
        <v>0</v>
      </c>
      <c r="D27" s="52"/>
      <c r="E27" s="56">
        <f>IF(OR(C27=0,C27=""),0,D27/C27)</f>
        <v>0</v>
      </c>
      <c r="F27" s="291">
        <f>SUM(C27:C38)</f>
        <v>49.8</v>
      </c>
      <c r="G27" s="294">
        <f>SUM(D27:D38)</f>
        <v>4</v>
      </c>
      <c r="H27" s="54">
        <f>+(D27*100%)/$G$23</f>
        <v>0</v>
      </c>
      <c r="I27" s="213">
        <f>G27+I22</f>
        <v>4</v>
      </c>
      <c r="J27" s="23"/>
      <c r="K27" s="23"/>
      <c r="M27" s="20"/>
    </row>
    <row r="28" spans="2:14" ht="19.5" customHeight="1" x14ac:dyDescent="0.5">
      <c r="B28" s="44" t="s">
        <v>83</v>
      </c>
      <c r="C28" s="51">
        <v>0</v>
      </c>
      <c r="D28" s="52">
        <v>0</v>
      </c>
      <c r="E28" s="56">
        <f t="shared" ref="E28:E38" si="0">IF(OR(C28=0,C28=""),0,D28/C28)</f>
        <v>0</v>
      </c>
      <c r="F28" s="292"/>
      <c r="G28" s="295"/>
      <c r="H28" s="55">
        <f>+IF(D28="","",((D28*100%)/$G$23)+H27)</f>
        <v>0</v>
      </c>
      <c r="I28" s="214"/>
      <c r="J28" s="23"/>
      <c r="K28" s="23"/>
      <c r="M28" s="20"/>
    </row>
    <row r="29" spans="2:14" ht="19.5" customHeight="1" x14ac:dyDescent="0.5">
      <c r="B29" s="44" t="s">
        <v>84</v>
      </c>
      <c r="C29" s="51">
        <v>0</v>
      </c>
      <c r="D29" s="52">
        <v>0</v>
      </c>
      <c r="E29" s="56">
        <f t="shared" si="0"/>
        <v>0</v>
      </c>
      <c r="F29" s="292"/>
      <c r="G29" s="295"/>
      <c r="H29" s="55">
        <f>+IF(D29="","",((D29*100%)/$G$23)+H28)</f>
        <v>0</v>
      </c>
      <c r="I29" s="214"/>
      <c r="J29" s="23"/>
      <c r="K29" s="23"/>
      <c r="M29" s="20"/>
    </row>
    <row r="30" spans="2:14" ht="19.5" customHeight="1" x14ac:dyDescent="0.5">
      <c r="B30" s="44" t="s">
        <v>85</v>
      </c>
      <c r="C30" s="51">
        <v>0</v>
      </c>
      <c r="D30" s="52">
        <v>0</v>
      </c>
      <c r="E30" s="56">
        <f t="shared" si="0"/>
        <v>0</v>
      </c>
      <c r="F30" s="292"/>
      <c r="G30" s="295"/>
      <c r="H30" s="55">
        <f t="shared" ref="H30:H38" si="1">+IF(D30="","",((D30*100%)/$G$23)+H29)</f>
        <v>0</v>
      </c>
      <c r="I30" s="214"/>
      <c r="J30" s="23"/>
      <c r="K30" s="23"/>
    </row>
    <row r="31" spans="2:14" ht="19.5" customHeight="1" x14ac:dyDescent="0.5">
      <c r="B31" s="44" t="s">
        <v>86</v>
      </c>
      <c r="C31" s="51">
        <v>0</v>
      </c>
      <c r="D31" s="52">
        <v>0</v>
      </c>
      <c r="E31" s="56">
        <f t="shared" si="0"/>
        <v>0</v>
      </c>
      <c r="F31" s="292"/>
      <c r="G31" s="295"/>
      <c r="H31" s="55">
        <f t="shared" si="1"/>
        <v>0</v>
      </c>
      <c r="I31" s="214"/>
      <c r="J31" s="23"/>
      <c r="K31" s="23"/>
    </row>
    <row r="32" spans="2:14" ht="19.5" customHeight="1" x14ac:dyDescent="0.5">
      <c r="B32" s="44" t="s">
        <v>87</v>
      </c>
      <c r="C32" s="51">
        <v>0</v>
      </c>
      <c r="D32" s="52">
        <v>0</v>
      </c>
      <c r="E32" s="56">
        <f t="shared" si="0"/>
        <v>0</v>
      </c>
      <c r="F32" s="292"/>
      <c r="G32" s="295"/>
      <c r="H32" s="55">
        <f t="shared" si="1"/>
        <v>0</v>
      </c>
      <c r="I32" s="214"/>
      <c r="J32" s="23"/>
      <c r="K32" s="23"/>
    </row>
    <row r="33" spans="2:11" ht="19.5" customHeight="1" x14ac:dyDescent="0.5">
      <c r="B33" s="44" t="s">
        <v>88</v>
      </c>
      <c r="C33" s="51">
        <v>8.3000000000000007</v>
      </c>
      <c r="D33" s="52">
        <v>1</v>
      </c>
      <c r="E33" s="56">
        <f t="shared" si="0"/>
        <v>0.12048192771084336</v>
      </c>
      <c r="F33" s="292"/>
      <c r="G33" s="295"/>
      <c r="H33" s="55">
        <f>+IF(D33="","",((D33*100%)/$G$23)+H32)</f>
        <v>8.3333333333333329E-2</v>
      </c>
      <c r="I33" s="214"/>
      <c r="J33" s="23"/>
      <c r="K33" s="23"/>
    </row>
    <row r="34" spans="2:11" ht="19.5" customHeight="1" x14ac:dyDescent="0.5">
      <c r="B34" s="44" t="s">
        <v>89</v>
      </c>
      <c r="C34" s="51">
        <v>8.3000000000000007</v>
      </c>
      <c r="D34" s="52">
        <v>1</v>
      </c>
      <c r="E34" s="56">
        <f t="shared" si="0"/>
        <v>0.12048192771084336</v>
      </c>
      <c r="F34" s="292"/>
      <c r="G34" s="295"/>
      <c r="H34" s="55">
        <f t="shared" si="1"/>
        <v>0.16666666666666666</v>
      </c>
      <c r="I34" s="214"/>
      <c r="J34" s="23"/>
      <c r="K34" s="23"/>
    </row>
    <row r="35" spans="2:11" ht="19.5" customHeight="1" x14ac:dyDescent="0.5">
      <c r="B35" s="44" t="s">
        <v>90</v>
      </c>
      <c r="C35" s="51">
        <v>8.3000000000000007</v>
      </c>
      <c r="D35" s="52">
        <v>1</v>
      </c>
      <c r="E35" s="56">
        <f t="shared" si="0"/>
        <v>0.12048192771084336</v>
      </c>
      <c r="F35" s="292"/>
      <c r="G35" s="295"/>
      <c r="H35" s="55">
        <f t="shared" si="1"/>
        <v>0.25</v>
      </c>
      <c r="I35" s="214"/>
      <c r="J35" s="23"/>
      <c r="K35" s="23"/>
    </row>
    <row r="36" spans="2:11" ht="19.5" customHeight="1" x14ac:dyDescent="0.5">
      <c r="B36" s="44" t="s">
        <v>91</v>
      </c>
      <c r="C36" s="51">
        <v>8.3000000000000007</v>
      </c>
      <c r="D36" s="52">
        <v>1</v>
      </c>
      <c r="E36" s="56">
        <f t="shared" si="0"/>
        <v>0.12048192771084336</v>
      </c>
      <c r="F36" s="292"/>
      <c r="G36" s="295"/>
      <c r="H36" s="55">
        <f t="shared" si="1"/>
        <v>0.33333333333333331</v>
      </c>
      <c r="I36" s="214"/>
      <c r="J36" s="23"/>
      <c r="K36" s="23"/>
    </row>
    <row r="37" spans="2:11" ht="19.5" customHeight="1" x14ac:dyDescent="0.5">
      <c r="B37" s="44" t="s">
        <v>92</v>
      </c>
      <c r="C37" s="51">
        <v>8.3000000000000007</v>
      </c>
      <c r="D37" s="52"/>
      <c r="E37" s="56">
        <f t="shared" si="0"/>
        <v>0</v>
      </c>
      <c r="F37" s="292"/>
      <c r="G37" s="295"/>
      <c r="H37" s="55" t="str">
        <f t="shared" si="1"/>
        <v/>
      </c>
      <c r="I37" s="214"/>
      <c r="J37" s="23"/>
      <c r="K37" s="23"/>
    </row>
    <row r="38" spans="2:11" ht="19.5" customHeight="1" x14ac:dyDescent="0.5">
      <c r="B38" s="44" t="s">
        <v>93</v>
      </c>
      <c r="C38" s="51">
        <v>8.3000000000000007</v>
      </c>
      <c r="D38" s="52"/>
      <c r="E38" s="56">
        <f t="shared" si="0"/>
        <v>0</v>
      </c>
      <c r="F38" s="293"/>
      <c r="G38" s="296"/>
      <c r="H38" s="55" t="str">
        <f t="shared" si="1"/>
        <v/>
      </c>
      <c r="I38" s="215"/>
      <c r="J38" s="23"/>
      <c r="K38" s="23"/>
    </row>
    <row r="39" spans="2:11" ht="90" customHeight="1" x14ac:dyDescent="0.4">
      <c r="B39" s="45" t="s">
        <v>94</v>
      </c>
      <c r="C39" s="356" t="s">
        <v>226</v>
      </c>
      <c r="D39" s="298"/>
      <c r="E39" s="298"/>
      <c r="F39" s="299"/>
      <c r="G39" s="298"/>
      <c r="H39" s="298"/>
      <c r="I39" s="300"/>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160.5" customHeight="1" x14ac:dyDescent="0.4">
      <c r="B45" s="35" t="s">
        <v>96</v>
      </c>
      <c r="C45" s="301" t="s">
        <v>227</v>
      </c>
      <c r="D45" s="302"/>
      <c r="E45" s="302"/>
      <c r="F45" s="302"/>
      <c r="G45" s="302"/>
      <c r="H45" s="302"/>
      <c r="I45" s="303"/>
      <c r="J45" s="25"/>
      <c r="K45" s="25"/>
    </row>
    <row r="46" spans="2:11" ht="69.75" customHeight="1" x14ac:dyDescent="0.4">
      <c r="B46" s="35" t="s">
        <v>98</v>
      </c>
      <c r="C46" s="244"/>
      <c r="D46" s="245"/>
      <c r="E46" s="245"/>
      <c r="F46" s="245"/>
      <c r="G46" s="245"/>
      <c r="H46" s="245"/>
      <c r="I46" s="246"/>
      <c r="J46" s="25"/>
      <c r="K46" s="25"/>
    </row>
    <row r="47" spans="2:11" ht="22.5" customHeight="1" x14ac:dyDescent="0.4">
      <c r="B47" s="122" t="s">
        <v>100</v>
      </c>
      <c r="C47" s="122"/>
      <c r="D47" s="122"/>
      <c r="E47" s="122"/>
      <c r="F47" s="122"/>
      <c r="G47" s="122"/>
      <c r="H47" s="122"/>
      <c r="I47" s="122"/>
      <c r="J47" s="25"/>
      <c r="K47" s="25"/>
    </row>
    <row r="48" spans="2:11" ht="32.25" customHeight="1" x14ac:dyDescent="0.4">
      <c r="B48" s="47" t="s">
        <v>101</v>
      </c>
      <c r="C48" s="132" t="s">
        <v>225</v>
      </c>
      <c r="D48" s="132"/>
      <c r="E48" s="132"/>
      <c r="F48" s="132"/>
      <c r="G48" s="132"/>
      <c r="H48" s="132"/>
      <c r="I48" s="132"/>
      <c r="J48" s="26"/>
      <c r="K48" s="26"/>
    </row>
    <row r="49" spans="2:11" ht="28.5" customHeight="1" x14ac:dyDescent="0.4">
      <c r="B49" s="38" t="s">
        <v>103</v>
      </c>
      <c r="C49" s="132" t="s">
        <v>225</v>
      </c>
      <c r="D49" s="132"/>
      <c r="E49" s="132"/>
      <c r="F49" s="132"/>
      <c r="G49" s="132"/>
      <c r="H49" s="132"/>
      <c r="I49" s="132"/>
      <c r="J49" s="26"/>
      <c r="K49" s="26"/>
    </row>
    <row r="50" spans="2:11" ht="30" customHeight="1" x14ac:dyDescent="0.4">
      <c r="B50" s="46" t="s">
        <v>104</v>
      </c>
      <c r="C50" s="132"/>
      <c r="D50" s="132"/>
      <c r="E50" s="132"/>
      <c r="F50" s="132"/>
      <c r="G50" s="132"/>
      <c r="H50" s="132"/>
      <c r="I50" s="13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I1:I3"/>
    <mergeCell ref="C50:I50"/>
    <mergeCell ref="C48:I48"/>
    <mergeCell ref="C49:I49"/>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B18:B19"/>
    <mergeCell ref="C18:E18"/>
    <mergeCell ref="F18:I18"/>
    <mergeCell ref="C19:E19"/>
    <mergeCell ref="F19:I19"/>
    <mergeCell ref="F27:F38"/>
    <mergeCell ref="G27:G38"/>
    <mergeCell ref="I27:I38"/>
    <mergeCell ref="C14:I14"/>
    <mergeCell ref="C16:I16"/>
    <mergeCell ref="C17:I17"/>
    <mergeCell ref="C23:E23"/>
    <mergeCell ref="G23:I23"/>
    <mergeCell ref="C24:E24"/>
    <mergeCell ref="G24:I24"/>
    <mergeCell ref="B25:I25"/>
    <mergeCell ref="C20:E20"/>
    <mergeCell ref="F20:I20"/>
    <mergeCell ref="C21:E21"/>
    <mergeCell ref="F21:I21"/>
    <mergeCell ref="C22:E22"/>
    <mergeCell ref="B40:I44"/>
    <mergeCell ref="C45:I45"/>
    <mergeCell ref="C46:I46"/>
    <mergeCell ref="B47:I47"/>
    <mergeCell ref="C39:I39"/>
  </mergeCells>
  <dataValidations disablePrompts="1" count="7">
    <dataValidation type="list" showDropDown="1" showInputMessage="1" showErrorMessage="1" sqref="K12" xr:uid="{00000000-0002-0000-1300-000000000000}">
      <formula1>O17:O19</formula1>
    </dataValidation>
    <dataValidation type="list" allowBlank="1" showInputMessage="1" showErrorMessage="1" sqref="H12:I12" xr:uid="{00000000-0002-0000-1300-000001000000}">
      <formula1>M17:M19</formula1>
    </dataValidation>
    <dataValidation type="list" allowBlank="1" showInputMessage="1" showErrorMessage="1" sqref="C24:E24" xr:uid="{00000000-0002-0000-1300-000002000000}">
      <formula1>$M$12:$M$15</formula1>
    </dataValidation>
    <dataValidation type="list" allowBlank="1" showInputMessage="1" showErrorMessage="1" sqref="C9:F9" xr:uid="{00000000-0002-0000-1300-000003000000}">
      <formula1>$M$6:$M$9</formula1>
    </dataValidation>
    <dataValidation type="list" allowBlank="1" showInputMessage="1" showErrorMessage="1" sqref="J10:K10" xr:uid="{00000000-0002-0000-1300-000004000000}">
      <formula1>$M$21:$M$28</formula1>
    </dataValidation>
    <dataValidation type="list" allowBlank="1" showInputMessage="1" showErrorMessage="1" sqref="H13:I13" xr:uid="{00000000-0002-0000-1300-000005000000}">
      <formula1>$N$5:$N$8</formula1>
    </dataValidation>
    <dataValidation type="list" allowBlank="1" showInputMessage="1" showErrorMessage="1" sqref="C7 I7" xr:uid="{00000000-0002-0000-1300-000006000000}">
      <formula1>$N$11:$N$12</formula1>
    </dataValidation>
  </dataValidations>
  <pageMargins left="0.7" right="0.7" top="0.75" bottom="0.75" header="0.3" footer="0.3"/>
  <pageSetup orientation="portrait" r:id="rId1"/>
  <headerFooter>
    <oddHeader>&amp;L&amp;"Calibri"&amp;15&amp;K000000 Información Pública Clasificada&amp;1#_x000D_</oddHeader>
  </headerFooter>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46567</xdr:colOff>
                <xdr:row>1</xdr:row>
                <xdr:rowOff>21167</xdr:rowOff>
              </from>
              <to>
                <xdr:col>8</xdr:col>
                <xdr:colOff>1447800</xdr:colOff>
                <xdr:row>1</xdr:row>
                <xdr:rowOff>448733</xdr:rowOff>
              </to>
            </anchor>
          </objectPr>
        </oleObject>
      </mc:Choice>
      <mc:Fallback>
        <oleObject progId="PBrush" shapeId="35784888" r:id="rId4"/>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249977111117893"/>
  </sheetPr>
  <dimension ref="B1:X56"/>
  <sheetViews>
    <sheetView topLeftCell="A16" zoomScaleNormal="100" workbookViewId="0">
      <selection activeCell="C46" sqref="C46:I46"/>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c r="J7" s="11"/>
      <c r="K7" s="11"/>
      <c r="M7" s="7" t="s">
        <v>19</v>
      </c>
      <c r="N7" s="2" t="s">
        <v>20</v>
      </c>
    </row>
    <row r="8" spans="2:14" ht="30.75" customHeight="1" x14ac:dyDescent="0.4">
      <c r="B8" s="35" t="s">
        <v>21</v>
      </c>
      <c r="C8" s="112"/>
      <c r="D8" s="112"/>
      <c r="E8" s="112"/>
      <c r="F8" s="112"/>
      <c r="G8" s="38" t="s">
        <v>23</v>
      </c>
      <c r="J8" s="12"/>
      <c r="K8" s="12"/>
      <c r="M8" s="7" t="s">
        <v>24</v>
      </c>
      <c r="N8" s="2" t="s">
        <v>25</v>
      </c>
    </row>
    <row r="9" spans="2:14" ht="30.75" customHeight="1" x14ac:dyDescent="0.4">
      <c r="B9" s="35" t="s">
        <v>3</v>
      </c>
      <c r="C9" s="119"/>
      <c r="D9" s="119"/>
      <c r="E9" s="119"/>
      <c r="F9" s="119"/>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14" t="s">
        <v>236</v>
      </c>
      <c r="D12" s="114"/>
      <c r="E12" s="114"/>
      <c r="F12" s="114"/>
      <c r="G12" s="38" t="s">
        <v>36</v>
      </c>
      <c r="H12" s="118" t="s">
        <v>53</v>
      </c>
      <c r="I12" s="118"/>
      <c r="J12" s="11"/>
      <c r="K12" s="11"/>
      <c r="M12" s="14" t="s">
        <v>38</v>
      </c>
      <c r="N12" s="2" t="s">
        <v>18</v>
      </c>
    </row>
    <row r="13" spans="2:14" ht="30.75" customHeight="1" x14ac:dyDescent="0.4">
      <c r="B13" s="35" t="s">
        <v>39</v>
      </c>
      <c r="C13" s="116" t="s">
        <v>91</v>
      </c>
      <c r="D13" s="116"/>
      <c r="E13" s="116"/>
      <c r="F13" s="116"/>
      <c r="G13" s="38" t="s">
        <v>41</v>
      </c>
      <c r="H13" s="113" t="s">
        <v>8</v>
      </c>
      <c r="I13" s="113"/>
      <c r="J13" s="11"/>
      <c r="K13" s="11"/>
      <c r="M13" s="14" t="s">
        <v>42</v>
      </c>
    </row>
    <row r="14" spans="2:14" ht="64.5" customHeight="1" x14ac:dyDescent="0.4">
      <c r="B14" s="35" t="s">
        <v>43</v>
      </c>
      <c r="C14" s="114" t="s">
        <v>237</v>
      </c>
      <c r="D14" s="114"/>
      <c r="E14" s="114"/>
      <c r="F14" s="114"/>
      <c r="G14" s="114"/>
      <c r="H14" s="114"/>
      <c r="I14" s="114"/>
      <c r="J14" s="15"/>
      <c r="K14" s="15"/>
      <c r="M14" s="14" t="s">
        <v>45</v>
      </c>
      <c r="N14" s="2"/>
    </row>
    <row r="15" spans="2:14" ht="30.75" customHeight="1" x14ac:dyDescent="0.4">
      <c r="B15" s="35" t="s">
        <v>46</v>
      </c>
      <c r="C15" s="114" t="s">
        <v>238</v>
      </c>
      <c r="D15" s="114"/>
      <c r="E15" s="114"/>
      <c r="F15" s="114"/>
      <c r="G15" s="114"/>
      <c r="H15" s="114"/>
      <c r="I15" s="114"/>
      <c r="J15" s="16"/>
      <c r="K15" s="16"/>
      <c r="M15" s="14" t="s">
        <v>48</v>
      </c>
      <c r="N15" s="2"/>
    </row>
    <row r="16" spans="2:14" ht="20.25" customHeight="1" x14ac:dyDescent="0.4">
      <c r="B16" s="35" t="s">
        <v>49</v>
      </c>
      <c r="C16" s="114" t="s">
        <v>239</v>
      </c>
      <c r="D16" s="114"/>
      <c r="E16" s="114"/>
      <c r="F16" s="114"/>
      <c r="G16" s="114"/>
      <c r="H16" s="114"/>
      <c r="I16" s="114"/>
      <c r="J16" s="17"/>
      <c r="K16" s="17"/>
      <c r="M16" s="14"/>
      <c r="N16" s="2"/>
    </row>
    <row r="17" spans="2:14" ht="30.75" customHeight="1" x14ac:dyDescent="0.4">
      <c r="B17" s="35" t="s">
        <v>51</v>
      </c>
      <c r="C17" s="113" t="s">
        <v>167</v>
      </c>
      <c r="D17" s="126"/>
      <c r="E17" s="126"/>
      <c r="F17" s="126"/>
      <c r="G17" s="126"/>
      <c r="H17" s="126"/>
      <c r="I17" s="126"/>
      <c r="J17" s="18"/>
      <c r="K17" s="18"/>
      <c r="M17" s="14" t="s">
        <v>53</v>
      </c>
      <c r="N17" s="2"/>
    </row>
    <row r="18" spans="2:14" ht="18" customHeight="1" x14ac:dyDescent="0.4">
      <c r="B18" s="129" t="s">
        <v>54</v>
      </c>
      <c r="C18" s="130" t="s">
        <v>55</v>
      </c>
      <c r="D18" s="130"/>
      <c r="E18" s="130"/>
      <c r="F18" s="131" t="s">
        <v>56</v>
      </c>
      <c r="G18" s="131"/>
      <c r="H18" s="131"/>
      <c r="I18" s="131"/>
      <c r="J18" s="19"/>
      <c r="K18" s="19"/>
      <c r="M18" s="14" t="s">
        <v>57</v>
      </c>
      <c r="N18" s="2"/>
    </row>
    <row r="19" spans="2:14" ht="39.75" customHeight="1" x14ac:dyDescent="0.4">
      <c r="B19" s="129"/>
      <c r="C19" s="112" t="s">
        <v>240</v>
      </c>
      <c r="D19" s="112"/>
      <c r="E19" s="112"/>
      <c r="F19" s="112" t="s">
        <v>241</v>
      </c>
      <c r="G19" s="112"/>
      <c r="H19" s="112"/>
      <c r="I19" s="112"/>
      <c r="J19" s="17"/>
      <c r="K19" s="17"/>
      <c r="M19" s="14" t="s">
        <v>37</v>
      </c>
      <c r="N19" s="2"/>
    </row>
    <row r="20" spans="2:14" ht="39.75" customHeight="1" x14ac:dyDescent="0.4">
      <c r="B20" s="36" t="s">
        <v>60</v>
      </c>
      <c r="C20" s="112" t="s">
        <v>242</v>
      </c>
      <c r="D20" s="112"/>
      <c r="E20" s="112"/>
      <c r="F20" s="114" t="s">
        <v>243</v>
      </c>
      <c r="G20" s="114"/>
      <c r="H20" s="114"/>
      <c r="I20" s="352"/>
      <c r="J20" s="11"/>
      <c r="K20" s="11"/>
      <c r="M20" s="14"/>
      <c r="N20" s="2"/>
    </row>
    <row r="21" spans="2:14" ht="42" customHeight="1" x14ac:dyDescent="0.4">
      <c r="B21" s="36" t="s">
        <v>61</v>
      </c>
      <c r="C21" s="281"/>
      <c r="D21" s="282"/>
      <c r="E21" s="283"/>
      <c r="F21" s="269"/>
      <c r="G21" s="270"/>
      <c r="H21" s="270"/>
      <c r="I21" s="284"/>
      <c r="J21" s="16"/>
      <c r="K21" s="16"/>
      <c r="M21" s="20"/>
      <c r="N21" s="2"/>
    </row>
    <row r="22" spans="2:14" ht="23.25" customHeight="1" x14ac:dyDescent="0.4">
      <c r="B22" s="36" t="s">
        <v>64</v>
      </c>
      <c r="C22" s="285"/>
      <c r="D22" s="286"/>
      <c r="E22" s="287"/>
      <c r="F22" s="38" t="s">
        <v>66</v>
      </c>
      <c r="G22" s="48"/>
      <c r="H22" s="38" t="s">
        <v>67</v>
      </c>
      <c r="I22" s="49"/>
      <c r="J22" s="21"/>
      <c r="K22" s="21"/>
      <c r="M22" s="20"/>
    </row>
    <row r="23" spans="2:14" ht="27" customHeight="1" x14ac:dyDescent="0.4">
      <c r="B23" s="36" t="s">
        <v>68</v>
      </c>
      <c r="C23" s="269"/>
      <c r="D23" s="270"/>
      <c r="E23" s="271"/>
      <c r="F23" s="38" t="s">
        <v>70</v>
      </c>
      <c r="G23" s="209">
        <v>12</v>
      </c>
      <c r="H23" s="210"/>
      <c r="I23" s="211"/>
      <c r="J23" s="22"/>
      <c r="K23" s="22"/>
      <c r="M23" s="20"/>
    </row>
    <row r="24" spans="2:14" ht="30.75" customHeight="1" x14ac:dyDescent="0.4">
      <c r="B24" s="37" t="s">
        <v>71</v>
      </c>
      <c r="C24" s="288"/>
      <c r="D24" s="289"/>
      <c r="E24" s="290"/>
      <c r="F24" s="39" t="s">
        <v>72</v>
      </c>
      <c r="G24" s="269"/>
      <c r="H24" s="270"/>
      <c r="I24" s="271"/>
      <c r="J24" s="19"/>
      <c r="K24" s="19"/>
      <c r="M24" s="20"/>
    </row>
    <row r="25" spans="2:14" ht="22.5" customHeight="1" x14ac:dyDescent="0.4">
      <c r="B25" s="173" t="s">
        <v>73</v>
      </c>
      <c r="C25" s="122"/>
      <c r="D25" s="122"/>
      <c r="E25" s="122"/>
      <c r="F25" s="122"/>
      <c r="G25" s="122"/>
      <c r="H25" s="122"/>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13">
        <f>SUM(C27:C38)</f>
        <v>0.2</v>
      </c>
      <c r="G27" s="213">
        <f>SUM(D27:D38)</f>
        <v>0.2</v>
      </c>
      <c r="H27" s="54">
        <f>+(D27*100%)/$G$23</f>
        <v>0</v>
      </c>
      <c r="I27" s="213">
        <f>G27+I22</f>
        <v>0.2</v>
      </c>
      <c r="J27" s="23"/>
      <c r="K27" s="23"/>
      <c r="M27" s="20"/>
    </row>
    <row r="28" spans="2:14" ht="19.5" customHeight="1" x14ac:dyDescent="0.5">
      <c r="B28" s="44" t="s">
        <v>83</v>
      </c>
      <c r="C28" s="51"/>
      <c r="D28" s="52"/>
      <c r="E28" s="53">
        <f t="shared" ref="E28:E38" si="0">IF(OR(C28=0,C28=""),0,D28/C28)</f>
        <v>0</v>
      </c>
      <c r="F28" s="214"/>
      <c r="G28" s="214"/>
      <c r="H28" s="55" t="str">
        <f>+IF(D28="","",((D28*100%)/$G$23)+H27)</f>
        <v/>
      </c>
      <c r="I28" s="214"/>
      <c r="J28" s="23"/>
      <c r="K28" s="23"/>
      <c r="M28" s="20"/>
    </row>
    <row r="29" spans="2:14" ht="19.5" customHeight="1" x14ac:dyDescent="0.5">
      <c r="B29" s="44" t="s">
        <v>84</v>
      </c>
      <c r="C29" s="51"/>
      <c r="D29" s="52"/>
      <c r="E29" s="53">
        <f t="shared" si="0"/>
        <v>0</v>
      </c>
      <c r="F29" s="214"/>
      <c r="G29" s="214"/>
      <c r="H29" s="55" t="str">
        <f>+IF(D29="","",((D29*100%)/$G$23)+H28)</f>
        <v/>
      </c>
      <c r="I29" s="214"/>
      <c r="J29" s="23"/>
      <c r="K29" s="23"/>
      <c r="M29" s="20"/>
    </row>
    <row r="30" spans="2:14" ht="19.5" customHeight="1" x14ac:dyDescent="0.5">
      <c r="B30" s="44" t="s">
        <v>85</v>
      </c>
      <c r="C30" s="51"/>
      <c r="D30" s="52"/>
      <c r="E30" s="53">
        <f t="shared" si="0"/>
        <v>0</v>
      </c>
      <c r="F30" s="214"/>
      <c r="G30" s="214"/>
      <c r="H30" s="55" t="str">
        <f t="shared" ref="H30:H38" si="1">+IF(D30="","",((D30*100%)/$G$23)+H29)</f>
        <v/>
      </c>
      <c r="I30" s="214"/>
      <c r="J30" s="23"/>
      <c r="K30" s="23"/>
    </row>
    <row r="31" spans="2:14" ht="19.5" customHeight="1" x14ac:dyDescent="0.5">
      <c r="B31" s="44" t="s">
        <v>86</v>
      </c>
      <c r="C31" s="51"/>
      <c r="D31" s="52"/>
      <c r="E31" s="53">
        <f t="shared" si="0"/>
        <v>0</v>
      </c>
      <c r="F31" s="214"/>
      <c r="G31" s="214"/>
      <c r="H31" s="55" t="str">
        <f t="shared" si="1"/>
        <v/>
      </c>
      <c r="I31" s="214"/>
      <c r="J31" s="23"/>
      <c r="K31" s="23"/>
    </row>
    <row r="32" spans="2:14" ht="19.5" customHeight="1" x14ac:dyDescent="0.5">
      <c r="B32" s="44" t="s">
        <v>87</v>
      </c>
      <c r="C32" s="51"/>
      <c r="D32" s="52"/>
      <c r="E32" s="53">
        <f t="shared" si="0"/>
        <v>0</v>
      </c>
      <c r="F32" s="214"/>
      <c r="G32" s="214"/>
      <c r="H32" s="55" t="str">
        <f t="shared" si="1"/>
        <v/>
      </c>
      <c r="I32" s="214"/>
      <c r="J32" s="23"/>
      <c r="K32" s="23"/>
    </row>
    <row r="33" spans="2:11" ht="19.5" customHeight="1" x14ac:dyDescent="0.5">
      <c r="B33" s="44" t="s">
        <v>88</v>
      </c>
      <c r="C33" s="51"/>
      <c r="D33" s="52"/>
      <c r="E33" s="53">
        <f t="shared" si="0"/>
        <v>0</v>
      </c>
      <c r="F33" s="214"/>
      <c r="G33" s="214"/>
      <c r="H33" s="55" t="str">
        <f t="shared" si="1"/>
        <v/>
      </c>
      <c r="I33" s="214"/>
      <c r="J33" s="23"/>
      <c r="K33" s="23"/>
    </row>
    <row r="34" spans="2:11" ht="19.5" customHeight="1" x14ac:dyDescent="0.5">
      <c r="B34" s="44" t="s">
        <v>89</v>
      </c>
      <c r="C34" s="51"/>
      <c r="D34" s="52"/>
      <c r="E34" s="53">
        <f t="shared" si="0"/>
        <v>0</v>
      </c>
      <c r="F34" s="214"/>
      <c r="G34" s="214"/>
      <c r="H34" s="55" t="str">
        <f t="shared" si="1"/>
        <v/>
      </c>
      <c r="I34" s="214"/>
      <c r="J34" s="23"/>
      <c r="K34" s="23"/>
    </row>
    <row r="35" spans="2:11" ht="19.5" customHeight="1" x14ac:dyDescent="0.5">
      <c r="B35" s="44" t="s">
        <v>90</v>
      </c>
      <c r="C35" s="51"/>
      <c r="D35" s="52"/>
      <c r="E35" s="53">
        <f t="shared" si="0"/>
        <v>0</v>
      </c>
      <c r="F35" s="214"/>
      <c r="G35" s="214"/>
      <c r="H35" s="55" t="str">
        <f t="shared" si="1"/>
        <v/>
      </c>
      <c r="I35" s="214"/>
      <c r="J35" s="23"/>
      <c r="K35" s="23"/>
    </row>
    <row r="36" spans="2:11" ht="19.5" customHeight="1" x14ac:dyDescent="0.5">
      <c r="B36" s="44" t="s">
        <v>91</v>
      </c>
      <c r="C36" s="59">
        <v>0.2</v>
      </c>
      <c r="D36" s="59">
        <v>0.2</v>
      </c>
      <c r="E36" s="53">
        <f t="shared" si="0"/>
        <v>1</v>
      </c>
      <c r="F36" s="214"/>
      <c r="G36" s="214"/>
      <c r="H36" s="55" t="e">
        <f t="shared" si="1"/>
        <v>#VALUE!</v>
      </c>
      <c r="I36" s="214"/>
      <c r="J36" s="23"/>
      <c r="K36" s="23"/>
    </row>
    <row r="37" spans="2:11" ht="19.5" customHeight="1" x14ac:dyDescent="0.5">
      <c r="B37" s="44" t="s">
        <v>92</v>
      </c>
      <c r="C37" s="51"/>
      <c r="D37" s="52"/>
      <c r="E37" s="53">
        <f t="shared" si="0"/>
        <v>0</v>
      </c>
      <c r="F37" s="214"/>
      <c r="G37" s="214"/>
      <c r="H37" s="55" t="str">
        <f t="shared" si="1"/>
        <v/>
      </c>
      <c r="I37" s="214"/>
      <c r="J37" s="23"/>
      <c r="K37" s="23"/>
    </row>
    <row r="38" spans="2:11" ht="19.5" customHeight="1" x14ac:dyDescent="0.5">
      <c r="B38" s="44" t="s">
        <v>93</v>
      </c>
      <c r="C38" s="51"/>
      <c r="D38" s="52"/>
      <c r="E38" s="53">
        <f t="shared" si="0"/>
        <v>0</v>
      </c>
      <c r="F38" s="215"/>
      <c r="G38" s="215"/>
      <c r="H38" s="55" t="str">
        <f t="shared" si="1"/>
        <v/>
      </c>
      <c r="I38" s="215"/>
      <c r="J38" s="23"/>
      <c r="K38" s="23"/>
    </row>
    <row r="39" spans="2:11" ht="52.5" customHeight="1" x14ac:dyDescent="0.4">
      <c r="B39" s="45" t="s">
        <v>94</v>
      </c>
      <c r="C39" s="323" t="s">
        <v>244</v>
      </c>
      <c r="D39" s="298"/>
      <c r="E39" s="298"/>
      <c r="F39" s="298"/>
      <c r="G39" s="298"/>
      <c r="H39" s="298"/>
      <c r="I39" s="300"/>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77.25" customHeight="1" x14ac:dyDescent="0.4">
      <c r="B45" s="35" t="s">
        <v>96</v>
      </c>
      <c r="C45" s="244" t="s">
        <v>245</v>
      </c>
      <c r="D45" s="245"/>
      <c r="E45" s="245"/>
      <c r="F45" s="245"/>
      <c r="G45" s="245"/>
      <c r="H45" s="245"/>
      <c r="I45" s="246"/>
      <c r="J45" s="25"/>
      <c r="K45" s="25"/>
    </row>
    <row r="46" spans="2:11" ht="69.75" customHeight="1" x14ac:dyDescent="0.4">
      <c r="B46" s="35" t="s">
        <v>98</v>
      </c>
      <c r="C46" s="244" t="s">
        <v>246</v>
      </c>
      <c r="D46" s="245"/>
      <c r="E46" s="245"/>
      <c r="F46" s="245"/>
      <c r="G46" s="245"/>
      <c r="H46" s="245"/>
      <c r="I46" s="246"/>
      <c r="J46" s="25"/>
      <c r="K46" s="25"/>
    </row>
    <row r="47" spans="2:11" ht="22.5" customHeight="1" x14ac:dyDescent="0.4">
      <c r="B47" s="122" t="s">
        <v>100</v>
      </c>
      <c r="C47" s="122"/>
      <c r="D47" s="122"/>
      <c r="E47" s="122"/>
      <c r="F47" s="122"/>
      <c r="G47" s="122"/>
      <c r="H47" s="122"/>
      <c r="I47" s="122"/>
      <c r="J47" s="25"/>
      <c r="K47" s="25"/>
    </row>
    <row r="48" spans="2:11" ht="32.25" customHeight="1" x14ac:dyDescent="0.4">
      <c r="B48" s="47" t="s">
        <v>101</v>
      </c>
      <c r="C48" s="132" t="s">
        <v>247</v>
      </c>
      <c r="D48" s="132"/>
      <c r="E48" s="132"/>
      <c r="F48" s="132"/>
      <c r="G48" s="132"/>
      <c r="H48" s="132"/>
      <c r="I48" s="132"/>
      <c r="J48" s="26"/>
      <c r="K48" s="26"/>
    </row>
    <row r="49" spans="2:11" ht="28.5" customHeight="1" x14ac:dyDescent="0.4">
      <c r="B49" s="38" t="s">
        <v>103</v>
      </c>
      <c r="C49" s="132" t="s">
        <v>247</v>
      </c>
      <c r="D49" s="132"/>
      <c r="E49" s="132"/>
      <c r="F49" s="132"/>
      <c r="G49" s="132"/>
      <c r="H49" s="132"/>
      <c r="I49" s="132"/>
      <c r="J49" s="26"/>
      <c r="K49" s="26"/>
    </row>
    <row r="50" spans="2:11" ht="30" customHeight="1" x14ac:dyDescent="0.4">
      <c r="B50" s="46" t="s">
        <v>104</v>
      </c>
      <c r="C50" s="132" t="s">
        <v>248</v>
      </c>
      <c r="D50" s="132"/>
      <c r="E50" s="132"/>
      <c r="F50" s="132"/>
      <c r="G50" s="132"/>
      <c r="H50" s="132"/>
      <c r="I50" s="13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B1:B3"/>
    <mergeCell ref="C1:H1"/>
    <mergeCell ref="I1:I3"/>
    <mergeCell ref="C2:H2"/>
    <mergeCell ref="C3:E3"/>
    <mergeCell ref="F3:H3"/>
    <mergeCell ref="B4:I4"/>
    <mergeCell ref="B5:I5"/>
    <mergeCell ref="D6:E6"/>
    <mergeCell ref="F6:I6"/>
    <mergeCell ref="D7:E7"/>
    <mergeCell ref="F7:G7"/>
    <mergeCell ref="C15:I15"/>
    <mergeCell ref="C8:F8"/>
    <mergeCell ref="H12:I12"/>
    <mergeCell ref="C9:F9"/>
    <mergeCell ref="H9:I9"/>
    <mergeCell ref="C10:I10"/>
    <mergeCell ref="C11:I11"/>
    <mergeCell ref="C12:F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6">
    <dataValidation type="list" allowBlank="1" showInputMessage="1" showErrorMessage="1" sqref="C7 I7" xr:uid="{00000000-0002-0000-1500-000000000000}">
      <formula1>$N$11:$N$12</formula1>
    </dataValidation>
    <dataValidation type="list" allowBlank="1" showInputMessage="1" showErrorMessage="1" sqref="H13:I13" xr:uid="{00000000-0002-0000-1500-000001000000}">
      <formula1>$N$5:$N$8</formula1>
    </dataValidation>
    <dataValidation type="list" allowBlank="1" showInputMessage="1" showErrorMessage="1" sqref="J10:K10" xr:uid="{00000000-0002-0000-1500-000002000000}">
      <formula1>$M$21:$M$28</formula1>
    </dataValidation>
    <dataValidation type="list" allowBlank="1" showInputMessage="1" showErrorMessage="1" sqref="C9:F9" xr:uid="{00000000-0002-0000-1500-000003000000}">
      <formula1>$M$6:$M$9</formula1>
    </dataValidation>
    <dataValidation type="list" allowBlank="1" showInputMessage="1" showErrorMessage="1" sqref="C24:E24" xr:uid="{00000000-0002-0000-1500-000004000000}">
      <formula1>$M$12:$M$15</formula1>
    </dataValidation>
    <dataValidation type="list" showDropDown="1" showInputMessage="1" showErrorMessage="1" sqref="K12" xr:uid="{00000000-0002-0000-1500-000005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sheetPr>
  <dimension ref="B1:X56"/>
  <sheetViews>
    <sheetView topLeftCell="A35" zoomScaleNormal="100" workbookViewId="0">
      <selection activeCell="C39" sqref="C39:I39"/>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c r="J7" s="11"/>
      <c r="K7" s="11"/>
      <c r="M7" s="7" t="s">
        <v>19</v>
      </c>
      <c r="N7" s="2" t="s">
        <v>20</v>
      </c>
    </row>
    <row r="8" spans="2:14" ht="30.75" customHeight="1" x14ac:dyDescent="0.4">
      <c r="B8" s="35" t="s">
        <v>21</v>
      </c>
      <c r="C8" s="112"/>
      <c r="D8" s="112"/>
      <c r="E8" s="112"/>
      <c r="F8" s="112"/>
      <c r="G8" s="38" t="s">
        <v>23</v>
      </c>
      <c r="J8" s="12"/>
      <c r="K8" s="12"/>
      <c r="M8" s="7" t="s">
        <v>24</v>
      </c>
      <c r="N8" s="2" t="s">
        <v>25</v>
      </c>
    </row>
    <row r="9" spans="2:14" ht="30.75" customHeight="1" x14ac:dyDescent="0.4">
      <c r="B9" s="35" t="s">
        <v>3</v>
      </c>
      <c r="C9" s="119"/>
      <c r="D9" s="119"/>
      <c r="E9" s="119"/>
      <c r="F9" s="119"/>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14" t="s">
        <v>236</v>
      </c>
      <c r="D12" s="114"/>
      <c r="E12" s="114"/>
      <c r="F12" s="114"/>
      <c r="G12" s="38" t="s">
        <v>36</v>
      </c>
      <c r="H12" s="118" t="s">
        <v>53</v>
      </c>
      <c r="I12" s="118"/>
      <c r="J12" s="11"/>
      <c r="K12" s="11"/>
      <c r="M12" s="14" t="s">
        <v>38</v>
      </c>
      <c r="N12" s="2" t="s">
        <v>18</v>
      </c>
    </row>
    <row r="13" spans="2:14" ht="30.75" customHeight="1" x14ac:dyDescent="0.4">
      <c r="B13" s="35" t="s">
        <v>39</v>
      </c>
      <c r="C13" s="116" t="s">
        <v>91</v>
      </c>
      <c r="D13" s="116"/>
      <c r="E13" s="116"/>
      <c r="F13" s="116"/>
      <c r="G13" s="38" t="s">
        <v>41</v>
      </c>
      <c r="H13" s="113" t="s">
        <v>8</v>
      </c>
      <c r="I13" s="113"/>
      <c r="J13" s="11"/>
      <c r="K13" s="11"/>
      <c r="M13" s="14" t="s">
        <v>42</v>
      </c>
    </row>
    <row r="14" spans="2:14" ht="64.5" customHeight="1" x14ac:dyDescent="0.4">
      <c r="B14" s="35" t="s">
        <v>43</v>
      </c>
      <c r="C14" s="114" t="s">
        <v>237</v>
      </c>
      <c r="D14" s="114"/>
      <c r="E14" s="114"/>
      <c r="F14" s="114"/>
      <c r="G14" s="114"/>
      <c r="H14" s="114"/>
      <c r="I14" s="114"/>
      <c r="J14" s="15"/>
      <c r="K14" s="15"/>
      <c r="M14" s="14" t="s">
        <v>45</v>
      </c>
      <c r="N14" s="2"/>
    </row>
    <row r="15" spans="2:14" ht="30.75" customHeight="1" x14ac:dyDescent="0.4">
      <c r="B15" s="35" t="s">
        <v>46</v>
      </c>
      <c r="C15" s="114" t="s">
        <v>238</v>
      </c>
      <c r="D15" s="114"/>
      <c r="E15" s="114"/>
      <c r="F15" s="114"/>
      <c r="G15" s="114"/>
      <c r="H15" s="114"/>
      <c r="I15" s="114"/>
      <c r="J15" s="16"/>
      <c r="K15" s="16"/>
      <c r="M15" s="14" t="s">
        <v>48</v>
      </c>
      <c r="N15" s="2"/>
    </row>
    <row r="16" spans="2:14" ht="20.25" customHeight="1" x14ac:dyDescent="0.4">
      <c r="B16" s="35" t="s">
        <v>49</v>
      </c>
      <c r="C16" s="114" t="s">
        <v>239</v>
      </c>
      <c r="D16" s="114"/>
      <c r="E16" s="114"/>
      <c r="F16" s="114"/>
      <c r="G16" s="114"/>
      <c r="H16" s="114"/>
      <c r="I16" s="114"/>
      <c r="J16" s="17"/>
      <c r="K16" s="17"/>
      <c r="M16" s="14"/>
      <c r="N16" s="2"/>
    </row>
    <row r="17" spans="2:14" ht="30.75" customHeight="1" x14ac:dyDescent="0.4">
      <c r="B17" s="35" t="s">
        <v>51</v>
      </c>
      <c r="C17" s="113" t="s">
        <v>167</v>
      </c>
      <c r="D17" s="126"/>
      <c r="E17" s="126"/>
      <c r="F17" s="126"/>
      <c r="G17" s="126"/>
      <c r="H17" s="126"/>
      <c r="I17" s="126"/>
      <c r="J17" s="18"/>
      <c r="K17" s="18"/>
      <c r="M17" s="14" t="s">
        <v>53</v>
      </c>
      <c r="N17" s="2"/>
    </row>
    <row r="18" spans="2:14" ht="18" customHeight="1" x14ac:dyDescent="0.4">
      <c r="B18" s="129" t="s">
        <v>54</v>
      </c>
      <c r="C18" s="130" t="s">
        <v>55</v>
      </c>
      <c r="D18" s="130"/>
      <c r="E18" s="130"/>
      <c r="F18" s="131" t="s">
        <v>56</v>
      </c>
      <c r="G18" s="131"/>
      <c r="H18" s="131"/>
      <c r="I18" s="131"/>
      <c r="J18" s="19"/>
      <c r="K18" s="19"/>
      <c r="M18" s="14" t="s">
        <v>57</v>
      </c>
      <c r="N18" s="2"/>
    </row>
    <row r="19" spans="2:14" ht="39.75" customHeight="1" x14ac:dyDescent="0.4">
      <c r="B19" s="129"/>
      <c r="C19" s="112" t="s">
        <v>240</v>
      </c>
      <c r="D19" s="112"/>
      <c r="E19" s="112"/>
      <c r="F19" s="112" t="s">
        <v>241</v>
      </c>
      <c r="G19" s="112"/>
      <c r="H19" s="112"/>
      <c r="I19" s="112"/>
      <c r="J19" s="17"/>
      <c r="K19" s="17"/>
      <c r="M19" s="14" t="s">
        <v>37</v>
      </c>
      <c r="N19" s="2"/>
    </row>
    <row r="20" spans="2:14" ht="39.75" customHeight="1" x14ac:dyDescent="0.4">
      <c r="B20" s="36" t="s">
        <v>60</v>
      </c>
      <c r="C20" s="112" t="s">
        <v>242</v>
      </c>
      <c r="D20" s="112"/>
      <c r="E20" s="112"/>
      <c r="F20" s="114" t="s">
        <v>243</v>
      </c>
      <c r="G20" s="114"/>
      <c r="H20" s="114"/>
      <c r="I20" s="352"/>
      <c r="J20" s="11"/>
      <c r="K20" s="11"/>
      <c r="M20" s="14"/>
      <c r="N20" s="2"/>
    </row>
    <row r="21" spans="2:14" ht="42" customHeight="1" x14ac:dyDescent="0.4">
      <c r="B21" s="36" t="s">
        <v>61</v>
      </c>
      <c r="C21" s="281"/>
      <c r="D21" s="282"/>
      <c r="E21" s="283"/>
      <c r="F21" s="269"/>
      <c r="G21" s="270"/>
      <c r="H21" s="270"/>
      <c r="I21" s="284"/>
      <c r="J21" s="16"/>
      <c r="K21" s="16"/>
      <c r="M21" s="20"/>
      <c r="N21" s="2"/>
    </row>
    <row r="22" spans="2:14" ht="23.25" customHeight="1" x14ac:dyDescent="0.4">
      <c r="B22" s="36" t="s">
        <v>64</v>
      </c>
      <c r="C22" s="285"/>
      <c r="D22" s="286"/>
      <c r="E22" s="287"/>
      <c r="F22" s="38" t="s">
        <v>66</v>
      </c>
      <c r="G22" s="48"/>
      <c r="H22" s="38" t="s">
        <v>67</v>
      </c>
      <c r="I22" s="49"/>
      <c r="J22" s="21"/>
      <c r="K22" s="21"/>
      <c r="M22" s="20"/>
    </row>
    <row r="23" spans="2:14" ht="27" customHeight="1" x14ac:dyDescent="0.4">
      <c r="B23" s="36" t="s">
        <v>68</v>
      </c>
      <c r="C23" s="269"/>
      <c r="D23" s="270"/>
      <c r="E23" s="271"/>
      <c r="F23" s="38" t="s">
        <v>70</v>
      </c>
      <c r="G23" s="209">
        <v>12</v>
      </c>
      <c r="H23" s="210"/>
      <c r="I23" s="211"/>
      <c r="J23" s="22"/>
      <c r="K23" s="22"/>
      <c r="M23" s="20"/>
    </row>
    <row r="24" spans="2:14" ht="30.75" customHeight="1" x14ac:dyDescent="0.4">
      <c r="B24" s="37" t="s">
        <v>71</v>
      </c>
      <c r="C24" s="288"/>
      <c r="D24" s="289"/>
      <c r="E24" s="290"/>
      <c r="F24" s="39" t="s">
        <v>72</v>
      </c>
      <c r="G24" s="269"/>
      <c r="H24" s="270"/>
      <c r="I24" s="271"/>
      <c r="J24" s="19"/>
      <c r="K24" s="19"/>
      <c r="M24" s="20"/>
    </row>
    <row r="25" spans="2:14" ht="22.5" customHeight="1" x14ac:dyDescent="0.4">
      <c r="B25" s="173" t="s">
        <v>73</v>
      </c>
      <c r="C25" s="122"/>
      <c r="D25" s="122"/>
      <c r="E25" s="122"/>
      <c r="F25" s="122"/>
      <c r="G25" s="122"/>
      <c r="H25" s="122"/>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13">
        <f>SUM(C27:C38)</f>
        <v>0.2</v>
      </c>
      <c r="G27" s="213">
        <f>SUM(D27:D38)</f>
        <v>0.2</v>
      </c>
      <c r="H27" s="54">
        <f>+(D27*100%)/$G$23</f>
        <v>0</v>
      </c>
      <c r="I27" s="213">
        <f>G27+I22</f>
        <v>0.2</v>
      </c>
      <c r="J27" s="23"/>
      <c r="K27" s="23"/>
      <c r="M27" s="20"/>
    </row>
    <row r="28" spans="2:14" ht="19.5" customHeight="1" x14ac:dyDescent="0.5">
      <c r="B28" s="44" t="s">
        <v>83</v>
      </c>
      <c r="C28" s="51"/>
      <c r="D28" s="52"/>
      <c r="E28" s="53">
        <f t="shared" ref="E28:E38" si="0">IF(OR(C28=0,C28=""),0,D28/C28)</f>
        <v>0</v>
      </c>
      <c r="F28" s="214"/>
      <c r="G28" s="214"/>
      <c r="H28" s="55" t="str">
        <f>+IF(D28="","",((D28*100%)/$G$23)+H27)</f>
        <v/>
      </c>
      <c r="I28" s="214"/>
      <c r="J28" s="23"/>
      <c r="K28" s="23"/>
      <c r="M28" s="20"/>
    </row>
    <row r="29" spans="2:14" ht="19.5" customHeight="1" x14ac:dyDescent="0.5">
      <c r="B29" s="44" t="s">
        <v>84</v>
      </c>
      <c r="C29" s="51"/>
      <c r="D29" s="52"/>
      <c r="E29" s="53">
        <f t="shared" si="0"/>
        <v>0</v>
      </c>
      <c r="F29" s="214"/>
      <c r="G29" s="214"/>
      <c r="H29" s="55" t="str">
        <f>+IF(D29="","",((D29*100%)/$G$23)+H28)</f>
        <v/>
      </c>
      <c r="I29" s="214"/>
      <c r="J29" s="23"/>
      <c r="K29" s="23"/>
      <c r="M29" s="20"/>
    </row>
    <row r="30" spans="2:14" ht="19.5" customHeight="1" x14ac:dyDescent="0.5">
      <c r="B30" s="44" t="s">
        <v>85</v>
      </c>
      <c r="C30" s="51"/>
      <c r="D30" s="52"/>
      <c r="E30" s="53">
        <f t="shared" si="0"/>
        <v>0</v>
      </c>
      <c r="F30" s="214"/>
      <c r="G30" s="214"/>
      <c r="H30" s="55" t="str">
        <f t="shared" ref="H30:H38" si="1">+IF(D30="","",((D30*100%)/$G$23)+H29)</f>
        <v/>
      </c>
      <c r="I30" s="214"/>
      <c r="J30" s="23"/>
      <c r="K30" s="23"/>
    </row>
    <row r="31" spans="2:14" ht="19.5" customHeight="1" x14ac:dyDescent="0.5">
      <c r="B31" s="44" t="s">
        <v>86</v>
      </c>
      <c r="C31" s="51"/>
      <c r="D31" s="52"/>
      <c r="E31" s="53">
        <f t="shared" si="0"/>
        <v>0</v>
      </c>
      <c r="F31" s="214"/>
      <c r="G31" s="214"/>
      <c r="H31" s="55" t="str">
        <f t="shared" si="1"/>
        <v/>
      </c>
      <c r="I31" s="214"/>
      <c r="J31" s="23"/>
      <c r="K31" s="23"/>
    </row>
    <row r="32" spans="2:14" ht="19.5" customHeight="1" x14ac:dyDescent="0.5">
      <c r="B32" s="44" t="s">
        <v>87</v>
      </c>
      <c r="C32" s="51"/>
      <c r="D32" s="52"/>
      <c r="E32" s="53">
        <f t="shared" si="0"/>
        <v>0</v>
      </c>
      <c r="F32" s="214"/>
      <c r="G32" s="214"/>
      <c r="H32" s="55" t="str">
        <f t="shared" si="1"/>
        <v/>
      </c>
      <c r="I32" s="214"/>
      <c r="J32" s="23"/>
      <c r="K32" s="23"/>
    </row>
    <row r="33" spans="2:11" ht="19.5" customHeight="1" x14ac:dyDescent="0.5">
      <c r="B33" s="44" t="s">
        <v>88</v>
      </c>
      <c r="C33" s="51"/>
      <c r="D33" s="52"/>
      <c r="E33" s="53">
        <f t="shared" si="0"/>
        <v>0</v>
      </c>
      <c r="F33" s="214"/>
      <c r="G33" s="214"/>
      <c r="H33" s="55" t="str">
        <f t="shared" si="1"/>
        <v/>
      </c>
      <c r="I33" s="214"/>
      <c r="J33" s="23"/>
      <c r="K33" s="23"/>
    </row>
    <row r="34" spans="2:11" ht="19.5" customHeight="1" x14ac:dyDescent="0.5">
      <c r="B34" s="44" t="s">
        <v>89</v>
      </c>
      <c r="C34" s="51"/>
      <c r="D34" s="52"/>
      <c r="E34" s="53">
        <f t="shared" si="0"/>
        <v>0</v>
      </c>
      <c r="F34" s="214"/>
      <c r="G34" s="214"/>
      <c r="H34" s="55" t="str">
        <f t="shared" si="1"/>
        <v/>
      </c>
      <c r="I34" s="214"/>
      <c r="J34" s="23"/>
      <c r="K34" s="23"/>
    </row>
    <row r="35" spans="2:11" ht="19.5" customHeight="1" x14ac:dyDescent="0.5">
      <c r="B35" s="44" t="s">
        <v>90</v>
      </c>
      <c r="C35" s="51"/>
      <c r="D35" s="52"/>
      <c r="E35" s="53">
        <f t="shared" si="0"/>
        <v>0</v>
      </c>
      <c r="F35" s="214"/>
      <c r="G35" s="214"/>
      <c r="H35" s="55" t="str">
        <f t="shared" si="1"/>
        <v/>
      </c>
      <c r="I35" s="214"/>
      <c r="J35" s="23"/>
      <c r="K35" s="23"/>
    </row>
    <row r="36" spans="2:11" ht="19.5" customHeight="1" x14ac:dyDescent="0.5">
      <c r="B36" s="44" t="s">
        <v>91</v>
      </c>
      <c r="C36" s="59">
        <v>0.2</v>
      </c>
      <c r="D36" s="59">
        <v>0.2</v>
      </c>
      <c r="E36" s="53">
        <f t="shared" si="0"/>
        <v>1</v>
      </c>
      <c r="F36" s="214"/>
      <c r="G36" s="214"/>
      <c r="H36" s="55" t="e">
        <f t="shared" si="1"/>
        <v>#VALUE!</v>
      </c>
      <c r="I36" s="214"/>
      <c r="J36" s="23"/>
      <c r="K36" s="23"/>
    </row>
    <row r="37" spans="2:11" ht="19.5" customHeight="1" x14ac:dyDescent="0.5">
      <c r="B37" s="44" t="s">
        <v>92</v>
      </c>
      <c r="C37" s="51"/>
      <c r="D37" s="52"/>
      <c r="E37" s="53">
        <f t="shared" si="0"/>
        <v>0</v>
      </c>
      <c r="F37" s="214"/>
      <c r="G37" s="214"/>
      <c r="H37" s="55" t="str">
        <f t="shared" si="1"/>
        <v/>
      </c>
      <c r="I37" s="214"/>
      <c r="J37" s="23"/>
      <c r="K37" s="23"/>
    </row>
    <row r="38" spans="2:11" ht="19.5" customHeight="1" x14ac:dyDescent="0.5">
      <c r="B38" s="44" t="s">
        <v>93</v>
      </c>
      <c r="C38" s="51"/>
      <c r="D38" s="52"/>
      <c r="E38" s="53">
        <f t="shared" si="0"/>
        <v>0</v>
      </c>
      <c r="F38" s="215"/>
      <c r="G38" s="215"/>
      <c r="H38" s="55" t="str">
        <f t="shared" si="1"/>
        <v/>
      </c>
      <c r="I38" s="215"/>
      <c r="J38" s="23"/>
      <c r="K38" s="23"/>
    </row>
    <row r="39" spans="2:11" ht="52.5" customHeight="1" x14ac:dyDescent="0.4">
      <c r="B39" s="45" t="s">
        <v>94</v>
      </c>
      <c r="C39" s="323" t="s">
        <v>244</v>
      </c>
      <c r="D39" s="298"/>
      <c r="E39" s="298"/>
      <c r="F39" s="298"/>
      <c r="G39" s="298"/>
      <c r="H39" s="298"/>
      <c r="I39" s="300"/>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77.25" customHeight="1" x14ac:dyDescent="0.4">
      <c r="B45" s="35" t="s">
        <v>96</v>
      </c>
      <c r="C45" s="244" t="s">
        <v>245</v>
      </c>
      <c r="D45" s="245"/>
      <c r="E45" s="245"/>
      <c r="F45" s="245"/>
      <c r="G45" s="245"/>
      <c r="H45" s="245"/>
      <c r="I45" s="246"/>
      <c r="J45" s="25"/>
      <c r="K45" s="25"/>
    </row>
    <row r="46" spans="2:11" ht="69.75" customHeight="1" x14ac:dyDescent="0.4">
      <c r="B46" s="35" t="s">
        <v>98</v>
      </c>
      <c r="C46" s="244" t="s">
        <v>246</v>
      </c>
      <c r="D46" s="245"/>
      <c r="E46" s="245"/>
      <c r="F46" s="245"/>
      <c r="G46" s="245"/>
      <c r="H46" s="245"/>
      <c r="I46" s="246"/>
      <c r="J46" s="25"/>
      <c r="K46" s="25"/>
    </row>
    <row r="47" spans="2:11" ht="22.5" customHeight="1" x14ac:dyDescent="0.4">
      <c r="B47" s="122" t="s">
        <v>100</v>
      </c>
      <c r="C47" s="122"/>
      <c r="D47" s="122"/>
      <c r="E47" s="122"/>
      <c r="F47" s="122"/>
      <c r="G47" s="122"/>
      <c r="H47" s="122"/>
      <c r="I47" s="122"/>
      <c r="J47" s="25"/>
      <c r="K47" s="25"/>
    </row>
    <row r="48" spans="2:11" ht="32.25" customHeight="1" x14ac:dyDescent="0.4">
      <c r="B48" s="47" t="s">
        <v>101</v>
      </c>
      <c r="C48" s="132" t="s">
        <v>247</v>
      </c>
      <c r="D48" s="132"/>
      <c r="E48" s="132"/>
      <c r="F48" s="132"/>
      <c r="G48" s="132"/>
      <c r="H48" s="132"/>
      <c r="I48" s="132"/>
      <c r="J48" s="26"/>
      <c r="K48" s="26"/>
    </row>
    <row r="49" spans="2:11" ht="28.5" customHeight="1" x14ac:dyDescent="0.4">
      <c r="B49" s="38" t="s">
        <v>103</v>
      </c>
      <c r="C49" s="132" t="s">
        <v>247</v>
      </c>
      <c r="D49" s="132"/>
      <c r="E49" s="132"/>
      <c r="F49" s="132"/>
      <c r="G49" s="132"/>
      <c r="H49" s="132"/>
      <c r="I49" s="132"/>
      <c r="J49" s="26"/>
      <c r="K49" s="26"/>
    </row>
    <row r="50" spans="2:11" ht="30" customHeight="1" x14ac:dyDescent="0.4">
      <c r="B50" s="46" t="s">
        <v>104</v>
      </c>
      <c r="C50" s="132" t="s">
        <v>248</v>
      </c>
      <c r="D50" s="132"/>
      <c r="E50" s="132"/>
      <c r="F50" s="132"/>
      <c r="G50" s="132"/>
      <c r="H50" s="132"/>
      <c r="I50" s="13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C50:I50"/>
    <mergeCell ref="B25:I25"/>
    <mergeCell ref="F27:F38"/>
    <mergeCell ref="G27:G38"/>
    <mergeCell ref="I27:I38"/>
    <mergeCell ref="C39:I39"/>
    <mergeCell ref="B40:I44"/>
    <mergeCell ref="C45:I45"/>
    <mergeCell ref="C46:I46"/>
    <mergeCell ref="B47:I47"/>
    <mergeCell ref="C48:I48"/>
    <mergeCell ref="C49:I49"/>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17:I17"/>
    <mergeCell ref="C8:F8"/>
    <mergeCell ref="C9:F9"/>
    <mergeCell ref="H9:I9"/>
    <mergeCell ref="C10:I10"/>
    <mergeCell ref="C11:I11"/>
    <mergeCell ref="C12:F12"/>
    <mergeCell ref="H12:I12"/>
    <mergeCell ref="C13:F13"/>
    <mergeCell ref="H13:I13"/>
    <mergeCell ref="C14:I14"/>
    <mergeCell ref="C15:I15"/>
    <mergeCell ref="C16:I16"/>
    <mergeCell ref="B4:I4"/>
    <mergeCell ref="B5:I5"/>
    <mergeCell ref="D6:E6"/>
    <mergeCell ref="F6:I6"/>
    <mergeCell ref="D7:E7"/>
    <mergeCell ref="F7:G7"/>
    <mergeCell ref="B1:B3"/>
    <mergeCell ref="C1:H1"/>
    <mergeCell ref="I1:I3"/>
    <mergeCell ref="C2:H2"/>
    <mergeCell ref="C3:E3"/>
    <mergeCell ref="F3:H3"/>
  </mergeCells>
  <dataValidations count="6">
    <dataValidation type="list" showDropDown="1" showInputMessage="1" showErrorMessage="1" sqref="K12" xr:uid="{00000000-0002-0000-1800-000000000000}">
      <formula1>O17:O19</formula1>
    </dataValidation>
    <dataValidation type="list" allowBlank="1" showInputMessage="1" showErrorMessage="1" sqref="C24:E24" xr:uid="{00000000-0002-0000-1800-000001000000}">
      <formula1>$M$12:$M$15</formula1>
    </dataValidation>
    <dataValidation type="list" allowBlank="1" showInputMessage="1" showErrorMessage="1" sqref="C9:F9" xr:uid="{00000000-0002-0000-1800-000002000000}">
      <formula1>$M$6:$M$9</formula1>
    </dataValidation>
    <dataValidation type="list" allowBlank="1" showInputMessage="1" showErrorMessage="1" sqref="J10:K10" xr:uid="{00000000-0002-0000-1800-000003000000}">
      <formula1>$M$21:$M$28</formula1>
    </dataValidation>
    <dataValidation type="list" allowBlank="1" showInputMessage="1" showErrorMessage="1" sqref="H13:I13" xr:uid="{00000000-0002-0000-1800-000004000000}">
      <formula1>$N$5:$N$8</formula1>
    </dataValidation>
    <dataValidation type="list" allowBlank="1" showInputMessage="1" showErrorMessage="1" sqref="C7 I7" xr:uid="{00000000-0002-0000-1800-000005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B1:X56"/>
  <sheetViews>
    <sheetView topLeftCell="A22" zoomScaleNormal="100" workbookViewId="0">
      <selection activeCell="D33" sqref="D33:D37"/>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v>8</v>
      </c>
      <c r="D6" s="111" t="s">
        <v>10</v>
      </c>
      <c r="E6" s="111"/>
      <c r="F6" s="112" t="s">
        <v>228</v>
      </c>
      <c r="G6" s="112"/>
      <c r="H6" s="112"/>
      <c r="I6" s="112"/>
      <c r="J6" s="10"/>
      <c r="K6" s="10"/>
      <c r="M6" s="7" t="s">
        <v>12</v>
      </c>
      <c r="N6" s="2" t="s">
        <v>13</v>
      </c>
    </row>
    <row r="7" spans="2:14" ht="30.75" customHeight="1" x14ac:dyDescent="0.4">
      <c r="B7" s="35" t="s">
        <v>14</v>
      </c>
      <c r="C7" s="50"/>
      <c r="D7" s="111" t="s">
        <v>15</v>
      </c>
      <c r="E7" s="111"/>
      <c r="F7" s="113" t="s">
        <v>16</v>
      </c>
      <c r="G7" s="113"/>
      <c r="H7" s="70" t="s">
        <v>17</v>
      </c>
      <c r="I7" s="71" t="s">
        <v>18</v>
      </c>
      <c r="J7" s="11"/>
      <c r="K7" s="11"/>
      <c r="M7" s="7" t="s">
        <v>19</v>
      </c>
      <c r="N7" s="2" t="s">
        <v>20</v>
      </c>
    </row>
    <row r="8" spans="2:14" ht="30.75" customHeight="1" x14ac:dyDescent="0.4">
      <c r="B8" s="35" t="s">
        <v>21</v>
      </c>
      <c r="C8" s="112" t="s">
        <v>22</v>
      </c>
      <c r="D8" s="112"/>
      <c r="E8" s="112"/>
      <c r="F8" s="112"/>
      <c r="G8" s="69" t="s">
        <v>23</v>
      </c>
      <c r="H8" s="144">
        <v>7951</v>
      </c>
      <c r="I8" s="144"/>
      <c r="J8" s="12"/>
      <c r="K8" s="12"/>
      <c r="M8" s="7" t="s">
        <v>24</v>
      </c>
      <c r="N8" s="2" t="s">
        <v>25</v>
      </c>
    </row>
    <row r="9" spans="2:14" ht="30.75" customHeight="1" x14ac:dyDescent="0.4">
      <c r="B9" s="35" t="s">
        <v>3</v>
      </c>
      <c r="C9" s="119" t="s">
        <v>12</v>
      </c>
      <c r="D9" s="119"/>
      <c r="E9" s="119"/>
      <c r="F9" s="119"/>
      <c r="G9" s="38" t="s">
        <v>26</v>
      </c>
      <c r="H9" s="139" t="s">
        <v>229</v>
      </c>
      <c r="I9" s="139"/>
      <c r="J9" s="13"/>
      <c r="K9" s="13"/>
      <c r="M9" s="14" t="s">
        <v>28</v>
      </c>
    </row>
    <row r="10" spans="2:14" ht="30.75" customHeight="1" x14ac:dyDescent="0.4">
      <c r="B10" s="35" t="s">
        <v>29</v>
      </c>
      <c r="C10" s="112" t="s">
        <v>30</v>
      </c>
      <c r="D10" s="112"/>
      <c r="E10" s="112"/>
      <c r="F10" s="112"/>
      <c r="G10" s="112"/>
      <c r="H10" s="112"/>
      <c r="I10" s="112"/>
      <c r="J10" s="15"/>
      <c r="K10" s="15"/>
      <c r="M10" s="14"/>
    </row>
    <row r="11" spans="2:14" ht="30.75" customHeight="1" x14ac:dyDescent="0.4">
      <c r="B11" s="35" t="s">
        <v>31</v>
      </c>
      <c r="C11" s="113" t="s">
        <v>32</v>
      </c>
      <c r="D11" s="113"/>
      <c r="E11" s="113"/>
      <c r="F11" s="113"/>
      <c r="G11" s="113"/>
      <c r="H11" s="113"/>
      <c r="I11" s="113"/>
      <c r="J11" s="11"/>
      <c r="K11" s="11"/>
      <c r="M11" s="14"/>
      <c r="N11" s="2" t="s">
        <v>33</v>
      </c>
    </row>
    <row r="12" spans="2:14" ht="30.75" customHeight="1" x14ac:dyDescent="0.4">
      <c r="B12" s="35" t="s">
        <v>34</v>
      </c>
      <c r="C12" s="140" t="s">
        <v>230</v>
      </c>
      <c r="D12" s="141"/>
      <c r="E12" s="141"/>
      <c r="F12" s="142"/>
      <c r="G12" s="38" t="s">
        <v>36</v>
      </c>
      <c r="H12" s="118" t="s">
        <v>53</v>
      </c>
      <c r="I12" s="118"/>
      <c r="J12" s="11"/>
      <c r="K12" s="11"/>
      <c r="M12" s="14" t="s">
        <v>38</v>
      </c>
      <c r="N12" s="2" t="s">
        <v>18</v>
      </c>
    </row>
    <row r="13" spans="2:14" ht="30.75" customHeight="1" x14ac:dyDescent="0.4">
      <c r="B13" s="35" t="s">
        <v>39</v>
      </c>
      <c r="C13" s="160" t="s">
        <v>40</v>
      </c>
      <c r="D13" s="161"/>
      <c r="E13" s="161"/>
      <c r="F13" s="196"/>
      <c r="G13" s="38" t="s">
        <v>41</v>
      </c>
      <c r="H13" s="113" t="s">
        <v>8</v>
      </c>
      <c r="I13" s="113"/>
      <c r="J13" s="11"/>
      <c r="K13" s="11"/>
      <c r="M13" s="14" t="s">
        <v>42</v>
      </c>
    </row>
    <row r="14" spans="2:14" ht="64.5" customHeight="1" x14ac:dyDescent="0.4">
      <c r="B14" s="35" t="s">
        <v>43</v>
      </c>
      <c r="C14" s="204" t="s">
        <v>231</v>
      </c>
      <c r="D14" s="205"/>
      <c r="E14" s="205"/>
      <c r="F14" s="205"/>
      <c r="G14" s="205"/>
      <c r="H14" s="205"/>
      <c r="I14" s="206"/>
      <c r="J14" s="15"/>
      <c r="K14" s="15"/>
      <c r="M14" s="14" t="s">
        <v>45</v>
      </c>
      <c r="N14" s="2"/>
    </row>
    <row r="15" spans="2:14" ht="30.75" customHeight="1" x14ac:dyDescent="0.4">
      <c r="B15" s="35" t="s">
        <v>46</v>
      </c>
      <c r="C15" s="252" t="s">
        <v>232</v>
      </c>
      <c r="D15" s="253"/>
      <c r="E15" s="253"/>
      <c r="F15" s="253"/>
      <c r="G15" s="253"/>
      <c r="H15" s="253"/>
      <c r="I15" s="253"/>
      <c r="J15" s="16"/>
      <c r="K15" s="16"/>
      <c r="M15" s="14" t="s">
        <v>48</v>
      </c>
      <c r="N15" s="2"/>
    </row>
    <row r="16" spans="2:14" ht="20.25" customHeight="1" x14ac:dyDescent="0.4">
      <c r="B16" s="35" t="s">
        <v>49</v>
      </c>
      <c r="C16" s="204" t="s">
        <v>107</v>
      </c>
      <c r="D16" s="205"/>
      <c r="E16" s="205"/>
      <c r="F16" s="205"/>
      <c r="G16" s="205"/>
      <c r="H16" s="205"/>
      <c r="I16" s="206"/>
      <c r="J16" s="17"/>
      <c r="K16" s="17"/>
      <c r="M16" s="14"/>
      <c r="N16" s="2"/>
    </row>
    <row r="17" spans="2:14" ht="30.75" customHeight="1" x14ac:dyDescent="0.4">
      <c r="B17" s="35" t="s">
        <v>51</v>
      </c>
      <c r="C17" s="160" t="s">
        <v>108</v>
      </c>
      <c r="D17" s="161"/>
      <c r="E17" s="161"/>
      <c r="F17" s="161"/>
      <c r="G17" s="161"/>
      <c r="H17" s="161"/>
      <c r="I17" s="196"/>
      <c r="J17" s="18"/>
      <c r="K17" s="18"/>
      <c r="M17" s="14" t="s">
        <v>53</v>
      </c>
      <c r="N17" s="2"/>
    </row>
    <row r="18" spans="2:14" ht="18" customHeight="1" x14ac:dyDescent="0.4">
      <c r="B18" s="129" t="s">
        <v>54</v>
      </c>
      <c r="C18" s="130" t="s">
        <v>55</v>
      </c>
      <c r="D18" s="130"/>
      <c r="E18" s="130"/>
      <c r="F18" s="131" t="s">
        <v>56</v>
      </c>
      <c r="G18" s="131"/>
      <c r="H18" s="131"/>
      <c r="I18" s="131"/>
      <c r="J18" s="19"/>
      <c r="K18" s="19"/>
      <c r="M18" s="14" t="s">
        <v>57</v>
      </c>
      <c r="N18" s="2"/>
    </row>
    <row r="19" spans="2:14" ht="39.75" customHeight="1" x14ac:dyDescent="0.4">
      <c r="B19" s="129"/>
      <c r="C19" s="157" t="s">
        <v>117</v>
      </c>
      <c r="D19" s="158"/>
      <c r="E19" s="159"/>
      <c r="F19" s="158" t="s">
        <v>132</v>
      </c>
      <c r="G19" s="158"/>
      <c r="H19" s="158"/>
      <c r="I19" s="159"/>
      <c r="J19" s="17"/>
      <c r="K19" s="17"/>
      <c r="M19" s="14" t="s">
        <v>37</v>
      </c>
      <c r="N19" s="2"/>
    </row>
    <row r="20" spans="2:14" ht="39.75" customHeight="1" x14ac:dyDescent="0.4">
      <c r="B20" s="36" t="s">
        <v>60</v>
      </c>
      <c r="C20" s="160" t="s">
        <v>109</v>
      </c>
      <c r="D20" s="161"/>
      <c r="E20" s="162"/>
      <c r="F20" s="163" t="s">
        <v>109</v>
      </c>
      <c r="G20" s="163"/>
      <c r="H20" s="163"/>
      <c r="I20" s="164"/>
      <c r="J20" s="11"/>
      <c r="K20" s="11"/>
      <c r="M20" s="14"/>
      <c r="N20" s="2"/>
    </row>
    <row r="21" spans="2:14" ht="57.75" customHeight="1" x14ac:dyDescent="0.4">
      <c r="B21" s="36" t="s">
        <v>61</v>
      </c>
      <c r="C21" s="140" t="s">
        <v>123</v>
      </c>
      <c r="D21" s="141"/>
      <c r="E21" s="250"/>
      <c r="F21" s="158" t="s">
        <v>124</v>
      </c>
      <c r="G21" s="158"/>
      <c r="H21" s="158"/>
      <c r="I21" s="251"/>
      <c r="J21" s="16"/>
      <c r="K21" s="16"/>
      <c r="M21" s="20"/>
      <c r="N21" s="2"/>
    </row>
    <row r="22" spans="2:14" ht="23.25" customHeight="1" x14ac:dyDescent="0.4">
      <c r="B22" s="36" t="s">
        <v>64</v>
      </c>
      <c r="C22" s="157" t="s">
        <v>65</v>
      </c>
      <c r="D22" s="158"/>
      <c r="E22" s="169"/>
      <c r="F22" s="38" t="s">
        <v>66</v>
      </c>
      <c r="G22" s="60"/>
      <c r="H22" s="38" t="s">
        <v>67</v>
      </c>
      <c r="I22" s="72">
        <v>0</v>
      </c>
      <c r="J22" s="21"/>
      <c r="K22" s="21"/>
      <c r="M22" s="20"/>
    </row>
    <row r="23" spans="2:14" ht="27" customHeight="1" x14ac:dyDescent="0.4">
      <c r="B23" s="36" t="s">
        <v>68</v>
      </c>
      <c r="C23" s="157" t="s">
        <v>69</v>
      </c>
      <c r="D23" s="158"/>
      <c r="E23" s="169"/>
      <c r="F23" s="38"/>
      <c r="G23" s="247">
        <v>0.12</v>
      </c>
      <c r="H23" s="248"/>
      <c r="I23" s="249"/>
      <c r="J23" s="22"/>
      <c r="K23" s="22"/>
      <c r="M23" s="20"/>
    </row>
    <row r="24" spans="2:14" ht="30.75" customHeight="1" x14ac:dyDescent="0.4">
      <c r="B24" s="37" t="s">
        <v>71</v>
      </c>
      <c r="C24" s="151" t="s">
        <v>48</v>
      </c>
      <c r="D24" s="152"/>
      <c r="E24" s="153"/>
      <c r="F24" s="39" t="s">
        <v>72</v>
      </c>
      <c r="G24" s="157"/>
      <c r="H24" s="158"/>
      <c r="I24" s="169"/>
      <c r="J24" s="19"/>
      <c r="K24" s="19"/>
      <c r="M24" s="20"/>
    </row>
    <row r="25" spans="2:14" ht="22.5" customHeight="1" x14ac:dyDescent="0.4">
      <c r="B25" s="173" t="s">
        <v>73</v>
      </c>
      <c r="C25" s="122"/>
      <c r="D25" s="122"/>
      <c r="E25" s="122"/>
      <c r="F25" s="122"/>
      <c r="G25" s="122"/>
      <c r="H25" s="122"/>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53">
        <f>IF(OR(C27=0,C27=""),0,D27/C27)</f>
        <v>0</v>
      </c>
      <c r="F27" s="175">
        <f>SUM(C27:C38)</f>
        <v>0.12</v>
      </c>
      <c r="G27" s="175">
        <f>SUM(D27:D38)</f>
        <v>0.1008</v>
      </c>
      <c r="H27" s="77">
        <f>+(D27/$G$23)</f>
        <v>0</v>
      </c>
      <c r="I27" s="175">
        <f>G27+I22</f>
        <v>0.1008</v>
      </c>
      <c r="J27" s="23"/>
      <c r="K27" s="23"/>
      <c r="M27" s="20"/>
    </row>
    <row r="28" spans="2:14" ht="19.5" customHeight="1" x14ac:dyDescent="0.4">
      <c r="B28" s="44" t="s">
        <v>83</v>
      </c>
      <c r="C28" s="51">
        <v>0</v>
      </c>
      <c r="D28" s="52">
        <v>0</v>
      </c>
      <c r="E28" s="53">
        <f t="shared" ref="E28:E38" si="0">IF(OR(C28=0,C28=""),0,D28/C28)</f>
        <v>0</v>
      </c>
      <c r="F28" s="176"/>
      <c r="G28" s="176"/>
      <c r="H28" s="77">
        <f t="shared" ref="H28:H38" si="1">+IF(D28="","",((D28*100%)/$G$23)+H27)</f>
        <v>0</v>
      </c>
      <c r="I28" s="176"/>
      <c r="J28" s="23"/>
      <c r="K28" s="23"/>
      <c r="M28" s="20"/>
    </row>
    <row r="29" spans="2:14" ht="19.5" customHeight="1" x14ac:dyDescent="0.4">
      <c r="B29" s="44" t="s">
        <v>84</v>
      </c>
      <c r="C29" s="51">
        <v>0</v>
      </c>
      <c r="D29" s="52">
        <v>0</v>
      </c>
      <c r="E29" s="53">
        <f t="shared" si="0"/>
        <v>0</v>
      </c>
      <c r="F29" s="176"/>
      <c r="G29" s="176"/>
      <c r="H29" s="77">
        <f t="shared" si="1"/>
        <v>0</v>
      </c>
      <c r="I29" s="176"/>
      <c r="J29" s="23"/>
      <c r="K29" s="23"/>
      <c r="M29" s="20"/>
    </row>
    <row r="30" spans="2:14" ht="19.5" customHeight="1" x14ac:dyDescent="0.4">
      <c r="B30" s="44" t="s">
        <v>85</v>
      </c>
      <c r="C30" s="51">
        <v>0</v>
      </c>
      <c r="D30" s="52">
        <v>0</v>
      </c>
      <c r="E30" s="53">
        <f t="shared" si="0"/>
        <v>0</v>
      </c>
      <c r="F30" s="176"/>
      <c r="G30" s="176"/>
      <c r="H30" s="77">
        <f t="shared" si="1"/>
        <v>0</v>
      </c>
      <c r="I30" s="176"/>
      <c r="J30" s="23"/>
      <c r="K30" s="23"/>
    </row>
    <row r="31" spans="2:14" ht="19.5" customHeight="1" x14ac:dyDescent="0.4">
      <c r="B31" s="44" t="s">
        <v>86</v>
      </c>
      <c r="C31" s="51">
        <v>0</v>
      </c>
      <c r="D31" s="52">
        <v>0</v>
      </c>
      <c r="E31" s="53">
        <f t="shared" si="0"/>
        <v>0</v>
      </c>
      <c r="F31" s="176"/>
      <c r="G31" s="176"/>
      <c r="H31" s="77">
        <f t="shared" si="1"/>
        <v>0</v>
      </c>
      <c r="I31" s="176"/>
      <c r="J31" s="23"/>
      <c r="K31" s="23"/>
    </row>
    <row r="32" spans="2:14" ht="19.5" customHeight="1" x14ac:dyDescent="0.4">
      <c r="B32" s="44" t="s">
        <v>87</v>
      </c>
      <c r="C32" s="51">
        <v>0</v>
      </c>
      <c r="D32" s="52">
        <v>0</v>
      </c>
      <c r="E32" s="53">
        <f t="shared" si="0"/>
        <v>0</v>
      </c>
      <c r="F32" s="176"/>
      <c r="G32" s="176"/>
      <c r="H32" s="77">
        <f t="shared" si="1"/>
        <v>0</v>
      </c>
      <c r="I32" s="176"/>
      <c r="J32" s="23"/>
      <c r="K32" s="23"/>
    </row>
    <row r="33" spans="2:11" ht="19.5" customHeight="1" x14ac:dyDescent="0.4">
      <c r="B33" s="44" t="s">
        <v>88</v>
      </c>
      <c r="C33" s="374">
        <v>1.9199999999999998E-2</v>
      </c>
      <c r="D33" s="374">
        <v>1.9199999999999998E-2</v>
      </c>
      <c r="E33" s="53">
        <f t="shared" si="0"/>
        <v>1</v>
      </c>
      <c r="F33" s="176"/>
      <c r="G33" s="176"/>
      <c r="H33" s="77">
        <f t="shared" si="1"/>
        <v>0.16</v>
      </c>
      <c r="I33" s="176"/>
      <c r="J33" s="23"/>
      <c r="K33" s="23"/>
    </row>
    <row r="34" spans="2:11" ht="19.5" customHeight="1" x14ac:dyDescent="0.4">
      <c r="B34" s="44" t="s">
        <v>89</v>
      </c>
      <c r="C34" s="374">
        <v>2.0400000000000001E-2</v>
      </c>
      <c r="D34" s="374">
        <v>2.0400000000000001E-2</v>
      </c>
      <c r="E34" s="53">
        <f t="shared" si="0"/>
        <v>1</v>
      </c>
      <c r="F34" s="176"/>
      <c r="G34" s="176"/>
      <c r="H34" s="77">
        <f t="shared" si="1"/>
        <v>0.33</v>
      </c>
      <c r="I34" s="176"/>
      <c r="J34" s="23"/>
      <c r="K34" s="23"/>
    </row>
    <row r="35" spans="2:11" ht="19.5" customHeight="1" x14ac:dyDescent="0.4">
      <c r="B35" s="44" t="s">
        <v>90</v>
      </c>
      <c r="C35" s="374">
        <v>2.0400000000000001E-2</v>
      </c>
      <c r="D35" s="374">
        <v>2.0400000000000001E-2</v>
      </c>
      <c r="E35" s="53">
        <f t="shared" si="0"/>
        <v>1</v>
      </c>
      <c r="F35" s="176"/>
      <c r="G35" s="176"/>
      <c r="H35" s="77">
        <f t="shared" si="1"/>
        <v>0.5</v>
      </c>
      <c r="I35" s="176"/>
      <c r="J35" s="23"/>
      <c r="K35" s="23"/>
    </row>
    <row r="36" spans="2:11" ht="19.5" customHeight="1" x14ac:dyDescent="0.4">
      <c r="B36" s="44" t="s">
        <v>91</v>
      </c>
      <c r="C36" s="374">
        <v>2.0400000000000001E-2</v>
      </c>
      <c r="D36" s="374">
        <v>2.0400000000000001E-2</v>
      </c>
      <c r="E36" s="53">
        <f t="shared" si="0"/>
        <v>1</v>
      </c>
      <c r="F36" s="176"/>
      <c r="G36" s="176"/>
      <c r="H36" s="77">
        <f t="shared" si="1"/>
        <v>0.67</v>
      </c>
      <c r="I36" s="176"/>
      <c r="J36" s="23"/>
      <c r="K36" s="23"/>
    </row>
    <row r="37" spans="2:11" ht="19.5" customHeight="1" x14ac:dyDescent="0.4">
      <c r="B37" s="44" t="s">
        <v>92</v>
      </c>
      <c r="C37" s="374">
        <v>2.0400000000000001E-2</v>
      </c>
      <c r="D37" s="374">
        <v>2.0400000000000001E-2</v>
      </c>
      <c r="E37" s="53">
        <f t="shared" si="0"/>
        <v>1</v>
      </c>
      <c r="F37" s="176"/>
      <c r="G37" s="176"/>
      <c r="H37" s="77">
        <f t="shared" si="1"/>
        <v>0.84000000000000008</v>
      </c>
      <c r="I37" s="176"/>
      <c r="J37" s="23"/>
      <c r="K37" s="23"/>
    </row>
    <row r="38" spans="2:11" ht="19.5" customHeight="1" x14ac:dyDescent="0.4">
      <c r="B38" s="44" t="s">
        <v>93</v>
      </c>
      <c r="C38" s="374">
        <v>1.9199999999999998E-2</v>
      </c>
      <c r="D38" s="51"/>
      <c r="E38" s="53">
        <f t="shared" si="0"/>
        <v>0</v>
      </c>
      <c r="F38" s="177"/>
      <c r="G38" s="177"/>
      <c r="H38" s="77" t="str">
        <f t="shared" si="1"/>
        <v/>
      </c>
      <c r="I38" s="177"/>
      <c r="J38" s="23"/>
      <c r="K38" s="23"/>
    </row>
    <row r="39" spans="2:11" ht="67.2" customHeight="1" x14ac:dyDescent="0.4">
      <c r="B39" s="45" t="s">
        <v>94</v>
      </c>
      <c r="C39" s="241" t="s">
        <v>233</v>
      </c>
      <c r="D39" s="242"/>
      <c r="E39" s="242"/>
      <c r="F39" s="242"/>
      <c r="G39" s="242"/>
      <c r="H39" s="242"/>
      <c r="I39" s="243"/>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381.6" customHeight="1" x14ac:dyDescent="0.4">
      <c r="B45" s="35" t="s">
        <v>96</v>
      </c>
      <c r="C45" s="244" t="s">
        <v>234</v>
      </c>
      <c r="D45" s="245"/>
      <c r="E45" s="245"/>
      <c r="F45" s="245"/>
      <c r="G45" s="245"/>
      <c r="H45" s="245"/>
      <c r="I45" s="246"/>
      <c r="J45" s="25"/>
      <c r="K45" s="25"/>
    </row>
    <row r="46" spans="2:11" ht="69.75" customHeight="1" x14ac:dyDescent="0.4">
      <c r="B46" s="35" t="s">
        <v>98</v>
      </c>
      <c r="C46" s="244" t="s">
        <v>126</v>
      </c>
      <c r="D46" s="245"/>
      <c r="E46" s="245"/>
      <c r="F46" s="245"/>
      <c r="G46" s="245"/>
      <c r="H46" s="245"/>
      <c r="I46" s="246"/>
      <c r="J46" s="25"/>
      <c r="K46" s="25"/>
    </row>
    <row r="47" spans="2:11" ht="22.5" customHeight="1" x14ac:dyDescent="0.4">
      <c r="B47" s="122" t="s">
        <v>100</v>
      </c>
      <c r="C47" s="122"/>
      <c r="D47" s="122"/>
      <c r="E47" s="122"/>
      <c r="F47" s="122"/>
      <c r="G47" s="122"/>
      <c r="H47" s="122"/>
      <c r="I47" s="122"/>
      <c r="J47" s="25"/>
      <c r="K47" s="25"/>
    </row>
    <row r="48" spans="2:11" ht="32.25" customHeight="1" x14ac:dyDescent="0.4">
      <c r="B48" s="47" t="s">
        <v>101</v>
      </c>
      <c r="C48" s="357" t="s">
        <v>235</v>
      </c>
      <c r="D48" s="357" t="s">
        <v>235</v>
      </c>
      <c r="E48" s="357" t="s">
        <v>235</v>
      </c>
      <c r="F48" s="357" t="s">
        <v>235</v>
      </c>
      <c r="G48" s="357" t="s">
        <v>235</v>
      </c>
      <c r="H48" s="357" t="s">
        <v>235</v>
      </c>
      <c r="I48" s="357" t="s">
        <v>235</v>
      </c>
      <c r="J48" s="26"/>
      <c r="K48" s="26"/>
    </row>
    <row r="49" spans="2:11" ht="28.5" customHeight="1" x14ac:dyDescent="0.4">
      <c r="B49" s="38" t="s">
        <v>103</v>
      </c>
      <c r="C49" s="357" t="s">
        <v>235</v>
      </c>
      <c r="D49" s="357" t="s">
        <v>235</v>
      </c>
      <c r="E49" s="357" t="s">
        <v>235</v>
      </c>
      <c r="F49" s="357" t="s">
        <v>235</v>
      </c>
      <c r="G49" s="357" t="s">
        <v>235</v>
      </c>
      <c r="H49" s="357" t="s">
        <v>235</v>
      </c>
      <c r="I49" s="357" t="s">
        <v>235</v>
      </c>
      <c r="J49" s="26"/>
      <c r="K49" s="26"/>
    </row>
    <row r="50" spans="2:11" ht="30" customHeight="1" x14ac:dyDescent="0.4">
      <c r="B50" s="46" t="s">
        <v>104</v>
      </c>
      <c r="C50" s="157" t="s">
        <v>105</v>
      </c>
      <c r="D50" s="158"/>
      <c r="E50" s="158"/>
      <c r="F50" s="158"/>
      <c r="G50" s="158"/>
      <c r="H50" s="158"/>
      <c r="I50" s="159"/>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showDropDown="1" showInputMessage="1" showErrorMessage="1" sqref="K12" xr:uid="{00000000-0002-0000-1400-000000000000}">
      <formula1>O17:O19</formula1>
    </dataValidation>
    <dataValidation type="list" allowBlank="1" showInputMessage="1" showErrorMessage="1" sqref="C9:F9" xr:uid="{00000000-0002-0000-1400-000001000000}">
      <formula1>$M$6:$M$9</formula1>
    </dataValidation>
    <dataValidation type="list" allowBlank="1" showInputMessage="1" showErrorMessage="1" sqref="J10:K10" xr:uid="{00000000-0002-0000-1400-000002000000}">
      <formula1>$M$21:$M$28</formula1>
    </dataValidation>
    <dataValidation type="list" allowBlank="1" showInputMessage="1" showErrorMessage="1" sqref="H13:I13" xr:uid="{00000000-0002-0000-1400-000003000000}">
      <formula1>$N$5:$N$8</formula1>
    </dataValidation>
    <dataValidation type="list" allowBlank="1" showInputMessage="1" showErrorMessage="1" sqref="C7 I7" xr:uid="{00000000-0002-0000-14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B1:X56"/>
  <sheetViews>
    <sheetView topLeftCell="A29" zoomScaleNormal="100" workbookViewId="0">
      <selection activeCell="D36" sqref="D36:D37"/>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v>9</v>
      </c>
      <c r="D6" s="111" t="s">
        <v>10</v>
      </c>
      <c r="E6" s="111"/>
      <c r="F6" s="112" t="s">
        <v>249</v>
      </c>
      <c r="G6" s="112"/>
      <c r="H6" s="112"/>
      <c r="I6" s="112"/>
      <c r="J6" s="10"/>
      <c r="K6" s="10"/>
      <c r="M6" s="7" t="s">
        <v>12</v>
      </c>
      <c r="N6" s="2" t="s">
        <v>13</v>
      </c>
    </row>
    <row r="7" spans="2:14" ht="30.75" customHeight="1" x14ac:dyDescent="0.4">
      <c r="B7" s="35" t="s">
        <v>14</v>
      </c>
      <c r="C7" s="50"/>
      <c r="D7" s="111" t="s">
        <v>15</v>
      </c>
      <c r="E7" s="111"/>
      <c r="F7" s="113" t="s">
        <v>16</v>
      </c>
      <c r="G7" s="113"/>
      <c r="H7" s="70" t="s">
        <v>17</v>
      </c>
      <c r="I7" s="71" t="s">
        <v>18</v>
      </c>
      <c r="J7" s="11"/>
      <c r="K7" s="11"/>
      <c r="M7" s="7" t="s">
        <v>19</v>
      </c>
      <c r="N7" s="2" t="s">
        <v>20</v>
      </c>
    </row>
    <row r="8" spans="2:14" ht="30.75" customHeight="1" x14ac:dyDescent="0.4">
      <c r="B8" s="35" t="s">
        <v>21</v>
      </c>
      <c r="C8" s="112" t="s">
        <v>22</v>
      </c>
      <c r="D8" s="112"/>
      <c r="E8" s="112"/>
      <c r="F8" s="112"/>
      <c r="G8" s="69" t="s">
        <v>23</v>
      </c>
      <c r="H8" s="144">
        <v>7951</v>
      </c>
      <c r="I8" s="144"/>
      <c r="J8" s="12"/>
      <c r="K8" s="12"/>
      <c r="M8" s="7" t="s">
        <v>24</v>
      </c>
      <c r="N8" s="2" t="s">
        <v>25</v>
      </c>
    </row>
    <row r="9" spans="2:14" ht="30.75" customHeight="1" x14ac:dyDescent="0.4">
      <c r="B9" s="35" t="s">
        <v>3</v>
      </c>
      <c r="C9" s="119" t="s">
        <v>12</v>
      </c>
      <c r="D9" s="119"/>
      <c r="E9" s="119"/>
      <c r="F9" s="119"/>
      <c r="G9" s="38" t="s">
        <v>26</v>
      </c>
      <c r="H9" s="139" t="s">
        <v>120</v>
      </c>
      <c r="I9" s="139"/>
      <c r="J9" s="13"/>
      <c r="K9" s="13"/>
      <c r="M9" s="14" t="s">
        <v>28</v>
      </c>
    </row>
    <row r="10" spans="2:14" ht="30.75" customHeight="1" x14ac:dyDescent="0.4">
      <c r="B10" s="35" t="s">
        <v>29</v>
      </c>
      <c r="C10" s="112" t="s">
        <v>30</v>
      </c>
      <c r="D10" s="112"/>
      <c r="E10" s="112"/>
      <c r="F10" s="112"/>
      <c r="G10" s="112"/>
      <c r="H10" s="112"/>
      <c r="I10" s="112"/>
      <c r="J10" s="15"/>
      <c r="K10" s="15"/>
      <c r="M10" s="14"/>
    </row>
    <row r="11" spans="2:14" ht="30.75" customHeight="1" x14ac:dyDescent="0.4">
      <c r="B11" s="35" t="s">
        <v>31</v>
      </c>
      <c r="C11" s="113" t="s">
        <v>250</v>
      </c>
      <c r="D11" s="113"/>
      <c r="E11" s="113"/>
      <c r="F11" s="113"/>
      <c r="G11" s="113"/>
      <c r="H11" s="113"/>
      <c r="I11" s="113"/>
      <c r="J11" s="11"/>
      <c r="K11" s="11"/>
      <c r="M11" s="14"/>
      <c r="N11" s="2" t="s">
        <v>33</v>
      </c>
    </row>
    <row r="12" spans="2:14" ht="30.75" customHeight="1" x14ac:dyDescent="0.4">
      <c r="B12" s="35" t="s">
        <v>34</v>
      </c>
      <c r="C12" s="140" t="s">
        <v>251</v>
      </c>
      <c r="D12" s="141"/>
      <c r="E12" s="141"/>
      <c r="F12" s="142"/>
      <c r="G12" s="38" t="s">
        <v>36</v>
      </c>
      <c r="H12" s="118" t="s">
        <v>53</v>
      </c>
      <c r="I12" s="118"/>
      <c r="J12" s="11"/>
      <c r="K12" s="11"/>
      <c r="M12" s="14" t="s">
        <v>38</v>
      </c>
      <c r="N12" s="2" t="s">
        <v>18</v>
      </c>
    </row>
    <row r="13" spans="2:14" ht="30.75" customHeight="1" x14ac:dyDescent="0.4">
      <c r="B13" s="35" t="s">
        <v>39</v>
      </c>
      <c r="C13" s="160" t="s">
        <v>40</v>
      </c>
      <c r="D13" s="161"/>
      <c r="E13" s="161"/>
      <c r="F13" s="196"/>
      <c r="G13" s="38" t="s">
        <v>41</v>
      </c>
      <c r="H13" s="113" t="s">
        <v>8</v>
      </c>
      <c r="I13" s="113"/>
      <c r="J13" s="11"/>
      <c r="K13" s="11"/>
      <c r="M13" s="14" t="s">
        <v>42</v>
      </c>
    </row>
    <row r="14" spans="2:14" ht="64.5" customHeight="1" x14ac:dyDescent="0.4">
      <c r="B14" s="35" t="s">
        <v>43</v>
      </c>
      <c r="C14" s="204" t="s">
        <v>116</v>
      </c>
      <c r="D14" s="205"/>
      <c r="E14" s="205"/>
      <c r="F14" s="205"/>
      <c r="G14" s="205"/>
      <c r="H14" s="205"/>
      <c r="I14" s="206"/>
      <c r="J14" s="15"/>
      <c r="K14" s="15"/>
      <c r="M14" s="14" t="s">
        <v>45</v>
      </c>
      <c r="N14" s="2"/>
    </row>
    <row r="15" spans="2:14" ht="30.75" customHeight="1" x14ac:dyDescent="0.4">
      <c r="B15" s="35" t="s">
        <v>46</v>
      </c>
      <c r="C15" s="252" t="s">
        <v>122</v>
      </c>
      <c r="D15" s="253"/>
      <c r="E15" s="253"/>
      <c r="F15" s="253"/>
      <c r="G15" s="253"/>
      <c r="H15" s="253"/>
      <c r="I15" s="253"/>
      <c r="J15" s="16"/>
      <c r="K15" s="16"/>
      <c r="M15" s="14" t="s">
        <v>48</v>
      </c>
      <c r="N15" s="2"/>
    </row>
    <row r="16" spans="2:14" ht="20.25" customHeight="1" x14ac:dyDescent="0.4">
      <c r="B16" s="35" t="s">
        <v>49</v>
      </c>
      <c r="C16" s="204" t="s">
        <v>107</v>
      </c>
      <c r="D16" s="205"/>
      <c r="E16" s="205"/>
      <c r="F16" s="205"/>
      <c r="G16" s="205"/>
      <c r="H16" s="205"/>
      <c r="I16" s="206"/>
      <c r="J16" s="17"/>
      <c r="K16" s="17"/>
      <c r="M16" s="14"/>
      <c r="N16" s="2"/>
    </row>
    <row r="17" spans="2:14" ht="30.75" customHeight="1" x14ac:dyDescent="0.4">
      <c r="B17" s="35" t="s">
        <v>51</v>
      </c>
      <c r="C17" s="160" t="s">
        <v>108</v>
      </c>
      <c r="D17" s="161"/>
      <c r="E17" s="161"/>
      <c r="F17" s="161"/>
      <c r="G17" s="161"/>
      <c r="H17" s="161"/>
      <c r="I17" s="196"/>
      <c r="J17" s="18"/>
      <c r="K17" s="18"/>
      <c r="M17" s="14" t="s">
        <v>53</v>
      </c>
      <c r="N17" s="2"/>
    </row>
    <row r="18" spans="2:14" ht="18" customHeight="1" x14ac:dyDescent="0.4">
      <c r="B18" s="129" t="s">
        <v>54</v>
      </c>
      <c r="C18" s="130" t="s">
        <v>55</v>
      </c>
      <c r="D18" s="130"/>
      <c r="E18" s="130"/>
      <c r="F18" s="131" t="s">
        <v>56</v>
      </c>
      <c r="G18" s="131"/>
      <c r="H18" s="131"/>
      <c r="I18" s="131"/>
      <c r="J18" s="19"/>
      <c r="K18" s="19"/>
      <c r="M18" s="14" t="s">
        <v>57</v>
      </c>
      <c r="N18" s="2"/>
    </row>
    <row r="19" spans="2:14" ht="39.75" customHeight="1" x14ac:dyDescent="0.4">
      <c r="B19" s="129"/>
      <c r="C19" s="157" t="s">
        <v>117</v>
      </c>
      <c r="D19" s="158"/>
      <c r="E19" s="159"/>
      <c r="F19" s="158" t="s">
        <v>132</v>
      </c>
      <c r="G19" s="158"/>
      <c r="H19" s="158"/>
      <c r="I19" s="159"/>
      <c r="J19" s="17"/>
      <c r="K19" s="17"/>
      <c r="M19" s="14" t="s">
        <v>37</v>
      </c>
      <c r="N19" s="2"/>
    </row>
    <row r="20" spans="2:14" ht="39.75" customHeight="1" x14ac:dyDescent="0.4">
      <c r="B20" s="36" t="s">
        <v>60</v>
      </c>
      <c r="C20" s="160" t="s">
        <v>109</v>
      </c>
      <c r="D20" s="161"/>
      <c r="E20" s="162"/>
      <c r="F20" s="163" t="s">
        <v>109</v>
      </c>
      <c r="G20" s="163"/>
      <c r="H20" s="163"/>
      <c r="I20" s="164"/>
      <c r="J20" s="11"/>
      <c r="K20" s="11"/>
      <c r="M20" s="14"/>
      <c r="N20" s="2"/>
    </row>
    <row r="21" spans="2:14" ht="57.75" customHeight="1" x14ac:dyDescent="0.4">
      <c r="B21" s="36" t="s">
        <v>61</v>
      </c>
      <c r="C21" s="140" t="s">
        <v>123</v>
      </c>
      <c r="D21" s="141"/>
      <c r="E21" s="250"/>
      <c r="F21" s="158" t="s">
        <v>124</v>
      </c>
      <c r="G21" s="158"/>
      <c r="H21" s="158"/>
      <c r="I21" s="251"/>
      <c r="J21" s="16"/>
      <c r="K21" s="16"/>
      <c r="M21" s="20"/>
      <c r="N21" s="2"/>
    </row>
    <row r="22" spans="2:14" ht="23.25" customHeight="1" x14ac:dyDescent="0.4">
      <c r="B22" s="36" t="s">
        <v>64</v>
      </c>
      <c r="C22" s="157" t="s">
        <v>65</v>
      </c>
      <c r="D22" s="158"/>
      <c r="E22" s="169"/>
      <c r="F22" s="38" t="s">
        <v>66</v>
      </c>
      <c r="G22" s="60"/>
      <c r="H22" s="38" t="s">
        <v>67</v>
      </c>
      <c r="I22" s="72">
        <v>0</v>
      </c>
      <c r="J22" s="21"/>
      <c r="K22" s="21"/>
      <c r="M22" s="20"/>
    </row>
    <row r="23" spans="2:14" ht="27" customHeight="1" x14ac:dyDescent="0.4">
      <c r="B23" s="36" t="s">
        <v>68</v>
      </c>
      <c r="C23" s="157" t="s">
        <v>69</v>
      </c>
      <c r="D23" s="158"/>
      <c r="E23" s="169"/>
      <c r="F23" s="38"/>
      <c r="G23" s="358">
        <v>12</v>
      </c>
      <c r="H23" s="359"/>
      <c r="I23" s="360"/>
      <c r="J23" s="22"/>
      <c r="K23" s="22"/>
      <c r="M23" s="20"/>
    </row>
    <row r="24" spans="2:14" ht="30.75" customHeight="1" x14ac:dyDescent="0.4">
      <c r="B24" s="37" t="s">
        <v>71</v>
      </c>
      <c r="C24" s="151" t="s">
        <v>48</v>
      </c>
      <c r="D24" s="152"/>
      <c r="E24" s="153"/>
      <c r="F24" s="39" t="s">
        <v>72</v>
      </c>
      <c r="G24" s="157"/>
      <c r="H24" s="158"/>
      <c r="I24" s="169"/>
      <c r="J24" s="19"/>
      <c r="K24" s="19"/>
      <c r="M24" s="20"/>
    </row>
    <row r="25" spans="2:14" ht="22.5" customHeight="1" x14ac:dyDescent="0.4">
      <c r="B25" s="173" t="s">
        <v>73</v>
      </c>
      <c r="C25" s="122"/>
      <c r="D25" s="122"/>
      <c r="E25" s="122"/>
      <c r="F25" s="122"/>
      <c r="G25" s="122"/>
      <c r="H25" s="122"/>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53">
        <f>IF(OR(C27=0,C27=""),0,D27/C27)</f>
        <v>0</v>
      </c>
      <c r="F27" s="213">
        <f>SUM(C27:C38)</f>
        <v>12</v>
      </c>
      <c r="G27" s="213">
        <f>SUM(D27:D38)</f>
        <v>5.4</v>
      </c>
      <c r="H27" s="77">
        <f>+(D27/$G$23)</f>
        <v>0</v>
      </c>
      <c r="I27" s="213">
        <f>G27+I22</f>
        <v>5.4</v>
      </c>
      <c r="J27" s="23"/>
      <c r="K27" s="23"/>
      <c r="M27" s="20"/>
    </row>
    <row r="28" spans="2:14" ht="19.5" customHeight="1" x14ac:dyDescent="0.4">
      <c r="B28" s="44" t="s">
        <v>83</v>
      </c>
      <c r="C28" s="51">
        <v>0</v>
      </c>
      <c r="D28" s="52">
        <v>0</v>
      </c>
      <c r="E28" s="53">
        <f t="shared" ref="E28:E38" si="0">IF(OR(C28=0,C28=""),0,D28/C28)</f>
        <v>0</v>
      </c>
      <c r="F28" s="214"/>
      <c r="G28" s="214"/>
      <c r="H28" s="77">
        <f t="shared" ref="H28:H38" si="1">+IF(D28="","",((D28*100%)/$G$23)+H27)</f>
        <v>0</v>
      </c>
      <c r="I28" s="214"/>
      <c r="J28" s="23"/>
      <c r="K28" s="23"/>
      <c r="M28" s="20"/>
    </row>
    <row r="29" spans="2:14" ht="19.5" customHeight="1" x14ac:dyDescent="0.4">
      <c r="B29" s="44" t="s">
        <v>84</v>
      </c>
      <c r="C29" s="51">
        <v>0</v>
      </c>
      <c r="D29" s="52">
        <v>0</v>
      </c>
      <c r="E29" s="53">
        <f t="shared" si="0"/>
        <v>0</v>
      </c>
      <c r="F29" s="214"/>
      <c r="G29" s="214"/>
      <c r="H29" s="77">
        <f t="shared" si="1"/>
        <v>0</v>
      </c>
      <c r="I29" s="214"/>
      <c r="J29" s="23"/>
      <c r="K29" s="23"/>
      <c r="M29" s="20"/>
    </row>
    <row r="30" spans="2:14" ht="19.5" customHeight="1" x14ac:dyDescent="0.4">
      <c r="B30" s="44" t="s">
        <v>85</v>
      </c>
      <c r="C30" s="51">
        <v>0</v>
      </c>
      <c r="D30" s="52">
        <v>0</v>
      </c>
      <c r="E30" s="53">
        <f t="shared" si="0"/>
        <v>0</v>
      </c>
      <c r="F30" s="214"/>
      <c r="G30" s="214"/>
      <c r="H30" s="77">
        <f t="shared" si="1"/>
        <v>0</v>
      </c>
      <c r="I30" s="214"/>
      <c r="J30" s="23"/>
      <c r="K30" s="23"/>
    </row>
    <row r="31" spans="2:14" ht="19.5" customHeight="1" x14ac:dyDescent="0.4">
      <c r="B31" s="44" t="s">
        <v>86</v>
      </c>
      <c r="C31" s="51">
        <v>0</v>
      </c>
      <c r="D31" s="52">
        <v>0</v>
      </c>
      <c r="E31" s="53">
        <f t="shared" si="0"/>
        <v>0</v>
      </c>
      <c r="F31" s="214"/>
      <c r="G31" s="214"/>
      <c r="H31" s="77">
        <f t="shared" si="1"/>
        <v>0</v>
      </c>
      <c r="I31" s="214"/>
      <c r="J31" s="23"/>
      <c r="K31" s="23"/>
    </row>
    <row r="32" spans="2:14" ht="19.5" customHeight="1" x14ac:dyDescent="0.4">
      <c r="B32" s="44" t="s">
        <v>87</v>
      </c>
      <c r="C32" s="51">
        <v>0</v>
      </c>
      <c r="D32" s="52">
        <v>0</v>
      </c>
      <c r="E32" s="53">
        <f t="shared" si="0"/>
        <v>0</v>
      </c>
      <c r="F32" s="214"/>
      <c r="G32" s="214"/>
      <c r="H32" s="77">
        <f t="shared" si="1"/>
        <v>0</v>
      </c>
      <c r="I32" s="214"/>
      <c r="J32" s="23"/>
      <c r="K32" s="23"/>
    </row>
    <row r="33" spans="2:11" ht="19.5" customHeight="1" x14ac:dyDescent="0.4">
      <c r="B33" s="44" t="s">
        <v>88</v>
      </c>
      <c r="C33" s="51">
        <v>0</v>
      </c>
      <c r="D33" s="51">
        <v>0</v>
      </c>
      <c r="E33" s="53">
        <f t="shared" si="0"/>
        <v>0</v>
      </c>
      <c r="F33" s="214"/>
      <c r="G33" s="214"/>
      <c r="H33" s="77">
        <f t="shared" si="1"/>
        <v>0</v>
      </c>
      <c r="I33" s="214"/>
      <c r="J33" s="23"/>
      <c r="K33" s="23"/>
    </row>
    <row r="34" spans="2:11" ht="19.5" customHeight="1" x14ac:dyDescent="0.4">
      <c r="B34" s="44" t="s">
        <v>89</v>
      </c>
      <c r="C34" s="51">
        <v>0</v>
      </c>
      <c r="D34" s="51">
        <v>0</v>
      </c>
      <c r="E34" s="53">
        <f t="shared" si="0"/>
        <v>0</v>
      </c>
      <c r="F34" s="214"/>
      <c r="G34" s="214"/>
      <c r="H34" s="77">
        <f t="shared" si="1"/>
        <v>0</v>
      </c>
      <c r="I34" s="214"/>
      <c r="J34" s="23"/>
      <c r="K34" s="23"/>
    </row>
    <row r="35" spans="2:11" ht="19.5" customHeight="1" x14ac:dyDescent="0.4">
      <c r="B35" s="44" t="s">
        <v>90</v>
      </c>
      <c r="C35" s="51">
        <v>0</v>
      </c>
      <c r="D35" s="51">
        <v>0</v>
      </c>
      <c r="E35" s="53">
        <f t="shared" si="0"/>
        <v>0</v>
      </c>
      <c r="F35" s="214"/>
      <c r="G35" s="214"/>
      <c r="H35" s="77">
        <f t="shared" si="1"/>
        <v>0</v>
      </c>
      <c r="I35" s="214"/>
      <c r="J35" s="23"/>
      <c r="K35" s="23"/>
    </row>
    <row r="36" spans="2:11" ht="19.5" customHeight="1" x14ac:dyDescent="0.4">
      <c r="B36" s="44" t="s">
        <v>91</v>
      </c>
      <c r="C36" s="78">
        <v>3.6</v>
      </c>
      <c r="D36" s="78">
        <v>3.6</v>
      </c>
      <c r="E36" s="53">
        <f t="shared" si="0"/>
        <v>1</v>
      </c>
      <c r="F36" s="214"/>
      <c r="G36" s="214"/>
      <c r="H36" s="77">
        <f t="shared" si="1"/>
        <v>0.3</v>
      </c>
      <c r="I36" s="214"/>
      <c r="J36" s="23"/>
      <c r="K36" s="23"/>
    </row>
    <row r="37" spans="2:11" ht="19.5" customHeight="1" x14ac:dyDescent="0.4">
      <c r="B37" s="44" t="s">
        <v>92</v>
      </c>
      <c r="C37" s="78">
        <v>3.6</v>
      </c>
      <c r="D37" s="78">
        <v>1.8</v>
      </c>
      <c r="E37" s="53">
        <f t="shared" si="0"/>
        <v>0.5</v>
      </c>
      <c r="F37" s="214"/>
      <c r="G37" s="214"/>
      <c r="H37" s="77">
        <f t="shared" si="1"/>
        <v>0.44999999999999996</v>
      </c>
      <c r="I37" s="214"/>
      <c r="J37" s="23"/>
      <c r="K37" s="23"/>
    </row>
    <row r="38" spans="2:11" ht="19.5" customHeight="1" x14ac:dyDescent="0.4">
      <c r="B38" s="44" t="s">
        <v>93</v>
      </c>
      <c r="C38" s="78">
        <v>4.8</v>
      </c>
      <c r="D38" s="51"/>
      <c r="E38" s="53">
        <f t="shared" si="0"/>
        <v>0</v>
      </c>
      <c r="F38" s="215"/>
      <c r="G38" s="215"/>
      <c r="H38" s="77" t="str">
        <f t="shared" si="1"/>
        <v/>
      </c>
      <c r="I38" s="215"/>
      <c r="J38" s="23"/>
      <c r="K38" s="23"/>
    </row>
    <row r="39" spans="2:11" ht="118.2" customHeight="1" x14ac:dyDescent="0.4">
      <c r="B39" s="45" t="s">
        <v>94</v>
      </c>
      <c r="C39" s="241" t="s">
        <v>252</v>
      </c>
      <c r="D39" s="242"/>
      <c r="E39" s="242"/>
      <c r="F39" s="242"/>
      <c r="G39" s="242"/>
      <c r="H39" s="242"/>
      <c r="I39" s="243"/>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114.6" customHeight="1" x14ac:dyDescent="0.4">
      <c r="B45" s="35" t="s">
        <v>96</v>
      </c>
      <c r="C45" s="241" t="s">
        <v>253</v>
      </c>
      <c r="D45" s="242"/>
      <c r="E45" s="242"/>
      <c r="F45" s="242"/>
      <c r="G45" s="242"/>
      <c r="H45" s="242"/>
      <c r="I45" s="243"/>
      <c r="J45" s="25"/>
      <c r="K45" s="25"/>
    </row>
    <row r="46" spans="2:11" ht="69.75" customHeight="1" x14ac:dyDescent="0.4">
      <c r="B46" s="35" t="s">
        <v>98</v>
      </c>
      <c r="C46" s="244" t="s">
        <v>126</v>
      </c>
      <c r="D46" s="245"/>
      <c r="E46" s="245"/>
      <c r="F46" s="245"/>
      <c r="G46" s="245"/>
      <c r="H46" s="245"/>
      <c r="I46" s="246"/>
      <c r="J46" s="25"/>
      <c r="K46" s="25"/>
    </row>
    <row r="47" spans="2:11" ht="22.5" customHeight="1" x14ac:dyDescent="0.4">
      <c r="B47" s="122" t="s">
        <v>100</v>
      </c>
      <c r="C47" s="122"/>
      <c r="D47" s="122"/>
      <c r="E47" s="122"/>
      <c r="F47" s="122"/>
      <c r="G47" s="122"/>
      <c r="H47" s="122"/>
      <c r="I47" s="122"/>
      <c r="J47" s="25"/>
      <c r="K47" s="25"/>
    </row>
    <row r="48" spans="2:11" ht="32.25" customHeight="1" x14ac:dyDescent="0.4">
      <c r="B48" s="47" t="s">
        <v>101</v>
      </c>
      <c r="C48" s="157" t="s">
        <v>254</v>
      </c>
      <c r="D48" s="158"/>
      <c r="E48" s="158"/>
      <c r="F48" s="158"/>
      <c r="G48" s="158"/>
      <c r="H48" s="158"/>
      <c r="I48" s="159"/>
      <c r="J48" s="26"/>
      <c r="K48" s="26"/>
    </row>
    <row r="49" spans="2:11" ht="28.5" customHeight="1" x14ac:dyDescent="0.4">
      <c r="B49" s="38" t="s">
        <v>103</v>
      </c>
      <c r="C49" s="160" t="s">
        <v>254</v>
      </c>
      <c r="D49" s="161"/>
      <c r="E49" s="161"/>
      <c r="F49" s="161"/>
      <c r="G49" s="161"/>
      <c r="H49" s="161"/>
      <c r="I49" s="162"/>
      <c r="J49" s="26"/>
      <c r="K49" s="26"/>
    </row>
    <row r="50" spans="2:11" ht="30" customHeight="1" x14ac:dyDescent="0.4">
      <c r="B50" s="46" t="s">
        <v>104</v>
      </c>
      <c r="C50" s="157" t="s">
        <v>105</v>
      </c>
      <c r="D50" s="158"/>
      <c r="E50" s="158"/>
      <c r="F50" s="158"/>
      <c r="G50" s="158"/>
      <c r="H50" s="158"/>
      <c r="I50" s="159"/>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allowBlank="1" showInputMessage="1" showErrorMessage="1" sqref="C7 I7" xr:uid="{00000000-0002-0000-1600-000000000000}">
      <formula1>$N$11:$N$12</formula1>
    </dataValidation>
    <dataValidation type="list" allowBlank="1" showInputMessage="1" showErrorMessage="1" sqref="H13:I13" xr:uid="{00000000-0002-0000-1600-000001000000}">
      <formula1>$N$5:$N$8</formula1>
    </dataValidation>
    <dataValidation type="list" allowBlank="1" showInputMessage="1" showErrorMessage="1" sqref="J10:K10" xr:uid="{00000000-0002-0000-1600-000002000000}">
      <formula1>$M$21:$M$28</formula1>
    </dataValidation>
    <dataValidation type="list" allowBlank="1" showInputMessage="1" showErrorMessage="1" sqref="C9:F9" xr:uid="{00000000-0002-0000-1600-000003000000}">
      <formula1>$M$6:$M$9</formula1>
    </dataValidation>
    <dataValidation type="list" showDropDown="1" showInputMessage="1" showErrorMessage="1" sqref="K12" xr:uid="{00000000-0002-0000-16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B1:X56"/>
  <sheetViews>
    <sheetView topLeftCell="B21" zoomScaleNormal="100" workbookViewId="0">
      <selection activeCell="D33" sqref="D33:D37"/>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v>11</v>
      </c>
      <c r="D6" s="111" t="s">
        <v>10</v>
      </c>
      <c r="E6" s="111"/>
      <c r="F6" s="112" t="s">
        <v>255</v>
      </c>
      <c r="G6" s="112"/>
      <c r="H6" s="112"/>
      <c r="I6" s="112"/>
      <c r="J6" s="10"/>
      <c r="K6" s="10"/>
      <c r="M6" s="7" t="s">
        <v>12</v>
      </c>
      <c r="N6" s="2" t="s">
        <v>13</v>
      </c>
    </row>
    <row r="7" spans="2:14" ht="30.75" customHeight="1" x14ac:dyDescent="0.4">
      <c r="B7" s="35" t="s">
        <v>14</v>
      </c>
      <c r="C7" s="50"/>
      <c r="D7" s="111" t="s">
        <v>15</v>
      </c>
      <c r="E7" s="111"/>
      <c r="F7" s="113" t="s">
        <v>16</v>
      </c>
      <c r="G7" s="113"/>
      <c r="H7" s="70" t="s">
        <v>17</v>
      </c>
      <c r="I7" s="71" t="s">
        <v>18</v>
      </c>
      <c r="J7" s="11"/>
      <c r="K7" s="11"/>
      <c r="M7" s="7" t="s">
        <v>19</v>
      </c>
      <c r="N7" s="2" t="s">
        <v>20</v>
      </c>
    </row>
    <row r="8" spans="2:14" ht="30.75" customHeight="1" x14ac:dyDescent="0.4">
      <c r="B8" s="35" t="s">
        <v>21</v>
      </c>
      <c r="C8" s="112" t="s">
        <v>22</v>
      </c>
      <c r="D8" s="112"/>
      <c r="E8" s="112"/>
      <c r="F8" s="112"/>
      <c r="G8" s="69" t="s">
        <v>23</v>
      </c>
      <c r="H8" s="144">
        <v>7951</v>
      </c>
      <c r="I8" s="144"/>
      <c r="J8" s="12"/>
      <c r="K8" s="12"/>
      <c r="M8" s="7" t="s">
        <v>24</v>
      </c>
      <c r="N8" s="2" t="s">
        <v>25</v>
      </c>
    </row>
    <row r="9" spans="2:14" ht="30.75" customHeight="1" x14ac:dyDescent="0.4">
      <c r="B9" s="35" t="s">
        <v>3</v>
      </c>
      <c r="C9" s="119" t="s">
        <v>12</v>
      </c>
      <c r="D9" s="119"/>
      <c r="E9" s="119"/>
      <c r="F9" s="119"/>
      <c r="G9" s="38" t="s">
        <v>26</v>
      </c>
      <c r="H9" s="139" t="s">
        <v>229</v>
      </c>
      <c r="I9" s="139"/>
      <c r="J9" s="13"/>
      <c r="K9" s="13"/>
      <c r="M9" s="14" t="s">
        <v>28</v>
      </c>
    </row>
    <row r="10" spans="2:14" ht="30.75" customHeight="1" x14ac:dyDescent="0.4">
      <c r="B10" s="35" t="s">
        <v>29</v>
      </c>
      <c r="C10" s="112" t="s">
        <v>30</v>
      </c>
      <c r="D10" s="112"/>
      <c r="E10" s="112"/>
      <c r="F10" s="112"/>
      <c r="G10" s="112"/>
      <c r="H10" s="112"/>
      <c r="I10" s="112"/>
      <c r="J10" s="15"/>
      <c r="K10" s="15"/>
      <c r="M10" s="14"/>
    </row>
    <row r="11" spans="2:14" ht="30.75" customHeight="1" x14ac:dyDescent="0.4">
      <c r="B11" s="35" t="s">
        <v>31</v>
      </c>
      <c r="C11" s="113" t="s">
        <v>256</v>
      </c>
      <c r="D11" s="113"/>
      <c r="E11" s="113"/>
      <c r="F11" s="113"/>
      <c r="G11" s="113"/>
      <c r="H11" s="113"/>
      <c r="I11" s="113"/>
      <c r="J11" s="11"/>
      <c r="K11" s="11"/>
      <c r="M11" s="14"/>
      <c r="N11" s="2" t="s">
        <v>33</v>
      </c>
    </row>
    <row r="12" spans="2:14" ht="43.5" customHeight="1" x14ac:dyDescent="0.4">
      <c r="B12" s="35" t="s">
        <v>34</v>
      </c>
      <c r="C12" s="140" t="s">
        <v>257</v>
      </c>
      <c r="D12" s="141"/>
      <c r="E12" s="141"/>
      <c r="F12" s="142"/>
      <c r="G12" s="38" t="s">
        <v>36</v>
      </c>
      <c r="H12" s="118" t="s">
        <v>53</v>
      </c>
      <c r="I12" s="118"/>
      <c r="J12" s="11"/>
      <c r="K12" s="11"/>
      <c r="M12" s="14" t="s">
        <v>38</v>
      </c>
      <c r="N12" s="2" t="s">
        <v>18</v>
      </c>
    </row>
    <row r="13" spans="2:14" ht="30.75" customHeight="1" x14ac:dyDescent="0.4">
      <c r="B13" s="35" t="s">
        <v>39</v>
      </c>
      <c r="C13" s="160" t="s">
        <v>40</v>
      </c>
      <c r="D13" s="161"/>
      <c r="E13" s="161"/>
      <c r="F13" s="196"/>
      <c r="G13" s="38" t="s">
        <v>41</v>
      </c>
      <c r="H13" s="113" t="s">
        <v>8</v>
      </c>
      <c r="I13" s="113"/>
      <c r="J13" s="11"/>
      <c r="K13" s="11"/>
      <c r="M13" s="14" t="s">
        <v>42</v>
      </c>
    </row>
    <row r="14" spans="2:14" ht="64.5" customHeight="1" x14ac:dyDescent="0.4">
      <c r="B14" s="35" t="s">
        <v>43</v>
      </c>
      <c r="C14" s="366" t="s">
        <v>258</v>
      </c>
      <c r="D14" s="366"/>
      <c r="E14" s="366"/>
      <c r="F14" s="366"/>
      <c r="G14" s="366"/>
      <c r="H14" s="366"/>
      <c r="I14" s="366"/>
      <c r="J14" s="15"/>
      <c r="K14" s="15"/>
      <c r="M14" s="14" t="s">
        <v>45</v>
      </c>
      <c r="N14" s="2"/>
    </row>
    <row r="15" spans="2:14" ht="30.75" customHeight="1" x14ac:dyDescent="0.4">
      <c r="B15" s="35" t="s">
        <v>46</v>
      </c>
      <c r="C15" s="366" t="s">
        <v>259</v>
      </c>
      <c r="D15" s="366"/>
      <c r="E15" s="366"/>
      <c r="F15" s="366"/>
      <c r="G15" s="366"/>
      <c r="H15" s="366"/>
      <c r="I15" s="366"/>
      <c r="J15" s="16"/>
      <c r="K15" s="16"/>
      <c r="M15" s="14" t="s">
        <v>48</v>
      </c>
      <c r="N15" s="2"/>
    </row>
    <row r="16" spans="2:14" ht="20.25" customHeight="1" x14ac:dyDescent="0.4">
      <c r="B16" s="35" t="s">
        <v>49</v>
      </c>
      <c r="C16" s="117" t="s">
        <v>260</v>
      </c>
      <c r="D16" s="117"/>
      <c r="E16" s="117"/>
      <c r="F16" s="117"/>
      <c r="G16" s="117"/>
      <c r="H16" s="117"/>
      <c r="I16" s="117"/>
      <c r="J16" s="17"/>
      <c r="K16" s="17"/>
      <c r="M16" s="14"/>
      <c r="N16" s="2"/>
    </row>
    <row r="17" spans="2:14" ht="30.75" customHeight="1" x14ac:dyDescent="0.4">
      <c r="B17" s="35" t="s">
        <v>51</v>
      </c>
      <c r="C17" s="160" t="s">
        <v>109</v>
      </c>
      <c r="D17" s="161"/>
      <c r="E17" s="161"/>
      <c r="F17" s="161"/>
      <c r="G17" s="161"/>
      <c r="H17" s="161"/>
      <c r="I17" s="196"/>
      <c r="J17" s="18"/>
      <c r="K17" s="18"/>
      <c r="M17" s="14" t="s">
        <v>53</v>
      </c>
      <c r="N17" s="2"/>
    </row>
    <row r="18" spans="2:14" ht="18" customHeight="1" x14ac:dyDescent="0.4">
      <c r="B18" s="129" t="s">
        <v>54</v>
      </c>
      <c r="C18" s="130" t="s">
        <v>55</v>
      </c>
      <c r="D18" s="130"/>
      <c r="E18" s="130"/>
      <c r="F18" s="131" t="s">
        <v>56</v>
      </c>
      <c r="G18" s="131"/>
      <c r="H18" s="131"/>
      <c r="I18" s="131"/>
      <c r="J18" s="19"/>
      <c r="K18" s="19"/>
      <c r="M18" s="14" t="s">
        <v>57</v>
      </c>
      <c r="N18" s="2"/>
    </row>
    <row r="19" spans="2:14" ht="39.75" customHeight="1" x14ac:dyDescent="0.4">
      <c r="B19" s="129"/>
      <c r="C19" s="117" t="s">
        <v>261</v>
      </c>
      <c r="D19" s="117"/>
      <c r="E19" s="117"/>
      <c r="F19" s="117" t="s">
        <v>262</v>
      </c>
      <c r="G19" s="117"/>
      <c r="H19" s="117"/>
      <c r="I19" s="117"/>
      <c r="J19" s="17"/>
      <c r="K19" s="17"/>
      <c r="M19" s="14" t="s">
        <v>37</v>
      </c>
      <c r="N19" s="2"/>
    </row>
    <row r="20" spans="2:14" ht="39.75" customHeight="1" x14ac:dyDescent="0.4">
      <c r="B20" s="36" t="s">
        <v>60</v>
      </c>
      <c r="C20" s="361" t="s">
        <v>109</v>
      </c>
      <c r="D20" s="362"/>
      <c r="E20" s="363"/>
      <c r="F20" s="364" t="s">
        <v>109</v>
      </c>
      <c r="G20" s="364"/>
      <c r="H20" s="364"/>
      <c r="I20" s="365"/>
      <c r="J20" s="11"/>
      <c r="K20" s="11"/>
      <c r="M20" s="14"/>
      <c r="N20" s="2"/>
    </row>
    <row r="21" spans="2:14" ht="57.75" customHeight="1" x14ac:dyDescent="0.4">
      <c r="B21" s="36" t="s">
        <v>61</v>
      </c>
      <c r="C21" s="117" t="s">
        <v>263</v>
      </c>
      <c r="D21" s="117"/>
      <c r="E21" s="117"/>
      <c r="F21" s="117" t="s">
        <v>264</v>
      </c>
      <c r="G21" s="117"/>
      <c r="H21" s="117"/>
      <c r="I21" s="117"/>
      <c r="J21" s="16"/>
      <c r="K21" s="16"/>
      <c r="M21" s="20"/>
      <c r="N21" s="2"/>
    </row>
    <row r="22" spans="2:14" ht="23.25" customHeight="1" x14ac:dyDescent="0.4">
      <c r="B22" s="36" t="s">
        <v>64</v>
      </c>
      <c r="C22" s="157" t="s">
        <v>65</v>
      </c>
      <c r="D22" s="158"/>
      <c r="E22" s="169"/>
      <c r="F22" s="38" t="s">
        <v>66</v>
      </c>
      <c r="G22" s="60"/>
      <c r="H22" s="38" t="s">
        <v>67</v>
      </c>
      <c r="I22" s="72">
        <v>0</v>
      </c>
      <c r="J22" s="21"/>
      <c r="K22" s="21"/>
      <c r="M22" s="20"/>
    </row>
    <row r="23" spans="2:14" ht="27" customHeight="1" x14ac:dyDescent="0.4">
      <c r="B23" s="36" t="s">
        <v>68</v>
      </c>
      <c r="C23" s="157" t="s">
        <v>69</v>
      </c>
      <c r="D23" s="158"/>
      <c r="E23" s="169"/>
      <c r="F23" s="38"/>
      <c r="G23" s="358">
        <v>0.23</v>
      </c>
      <c r="H23" s="359"/>
      <c r="I23" s="360"/>
      <c r="J23" s="22"/>
      <c r="K23" s="22"/>
      <c r="M23" s="20"/>
    </row>
    <row r="24" spans="2:14" ht="30.75" customHeight="1" x14ac:dyDescent="0.4">
      <c r="B24" s="37" t="s">
        <v>71</v>
      </c>
      <c r="C24" s="151" t="s">
        <v>48</v>
      </c>
      <c r="D24" s="152"/>
      <c r="E24" s="153"/>
      <c r="F24" s="39" t="s">
        <v>72</v>
      </c>
      <c r="G24" s="157"/>
      <c r="H24" s="158"/>
      <c r="I24" s="169"/>
      <c r="J24" s="19"/>
      <c r="K24" s="19"/>
      <c r="M24" s="20"/>
    </row>
    <row r="25" spans="2:14" ht="22.5" customHeight="1" x14ac:dyDescent="0.4">
      <c r="B25" s="173" t="s">
        <v>73</v>
      </c>
      <c r="C25" s="122"/>
      <c r="D25" s="122"/>
      <c r="E25" s="122"/>
      <c r="F25" s="122"/>
      <c r="G25" s="122"/>
      <c r="H25" s="122"/>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53">
        <f>IF(OR(C27=0,C27=""),0,D27/C27)</f>
        <v>0</v>
      </c>
      <c r="F27" s="213">
        <f>SUM(C27:C38)</f>
        <v>0.2296</v>
      </c>
      <c r="G27" s="213">
        <f>SUM(D27:D38)</f>
        <v>0.21160000000000001</v>
      </c>
      <c r="H27" s="77">
        <f>+(D27/$G$23)</f>
        <v>0</v>
      </c>
      <c r="I27" s="213">
        <f>G27+I22</f>
        <v>0.21160000000000001</v>
      </c>
      <c r="J27" s="23"/>
      <c r="K27" s="23"/>
      <c r="M27" s="20"/>
    </row>
    <row r="28" spans="2:14" ht="19.5" customHeight="1" x14ac:dyDescent="0.4">
      <c r="B28" s="44" t="s">
        <v>83</v>
      </c>
      <c r="C28" s="51">
        <v>0</v>
      </c>
      <c r="D28" s="52">
        <v>0</v>
      </c>
      <c r="E28" s="53">
        <f t="shared" ref="E28:E38" si="0">IF(OR(C28=0,C28=""),0,D28/C28)</f>
        <v>0</v>
      </c>
      <c r="F28" s="214"/>
      <c r="G28" s="214"/>
      <c r="H28" s="77">
        <f t="shared" ref="H28:H38" si="1">+IF(D28="","",((D28*100%)/$G$23)+H27)</f>
        <v>0</v>
      </c>
      <c r="I28" s="214"/>
      <c r="J28" s="23"/>
      <c r="K28" s="23"/>
      <c r="M28" s="20"/>
    </row>
    <row r="29" spans="2:14" ht="19.5" customHeight="1" x14ac:dyDescent="0.4">
      <c r="B29" s="44" t="s">
        <v>84</v>
      </c>
      <c r="C29" s="51">
        <v>0</v>
      </c>
      <c r="D29" s="52">
        <v>0</v>
      </c>
      <c r="E29" s="53">
        <f t="shared" si="0"/>
        <v>0</v>
      </c>
      <c r="F29" s="214"/>
      <c r="G29" s="214"/>
      <c r="H29" s="77">
        <f t="shared" si="1"/>
        <v>0</v>
      </c>
      <c r="I29" s="214"/>
      <c r="J29" s="23"/>
      <c r="K29" s="23"/>
      <c r="M29" s="20"/>
    </row>
    <row r="30" spans="2:14" ht="19.5" customHeight="1" x14ac:dyDescent="0.4">
      <c r="B30" s="44" t="s">
        <v>85</v>
      </c>
      <c r="C30" s="51">
        <v>0</v>
      </c>
      <c r="D30" s="52">
        <v>0</v>
      </c>
      <c r="E30" s="53">
        <f t="shared" si="0"/>
        <v>0</v>
      </c>
      <c r="F30" s="214"/>
      <c r="G30" s="214"/>
      <c r="H30" s="77">
        <f t="shared" si="1"/>
        <v>0</v>
      </c>
      <c r="I30" s="214"/>
      <c r="J30" s="23"/>
      <c r="K30" s="23"/>
    </row>
    <row r="31" spans="2:14" ht="19.5" customHeight="1" x14ac:dyDescent="0.4">
      <c r="B31" s="44" t="s">
        <v>86</v>
      </c>
      <c r="C31" s="51">
        <v>0</v>
      </c>
      <c r="D31" s="52">
        <v>0</v>
      </c>
      <c r="E31" s="53">
        <f t="shared" si="0"/>
        <v>0</v>
      </c>
      <c r="F31" s="214"/>
      <c r="G31" s="214"/>
      <c r="H31" s="77">
        <f t="shared" si="1"/>
        <v>0</v>
      </c>
      <c r="I31" s="214"/>
      <c r="J31" s="23"/>
      <c r="K31" s="23"/>
    </row>
    <row r="32" spans="2:14" ht="19.5" customHeight="1" x14ac:dyDescent="0.4">
      <c r="B32" s="44" t="s">
        <v>87</v>
      </c>
      <c r="C32" s="51">
        <v>0</v>
      </c>
      <c r="D32" s="52">
        <v>0</v>
      </c>
      <c r="E32" s="53">
        <f t="shared" si="0"/>
        <v>0</v>
      </c>
      <c r="F32" s="214"/>
      <c r="G32" s="214"/>
      <c r="H32" s="77">
        <f t="shared" si="1"/>
        <v>0</v>
      </c>
      <c r="I32" s="214"/>
      <c r="J32" s="23"/>
      <c r="K32" s="23"/>
    </row>
    <row r="33" spans="2:11" ht="19.5" customHeight="1" x14ac:dyDescent="0.4">
      <c r="B33" s="44" t="s">
        <v>88</v>
      </c>
      <c r="C33" s="375">
        <v>2.76E-2</v>
      </c>
      <c r="D33" s="375">
        <v>2.76E-2</v>
      </c>
      <c r="E33" s="53">
        <f t="shared" si="0"/>
        <v>1</v>
      </c>
      <c r="F33" s="214"/>
      <c r="G33" s="214"/>
      <c r="H33" s="77">
        <f t="shared" si="1"/>
        <v>0.12</v>
      </c>
      <c r="I33" s="214"/>
      <c r="J33" s="23"/>
      <c r="K33" s="23"/>
    </row>
    <row r="34" spans="2:11" ht="19.5" customHeight="1" x14ac:dyDescent="0.4">
      <c r="B34" s="44" t="s">
        <v>89</v>
      </c>
      <c r="C34" s="375">
        <v>4.5999999999999999E-2</v>
      </c>
      <c r="D34" s="375">
        <v>4.5999999999999999E-2</v>
      </c>
      <c r="E34" s="53">
        <f t="shared" si="0"/>
        <v>1</v>
      </c>
      <c r="F34" s="214"/>
      <c r="G34" s="214"/>
      <c r="H34" s="77">
        <f t="shared" si="1"/>
        <v>0.31999999999999995</v>
      </c>
      <c r="I34" s="214"/>
      <c r="J34" s="23"/>
      <c r="K34" s="23"/>
    </row>
    <row r="35" spans="2:11" ht="19.5" customHeight="1" x14ac:dyDescent="0.4">
      <c r="B35" s="44" t="s">
        <v>90</v>
      </c>
      <c r="C35" s="375">
        <v>4.5999999999999999E-2</v>
      </c>
      <c r="D35" s="375">
        <v>4.5999999999999999E-2</v>
      </c>
      <c r="E35" s="53">
        <f t="shared" si="0"/>
        <v>1</v>
      </c>
      <c r="F35" s="214"/>
      <c r="G35" s="214"/>
      <c r="H35" s="77">
        <f t="shared" si="1"/>
        <v>0.51999999999999991</v>
      </c>
      <c r="I35" s="214"/>
      <c r="J35" s="23"/>
      <c r="K35" s="23"/>
    </row>
    <row r="36" spans="2:11" ht="19.5" customHeight="1" x14ac:dyDescent="0.4">
      <c r="B36" s="44" t="s">
        <v>91</v>
      </c>
      <c r="C36" s="375">
        <v>4.5999999999999999E-2</v>
      </c>
      <c r="D36" s="375">
        <v>4.5999999999999999E-2</v>
      </c>
      <c r="E36" s="53">
        <f t="shared" si="0"/>
        <v>1</v>
      </c>
      <c r="F36" s="214"/>
      <c r="G36" s="214"/>
      <c r="H36" s="77">
        <f t="shared" si="1"/>
        <v>0.71999999999999986</v>
      </c>
      <c r="I36" s="214"/>
      <c r="J36" s="23"/>
      <c r="K36" s="23"/>
    </row>
    <row r="37" spans="2:11" ht="19.5" customHeight="1" x14ac:dyDescent="0.4">
      <c r="B37" s="44" t="s">
        <v>92</v>
      </c>
      <c r="C37" s="375">
        <v>4.5999999999999999E-2</v>
      </c>
      <c r="D37" s="375">
        <v>4.5999999999999999E-2</v>
      </c>
      <c r="E37" s="53">
        <f t="shared" si="0"/>
        <v>1</v>
      </c>
      <c r="F37" s="214"/>
      <c r="G37" s="214"/>
      <c r="H37" s="77">
        <f t="shared" si="1"/>
        <v>0.91999999999999982</v>
      </c>
      <c r="I37" s="214"/>
      <c r="J37" s="23"/>
      <c r="K37" s="23"/>
    </row>
    <row r="38" spans="2:11" ht="19.5" customHeight="1" x14ac:dyDescent="0.4">
      <c r="B38" s="44" t="s">
        <v>93</v>
      </c>
      <c r="C38" s="375">
        <v>1.7999999999999999E-2</v>
      </c>
      <c r="D38" s="78"/>
      <c r="E38" s="53">
        <f t="shared" si="0"/>
        <v>0</v>
      </c>
      <c r="F38" s="215"/>
      <c r="G38" s="215"/>
      <c r="H38" s="77" t="str">
        <f t="shared" si="1"/>
        <v/>
      </c>
      <c r="I38" s="215"/>
      <c r="J38" s="23"/>
      <c r="K38" s="23"/>
    </row>
    <row r="39" spans="2:11" ht="47.45" customHeight="1" x14ac:dyDescent="0.4">
      <c r="B39" s="45" t="s">
        <v>94</v>
      </c>
      <c r="C39" s="241" t="s">
        <v>265</v>
      </c>
      <c r="D39" s="242"/>
      <c r="E39" s="242"/>
      <c r="F39" s="242"/>
      <c r="G39" s="242"/>
      <c r="H39" s="242"/>
      <c r="I39" s="243"/>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103.2" customHeight="1" x14ac:dyDescent="0.4">
      <c r="B45" s="35" t="s">
        <v>96</v>
      </c>
      <c r="C45" s="241" t="s">
        <v>266</v>
      </c>
      <c r="D45" s="242"/>
      <c r="E45" s="242"/>
      <c r="F45" s="242"/>
      <c r="G45" s="242"/>
      <c r="H45" s="242"/>
      <c r="I45" s="243"/>
      <c r="J45" s="25"/>
      <c r="K45" s="25"/>
    </row>
    <row r="46" spans="2:11" ht="69.75" customHeight="1" x14ac:dyDescent="0.4">
      <c r="B46" s="35" t="s">
        <v>98</v>
      </c>
      <c r="C46" s="244" t="s">
        <v>126</v>
      </c>
      <c r="D46" s="245"/>
      <c r="E46" s="245"/>
      <c r="F46" s="245"/>
      <c r="G46" s="245"/>
      <c r="H46" s="245"/>
      <c r="I46" s="246"/>
      <c r="J46" s="25"/>
      <c r="K46" s="25"/>
    </row>
    <row r="47" spans="2:11" ht="22.5" customHeight="1" x14ac:dyDescent="0.4">
      <c r="B47" s="122" t="s">
        <v>100</v>
      </c>
      <c r="C47" s="122"/>
      <c r="D47" s="122"/>
      <c r="E47" s="122"/>
      <c r="F47" s="122"/>
      <c r="G47" s="122"/>
      <c r="H47" s="122"/>
      <c r="I47" s="122"/>
      <c r="J47" s="25"/>
      <c r="K47" s="25"/>
    </row>
    <row r="48" spans="2:11" ht="32.25" customHeight="1" x14ac:dyDescent="0.4">
      <c r="B48" s="47" t="s">
        <v>101</v>
      </c>
      <c r="C48" s="357" t="s">
        <v>267</v>
      </c>
      <c r="D48" s="357"/>
      <c r="E48" s="357"/>
      <c r="F48" s="357"/>
      <c r="G48" s="357"/>
      <c r="H48" s="357"/>
      <c r="I48" s="357"/>
      <c r="J48" s="26"/>
      <c r="K48" s="26"/>
    </row>
    <row r="49" spans="2:11" ht="28.5" customHeight="1" x14ac:dyDescent="0.4">
      <c r="B49" s="38" t="s">
        <v>103</v>
      </c>
      <c r="C49" s="357" t="s">
        <v>267</v>
      </c>
      <c r="D49" s="357"/>
      <c r="E49" s="357"/>
      <c r="F49" s="357"/>
      <c r="G49" s="357"/>
      <c r="H49" s="357"/>
      <c r="I49" s="357"/>
      <c r="J49" s="26"/>
      <c r="K49" s="26"/>
    </row>
    <row r="50" spans="2:11" ht="30" customHeight="1" x14ac:dyDescent="0.4">
      <c r="B50" s="46" t="s">
        <v>104</v>
      </c>
      <c r="C50" s="157" t="s">
        <v>105</v>
      </c>
      <c r="D50" s="158"/>
      <c r="E50" s="158"/>
      <c r="F50" s="158"/>
      <c r="G50" s="158"/>
      <c r="H50" s="158"/>
      <c r="I50" s="159"/>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showDropDown="1" showInputMessage="1" showErrorMessage="1" sqref="K12" xr:uid="{00000000-0002-0000-1700-000000000000}">
      <formula1>O17:O19</formula1>
    </dataValidation>
    <dataValidation type="list" allowBlank="1" showInputMessage="1" showErrorMessage="1" sqref="C9:F9" xr:uid="{00000000-0002-0000-1700-000001000000}">
      <formula1>$M$6:$M$9</formula1>
    </dataValidation>
    <dataValidation type="list" allowBlank="1" showInputMessage="1" showErrorMessage="1" sqref="J10:K10" xr:uid="{00000000-0002-0000-1700-000002000000}">
      <formula1>$M$21:$M$28</formula1>
    </dataValidation>
    <dataValidation type="list" allowBlank="1" showInputMessage="1" showErrorMessage="1" sqref="H13:I13" xr:uid="{00000000-0002-0000-1700-000003000000}">
      <formula1>$N$5:$N$8</formula1>
    </dataValidation>
    <dataValidation type="list" allowBlank="1" showInputMessage="1" showErrorMessage="1" sqref="C7 I7" xr:uid="{00000000-0002-0000-17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79998168889431442"/>
  </sheetPr>
  <dimension ref="B1:X56"/>
  <sheetViews>
    <sheetView topLeftCell="A7" zoomScaleNormal="100" workbookViewId="0">
      <selection activeCell="C14" sqref="C14:I1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c r="J7" s="11"/>
      <c r="K7" s="11"/>
      <c r="M7" s="7" t="s">
        <v>19</v>
      </c>
      <c r="N7" s="2" t="s">
        <v>20</v>
      </c>
    </row>
    <row r="8" spans="2:14" ht="30.75" customHeight="1" x14ac:dyDescent="0.4">
      <c r="B8" s="35" t="s">
        <v>21</v>
      </c>
      <c r="C8" s="112"/>
      <c r="D8" s="112"/>
      <c r="E8" s="112"/>
      <c r="F8" s="112"/>
      <c r="G8" s="38" t="s">
        <v>23</v>
      </c>
      <c r="J8" s="12"/>
      <c r="K8" s="12"/>
      <c r="M8" s="7" t="s">
        <v>24</v>
      </c>
      <c r="N8" s="2" t="s">
        <v>25</v>
      </c>
    </row>
    <row r="9" spans="2:14" ht="30.75" customHeight="1" x14ac:dyDescent="0.4">
      <c r="B9" s="35" t="s">
        <v>3</v>
      </c>
      <c r="C9" s="119"/>
      <c r="D9" s="119"/>
      <c r="E9" s="119"/>
      <c r="F9" s="119"/>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54" t="s">
        <v>115</v>
      </c>
      <c r="D12" s="155"/>
      <c r="E12" s="155"/>
      <c r="F12" s="212"/>
      <c r="G12" s="38" t="s">
        <v>36</v>
      </c>
      <c r="H12" s="143" t="s">
        <v>53</v>
      </c>
      <c r="I12" s="143"/>
      <c r="J12" s="11"/>
      <c r="K12" s="11"/>
      <c r="M12" s="14" t="s">
        <v>38</v>
      </c>
      <c r="N12" s="2" t="s">
        <v>18</v>
      </c>
    </row>
    <row r="13" spans="2:14" ht="30.75" customHeight="1" x14ac:dyDescent="0.4">
      <c r="B13" s="35" t="s">
        <v>39</v>
      </c>
      <c r="C13" s="136" t="s">
        <v>40</v>
      </c>
      <c r="D13" s="137"/>
      <c r="E13" s="137"/>
      <c r="F13" s="138"/>
      <c r="G13" s="38" t="s">
        <v>41</v>
      </c>
      <c r="H13" s="113" t="s">
        <v>13</v>
      </c>
      <c r="I13" s="113"/>
      <c r="J13" s="11"/>
      <c r="K13" s="11"/>
      <c r="M13" s="14" t="s">
        <v>42</v>
      </c>
    </row>
    <row r="14" spans="2:14" ht="64.5" customHeight="1" x14ac:dyDescent="0.4">
      <c r="B14" s="35" t="s">
        <v>43</v>
      </c>
      <c r="C14" s="157" t="s">
        <v>116</v>
      </c>
      <c r="D14" s="158"/>
      <c r="E14" s="158"/>
      <c r="F14" s="158"/>
      <c r="G14" s="158"/>
      <c r="H14" s="158"/>
      <c r="I14" s="159"/>
      <c r="J14" s="15"/>
      <c r="K14" s="15"/>
      <c r="M14" s="14" t="s">
        <v>45</v>
      </c>
      <c r="N14" s="2"/>
    </row>
    <row r="15" spans="2:14" ht="30.75" customHeight="1" x14ac:dyDescent="0.4">
      <c r="B15" s="35" t="s">
        <v>46</v>
      </c>
      <c r="C15" s="148" t="s">
        <v>106</v>
      </c>
      <c r="D15" s="149"/>
      <c r="E15" s="149"/>
      <c r="F15" s="149"/>
      <c r="G15" s="149"/>
      <c r="H15" s="149"/>
      <c r="I15" s="149"/>
      <c r="J15" s="16"/>
      <c r="K15" s="16"/>
      <c r="M15" s="14" t="s">
        <v>48</v>
      </c>
      <c r="N15" s="2"/>
    </row>
    <row r="16" spans="2:14" ht="20.25" customHeight="1" x14ac:dyDescent="0.4">
      <c r="B16" s="35" t="s">
        <v>49</v>
      </c>
      <c r="C16" s="204" t="s">
        <v>107</v>
      </c>
      <c r="D16" s="205"/>
      <c r="E16" s="205"/>
      <c r="F16" s="205"/>
      <c r="G16" s="205"/>
      <c r="H16" s="205"/>
      <c r="I16" s="206"/>
      <c r="J16" s="17"/>
      <c r="K16" s="17"/>
      <c r="M16" s="14"/>
      <c r="N16" s="2"/>
    </row>
    <row r="17" spans="2:14" ht="30.75" customHeight="1" x14ac:dyDescent="0.4">
      <c r="B17" s="35" t="s">
        <v>51</v>
      </c>
      <c r="C17" s="160" t="s">
        <v>108</v>
      </c>
      <c r="D17" s="161"/>
      <c r="E17" s="161"/>
      <c r="F17" s="161"/>
      <c r="G17" s="161"/>
      <c r="H17" s="161"/>
      <c r="I17" s="196"/>
      <c r="J17" s="18"/>
      <c r="K17" s="18"/>
      <c r="M17" s="14" t="s">
        <v>53</v>
      </c>
      <c r="N17" s="2"/>
    </row>
    <row r="18" spans="2:14" ht="18" customHeight="1" x14ac:dyDescent="0.4">
      <c r="B18" s="129" t="s">
        <v>54</v>
      </c>
      <c r="C18" s="130" t="s">
        <v>55</v>
      </c>
      <c r="D18" s="130"/>
      <c r="E18" s="130"/>
      <c r="F18" s="131" t="s">
        <v>56</v>
      </c>
      <c r="G18" s="131"/>
      <c r="H18" s="131"/>
      <c r="I18" s="131"/>
      <c r="J18" s="19"/>
      <c r="K18" s="19"/>
      <c r="M18" s="14" t="s">
        <v>57</v>
      </c>
      <c r="N18" s="2"/>
    </row>
    <row r="19" spans="2:14" ht="39.75" customHeight="1" x14ac:dyDescent="0.4">
      <c r="B19" s="129"/>
      <c r="C19" s="157" t="s">
        <v>117</v>
      </c>
      <c r="D19" s="158"/>
      <c r="E19" s="159"/>
      <c r="F19" s="158" t="s">
        <v>118</v>
      </c>
      <c r="G19" s="158"/>
      <c r="H19" s="158"/>
      <c r="I19" s="159"/>
      <c r="J19" s="17"/>
      <c r="K19" s="17"/>
      <c r="M19" s="14" t="s">
        <v>37</v>
      </c>
      <c r="N19" s="2"/>
    </row>
    <row r="20" spans="2:14" ht="39.75" customHeight="1" x14ac:dyDescent="0.4">
      <c r="B20" s="36" t="s">
        <v>60</v>
      </c>
      <c r="C20" s="160" t="s">
        <v>109</v>
      </c>
      <c r="D20" s="161"/>
      <c r="E20" s="162"/>
      <c r="F20" s="163" t="s">
        <v>109</v>
      </c>
      <c r="G20" s="163"/>
      <c r="H20" s="163"/>
      <c r="I20" s="164"/>
      <c r="J20" s="11"/>
      <c r="K20" s="11"/>
      <c r="M20" s="14"/>
      <c r="N20" s="2"/>
    </row>
    <row r="21" spans="2:14" ht="42" customHeight="1" x14ac:dyDescent="0.4">
      <c r="B21" s="36" t="s">
        <v>61</v>
      </c>
      <c r="C21" s="198"/>
      <c r="D21" s="199"/>
      <c r="E21" s="207"/>
      <c r="F21" s="199"/>
      <c r="G21" s="199"/>
      <c r="H21" s="199"/>
      <c r="I21" s="208"/>
      <c r="J21" s="16"/>
      <c r="K21" s="16"/>
      <c r="M21" s="20"/>
      <c r="N21" s="2"/>
    </row>
    <row r="22" spans="2:14" ht="23.25" customHeight="1" x14ac:dyDescent="0.4">
      <c r="B22" s="36" t="s">
        <v>64</v>
      </c>
      <c r="C22" s="157" t="s">
        <v>65</v>
      </c>
      <c r="D22" s="158"/>
      <c r="E22" s="169"/>
      <c r="F22" s="38" t="s">
        <v>66</v>
      </c>
      <c r="G22" s="60"/>
      <c r="H22" s="38" t="s">
        <v>67</v>
      </c>
      <c r="I22" s="61"/>
      <c r="J22" s="21"/>
      <c r="K22" s="21"/>
      <c r="M22" s="20"/>
    </row>
    <row r="23" spans="2:14" ht="27" customHeight="1" x14ac:dyDescent="0.4">
      <c r="B23" s="36" t="s">
        <v>68</v>
      </c>
      <c r="C23" s="157" t="s">
        <v>69</v>
      </c>
      <c r="D23" s="158"/>
      <c r="E23" s="169"/>
      <c r="F23" s="38" t="s">
        <v>70</v>
      </c>
      <c r="G23" s="209"/>
      <c r="H23" s="210"/>
      <c r="I23" s="211"/>
      <c r="J23" s="22"/>
      <c r="K23" s="22"/>
      <c r="M23" s="20"/>
    </row>
    <row r="24" spans="2:14" ht="30.75" customHeight="1" x14ac:dyDescent="0.4">
      <c r="B24" s="37" t="s">
        <v>71</v>
      </c>
      <c r="C24" s="151" t="s">
        <v>48</v>
      </c>
      <c r="D24" s="152"/>
      <c r="E24" s="153"/>
      <c r="F24" s="39" t="s">
        <v>72</v>
      </c>
      <c r="G24" s="154"/>
      <c r="H24" s="155"/>
      <c r="I24" s="156"/>
      <c r="J24" s="19"/>
      <c r="K24" s="19"/>
      <c r="M24" s="20"/>
    </row>
    <row r="25" spans="2:14" ht="22.5" customHeight="1" x14ac:dyDescent="0.4">
      <c r="B25" s="173" t="s">
        <v>73</v>
      </c>
      <c r="C25" s="122"/>
      <c r="D25" s="122"/>
      <c r="E25" s="122"/>
      <c r="F25" s="122"/>
      <c r="G25" s="122"/>
      <c r="H25" s="122"/>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13">
        <f>SUM(C27:C38)</f>
        <v>16.600000000000001</v>
      </c>
      <c r="G27" s="213">
        <f>SUM(D27:D38)</f>
        <v>0</v>
      </c>
      <c r="H27" s="54" t="e">
        <f>+(D27*100%)/$G$23</f>
        <v>#DIV/0!</v>
      </c>
      <c r="I27" s="213">
        <f>G27+I22</f>
        <v>0</v>
      </c>
      <c r="J27" s="23"/>
      <c r="K27" s="23"/>
      <c r="M27" s="20"/>
    </row>
    <row r="28" spans="2:14" ht="19.5" customHeight="1" x14ac:dyDescent="0.5">
      <c r="B28" s="44" t="s">
        <v>83</v>
      </c>
      <c r="C28" s="51"/>
      <c r="D28" s="52"/>
      <c r="E28" s="53">
        <f t="shared" ref="E28:E38" si="0">IF(OR(C28=0,C28=""),0,D28/C28)</f>
        <v>0</v>
      </c>
      <c r="F28" s="214"/>
      <c r="G28" s="214"/>
      <c r="H28" s="55" t="str">
        <f>+IF(D28="","",((D28*100%)/$G$23)+H27)</f>
        <v/>
      </c>
      <c r="I28" s="214"/>
      <c r="J28" s="23"/>
      <c r="K28" s="23"/>
      <c r="M28" s="20"/>
    </row>
    <row r="29" spans="2:14" ht="19.5" customHeight="1" x14ac:dyDescent="0.5">
      <c r="B29" s="44" t="s">
        <v>84</v>
      </c>
      <c r="C29" s="51"/>
      <c r="D29" s="52"/>
      <c r="E29" s="53">
        <f t="shared" si="0"/>
        <v>0</v>
      </c>
      <c r="F29" s="214"/>
      <c r="G29" s="214"/>
      <c r="H29" s="55" t="str">
        <f>+IF(D29="","",((D29*100%)/$G$23)+H28)</f>
        <v/>
      </c>
      <c r="I29" s="214"/>
      <c r="J29" s="23"/>
      <c r="K29" s="23"/>
      <c r="M29" s="20"/>
    </row>
    <row r="30" spans="2:14" ht="19.5" customHeight="1" x14ac:dyDescent="0.5">
      <c r="B30" s="44" t="s">
        <v>85</v>
      </c>
      <c r="C30" s="51"/>
      <c r="D30" s="52"/>
      <c r="E30" s="53">
        <f t="shared" si="0"/>
        <v>0</v>
      </c>
      <c r="F30" s="214"/>
      <c r="G30" s="214"/>
      <c r="H30" s="55" t="str">
        <f t="shared" ref="H30:H38" si="1">+IF(D30="","",((D30*100%)/$G$23)+H29)</f>
        <v/>
      </c>
      <c r="I30" s="214"/>
      <c r="J30" s="23"/>
      <c r="K30" s="23"/>
    </row>
    <row r="31" spans="2:14" ht="19.5" customHeight="1" x14ac:dyDescent="0.5">
      <c r="B31" s="44" t="s">
        <v>86</v>
      </c>
      <c r="C31" s="51"/>
      <c r="D31" s="52"/>
      <c r="E31" s="53">
        <f t="shared" si="0"/>
        <v>0</v>
      </c>
      <c r="F31" s="214"/>
      <c r="G31" s="214"/>
      <c r="H31" s="55" t="str">
        <f t="shared" si="1"/>
        <v/>
      </c>
      <c r="I31" s="214"/>
      <c r="J31" s="23"/>
      <c r="K31" s="23"/>
    </row>
    <row r="32" spans="2:14" ht="19.5" customHeight="1" x14ac:dyDescent="0.5">
      <c r="B32" s="44" t="s">
        <v>87</v>
      </c>
      <c r="C32" s="51"/>
      <c r="D32" s="52"/>
      <c r="E32" s="53">
        <f t="shared" si="0"/>
        <v>0</v>
      </c>
      <c r="F32" s="214"/>
      <c r="G32" s="214"/>
      <c r="H32" s="55" t="str">
        <f t="shared" si="1"/>
        <v/>
      </c>
      <c r="I32" s="214"/>
      <c r="J32" s="23"/>
      <c r="K32" s="23"/>
    </row>
    <row r="33" spans="2:11" ht="19.5" customHeight="1" x14ac:dyDescent="0.5">
      <c r="B33" s="44" t="s">
        <v>88</v>
      </c>
      <c r="C33" s="51"/>
      <c r="D33" s="52"/>
      <c r="E33" s="53">
        <f t="shared" si="0"/>
        <v>0</v>
      </c>
      <c r="F33" s="214"/>
      <c r="G33" s="214"/>
      <c r="H33" s="62" t="str">
        <f>+IF(D33="","",((D33*100%)/$G$23)+H32)</f>
        <v/>
      </c>
      <c r="I33" s="214"/>
      <c r="J33" s="23"/>
      <c r="K33" s="23"/>
    </row>
    <row r="34" spans="2:11" ht="19.5" customHeight="1" x14ac:dyDescent="0.5">
      <c r="B34" s="44" t="s">
        <v>89</v>
      </c>
      <c r="C34" s="51"/>
      <c r="D34" s="52"/>
      <c r="E34" s="53">
        <f t="shared" si="0"/>
        <v>0</v>
      </c>
      <c r="F34" s="214"/>
      <c r="G34" s="214"/>
      <c r="H34" s="55" t="str">
        <f t="shared" si="1"/>
        <v/>
      </c>
      <c r="I34" s="214"/>
      <c r="J34" s="23"/>
      <c r="K34" s="23"/>
    </row>
    <row r="35" spans="2:11" ht="19.5" customHeight="1" x14ac:dyDescent="0.5">
      <c r="B35" s="44" t="s">
        <v>90</v>
      </c>
      <c r="C35" s="51"/>
      <c r="D35" s="52"/>
      <c r="E35" s="53">
        <f t="shared" si="0"/>
        <v>0</v>
      </c>
      <c r="F35" s="214"/>
      <c r="G35" s="214"/>
      <c r="H35" s="55" t="str">
        <f t="shared" si="1"/>
        <v/>
      </c>
      <c r="I35" s="214"/>
      <c r="J35" s="23"/>
      <c r="K35" s="23"/>
    </row>
    <row r="36" spans="2:11" ht="19.5" customHeight="1" x14ac:dyDescent="0.5">
      <c r="B36" s="44" t="s">
        <v>91</v>
      </c>
      <c r="C36" s="64">
        <v>16.600000000000001</v>
      </c>
      <c r="D36" s="88"/>
      <c r="E36" s="53">
        <f t="shared" si="0"/>
        <v>0</v>
      </c>
      <c r="F36" s="214"/>
      <c r="G36" s="214"/>
      <c r="H36" s="55" t="str">
        <f t="shared" si="1"/>
        <v/>
      </c>
      <c r="I36" s="214"/>
      <c r="J36" s="23"/>
      <c r="K36" s="23"/>
    </row>
    <row r="37" spans="2:11" ht="19.5" customHeight="1" x14ac:dyDescent="0.5">
      <c r="B37" s="44" t="s">
        <v>92</v>
      </c>
      <c r="C37" s="51"/>
      <c r="D37" s="52"/>
      <c r="E37" s="53">
        <f t="shared" si="0"/>
        <v>0</v>
      </c>
      <c r="F37" s="214"/>
      <c r="G37" s="214"/>
      <c r="H37" s="55" t="str">
        <f t="shared" si="1"/>
        <v/>
      </c>
      <c r="I37" s="214"/>
      <c r="J37" s="23"/>
      <c r="K37" s="23"/>
    </row>
    <row r="38" spans="2:11" ht="19.5" customHeight="1" x14ac:dyDescent="0.5">
      <c r="B38" s="44" t="s">
        <v>93</v>
      </c>
      <c r="C38" s="51"/>
      <c r="D38" s="52"/>
      <c r="E38" s="53">
        <f t="shared" si="0"/>
        <v>0</v>
      </c>
      <c r="F38" s="215"/>
      <c r="G38" s="215"/>
      <c r="H38" s="55" t="str">
        <f t="shared" si="1"/>
        <v/>
      </c>
      <c r="I38" s="215"/>
      <c r="J38" s="23"/>
      <c r="K38" s="23"/>
    </row>
    <row r="39" spans="2:11" ht="143.25" customHeight="1" x14ac:dyDescent="0.4">
      <c r="B39" s="45" t="s">
        <v>94</v>
      </c>
      <c r="C39" s="216"/>
      <c r="D39" s="217"/>
      <c r="E39" s="217"/>
      <c r="F39" s="217"/>
      <c r="G39" s="217"/>
      <c r="H39" s="217"/>
      <c r="I39" s="218"/>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41.25" customHeight="1" x14ac:dyDescent="0.4">
      <c r="B45" s="35" t="s">
        <v>96</v>
      </c>
      <c r="C45" s="216"/>
      <c r="D45" s="217"/>
      <c r="E45" s="217"/>
      <c r="F45" s="217"/>
      <c r="G45" s="217"/>
      <c r="H45" s="217"/>
      <c r="I45" s="218"/>
      <c r="J45" s="25"/>
      <c r="K45" s="25"/>
    </row>
    <row r="46" spans="2:11" ht="69.75" customHeight="1" x14ac:dyDescent="0.4">
      <c r="B46" s="35" t="s">
        <v>98</v>
      </c>
      <c r="C46" s="219"/>
      <c r="D46" s="220"/>
      <c r="E46" s="220"/>
      <c r="F46" s="220"/>
      <c r="G46" s="220"/>
      <c r="H46" s="220"/>
      <c r="I46" s="221"/>
      <c r="J46" s="25"/>
      <c r="K46" s="25"/>
    </row>
    <row r="47" spans="2:11" ht="22.5" customHeight="1" x14ac:dyDescent="0.4">
      <c r="B47" s="122" t="s">
        <v>100</v>
      </c>
      <c r="C47" s="122"/>
      <c r="D47" s="122"/>
      <c r="E47" s="122"/>
      <c r="F47" s="122"/>
      <c r="G47" s="122"/>
      <c r="H47" s="122"/>
      <c r="I47" s="122"/>
      <c r="J47" s="25"/>
      <c r="K47" s="25"/>
    </row>
    <row r="48" spans="2:11" ht="32.25" customHeight="1" x14ac:dyDescent="0.4">
      <c r="B48" s="47" t="s">
        <v>101</v>
      </c>
      <c r="C48" s="198"/>
      <c r="D48" s="199"/>
      <c r="E48" s="199"/>
      <c r="F48" s="199"/>
      <c r="G48" s="199"/>
      <c r="H48" s="199"/>
      <c r="I48" s="200"/>
      <c r="J48" s="26"/>
      <c r="K48" s="26"/>
    </row>
    <row r="49" spans="2:11" ht="28.5" customHeight="1" x14ac:dyDescent="0.4">
      <c r="B49" s="38" t="s">
        <v>103</v>
      </c>
      <c r="C49" s="222"/>
      <c r="D49" s="223"/>
      <c r="E49" s="223"/>
      <c r="F49" s="223"/>
      <c r="G49" s="223"/>
      <c r="H49" s="223"/>
      <c r="I49" s="224"/>
      <c r="J49" s="26"/>
      <c r="K49" s="26"/>
    </row>
    <row r="50" spans="2:11" ht="30" customHeight="1" x14ac:dyDescent="0.4">
      <c r="B50" s="46" t="s">
        <v>104</v>
      </c>
      <c r="C50" s="154" t="s">
        <v>110</v>
      </c>
      <c r="D50" s="155"/>
      <c r="E50" s="155"/>
      <c r="F50" s="155"/>
      <c r="G50" s="155"/>
      <c r="H50" s="155"/>
      <c r="I50" s="21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B1:B3"/>
    <mergeCell ref="C1:H1"/>
    <mergeCell ref="I1:I3"/>
    <mergeCell ref="C2:H2"/>
    <mergeCell ref="C3:E3"/>
    <mergeCell ref="F3:H3"/>
    <mergeCell ref="B4:I4"/>
    <mergeCell ref="B5:I5"/>
    <mergeCell ref="D6:E6"/>
    <mergeCell ref="F6:I6"/>
    <mergeCell ref="D7:E7"/>
    <mergeCell ref="F7:G7"/>
    <mergeCell ref="C17:I17"/>
    <mergeCell ref="C8:F8"/>
    <mergeCell ref="C9:F9"/>
    <mergeCell ref="H9:I9"/>
    <mergeCell ref="C10:I10"/>
    <mergeCell ref="C11:I11"/>
    <mergeCell ref="C12:F12"/>
    <mergeCell ref="H12:I12"/>
    <mergeCell ref="C13:F13"/>
    <mergeCell ref="H13:I13"/>
    <mergeCell ref="C14:I14"/>
    <mergeCell ref="C15:I15"/>
    <mergeCell ref="C16:I16"/>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50:I50"/>
    <mergeCell ref="B25:I25"/>
    <mergeCell ref="F27:F38"/>
    <mergeCell ref="G27:G38"/>
    <mergeCell ref="I27:I38"/>
    <mergeCell ref="C39:I39"/>
    <mergeCell ref="B40:I44"/>
    <mergeCell ref="C45:I45"/>
    <mergeCell ref="C46:I46"/>
    <mergeCell ref="B47:I47"/>
    <mergeCell ref="C48:I48"/>
    <mergeCell ref="C49:I49"/>
  </mergeCells>
  <dataValidations count="5">
    <dataValidation type="list" allowBlank="1" showInputMessage="1" showErrorMessage="1" sqref="C7 I7" xr:uid="{00000000-0002-0000-1900-000000000000}">
      <formula1>$N$11:$N$12</formula1>
    </dataValidation>
    <dataValidation type="list" allowBlank="1" showInputMessage="1" showErrorMessage="1" sqref="H13:I13" xr:uid="{00000000-0002-0000-1900-000001000000}">
      <formula1>$N$5:$N$8</formula1>
    </dataValidation>
    <dataValidation type="list" allowBlank="1" showInputMessage="1" showErrorMessage="1" sqref="J10:K10" xr:uid="{00000000-0002-0000-1900-000002000000}">
      <formula1>$M$21:$M$28</formula1>
    </dataValidation>
    <dataValidation type="list" allowBlank="1" showInputMessage="1" showErrorMessage="1" sqref="C9:F9" xr:uid="{00000000-0002-0000-1900-000003000000}">
      <formula1>$M$6:$M$9</formula1>
    </dataValidation>
    <dataValidation type="list" showDropDown="1" showInputMessage="1" showErrorMessage="1" sqref="K12" xr:uid="{00000000-0002-0000-19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79998168889431442"/>
  </sheetPr>
  <dimension ref="B1:X56"/>
  <sheetViews>
    <sheetView topLeftCell="A38" zoomScaleNormal="100" workbookViewId="0">
      <selection activeCell="C48" sqref="C48:I49"/>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c r="J7" s="11"/>
      <c r="K7" s="11"/>
      <c r="M7" s="7" t="s">
        <v>19</v>
      </c>
      <c r="N7" s="2" t="s">
        <v>20</v>
      </c>
    </row>
    <row r="8" spans="2:14" ht="30.75" customHeight="1" x14ac:dyDescent="0.4">
      <c r="B8" s="35" t="s">
        <v>21</v>
      </c>
      <c r="C8" s="112"/>
      <c r="D8" s="112"/>
      <c r="E8" s="112"/>
      <c r="F8" s="112"/>
      <c r="G8" s="38" t="s">
        <v>23</v>
      </c>
      <c r="H8" s="118"/>
      <c r="I8" s="118"/>
      <c r="J8" s="12"/>
      <c r="K8" s="12"/>
      <c r="M8" s="7" t="s">
        <v>24</v>
      </c>
      <c r="N8" s="2" t="s">
        <v>25</v>
      </c>
    </row>
    <row r="9" spans="2:14" ht="30.75" customHeight="1" x14ac:dyDescent="0.4">
      <c r="B9" s="35" t="s">
        <v>3</v>
      </c>
      <c r="C9" s="119"/>
      <c r="D9" s="119"/>
      <c r="E9" s="119"/>
      <c r="F9" s="119"/>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14" t="s">
        <v>268</v>
      </c>
      <c r="D12" s="114"/>
      <c r="E12" s="114"/>
      <c r="F12" s="114"/>
      <c r="G12" s="38" t="s">
        <v>36</v>
      </c>
      <c r="H12" s="115" t="s">
        <v>53</v>
      </c>
      <c r="I12" s="115"/>
      <c r="J12" s="11"/>
      <c r="K12" s="11"/>
      <c r="M12" s="14" t="s">
        <v>38</v>
      </c>
      <c r="N12" s="2" t="s">
        <v>18</v>
      </c>
    </row>
    <row r="13" spans="2:14" ht="30.75" customHeight="1" x14ac:dyDescent="0.4">
      <c r="B13" s="35" t="s">
        <v>39</v>
      </c>
      <c r="C13" s="116" t="s">
        <v>269</v>
      </c>
      <c r="D13" s="116"/>
      <c r="E13" s="116"/>
      <c r="F13" s="116"/>
      <c r="G13" s="38" t="s">
        <v>41</v>
      </c>
      <c r="H13" s="113" t="s">
        <v>8</v>
      </c>
      <c r="I13" s="113"/>
      <c r="J13" s="11"/>
      <c r="K13" s="11"/>
      <c r="M13" s="14" t="s">
        <v>42</v>
      </c>
    </row>
    <row r="14" spans="2:14" ht="64.5" customHeight="1" x14ac:dyDescent="0.4">
      <c r="B14" s="35" t="s">
        <v>43</v>
      </c>
      <c r="C14" s="320" t="s">
        <v>258</v>
      </c>
      <c r="D14" s="320"/>
      <c r="E14" s="320"/>
      <c r="F14" s="320"/>
      <c r="G14" s="320"/>
      <c r="H14" s="320"/>
      <c r="I14" s="320"/>
      <c r="J14" s="15"/>
      <c r="K14" s="15"/>
      <c r="M14" s="14" t="s">
        <v>45</v>
      </c>
      <c r="N14" s="2"/>
    </row>
    <row r="15" spans="2:14" ht="30.75" customHeight="1" x14ac:dyDescent="0.4">
      <c r="B15" s="35" t="s">
        <v>46</v>
      </c>
      <c r="C15" s="114" t="s">
        <v>259</v>
      </c>
      <c r="D15" s="114"/>
      <c r="E15" s="114"/>
      <c r="F15" s="114"/>
      <c r="G15" s="114"/>
      <c r="H15" s="114"/>
      <c r="I15" s="114"/>
      <c r="J15" s="16"/>
      <c r="K15" s="16"/>
      <c r="M15" s="14" t="s">
        <v>48</v>
      </c>
      <c r="N15" s="2"/>
    </row>
    <row r="16" spans="2:14" ht="20.25" customHeight="1" x14ac:dyDescent="0.4">
      <c r="B16" s="35" t="s">
        <v>49</v>
      </c>
      <c r="C16" s="112" t="s">
        <v>270</v>
      </c>
      <c r="D16" s="112"/>
      <c r="E16" s="112"/>
      <c r="F16" s="112"/>
      <c r="G16" s="112"/>
      <c r="H16" s="112"/>
      <c r="I16" s="112"/>
      <c r="J16" s="17"/>
      <c r="K16" s="17"/>
      <c r="M16" s="14"/>
      <c r="N16" s="2"/>
    </row>
    <row r="17" spans="2:14" ht="30.75" customHeight="1" x14ac:dyDescent="0.4">
      <c r="B17" s="35" t="s">
        <v>51</v>
      </c>
      <c r="C17" s="113" t="s">
        <v>271</v>
      </c>
      <c r="D17" s="126"/>
      <c r="E17" s="126"/>
      <c r="F17" s="126"/>
      <c r="G17" s="126"/>
      <c r="H17" s="126"/>
      <c r="I17" s="126"/>
      <c r="J17" s="18"/>
      <c r="K17" s="18"/>
      <c r="M17" s="14" t="s">
        <v>53</v>
      </c>
      <c r="N17" s="2"/>
    </row>
    <row r="18" spans="2:14" ht="18" customHeight="1" x14ac:dyDescent="0.4">
      <c r="B18" s="129" t="s">
        <v>54</v>
      </c>
      <c r="C18" s="130" t="s">
        <v>55</v>
      </c>
      <c r="D18" s="130"/>
      <c r="E18" s="130"/>
      <c r="F18" s="131" t="s">
        <v>56</v>
      </c>
      <c r="G18" s="131"/>
      <c r="H18" s="131"/>
      <c r="I18" s="131"/>
      <c r="J18" s="19"/>
      <c r="K18" s="19"/>
      <c r="M18" s="14" t="s">
        <v>57</v>
      </c>
      <c r="N18" s="2"/>
    </row>
    <row r="19" spans="2:14" ht="39.75" customHeight="1" x14ac:dyDescent="0.4">
      <c r="B19" s="129"/>
      <c r="C19" s="112" t="s">
        <v>263</v>
      </c>
      <c r="D19" s="112"/>
      <c r="E19" s="112"/>
      <c r="F19" s="112" t="s">
        <v>264</v>
      </c>
      <c r="G19" s="112"/>
      <c r="H19" s="112"/>
      <c r="I19" s="112"/>
      <c r="J19" s="17"/>
      <c r="K19" s="17"/>
      <c r="M19" s="14" t="s">
        <v>37</v>
      </c>
      <c r="N19" s="2"/>
    </row>
    <row r="20" spans="2:14" ht="39.75" customHeight="1" x14ac:dyDescent="0.4">
      <c r="B20" s="36" t="s">
        <v>60</v>
      </c>
      <c r="C20" s="272"/>
      <c r="D20" s="353"/>
      <c r="E20" s="354"/>
      <c r="F20" s="115"/>
      <c r="G20" s="115"/>
      <c r="H20" s="115"/>
      <c r="I20" s="355"/>
      <c r="J20" s="11"/>
      <c r="K20" s="11"/>
      <c r="M20" s="14"/>
      <c r="N20" s="2"/>
    </row>
    <row r="21" spans="2:14" ht="42" customHeight="1" x14ac:dyDescent="0.4">
      <c r="B21" s="36" t="s">
        <v>61</v>
      </c>
      <c r="C21" s="281"/>
      <c r="D21" s="282"/>
      <c r="E21" s="283"/>
      <c r="F21" s="269"/>
      <c r="G21" s="270"/>
      <c r="H21" s="270"/>
      <c r="I21" s="284"/>
      <c r="J21" s="16"/>
      <c r="K21" s="16"/>
      <c r="M21" s="20"/>
      <c r="N21" s="2"/>
    </row>
    <row r="22" spans="2:14" ht="23.25" customHeight="1" x14ac:dyDescent="0.4">
      <c r="B22" s="36" t="s">
        <v>64</v>
      </c>
      <c r="C22" s="285">
        <v>45474</v>
      </c>
      <c r="D22" s="286"/>
      <c r="E22" s="287"/>
      <c r="F22" s="38" t="s">
        <v>66</v>
      </c>
      <c r="G22" s="48"/>
      <c r="H22" s="38" t="s">
        <v>67</v>
      </c>
      <c r="I22" s="49"/>
      <c r="J22" s="21"/>
      <c r="K22" s="21"/>
      <c r="M22" s="20"/>
    </row>
    <row r="23" spans="2:14" ht="27" customHeight="1" x14ac:dyDescent="0.4">
      <c r="B23" s="36" t="s">
        <v>68</v>
      </c>
      <c r="C23" s="367">
        <v>45656</v>
      </c>
      <c r="D23" s="270"/>
      <c r="E23" s="271"/>
      <c r="F23" s="38" t="s">
        <v>70</v>
      </c>
      <c r="G23" s="209">
        <v>12</v>
      </c>
      <c r="H23" s="210"/>
      <c r="I23" s="211"/>
      <c r="J23" s="22"/>
      <c r="K23" s="22"/>
      <c r="M23" s="20"/>
    </row>
    <row r="24" spans="2:14" ht="30.75" customHeight="1" x14ac:dyDescent="0.4">
      <c r="B24" s="37" t="s">
        <v>71</v>
      </c>
      <c r="C24" s="288" t="s">
        <v>48</v>
      </c>
      <c r="D24" s="289"/>
      <c r="E24" s="290"/>
      <c r="F24" s="39" t="s">
        <v>72</v>
      </c>
      <c r="G24" s="269"/>
      <c r="H24" s="270"/>
      <c r="I24" s="271"/>
      <c r="J24" s="19"/>
      <c r="K24" s="19"/>
      <c r="M24" s="20"/>
    </row>
    <row r="25" spans="2:14" ht="22.5" customHeight="1" x14ac:dyDescent="0.4">
      <c r="B25" s="173" t="s">
        <v>73</v>
      </c>
      <c r="C25" s="122"/>
      <c r="D25" s="122"/>
      <c r="E25" s="122"/>
      <c r="F25" s="122"/>
      <c r="G25" s="122"/>
      <c r="H25" s="122"/>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53">
        <f>IF(OR(C27=0,C27=""),0,D27/C27)</f>
        <v>0</v>
      </c>
      <c r="F27" s="213">
        <f>SUM(C27:C38)</f>
        <v>12</v>
      </c>
      <c r="G27" s="213">
        <f>SUM(D27:D38)</f>
        <v>7</v>
      </c>
      <c r="H27" s="54">
        <f>+(D27*100%)/$G$23</f>
        <v>0</v>
      </c>
      <c r="I27" s="213">
        <f>G27+I22</f>
        <v>7</v>
      </c>
      <c r="J27" s="23"/>
      <c r="K27" s="23"/>
      <c r="M27" s="20"/>
    </row>
    <row r="28" spans="2:14" ht="19.5" customHeight="1" x14ac:dyDescent="0.5">
      <c r="B28" s="44" t="s">
        <v>83</v>
      </c>
      <c r="C28" s="51">
        <v>0</v>
      </c>
      <c r="D28" s="52">
        <v>0</v>
      </c>
      <c r="E28" s="53">
        <f t="shared" ref="E28:E38" si="0">IF(OR(C28=0,C28=""),0,D28/C28)</f>
        <v>0</v>
      </c>
      <c r="F28" s="214"/>
      <c r="G28" s="214"/>
      <c r="H28" s="55">
        <f>+IF(D28="","",((D28*100%)/$G$23)+H27)</f>
        <v>0</v>
      </c>
      <c r="I28" s="214"/>
      <c r="J28" s="23"/>
      <c r="K28" s="23"/>
      <c r="M28" s="20"/>
    </row>
    <row r="29" spans="2:14" ht="19.5" customHeight="1" x14ac:dyDescent="0.5">
      <c r="B29" s="44" t="s">
        <v>84</v>
      </c>
      <c r="C29" s="51">
        <v>0</v>
      </c>
      <c r="D29" s="52">
        <v>0</v>
      </c>
      <c r="E29" s="53">
        <f t="shared" si="0"/>
        <v>0</v>
      </c>
      <c r="F29" s="214"/>
      <c r="G29" s="214"/>
      <c r="H29" s="55">
        <f>+IF(D29="","",((D29*100%)/$G$23)+H28)</f>
        <v>0</v>
      </c>
      <c r="I29" s="214"/>
      <c r="J29" s="23"/>
      <c r="K29" s="23"/>
      <c r="M29" s="20"/>
    </row>
    <row r="30" spans="2:14" ht="19.5" customHeight="1" x14ac:dyDescent="0.5">
      <c r="B30" s="44" t="s">
        <v>85</v>
      </c>
      <c r="C30" s="51">
        <v>0</v>
      </c>
      <c r="D30" s="52">
        <v>0</v>
      </c>
      <c r="E30" s="53">
        <f t="shared" si="0"/>
        <v>0</v>
      </c>
      <c r="F30" s="214"/>
      <c r="G30" s="214"/>
      <c r="H30" s="55">
        <f t="shared" ref="H30:H38" si="1">+IF(D30="","",((D30*100%)/$G$23)+H29)</f>
        <v>0</v>
      </c>
      <c r="I30" s="214"/>
      <c r="J30" s="23"/>
      <c r="K30" s="23"/>
    </row>
    <row r="31" spans="2:14" ht="19.5" customHeight="1" x14ac:dyDescent="0.5">
      <c r="B31" s="44" t="s">
        <v>86</v>
      </c>
      <c r="C31" s="51">
        <v>0</v>
      </c>
      <c r="D31" s="52">
        <v>0</v>
      </c>
      <c r="E31" s="53">
        <f t="shared" si="0"/>
        <v>0</v>
      </c>
      <c r="F31" s="214"/>
      <c r="G31" s="214"/>
      <c r="H31" s="55">
        <f t="shared" si="1"/>
        <v>0</v>
      </c>
      <c r="I31" s="214"/>
      <c r="J31" s="23"/>
      <c r="K31" s="23"/>
    </row>
    <row r="32" spans="2:14" ht="19.5" customHeight="1" x14ac:dyDescent="0.5">
      <c r="B32" s="44" t="s">
        <v>87</v>
      </c>
      <c r="C32" s="51">
        <v>0</v>
      </c>
      <c r="D32" s="52">
        <v>0</v>
      </c>
      <c r="E32" s="53">
        <f t="shared" si="0"/>
        <v>0</v>
      </c>
      <c r="F32" s="214"/>
      <c r="G32" s="214"/>
      <c r="H32" s="55">
        <f t="shared" si="1"/>
        <v>0</v>
      </c>
      <c r="I32" s="214"/>
      <c r="J32" s="23"/>
      <c r="K32" s="23"/>
    </row>
    <row r="33" spans="2:11" ht="19.5" customHeight="1" x14ac:dyDescent="0.5">
      <c r="B33" s="44" t="s">
        <v>88</v>
      </c>
      <c r="C33" s="51">
        <v>2</v>
      </c>
      <c r="D33" s="52">
        <v>1</v>
      </c>
      <c r="E33" s="53">
        <f t="shared" si="0"/>
        <v>0.5</v>
      </c>
      <c r="F33" s="214"/>
      <c r="G33" s="214"/>
      <c r="H33" s="55">
        <f t="shared" si="1"/>
        <v>8.3333333333333329E-2</v>
      </c>
      <c r="I33" s="214"/>
      <c r="J33" s="23"/>
      <c r="K33" s="23"/>
    </row>
    <row r="34" spans="2:11" ht="19.5" customHeight="1" x14ac:dyDescent="0.5">
      <c r="B34" s="44" t="s">
        <v>89</v>
      </c>
      <c r="C34" s="51">
        <v>2</v>
      </c>
      <c r="D34" s="52">
        <v>2</v>
      </c>
      <c r="E34" s="53">
        <f t="shared" si="0"/>
        <v>1</v>
      </c>
      <c r="F34" s="214"/>
      <c r="G34" s="214"/>
      <c r="H34" s="55">
        <f t="shared" si="1"/>
        <v>0.25</v>
      </c>
      <c r="I34" s="214"/>
      <c r="J34" s="23"/>
      <c r="K34" s="23"/>
    </row>
    <row r="35" spans="2:11" ht="19.5" customHeight="1" x14ac:dyDescent="0.5">
      <c r="B35" s="44" t="s">
        <v>90</v>
      </c>
      <c r="C35" s="51">
        <v>2</v>
      </c>
      <c r="D35" s="52">
        <v>2</v>
      </c>
      <c r="E35" s="53">
        <f t="shared" si="0"/>
        <v>1</v>
      </c>
      <c r="F35" s="214"/>
      <c r="G35" s="214"/>
      <c r="H35" s="55">
        <f t="shared" si="1"/>
        <v>0.41666666666666663</v>
      </c>
      <c r="I35" s="214"/>
      <c r="J35" s="23"/>
      <c r="K35" s="23"/>
    </row>
    <row r="36" spans="2:11" ht="19.5" customHeight="1" x14ac:dyDescent="0.5">
      <c r="B36" s="44" t="s">
        <v>91</v>
      </c>
      <c r="C36" s="51">
        <v>2</v>
      </c>
      <c r="D36" s="52">
        <v>2</v>
      </c>
      <c r="E36" s="53">
        <f t="shared" si="0"/>
        <v>1</v>
      </c>
      <c r="F36" s="214"/>
      <c r="G36" s="214"/>
      <c r="H36" s="55">
        <f t="shared" si="1"/>
        <v>0.58333333333333326</v>
      </c>
      <c r="I36" s="214"/>
      <c r="J36" s="23"/>
      <c r="K36" s="23"/>
    </row>
    <row r="37" spans="2:11" ht="19.5" customHeight="1" x14ac:dyDescent="0.5">
      <c r="B37" s="44" t="s">
        <v>92</v>
      </c>
      <c r="C37" s="51">
        <v>2</v>
      </c>
      <c r="D37" s="52"/>
      <c r="E37" s="53">
        <f t="shared" si="0"/>
        <v>0</v>
      </c>
      <c r="F37" s="214"/>
      <c r="G37" s="214"/>
      <c r="H37" s="55" t="str">
        <f t="shared" si="1"/>
        <v/>
      </c>
      <c r="I37" s="214"/>
      <c r="J37" s="23"/>
      <c r="K37" s="23"/>
    </row>
    <row r="38" spans="2:11" ht="19.5" customHeight="1" x14ac:dyDescent="0.5">
      <c r="B38" s="44" t="s">
        <v>93</v>
      </c>
      <c r="C38" s="51">
        <v>2</v>
      </c>
      <c r="D38" s="52"/>
      <c r="E38" s="53">
        <f t="shared" si="0"/>
        <v>0</v>
      </c>
      <c r="F38" s="215"/>
      <c r="G38" s="215"/>
      <c r="H38" s="55" t="str">
        <f t="shared" si="1"/>
        <v/>
      </c>
      <c r="I38" s="215"/>
      <c r="J38" s="23"/>
      <c r="K38" s="23"/>
    </row>
    <row r="39" spans="2:11" ht="56.25" customHeight="1" x14ac:dyDescent="0.4">
      <c r="B39" s="45" t="s">
        <v>94</v>
      </c>
      <c r="C39" s="356" t="s">
        <v>272</v>
      </c>
      <c r="D39" s="298"/>
      <c r="E39" s="298"/>
      <c r="F39" s="298"/>
      <c r="G39" s="298"/>
      <c r="H39" s="298"/>
      <c r="I39" s="300"/>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99.75" customHeight="1" x14ac:dyDescent="0.4">
      <c r="B45" s="35" t="s">
        <v>96</v>
      </c>
      <c r="C45" s="244" t="s">
        <v>273</v>
      </c>
      <c r="D45" s="245"/>
      <c r="E45" s="245"/>
      <c r="F45" s="245"/>
      <c r="G45" s="245"/>
      <c r="H45" s="245"/>
      <c r="I45" s="246"/>
      <c r="J45" s="25"/>
      <c r="K45" s="25"/>
    </row>
    <row r="46" spans="2:11" ht="69.75" customHeight="1" x14ac:dyDescent="0.4">
      <c r="B46" s="35" t="s">
        <v>98</v>
      </c>
      <c r="C46" s="244" t="s">
        <v>126</v>
      </c>
      <c r="D46" s="245"/>
      <c r="E46" s="245"/>
      <c r="F46" s="245"/>
      <c r="G46" s="245"/>
      <c r="H46" s="245"/>
      <c r="I46" s="246"/>
      <c r="J46" s="25"/>
      <c r="K46" s="25"/>
    </row>
    <row r="47" spans="2:11" ht="22.5" customHeight="1" x14ac:dyDescent="0.4">
      <c r="B47" s="122" t="s">
        <v>100</v>
      </c>
      <c r="C47" s="122"/>
      <c r="D47" s="122"/>
      <c r="E47" s="122"/>
      <c r="F47" s="122"/>
      <c r="G47" s="122"/>
      <c r="H47" s="122"/>
      <c r="I47" s="122"/>
      <c r="J47" s="25"/>
      <c r="K47" s="25"/>
    </row>
    <row r="48" spans="2:11" ht="32.25" customHeight="1" x14ac:dyDescent="0.4">
      <c r="B48" s="47" t="s">
        <v>101</v>
      </c>
      <c r="C48" s="132" t="s">
        <v>267</v>
      </c>
      <c r="D48" s="132"/>
      <c r="E48" s="132"/>
      <c r="F48" s="132"/>
      <c r="G48" s="132"/>
      <c r="H48" s="132"/>
      <c r="I48" s="132"/>
      <c r="J48" s="26"/>
      <c r="K48" s="26"/>
    </row>
    <row r="49" spans="2:11" ht="28.5" customHeight="1" x14ac:dyDescent="0.4">
      <c r="B49" s="38" t="s">
        <v>103</v>
      </c>
      <c r="C49" s="132" t="s">
        <v>267</v>
      </c>
      <c r="D49" s="132"/>
      <c r="E49" s="132"/>
      <c r="F49" s="132"/>
      <c r="G49" s="132"/>
      <c r="H49" s="132"/>
      <c r="I49" s="132"/>
      <c r="J49" s="26"/>
      <c r="K49" s="26"/>
    </row>
    <row r="50" spans="2:11" ht="30" customHeight="1" x14ac:dyDescent="0.4">
      <c r="B50" s="46" t="s">
        <v>104</v>
      </c>
      <c r="C50" s="132"/>
      <c r="D50" s="132"/>
      <c r="E50" s="132"/>
      <c r="F50" s="132"/>
      <c r="G50" s="132"/>
      <c r="H50" s="132"/>
      <c r="I50" s="13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showDropDown="1" showInputMessage="1" showErrorMessage="1" sqref="K12" xr:uid="{00000000-0002-0000-1A00-000000000000}">
      <formula1>O17:O19</formula1>
    </dataValidation>
    <dataValidation type="list" allowBlank="1" showInputMessage="1" showErrorMessage="1" sqref="H12:I12" xr:uid="{00000000-0002-0000-1A00-000001000000}">
      <formula1>M17:M19</formula1>
    </dataValidation>
    <dataValidation type="list" allowBlank="1" showInputMessage="1" showErrorMessage="1" sqref="C24:E24" xr:uid="{00000000-0002-0000-1A00-000002000000}">
      <formula1>$M$12:$M$15</formula1>
    </dataValidation>
    <dataValidation type="list" allowBlank="1" showInputMessage="1" showErrorMessage="1" sqref="C9:F9" xr:uid="{00000000-0002-0000-1A00-000003000000}">
      <formula1>$M$6:$M$9</formula1>
    </dataValidation>
    <dataValidation type="list" allowBlank="1" showInputMessage="1" showErrorMessage="1" sqref="J10:K10" xr:uid="{00000000-0002-0000-1A00-000004000000}">
      <formula1>$M$21:$M$28</formula1>
    </dataValidation>
    <dataValidation type="list" allowBlank="1" showInputMessage="1" showErrorMessage="1" sqref="H13:I13" xr:uid="{00000000-0002-0000-1A00-000005000000}">
      <formula1>$N$5:$N$8</formula1>
    </dataValidation>
    <dataValidation type="list" allowBlank="1" showInputMessage="1" showErrorMessage="1" sqref="C7 I7" xr:uid="{00000000-0002-0000-1A00-000006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E21ACD706A973448A6DC22B38044181" ma:contentTypeVersion="4" ma:contentTypeDescription="Crear nuevo documento." ma:contentTypeScope="" ma:versionID="8296ff4d6e810598ee7ee2622aeebdd6">
  <xsd:schema xmlns:xsd="http://www.w3.org/2001/XMLSchema" xmlns:xs="http://www.w3.org/2001/XMLSchema" xmlns:p="http://schemas.microsoft.com/office/2006/metadata/properties" xmlns:ns2="51ef689d-b6ad-46b4-a3e5-5aef3b478251" targetNamespace="http://schemas.microsoft.com/office/2006/metadata/properties" ma:root="true" ma:fieldsID="856ca8502be0959bbdfc85838f92cad0" ns2:_="">
    <xsd:import namespace="51ef689d-b6ad-46b4-a3e5-5aef3b47825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ef689d-b6ad-46b4-a3e5-5aef3b478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64237-BA00-4E19-9D4C-97CF951D95E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A03076D-0DB2-4309-B388-AF62086713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ef689d-b6ad-46b4-a3e5-5aef3b4782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Metadata/LabelInfo.xml><?xml version="1.0" encoding="utf-8"?>
<clbl:labelList xmlns:clbl="http://schemas.microsoft.com/office/2020/mipLabelMetadata">
  <clbl:label id="{52b498cd-7a81-4486-9103-65b5717baee6}" enabled="1" method="Standar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META 1</vt:lpstr>
      <vt:lpstr> Meta 2</vt:lpstr>
      <vt:lpstr>HV Actividad 5 y 9 Meta 2</vt:lpstr>
      <vt:lpstr>HV Actividad 5 a 9 Meta 2</vt:lpstr>
      <vt:lpstr>HV Actividad 10 Meta 3</vt:lpstr>
      <vt:lpstr>HV Actividad 11 Meta 3 </vt:lpstr>
      <vt:lpstr>HV Actividad 12 Meta 3  </vt:lpstr>
      <vt:lpstr>Meta 3</vt:lpstr>
      <vt:lpstr>Meta 4</vt:lpstr>
      <vt:lpstr>HV Actividad 14 Meta 5</vt:lpstr>
      <vt:lpstr>HV Actividad 15 y 16 Meta 5</vt:lpstr>
      <vt:lpstr>HV Actividad 17 Meta 5</vt:lpstr>
      <vt:lpstr>Meta 5</vt:lpstr>
      <vt:lpstr>Meta 6</vt:lpstr>
      <vt:lpstr>HV Actividad 18 Meta 6</vt:lpstr>
      <vt:lpstr>HV Actividad 19 Meta 6</vt:lpstr>
      <vt:lpstr>HV Actividad 20 Meta 6</vt:lpstr>
      <vt:lpstr>HV Actividad 21-26 Meta 6</vt:lpstr>
      <vt:lpstr>Meta 7</vt:lpstr>
      <vt:lpstr>HV Actividad 28 Meta 8</vt:lpstr>
      <vt:lpstr>HV Actividad 29 Meta 8</vt:lpstr>
      <vt:lpstr>HV Actividad 22 Meta 7</vt:lpstr>
      <vt:lpstr>HV Actividad 22 Meta 7 (2)</vt:lpstr>
      <vt:lpstr>Meta 8</vt:lpstr>
      <vt:lpstr>Meta 9</vt:lpstr>
      <vt:lpstr>Meta 10</vt:lpstr>
      <vt:lpstr>HV Actividad 30 Meta 9</vt:lpstr>
      <vt:lpstr>HV Actividad 31 Meta 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María del Pilar Segura González</cp:lastModifiedBy>
  <cp:revision/>
  <dcterms:created xsi:type="dcterms:W3CDTF">2010-03-25T16:40:43Z</dcterms:created>
  <dcterms:modified xsi:type="dcterms:W3CDTF">2025-05-20T15:18:48Z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0x0101001E21ACD706A973448A6DC22B38044181</vt:lpwstr>
  </property>
</Properties>
</file>