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controlinterno\Desktop\"/>
    </mc:Choice>
  </mc:AlternateContent>
  <xr:revisionPtr revIDLastSave="0" documentId="8_{B812CE07-23F3-4285-BE77-3F6FBF71068A}" xr6:coauthVersionLast="47" xr6:coauthVersionMax="47" xr10:uidLastSave="{00000000-0000-0000-0000-000000000000}"/>
  <bookViews>
    <workbookView xWindow="-120" yWindow="-120" windowWidth="29040" windowHeight="15720" xr2:uid="{9B494FB8-B822-4C2F-A7C7-7C6341D45110}"/>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3" i="1" l="1"/>
  <c r="O33" i="1" s="1"/>
  <c r="E33" i="1"/>
  <c r="G31" i="1"/>
  <c r="O31" i="1" s="1"/>
  <c r="E31" i="1"/>
  <c r="G29" i="1"/>
  <c r="O29" i="1" s="1"/>
  <c r="E29" i="1"/>
  <c r="G27" i="1"/>
  <c r="O27" i="1" s="1"/>
  <c r="E27" i="1"/>
  <c r="G25" i="1"/>
  <c r="O25" i="1" s="1"/>
  <c r="E25" i="1"/>
  <c r="M7" i="1"/>
</calcChain>
</file>

<file path=xl/sharedStrings.xml><?xml version="1.0" encoding="utf-8"?>
<sst xmlns="http://schemas.openxmlformats.org/spreadsheetml/2006/main" count="37" uniqueCount="35">
  <si>
    <t>Nombre de la Entidad:</t>
  </si>
  <si>
    <t>Instituto Distrital de Protección y Bienestar Animal</t>
  </si>
  <si>
    <t>Periodo Evaluado:</t>
  </si>
  <si>
    <t>Primer sesmestre 2026</t>
  </si>
  <si>
    <t>Estado del sistema de Control Interno de la entidad</t>
  </si>
  <si>
    <t>Conclusión general sobre la evaluación del Sistema de Control Interno</t>
  </si>
  <si>
    <t>¿Están todos los componentes operando juntos y de manera integrada? (Si / en proceso / No) (Justifique su respuesta):</t>
  </si>
  <si>
    <t>Si</t>
  </si>
  <si>
    <t>El Sistema de Control Interno del IDPYBA demuestra una articulación coherente y armónica entre los cinco componentes del MECI. El Ambiente de Control y sus sólidas directrices de integridad sientan las bases para una adecuada Evaluación de Riesgos (soportada en la actualización de la Política y herramientas como el SIGRIP). Los riesgos identificados se gestionan mediante Actividades de Control operativas, normativas y tecnológicas, cuyos resultados fluyen adecuadamente a través de los mecanismos de Información y Comunicación (ej. tableros de control y herramientas de analítica de datos). El ciclo se cierra con las Actividades de Monitoreo, que evalúan la eficacia de todo el modelo, garantizando que los hallazgos escalen a instancias integradoras como el Comité Institucional de Gestión y Desempeño (CIGD) y el Comité Institucional de Coordinación de Control Interno (CICCI) para el ajuste continuo del sistema.</t>
  </si>
  <si>
    <t>¿Es efectivo el sistema de control interno para los objetivos evaluados? (Si/No) (Justifique su respuesta):</t>
  </si>
  <si>
    <t>La efectividad del sistema es tangible y medible, evidenciándose principalmente en el posicionamiento del Instituto en el quinto quintil del Índice de Desempeño Institucional (FURAG) con una calificación sobresaliente de 96,9 puntos. El sistema ha garantizado el cumplimiento del direccionamiento estratégico, una ejecución del 100% del Plan Anual de Auditorías (PAAIS) y una rendición de cuentas transparente y oportuna ante entes externos (SIVICOF, Contraloría). Si bien el sistema identifica debilidades normales de la operación —como el volumen de planes de mejoramiento vigentes (148) o la necesidad de refinar el diseño de controles en procesos misionales—, su capacidad detectiva y preventiva opera de manera efectiva, asegurando la protección de los recursos, mitigando la materialización de riesgos críticos (especialmente los de corrupción) y respaldando el cumplimiento de la misión institucional de protección y bienestar animal.</t>
  </si>
  <si>
    <t>La entidad cuenta dentro de su Sistema de Control Interno, con una institucionalidad (Líneas de defensa)  que le permita la toma de decisiones frente al control (Si/No) (Justifique su respuesta):</t>
  </si>
  <si>
    <t>La arquitectura de control institucional opera bajo un esquema maduro de las tres líneas de defensa, garantizando un flujo de información confiable hacia la Alta Dirección.
La primera línea (líderes de los 17 procesos) asume la propiedad del riesgo, ejecutando controles operativos y reportando su gestión en el Plan de Acción Institucional (PAI).
La segunda línea (OAP, TIC, Jurídica y comités transversales como el de Contratación) ejerce un monitoreo continuo, administra el Plan de Mejoramiento Institucional (PMI) y genera alertas preventivas tempranas.
La tercera línea provee un aseguramiento objetivo e independiente, evaluando el desempeño de las líneas anteriores y emitiendo recomendaciones de valor agregado.
Esta institucionalidad asegura que las decisiones gerenciales y correctivas se tomen con base en datos reales, riesgos medidos y evaluaciones objetivas.</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</si>
  <si>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</si>
  <si>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</si>
  <si>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</si>
  <si>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</si>
  <si>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</si>
  <si>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</si>
  <si>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</si>
  <si>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</si>
  <si>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color rgb="FF000000"/>
        <rFont val="Arial"/>
        <family val="2"/>
      </rPr>
      <t xml:space="preserve">Fortalezas:
</t>
    </r>
    <r>
      <rPr>
        <sz val="12"/>
        <color rgb="FF000000"/>
        <rFont val="Arial"/>
        <family val="2"/>
      </rPr>
      <t xml:space="preserve">Alta madurez institucional y desempeño (FURAG): El Instituto logró un posicionamiento sobresaliente, ubicándose en el quinto quintil del Índice de Desempeño Institucional (FURAG) con una calificación de 96,9 puntos, reflejando el fuerte compromiso de la Alta Dirección.
Apropiación de la cultura de integridad y ética: Ejecución del 100% de las actividades del Plan de Acción de Integridad programadas para el semestre. Se destaca la actualización del Código de Integridad, la designación de los gestores para el periodo 2025-2027 y la realización de campañas continuas que han impactado positivamente el clima organizacional, evidenciando menor ausentismo y bajo volumen de quejas ciudadanas.
Transparencia en la gestión del Talento Humano: Rigurosidad en la vinculación del personal de Libre Nombramiento y Remoción mediante pruebas psicométricas con el DASCD y publicación para observaciones ciudadanas. Asimismo, se alcanzó un alto nivel de cumplimiento normativo en las evaluaciones de desempeño (EDL APP CNSC) en los tiempos de ley.
Cumplimiento normativo y de control: Rendición de cuentas exitosa y oportuna en la plataforma SIVICOF ante la Contraloría de Bogotá y ejecución del 100% del Plan Anual de Auditorías y Seguimientos (PAAIS) 2026 programado para el semestre por parte de la Oficina de Control Interno.
Fomento de la cultura preventiva: Alta gestión y divulgación para la actualización de la declaración de bienes y rentas y conflictos de interés (Circular 015 y 020 de 2026) en el SIDEAP antes de los vencimientos, sumado a las jornadas de prevención del daño antijurídico y disciplinario desarrolladas por la Oficina Asesora Jurídica y la OCDI.
</t>
    </r>
    <r>
      <rPr>
        <b/>
        <sz val="12"/>
        <color rgb="FF000000"/>
        <rFont val="Arial"/>
        <family val="2"/>
      </rPr>
      <t xml:space="preserve">
Oportunidades de Mejora:
</t>
    </r>
    <r>
      <rPr>
        <sz val="12"/>
        <color rgb="FF000000"/>
        <rFont val="Arial"/>
        <family val="2"/>
      </rPr>
      <t>Gestión y oportunidad en los Planes de Mejoramiento: Se evidenció un rezago importante en los planes de mejoramiento vigentes, con una alta concentración de planes vencidos específicamente en el área misional de atención a la fauna. Es imperativo que los líderes de estas áreas, como primera línea de defensa, refuercen su compromiso para la materialización oportuna de las acciones correctivas.
Cumplimiento del cronograma del Plan de SST: Se identificaron actividades del Plan de Seguridad y Salud en el Trabajo que no fueron ejecutadas según el cronograma establecido en el semestre, requiriendo reprogramación y seguimiento estricto para garantizar su cumplimiento en lo que resta de la vigencia.
Formalización de instrumentos de desvinculación: Acelerar la revisión y firmas para la aprobación final y adopción de la actualización de la Guía de Desvinculación de servidores públicos, asegurando que el proceso de entrega de cargos e informe de gestión se mantenga estandarizado.</t>
    </r>
  </si>
  <si>
    <r>
      <rPr>
        <b/>
        <sz val="10"/>
        <color rgb="FF000000"/>
        <rFont val="Arial"/>
        <family val="2"/>
      </rPr>
      <t xml:space="preserve">
Fortalezas
</t>
    </r>
    <r>
      <rPr>
        <sz val="10"/>
        <color rgb="FF000000"/>
        <rFont val="Arial"/>
        <family val="2"/>
      </rPr>
      <t xml:space="preserve">
• Cumplimiento de los planes Intitucionales relacionados con TH.
• Robustez en jornadas de inducción y reinducción técnica y ética.
• Adopción del Código de Integridad con enfoque no antropocéntrico.
• Compromiso de la Alta Gerencia en la gestion y ambiente de control a traves de los seguimientos desarrollados tanto en los comites directivos como en los comites (CIGD y CICCI) desarrollados.
• Alineación plataforma estratégica con su actualización.
</t>
    </r>
    <r>
      <rPr>
        <b/>
        <sz val="10"/>
        <color rgb="FF000000"/>
        <rFont val="Arial"/>
        <family val="2"/>
      </rPr>
      <t xml:space="preserve">
Debilidades u Oportunidades de mejora
</t>
    </r>
    <r>
      <rPr>
        <sz val="10"/>
        <color rgb="FF000000"/>
        <rFont val="Arial"/>
        <family val="2"/>
      </rPr>
      <t xml:space="preserve">
• Posibilidad de fortalecimiento de procesos de transferencia de conocimiento para mitigar la fuga del mismo (retiros).
• Necesidad de mayor especialización técnica en perfiles de control seguridad de la informacion.
• Es importante fortalecer  dentro del ejercicio de  autocontrol de los procesos, la oportunidad en la entrega de informacion,  estableciendo un control  preventivo que permita el seguimiento oportuno para la verificación en el cumplimiento de las metas por parte de la segunda linea defensa.
•Se recomienda fortalecer el Esquema de Líneas de Defensa mediante la construcción e implementación del Mapa de Aseguramiento institucional, como instrumento que permita visualizar de manera integral las responsabilidades, roles, alcances y coberturas de la Primera, Segunda y Tercera Línea de Defensa frente a los riesgos y procesos de la entidad.</t>
    </r>
  </si>
  <si>
    <t>Evaluación de riesgos</t>
  </si>
  <si>
    <r>
      <rPr>
        <b/>
        <sz val="10"/>
        <color rgb="FF000000"/>
        <rFont val="Arial"/>
        <family val="2"/>
      </rPr>
      <t xml:space="preserve">Fortalezas:
</t>
    </r>
    <r>
      <rPr>
        <sz val="10"/>
        <color rgb="FF000000"/>
        <rFont val="Arial"/>
        <family val="2"/>
      </rPr>
      <t xml:space="preserve">
Actualización y despliegue de políticas: Se destaca la aprobación de la nueva Política de Gestión de Riesgos, efectuada en el Comité Institucional de Gestión y Desempeño No. 7 del 22 de junio de 2026. Para esta actualización se contempló la participación de los 17 procesos de la entidad a través de mesas de trabajo, orientadas a validar y consolidar los mapas de riesgos de integridad, gestión y fiscales.
Instrumentos de medición documentados: El Instituto cuenta con la estructuración de los mapas de riesgo de gestión (PE01-PR03-F04), de corrupción (PE01-PR03-F05) y de seguridad de la información (PE01-PR03-F06). Asimismo, se han definido los niveles de aceptación de riesgos y se integró la gestión de riesgos como parte activa del Sistema de Control Interno, apoyada por la implementación del Sistema Integral de Gestión de Riesgos (SIGRIP).
Seguimiento continuo al direccionamiento estratégico: En el primer trimestre de 2026 se elaboró el seguimiento al Plan Estratégico Institucional (PEI) 2024-2027, evidenciando el avance de los 3 objetivos estratégicos del IDPYBA. Este monitoreo se complementa con la realización de 7 sesiones del Comité Institucional de Gestión de Desempeño durante lo corrido del año, facilitando la toma oportuna de decisiones por parte de la alta dirección.
Gestión correctiva de materializaciones previas: Se ejecutó con éxito el análisis de causa raíz (PE01-PR12-F01) y el cierre de la acción de mejora (2025-PE03-01) en el Plan de Mejoramiento Institucional, correspondiente al único riesgo materializado durante 2025 en el proceso de Gestión de Comunicaciones.
</t>
    </r>
    <r>
      <rPr>
        <b/>
        <sz val="10"/>
        <color rgb="FF000000"/>
        <rFont val="Arial"/>
        <family val="2"/>
      </rPr>
      <t xml:space="preserve">Oportunidades de Mejora:
</t>
    </r>
    <r>
      <rPr>
        <sz val="10"/>
        <color rgb="FF000000"/>
        <rFont val="Arial"/>
        <family val="2"/>
      </rPr>
      <t xml:space="preserve">
Identificación integral de riesgos operativos: En junio de 2026 se materializó un riesgo asociado al manejo de residuos peligrosos en el Instituto. Tras la validación de la matriz vigente, se identificó que no existía un riesgo mapeado para esta eventualidad, situación que derivó en la solicitud de una auditoría especial al proceso de gestión administrativa (Rad. 2026BAJE0002117).
Calidad en la formulación y controles: Durante las evaluaciones se evidenciaron debilidades metodológicas específicas en la redacción de los riesgos y en el diseño de los controles operativos por parte de los procesos.
Oportunidad en el flujo de información: Se identificó la necesidad de aplicar un monitoreo constante sobre el reporte extemporáneo de información en el que están incurriendo algunos procesos de la entidad.</t>
    </r>
  </si>
  <si>
    <r>
      <t xml:space="preserve">
Fortalezas</t>
    </r>
    <r>
      <rPr>
        <sz val="10"/>
        <color rgb="FF000000"/>
        <rFont val="Arial"/>
        <family val="2"/>
      </rPr>
      <t xml:space="preserve">
• Liderazgo activo de la Alta Dirección en el CIGD y CICCI.
• Política de riesgos (v4.0) alineada con guías nacionales y nueva plataforma estratégica.
• Definición clara del "Apetito de Riesgo" institucional.</t>
    </r>
    <r>
      <rPr>
        <b/>
        <sz val="10"/>
        <color rgb="FF000000"/>
        <rFont val="Arial"/>
        <family val="2"/>
      </rPr>
      <t xml:space="preserve">
Debilidades u Oportunidades de mejora</t>
    </r>
    <r>
      <rPr>
        <sz val="10"/>
        <color rgb="FF000000"/>
        <rFont val="Arial"/>
        <family val="2"/>
      </rPr>
      <t xml:space="preserve">
• EL desarrollo de Herramientas Innovadoras permite la mitigacion de riesgos con controles de tipo automatico.
• Desafío en la identificación de riesgos emergentes en ciberseguridad.
• Implementar el Mapa de Aseguramiento Institucional para optimizar la cobertura de las tres líneas de defensa.
• Se recomienda iniciar con la actualizacion de riesgos con la version 7 de la guia emitida por el DAFP.</t>
    </r>
  </si>
  <si>
    <t>Actividades de control</t>
  </si>
  <si>
    <r>
      <rPr>
        <b/>
        <sz val="10"/>
        <color rgb="FF000000"/>
        <rFont val="Arial"/>
        <family val="2"/>
      </rPr>
      <t xml:space="preserve">Fortalezas:
</t>
    </r>
    <r>
      <rPr>
        <sz val="10"/>
        <color rgb="FF000000"/>
        <rFont val="Arial"/>
        <family val="2"/>
      </rPr>
      <t xml:space="preserve">
Estructuración Organizacional y Funcional: Se mantiene una base sólida de control sobre el talento humano a través del Manual Específico de Funciones y Competencias Laborales (MEFCL), el cual identifica claramente los propósitos, funciones esenciales y requisitos académicos y de experiencia para cada empleo. Esto se articula con la actualización de la estructura organizacional y la planta de empleos establecida mediante los Acuerdos 002 y 003 de 2023.
Controles Tecnológicos y de Seguridad de la Información: En enero de 2026 se aprobaron los Planes de Seguridad de la Información y Tratamiento de Riesgos. Se destaca la creación de un Centro de Almacenamiento tipo Blob Storage en Azure para ambientes de producción, asegurado mediante firewall y Private Endpoint. Adicionalmente, se realiza un monitoreo técnico y financiero riguroso a los servicios de centro de datos en la nube para prevenir sobrecostos o agotamiento de créditos, complementado con la optimización de la red WIFI en la sede principal.
Gobierno de TI y Gestión de Accesos: Se adoptó el manual de gobierno de TI y la política de gestión estratégica, definiendo roles y responsabilidades frente al proceso tecnológico y la seguridad de la información. Se estandarizó el procedimiento de asignación de cuentas y gestión de accesos, y se sistematizó la mesa de servicios a través de la herramienta GLPI para el control de incidentes y Acuerdos de Nivel de Servicio (ANS).
Supervisión Contractual: El Grupo TIC ejerce un control  sobre el desempeño de los proveedores mediante reuniones de seguimiento e informes mensuales de gestión que evalúan el cumplimiento de obligaciones, ANS e incidentes. A nivel institucional, se efectuó el control a la calidad de los procesos de contratación (ej. contratos 926 a 929 de 2024) y se impartió capacitación periódica a los estructuradores sobre normativa contractual.
Seguimiento y Auditoría Interna: Se alcanzó una ejecución del 100% del avance semestral del Plan Anual de Auditorías (PAAIS). Como parte de las actividades de control y monitoreo, se realizaron auditorías aleatorias en los procesos de Gestión a la Fauna, se validó la información del Plan de Acción Institucional (PAI) y se verificaron los lineamientos de austeridad en el gasto público. Asimismo, se efectuó el seguimiento al avance la gestion de sarrollada en la Casa Ecológica de los Animales, y se brindó acompañamiento en 27 comités institucionales.
Gestión por Procesos y Control Documental: El Instituto implementó un tablero de control en Power BI para facilitar el seguimiento de documentos, evidenciando 10 actas de aprobación para modificaciones de procesos durante el semestre. La consolidación de estos controles estratégicos se ha monitoreado a través de 7 sesiones del Comité Institucional de Gestión de Desempeño y 2 mesas técnicas de gestión por procesos.
</t>
    </r>
    <r>
      <rPr>
        <b/>
        <sz val="10"/>
        <color rgb="FF000000"/>
        <rFont val="Arial"/>
        <family val="2"/>
      </rPr>
      <t xml:space="preserve">Oportunidades de Mejora:
</t>
    </r>
    <r>
      <rPr>
        <sz val="10"/>
        <color rgb="FF000000"/>
        <rFont val="Arial"/>
        <family val="2"/>
      </rPr>
      <t xml:space="preserve">
Fortalecimiento en el Diseño de Controles Operativos: Durante el ejercicio de seguimiento y evaluación de controles adelantado por Control Interno, se detectaron fallas específicas en los diseños de los controles establecidos por las diferentes áreas. Es indispensable reforzar el acompañamiento técnico a los líderes de proceso (primera línea de defensa) para garantizar que los controles operativos sean preventivos, detectivos o correctivos y respondan eficazmente a las causas de los riesgos mapeados.</t>
    </r>
  </si>
  <si>
    <r>
      <t>Fortalezas :
•La validación del CIGD permite que los estándares de calidad se armonicen con los objetivos estratégicos, elevando la eficacia de la gestión administrativa
Gobernanza TI fortalecida (Manual de Gobierno ).
• Supervisión</t>
    </r>
    <r>
      <rPr>
        <sz val="10"/>
        <color rgb="FF000000"/>
        <rFont val="Arial"/>
        <family val="2"/>
      </rPr>
      <t xml:space="preserve">  de proveedores externos (ANS) con aplicación de sanciones/compensaciones.
• Trabajo Fuerte en planes de mejoramiento para subsanar las debilidades identificadas.
• Segregación de funciones documentada a pesar de la planta limitada.</t>
    </r>
    <r>
      <rPr>
        <b/>
        <sz val="10"/>
        <color rgb="FF000000"/>
        <rFont val="Arial"/>
        <family val="2"/>
      </rPr>
      <t xml:space="preserve">
Debilidades u Oportunidades de mejora</t>
    </r>
    <r>
      <rPr>
        <sz val="10"/>
        <color rgb="FF000000"/>
        <rFont val="Arial"/>
        <family val="2"/>
      </rPr>
      <t xml:space="preserve">
• Continuar la formalización de políticas y manuales  que complementen el MSPI.
• Gestionar la vinculación o contratación de perfiles técnicos especializados para la administración de datos.</t>
    </r>
  </si>
  <si>
    <t>Información y comunicación</t>
  </si>
  <si>
    <r>
      <rPr>
        <b/>
        <sz val="10"/>
        <color rgb="FF000000"/>
        <rFont val="Arial"/>
        <family val="2"/>
      </rPr>
      <t xml:space="preserve">Fortalezas:
</t>
    </r>
    <r>
      <rPr>
        <sz val="10"/>
        <color rgb="FF000000"/>
        <rFont val="Arial"/>
        <family val="2"/>
      </rPr>
      <t xml:space="preserve">
Evolución hacia la Analítica de Datos: El Instituto cuenta con un Catálogo de Sistemas de Información y tableros de control diseñados según los requerimientos de cada proceso. Se destaca el avance desde la vigencia 2025 en el fortalecimiento de capacidades analíticas a través de un Producto Mínimo Viable (MVP) de Lago de Datos sobre la plataforma Microsoft Fabric, lo cual permite centralizar, transformar y mejorar la calidad de los datos para la inteligencia de negocios y la toma de decisiones.
Transparencia y Gestión Documental: Cumplimiento riguroso de la Ley de Transparencia mediante la implementación de las Tablas de Control de Acceso en el SGDEA (AZDigital), garantizando la parametrización de perfiles, permisos y la clasificación de la información (pública, clasificada y reservada) en el archivo central. Adicionalmente, el Inventario de Activos de Información fue actualizado en marzo de 2026 y se encuentra publicado en la sede electrónica.
Gestión del Conocimiento e Impacto Público: El Observatorio aporta valor agregado mediante el análisis de datos para generar recomendaciones de política pública, materializado en reportes trimestrales. En paralelo, la Subdirección de Cultura Ciudadana realiza una estructurada planeación, registro de asistencia y encuestas de satisfacción para medir el impacto cualitativo y cuantitativo de los eventos pedagógicos en territorio.
Efectividad en la Comunicación Interna y Externa: Operación permanente y estandarizada de los canales oficiales. A nivel interno, el uso del correo institucional y el canal de WhatsApp "IDPYBA Comunica" aseguran la difusión ágil de lineamientos (ej. Circular 015 de 2026, Código de Integridad). A nivel externo, se cuenta con la gestión activa de redes sociales (Facebook, Instagram, X, YouTube) respaldada por un Community Manager y el monitoreo periódico de medios para evaluar la visibilidad institucional.
Omnicanalidad en el Servicio al Ciudadano: Habilitación integral de canales para la recepción de PQRSD-F y denuncias, garantizando confidencialidad y anonimato. La entidad cuenta con atención presencial (SúperCADEs, Sede principal, UCA), telefónica (Línea 123 y línea propia) y virtual (Chatbot, portal web). Este sistema está respaldado por el reglamento vigente (Resolución 398 de 2026) y la figura del Defensor del Ciudadano (Decreto 207 de 2026).
</t>
    </r>
    <r>
      <rPr>
        <b/>
        <sz val="10"/>
        <color rgb="FF000000"/>
        <rFont val="Arial"/>
        <family val="2"/>
      </rPr>
      <t xml:space="preserve">Oportunidades de Mejora:
</t>
    </r>
    <r>
      <rPr>
        <sz val="10"/>
        <color rgb="FF000000"/>
        <rFont val="Arial"/>
        <family val="2"/>
      </rPr>
      <t xml:space="preserve">
Madurez del Modelo de Seguridad de la Información: La última medición del Modelo de Seguridad y Privacidad de la Información (basada en los controles de la NTC ISO27001:2022) realizada en diciembre de 2025 arrojó un resultado de avance del 39%. Es prioritario estructurar planes de acción para elevar este nivel de madurez tecnológica e institucional.
Cobertura Tecnológica en Procesos Misionales: Aunque ya se ha definido su arquitectura de referencia, el sistema de información misional diseñado para soportar los procesos que actualmente carecen de dicho apoyo tecnológico aún se encuentra en etapa de desarrollo y puesta en producción, lo que retrasa la optimización operativa en esas áreas.</t>
    </r>
  </si>
  <si>
    <r>
      <t>Fortalezas :</t>
    </r>
    <r>
      <rPr>
        <sz val="10"/>
        <color rgb="FF000000"/>
        <rFont val="Arial"/>
        <family val="2"/>
      </rPr>
      <t xml:space="preserve">
• Se cuenta con medios de comunicación tanto internas y externas a través de medios de comunicación adecuados como redes sociales, correos electronicos y comites virtuales.
• Se aprobaron en diciembre de 2025 el Reglamento de PQRSD-F y el Modelo de Relacionamiento. La comunicación interna fluye por canales digitales (Teams, WhatsApp, Correo).
• El sistema "Bogotá Te Escucha" y el correo anticorrupción se consolidan como un control preventivo de alta confiabilidad. La remisión directa de denuncias a la OCDI permite la independencia del proceso y fomenta una cultura de integridad, protegiendo la identidad del denunciante y blindando a la entidad frente a posibles irregularidades.</t>
    </r>
    <r>
      <rPr>
        <b/>
        <sz val="10"/>
        <color rgb="FF000000"/>
        <rFont val="Arial"/>
        <family val="2"/>
      </rPr>
      <t xml:space="preserve">
Debilidades u Oportunidades de mejora:</t>
    </r>
    <r>
      <rPr>
        <sz val="10"/>
        <color rgb="FF000000"/>
        <rFont val="Arial"/>
        <family val="2"/>
      </rPr>
      <t xml:space="preserve">
• Retrasos en la actualización de las Tablas de Retención Documental (TRD) y el Banco Terminológico.
•Se recomienda tener en cuenta que el Inventario de activos de información en la web requiere depuración constante.</t>
    </r>
  </si>
  <si>
    <t xml:space="preserve">Monitoreo </t>
  </si>
  <si>
    <r>
      <rPr>
        <b/>
        <sz val="10"/>
        <color rgb="FF000000"/>
        <rFont val="Arial"/>
        <family val="2"/>
      </rPr>
      <t xml:space="preserve">Fortalezas:
</t>
    </r>
    <r>
      <rPr>
        <sz val="10"/>
        <color rgb="FF000000"/>
        <rFont val="Arial"/>
        <family val="2"/>
      </rPr>
      <t xml:space="preserve">
Ejecución y Socialización de Auditorías (Tercera Línea de Defensa): Se dio cumplimiento al seguimiento trimestral del Plan Anual de Auditorías aprobado en diciembre de 2025. Durante el primer semestre se desarrollaron los informes correspondientes, destacando la auditoría a la Línea 123 (identificación de riesgos del proceso), cuyos resultados fueron socializados oportunamente a los directivos y líderes mediante correo electrónico. Asimismo, se logró la elaboración del informe semestral de evaluación independiente y el reporte de 13 informes de ley ante entes de control externo, incluyendo el seguimiento a la rendición de cuentas ante la Contraloría de Bogotá.
Articulación y Seguimiento a Planes de Mejoramiento (Segunda Línea de Defensa): La Oficina Asesora de Planeación (OAP) consolidó una matriz de seguimiento que genera alertas y recomendaciones para las tres líneas de defensa. El Plan de Mejoramiento Institucional (PMI) integra eficazmente las acciones derivadas tanto de autoevaluaciones como de evaluaciones independientes externas. Este seguimiento fue objeto de análisis estratégico en dos sesiones del Comité Institucional de Gestión y Desempeño (febrero y abril de 2026), logrando el cierre y la verificación de eficacia de acciones correctivas (ej. hallazgos 7.4 y 7.6 de 2024).
Monitoreo Institucional y Cultura de Transparencia: Se evidencia un monitoreo estructurado a través del Plan de Acción Institucional (PAI), FURAG y su respectivo Plan de Sostenibilidad. La entidad evalúa periódicamente el desempeño institucional mediante la gestión por dependencias, asegurando el cumplimiento de reportes, periodicidad y responsabilidades. Además, desde el proceso de Servicio al Ciudadano se han gestionado reportes continuos que retroalimentan y mejoran el Sistema de Control Interno.
Supervisión Contractual Basada en Riesgos: Destacada gestión de la primera y segunda línea a través del Comité de Contratación, el cual sesionó en 14 oportunidades durante el semestre (corte al 19 de junio). Se aplicó una supervisión rigurosa con enfoque en riesgos operacionales y financieros, ejemplificado en el seguimiento al operador CRECE S.A.S. (Programa de Urgencias Médicas Veterinarias), donde se verificó el número de animales atendidos, historias clínicas y controles definidos en las matrices.
Monitoreo Jurídico y Prevención del Daño: La Oficina Asesora Jurídica realizó 2 comités de conciliación mensuales para el monitoreo de casos de su competencia, facilitando la toma de decisiones. Esto se complementó con la socialización de la Política de Prevención de Daño Antijurídico (marzo y junio) y su respectivo reporte a la Secretaría Jurídica Distrital.
</t>
    </r>
    <r>
      <rPr>
        <b/>
        <sz val="10"/>
        <color rgb="FF000000"/>
        <rFont val="Arial"/>
        <family val="2"/>
      </rPr>
      <t xml:space="preserve">Oportunidades de Mejora:
</t>
    </r>
    <r>
      <rPr>
        <sz val="10"/>
        <color rgb="FF000000"/>
        <rFont val="Arial"/>
        <family val="2"/>
      </rPr>
      <t xml:space="preserve">
Gestión del Volumen de Planes de Mejoramiento Activos: El análisis de los planes de mejoramiento vigentes con corte al primer trimestre de 2026 evidenció un total de 148 planes activos. Este alto volumen requiere que la OAP, junto con los líderes de proceso, intensifiquen las alertas y optimicen las estrategias de cierre para evitar represamientos en la materialización de las acciones correctivas, especialmente ante hallazgos administrativos y fiscales.
Culminación de Instrumentos de Monitoreo Tecnológico: Si bien TICS participó activamente en las mesas de trabajo para actualizar la Política de Gestión de Riesgos, la Guía de Gestión de Riesgos de Seguridad de la Información y su correspondiente matriz (que ya superó la prueba piloto con la OCDI identificando 5 riesgos) continúan en etapa de revisión, por lo que es necesario acelerar su formalización para integrarlas plenamente a las actividades de monitoreo continuo.</t>
    </r>
  </si>
  <si>
    <r>
      <t>Fortalezas</t>
    </r>
    <r>
      <rPr>
        <sz val="10"/>
        <color rgb="FF000000"/>
        <rFont val="Arial"/>
        <family val="2"/>
      </rPr>
      <t>:
• Se cuenta con las herramientas  y se realiza el monitoreo del Control Interno en los diferentes procesos del Instituto.
•La aprobación formal del PAAI 2025 asi como su seguimientos correspondientes, permite  el ejercicio independiente de la evaluación. Se verifica el cumplimiento del cronograma, lo que permite una vigilancia sistemática sobre los procesos de mayor criticidad institucional.</t>
    </r>
    <r>
      <rPr>
        <b/>
        <sz val="10"/>
        <color rgb="FF000000"/>
        <rFont val="Arial"/>
        <family val="2"/>
      </rPr>
      <t xml:space="preserve">
Debilidades u Oportunidades de mejora:</t>
    </r>
    <r>
      <rPr>
        <sz val="10"/>
        <color rgb="FF000000"/>
        <rFont val="Arial"/>
        <family val="2"/>
      </rPr>
      <t xml:space="preserve">
• Continuar con la socializacion de los cambios en la documentación del instituto a todo nivel de la Institución.
• Se continuar con la validacion de los plane</t>
    </r>
    <r>
      <rPr>
        <sz val="10"/>
        <rFont val="Arial"/>
        <family val="2"/>
      </rPr>
      <t>s de mejoramiento</t>
    </r>
    <r>
      <rPr>
        <sz val="10"/>
        <color rgb="FF000000"/>
        <rFont val="Arial"/>
        <family val="2"/>
      </rPr>
      <t xml:space="preserve"> internos para subsanar las causas raices de dichos hallazgos.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</si>
</sst>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8"/>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b/>
      <sz val="16"/>
      <color theme="1"/>
      <name val="Arial"/>
      <family val="2"/>
    </font>
    <font>
      <b/>
      <sz val="12"/>
      <color rgb="FF000000"/>
      <name val="Arial"/>
      <family val="2"/>
    </font>
    <font>
      <sz val="12"/>
      <color rgb="FF000000"/>
      <name val="Arial"/>
      <family val="2"/>
    </font>
    <font>
      <b/>
      <sz val="10"/>
      <color rgb="FF000000"/>
      <name val="Arial"/>
      <family val="2"/>
    </font>
    <font>
      <sz val="10"/>
      <color rgb="FF000000"/>
      <name val="Arial"/>
      <family val="2"/>
    </font>
    <font>
      <sz val="10"/>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4">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0" fontId="2" fillId="2" borderId="0" xfId="0" applyFont="1" applyFill="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2" fillId="2" borderId="9" xfId="0" applyNumberFormat="1" applyFont="1" applyFill="1" applyBorder="1" applyAlignment="1" applyProtection="1">
      <alignment horizontal="center"/>
      <protection locked="0"/>
    </xf>
    <xf numFmtId="164" fontId="2" fillId="2" borderId="10" xfId="0" applyNumberFormat="1" applyFont="1" applyFill="1" applyBorder="1" applyAlignment="1" applyProtection="1">
      <alignment horizontal="center"/>
      <protection locked="0"/>
    </xf>
    <xf numFmtId="164" fontId="2" fillId="2" borderId="11" xfId="0" applyNumberFormat="1" applyFont="1" applyFill="1" applyBorder="1" applyAlignment="1" applyProtection="1">
      <alignment horizontal="center"/>
      <protection locked="0"/>
    </xf>
    <xf numFmtId="164" fontId="2" fillId="2" borderId="0" xfId="0" applyNumberFormat="1" applyFont="1" applyFill="1" applyAlignment="1">
      <alignment horizontal="center"/>
    </xf>
    <xf numFmtId="0" fontId="3" fillId="2" borderId="0" xfId="0" applyFont="1" applyFill="1" applyAlignment="1">
      <alignment vertical="center"/>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9" fontId="5" fillId="3" borderId="15" xfId="0" applyNumberFormat="1" applyFont="1" applyFill="1" applyBorder="1" applyAlignment="1" applyProtection="1">
      <alignment horizontal="center" vertical="center"/>
      <protection hidden="1"/>
    </xf>
    <xf numFmtId="0" fontId="6" fillId="2" borderId="0" xfId="0" applyFont="1" applyFill="1" applyAlignment="1">
      <alignment horizontal="center" vertical="center"/>
    </xf>
    <xf numFmtId="0" fontId="7" fillId="2" borderId="0" xfId="0" applyFont="1" applyFill="1"/>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center" vertical="center"/>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10" fillId="2" borderId="22" xfId="0" applyNumberFormat="1" applyFont="1" applyFill="1" applyBorder="1" applyAlignment="1" applyProtection="1">
      <alignment horizontal="center" vertical="center" wrapText="1"/>
      <protection locked="0"/>
    </xf>
    <xf numFmtId="49" fontId="11" fillId="2" borderId="23" xfId="0" applyNumberFormat="1" applyFont="1" applyFill="1" applyBorder="1" applyAlignment="1" applyProtection="1">
      <alignment vertical="top" wrapText="1"/>
      <protection locked="0"/>
    </xf>
    <xf numFmtId="49" fontId="11" fillId="2" borderId="24" xfId="0" applyNumberFormat="1" applyFont="1" applyFill="1" applyBorder="1" applyAlignment="1" applyProtection="1">
      <alignment vertical="top" wrapText="1"/>
      <protection locked="0"/>
    </xf>
    <xf numFmtId="49" fontId="11" fillId="2" borderId="25" xfId="0" applyNumberFormat="1" applyFont="1" applyFill="1" applyBorder="1" applyAlignment="1" applyProtection="1">
      <alignment vertical="top" wrapText="1"/>
      <protection locked="0"/>
    </xf>
    <xf numFmtId="49" fontId="0" fillId="2" borderId="0" xfId="0" applyNumberFormat="1" applyFill="1" applyAlignment="1">
      <alignment horizontal="left" vertical="top" wrapText="1"/>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2" fillId="2" borderId="0" xfId="0" applyFont="1" applyFill="1" applyAlignment="1">
      <alignment wrapText="1"/>
    </xf>
    <xf numFmtId="0" fontId="4" fillId="4" borderId="28" xfId="0" applyFont="1" applyFill="1" applyBorder="1" applyAlignment="1">
      <alignment horizontal="center" vertical="center" wrapText="1"/>
    </xf>
    <xf numFmtId="0" fontId="8" fillId="0" borderId="0" xfId="0" applyFont="1" applyAlignment="1">
      <alignment horizontal="center" vertical="center" wrapText="1"/>
    </xf>
    <xf numFmtId="0" fontId="13" fillId="4" borderId="28"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7" fillId="2" borderId="0" xfId="0" applyFont="1" applyFill="1" applyAlignment="1">
      <alignment horizontal="center" vertical="center" wrapText="1"/>
    </xf>
    <xf numFmtId="0" fontId="13" fillId="3" borderId="29"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1" fillId="0" borderId="0" xfId="0" applyFont="1" applyAlignment="1">
      <alignment horizontal="center" wrapText="1"/>
    </xf>
    <xf numFmtId="0" fontId="0" fillId="0" borderId="30" xfId="0" applyBorder="1"/>
    <xf numFmtId="0" fontId="4" fillId="5" borderId="6" xfId="0" applyFont="1" applyFill="1" applyBorder="1" applyAlignment="1">
      <alignment horizontal="center" vertical="center" wrapText="1"/>
    </xf>
    <xf numFmtId="0" fontId="13" fillId="0" borderId="0" xfId="0" applyFont="1" applyAlignment="1">
      <alignment vertical="center"/>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9" fontId="16" fillId="6" borderId="6" xfId="0" applyNumberFormat="1" applyFont="1" applyFill="1" applyBorder="1" applyAlignment="1" applyProtection="1">
      <alignment horizontal="center" vertical="center"/>
      <protection hidden="1"/>
    </xf>
    <xf numFmtId="0" fontId="17" fillId="0" borderId="31" xfId="0" applyFont="1" applyBorder="1" applyAlignment="1" applyProtection="1">
      <alignment vertical="center" wrapText="1"/>
      <protection locked="0"/>
    </xf>
    <xf numFmtId="0" fontId="8" fillId="0" borderId="0" xfId="0" applyFont="1" applyAlignment="1">
      <alignment vertical="center"/>
    </xf>
    <xf numFmtId="9" fontId="16" fillId="6" borderId="6" xfId="0" applyNumberFormat="1" applyFont="1" applyFill="1" applyBorder="1" applyAlignment="1" applyProtection="1">
      <alignment horizontal="center" vertical="center"/>
      <protection locked="0"/>
    </xf>
    <xf numFmtId="0" fontId="8" fillId="0" borderId="11" xfId="0" applyFont="1" applyBorder="1" applyAlignment="1">
      <alignment vertical="center"/>
    </xf>
    <xf numFmtId="0" fontId="19" fillId="0" borderId="31" xfId="0" applyFont="1" applyBorder="1" applyAlignment="1" applyProtection="1">
      <alignment wrapText="1"/>
      <protection locked="0"/>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20" fillId="0" borderId="31" xfId="0" applyFont="1" applyBorder="1" applyAlignment="1" applyProtection="1">
      <alignment wrapText="1"/>
      <protection locked="0"/>
    </xf>
    <xf numFmtId="0" fontId="0" fillId="0" borderId="11" xfId="0" applyBorder="1"/>
    <xf numFmtId="0" fontId="4" fillId="3"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20" fillId="0" borderId="32" xfId="0" applyFont="1" applyBorder="1" applyAlignment="1" applyProtection="1">
      <alignment wrapText="1"/>
      <protection locked="0"/>
    </xf>
    <xf numFmtId="0" fontId="19" fillId="0" borderId="32" xfId="0" applyFont="1" applyBorder="1" applyAlignment="1" applyProtection="1">
      <alignment wrapText="1"/>
      <protection locked="0"/>
    </xf>
    <xf numFmtId="0" fontId="13" fillId="2" borderId="0" xfId="0" applyFont="1" applyFill="1" applyAlignment="1">
      <alignment vertical="center"/>
    </xf>
    <xf numFmtId="0" fontId="8" fillId="2" borderId="0" xfId="0" applyFont="1" applyFill="1" applyAlignment="1">
      <alignment horizontal="left" vertical="center"/>
    </xf>
    <xf numFmtId="0" fontId="22" fillId="2" borderId="0" xfId="0" applyFont="1" applyFill="1" applyAlignment="1">
      <alignment vertical="center"/>
    </xf>
    <xf numFmtId="0" fontId="23" fillId="2" borderId="0" xfId="0" applyFont="1" applyFill="1"/>
    <xf numFmtId="0" fontId="0" fillId="2" borderId="33" xfId="0" applyFill="1" applyBorder="1"/>
    <xf numFmtId="0" fontId="0" fillId="2" borderId="34" xfId="0" applyFill="1" applyBorder="1"/>
    <xf numFmtId="0" fontId="0" fillId="2" borderId="35" xfId="0" applyFill="1" applyBorder="1"/>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a16="http://schemas.microsoft.com/office/drawing/2014/main" id="{CF7F13C6-9EC5-4E02-A672-C11AC9F9B4C9}"/>
            </a:ext>
          </a:extLst>
        </xdr:cNvPr>
        <xdr:cNvPicPr>
          <a:picLocks noChangeAspect="1"/>
        </xdr:cNvPicPr>
      </xdr:nvPicPr>
      <xdr:blipFill>
        <a:blip xmlns:r="http://schemas.openxmlformats.org/officeDocument/2006/relationships" r:embed="rId1"/>
        <a:stretch>
          <a:fillRect/>
        </a:stretch>
      </xdr:blipFill>
      <xdr:spPr>
        <a:xfrm>
          <a:off x="2615292" y="1702968"/>
          <a:ext cx="439238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EVALUACION%20SISTEMA%20DE%20CONTROL%20INTERNO%20PRIMER%20SEMESTRE%20-%20IDPYBA%20(3)%20(1).xlsx" TargetMode="External"/><Relationship Id="rId2" Type="http://schemas.openxmlformats.org/officeDocument/2006/relationships/externalLinkPath" Target="file:///C:\Users\controlinterno\Downloads\EVALUACION%20SISTEMA%20DE%20CONTROL%20INTERNO%20PRIMER%20SEMESTRE%20-%20IDPYBA%20(3)%20(1).xlsx" TargetMode="External"/><Relationship Id="rId1" Type="http://schemas.openxmlformats.org/officeDocument/2006/relationships/externalLinkPath" Target="/Users/controlinterno/Downloads/EVALUACION%20SISTEMA%20DE%20CONTROL%20INTERNO%20PRIMER%20SEMESTRE%20-%20IDPYBA%20(3)%20(1).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E/tmp/97pbth.xls" TargetMode="External"/><Relationship Id="rId1" Type="http://schemas.openxmlformats.org/officeDocument/2006/relationships/externalLinkPath" Target="/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DOCUME~1/ljlopez/CONFIG~1/Temp/notesE1EF34/Otros%20Anexos/Gastos%20Regionales,%20Setiembre%202011.xlsx" TargetMode="External"/><Relationship Id="rId1" Type="http://schemas.openxmlformats.org/officeDocument/2006/relationships/externalLinkPath" Target="/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DOCUME~1/ECESPE~1/CONFIG~1/Temp/notesFFF692/Otros%20Anexos/Gastos%20Regionales,%20Diciembre%202011.xlsx" TargetMode="External"/><Relationship Id="rId1" Type="http://schemas.openxmlformats.org/officeDocument/2006/relationships/externalLinkPath" Target="/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Evalbuena/AppData/Local/Microsoft/Windows/Temporary%20Internet%20Files/Content.Outlook/SVA60ZPR/Consolidado%20Diciembre%20%202011%20Banking%20Gaap%20Grupo%20Aval-120411.xlsx" TargetMode="External"/><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Jcruz/Desktop/COnsolidacion/Informacion-Julio2011/Recibidos/Bogota/ECP/Real/CONSOLREAL.xls" TargetMode="External"/><Relationship Id="rId1" Type="http://schemas.openxmlformats.org/officeDocument/2006/relationships/externalLinkPath" Target="/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DOCUME~1/ECESPE~1/CONFIG~1/Temp/notesFFF692/PUC_1112%20v5.9.xlsm" TargetMode="External"/><Relationship Id="rId1" Type="http://schemas.openxmlformats.org/officeDocument/2006/relationships/externalLinkPath" Target="/DOCUME~1/ECESPE~1/CONFIG~1/Temp/notesFFF692/PUC_1112%20v5.9.xlsm"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E/Documents/Brand%20X/JT8D/200/Meridiana/VB%20LLP%20Model%20V3%20Meridiana.xls" TargetMode="External"/><Relationship Id="rId1" Type="http://schemas.openxmlformats.org/officeDocument/2006/relationships/externalLinkPath" Target="/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Jcruz/Desktop/COnsolidacion/Informacion-Julio2011/Recibidos/Bogota/ECP/Financiero/Consol/CONSOLFINAN.xls" TargetMode="External"/><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Grupo_Aval/USGAAP/BANKING/1106/Entregado/Guia%203%20Historica%20a%20Junio%202011%20-%20Agosto%2020%202011%20-%20110922.xlsx" TargetMode="External"/><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ESTADOS%20FINANCIEROS%202002/Salvador/Set/SALV-Mktshare-Emisor%20SET-02.xls" TargetMode="External"/><Relationship Id="rId1" Type="http://schemas.openxmlformats.org/officeDocument/2006/relationships/externalLinkPath" Target="/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DOCUME~1/ljlopez/CONFIG~1/Temp/notesE1EF34/Leasing%20Bogot&#225;,%20PUC%20Marzo%202011%20Final%20sin%20detalles.xlsm" TargetMode="External"/><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E/DOCUME~1/malas/CONFIG~1/Temp/notesE1EF34/Presupuesto%202007%20(Consulta).xls" TargetMode="External"/><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E/Shared/Collections/AMIT/Eswaran_Files/DLF/Julie/wizmon.xls" TargetMode="External"/><Relationship Id="rId1" Type="http://schemas.openxmlformats.org/officeDocument/2006/relationships/externalLinkPath" Target="/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Mis%20documentos/CONSOLIDACION%20ATH/JUNIO%202011/CONSOLIDACION%20PARA%20AVAL_ANUALIZADO/ATH_Estados%20Financieros%20Junio%202011%20(1).xls" TargetMode="External"/><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rchivos%20comunes/2005/Reserva/Cargar%20Reporte%20de%20Mora.xls" TargetMode="External"/><Relationship Id="rId1" Type="http://schemas.openxmlformats.org/officeDocument/2006/relationships/externalLinkPath" Target="/Archivos%20comunes/2005/Reserva/Cargar%20Reporte%20de%20Mora.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Mis%20Documentos/Marielos/Estad&#237;sticas/2005/Nueva%20Estadistica/Nueva%20Estadistica/52.Dias%20de%20atraso%20(Outstanding).xls" TargetMode="External"/><Relationship Id="rId1" Type="http://schemas.openxmlformats.org/officeDocument/2006/relationships/externalLinkPath" Target="/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1</v>
          </cell>
        </row>
        <row r="26">
          <cell r="N26">
            <v>0.91176470588235292</v>
          </cell>
        </row>
        <row r="43">
          <cell r="N43">
            <v>0.85416666666666663</v>
          </cell>
        </row>
        <row r="55">
          <cell r="N55">
            <v>0.8928571428571429</v>
          </cell>
        </row>
        <row r="69">
          <cell r="N69">
            <v>0.9642857142857143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entas"/>
      <sheetName val="Data"/>
      <sheetName val="PL.717 Corporate Expenses"/>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entas"/>
      <sheetName val="Data"/>
      <sheetName val="PL.717 Corporate Expenses"/>
    </sheetNames>
    <sheetDataSet>
      <sheetData sheetId="0"/>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4741-9D90-41BD-BF22-55045021A7F3}">
  <dimension ref="B1:V38"/>
  <sheetViews>
    <sheetView tabSelected="1" topLeftCell="A20" zoomScale="60" zoomScaleNormal="60" workbookViewId="0">
      <selection activeCell="I25" sqref="I25"/>
    </sheetView>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97.42578125" style="1" customWidth="1"/>
    <col min="10" max="10" width="5.85546875" style="1" customWidth="1"/>
    <col min="11" max="11" width="28.140625" style="1" customWidth="1"/>
    <col min="12" max="12" width="4.28515625" style="1" customWidth="1"/>
    <col min="13" max="13" width="78.710937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E3" s="6" t="s">
        <v>0</v>
      </c>
      <c r="F3" s="7" t="s">
        <v>1</v>
      </c>
      <c r="G3" s="7"/>
      <c r="H3" s="7"/>
      <c r="I3" s="7"/>
      <c r="J3" s="7"/>
      <c r="K3" s="7"/>
      <c r="L3" s="7"/>
      <c r="M3" s="7"/>
      <c r="N3" s="8"/>
      <c r="O3" s="8"/>
      <c r="P3" s="9"/>
    </row>
    <row r="4" spans="2:16" ht="18" customHeight="1" x14ac:dyDescent="0.3">
      <c r="B4" s="5"/>
      <c r="E4" s="10"/>
      <c r="F4" s="7"/>
      <c r="G4" s="7"/>
      <c r="H4" s="7"/>
      <c r="I4" s="7"/>
      <c r="J4" s="7"/>
      <c r="K4" s="7"/>
      <c r="L4" s="7"/>
      <c r="M4" s="7"/>
      <c r="N4" s="8"/>
      <c r="O4" s="8"/>
      <c r="P4" s="9"/>
    </row>
    <row r="5" spans="2:16" ht="41.25" customHeight="1" x14ac:dyDescent="0.3">
      <c r="B5" s="5"/>
      <c r="E5" s="11" t="s">
        <v>2</v>
      </c>
      <c r="F5" s="12" t="s">
        <v>3</v>
      </c>
      <c r="G5" s="13"/>
      <c r="H5" s="13"/>
      <c r="I5" s="13"/>
      <c r="J5" s="13"/>
      <c r="K5" s="13"/>
      <c r="L5" s="13"/>
      <c r="M5" s="14"/>
      <c r="N5" s="15"/>
      <c r="O5" s="15"/>
      <c r="P5" s="9"/>
    </row>
    <row r="6" spans="2:16" ht="18" customHeight="1" thickBot="1" x14ac:dyDescent="0.35">
      <c r="B6" s="5"/>
      <c r="E6" s="16"/>
      <c r="F6" s="15"/>
      <c r="G6" s="15"/>
      <c r="H6" s="15"/>
      <c r="I6" s="15"/>
      <c r="J6" s="15"/>
      <c r="K6" s="15"/>
      <c r="L6" s="15"/>
      <c r="P6" s="9"/>
    </row>
    <row r="7" spans="2:16" ht="93" customHeight="1" thickBot="1" x14ac:dyDescent="0.25">
      <c r="B7" s="5"/>
      <c r="I7" s="17" t="s">
        <v>4</v>
      </c>
      <c r="J7" s="18"/>
      <c r="K7" s="19"/>
      <c r="M7" s="20">
        <f>+AVERAGE(G25,G27,G29,G31,G33)</f>
        <v>0.92461484593837517</v>
      </c>
      <c r="N7" s="21"/>
      <c r="O7" s="21"/>
      <c r="P7" s="9"/>
    </row>
    <row r="8" spans="2:16" ht="18" customHeight="1" x14ac:dyDescent="0.25">
      <c r="B8" s="5"/>
      <c r="M8" s="22"/>
      <c r="N8" s="22"/>
      <c r="O8" s="22"/>
      <c r="P8" s="9"/>
    </row>
    <row r="9" spans="2:16" ht="18" customHeight="1" x14ac:dyDescent="0.2">
      <c r="B9" s="5"/>
      <c r="P9" s="9"/>
    </row>
    <row r="10" spans="2:16" x14ac:dyDescent="0.2">
      <c r="B10" s="5"/>
      <c r="P10" s="9"/>
    </row>
    <row r="11" spans="2:16" x14ac:dyDescent="0.2">
      <c r="B11" s="5"/>
      <c r="P11" s="9"/>
    </row>
    <row r="12" spans="2:16" x14ac:dyDescent="0.2">
      <c r="B12" s="5"/>
      <c r="P12" s="9"/>
    </row>
    <row r="13" spans="2:16" x14ac:dyDescent="0.2">
      <c r="B13" s="5"/>
      <c r="P13" s="9"/>
    </row>
    <row r="14" spans="2:16" x14ac:dyDescent="0.2">
      <c r="B14" s="5"/>
      <c r="P14" s="9"/>
    </row>
    <row r="15" spans="2:16" x14ac:dyDescent="0.2">
      <c r="B15" s="5"/>
      <c r="P15" s="9"/>
    </row>
    <row r="16" spans="2:16" x14ac:dyDescent="0.2">
      <c r="B16" s="5"/>
      <c r="P16" s="9"/>
    </row>
    <row r="17" spans="2:22" ht="23.25" x14ac:dyDescent="0.2">
      <c r="B17" s="5"/>
      <c r="C17" s="23" t="s">
        <v>5</v>
      </c>
      <c r="D17" s="24"/>
      <c r="E17" s="24"/>
      <c r="F17" s="24"/>
      <c r="G17" s="24"/>
      <c r="H17" s="24"/>
      <c r="I17" s="24"/>
      <c r="J17" s="24"/>
      <c r="K17" s="24"/>
      <c r="L17" s="24"/>
      <c r="M17" s="25"/>
      <c r="N17" s="26"/>
      <c r="O17" s="26"/>
      <c r="P17" s="9"/>
    </row>
    <row r="18" spans="2:22" ht="15.75" customHeight="1" x14ac:dyDescent="0.2">
      <c r="B18" s="5"/>
      <c r="C18" s="27"/>
      <c r="D18" s="27"/>
      <c r="E18" s="27"/>
      <c r="F18" s="27"/>
      <c r="G18" s="27"/>
      <c r="H18" s="27"/>
      <c r="I18" s="27"/>
      <c r="J18" s="27"/>
      <c r="K18" s="27"/>
      <c r="L18" s="27"/>
      <c r="M18" s="27"/>
      <c r="N18" s="28"/>
      <c r="O18" s="28"/>
      <c r="P18" s="9"/>
    </row>
    <row r="19" spans="2:22" ht="201.75" customHeight="1" x14ac:dyDescent="0.2">
      <c r="B19" s="5"/>
      <c r="C19" s="29" t="s">
        <v>6</v>
      </c>
      <c r="D19" s="30"/>
      <c r="E19" s="31" t="s">
        <v>7</v>
      </c>
      <c r="F19" s="32" t="s">
        <v>8</v>
      </c>
      <c r="G19" s="33"/>
      <c r="H19" s="33"/>
      <c r="I19" s="33"/>
      <c r="J19" s="33"/>
      <c r="K19" s="33"/>
      <c r="L19" s="33"/>
      <c r="M19" s="34"/>
      <c r="N19" s="35"/>
      <c r="O19" s="35"/>
      <c r="P19" s="9"/>
    </row>
    <row r="20" spans="2:22" ht="195" customHeight="1" x14ac:dyDescent="0.2">
      <c r="B20" s="5"/>
      <c r="C20" s="29" t="s">
        <v>9</v>
      </c>
      <c r="D20" s="30"/>
      <c r="E20" s="31" t="s">
        <v>7</v>
      </c>
      <c r="F20" s="32" t="s">
        <v>10</v>
      </c>
      <c r="G20" s="33"/>
      <c r="H20" s="33"/>
      <c r="I20" s="33"/>
      <c r="J20" s="33"/>
      <c r="K20" s="33"/>
      <c r="L20" s="33"/>
      <c r="M20" s="34"/>
      <c r="N20" s="35"/>
      <c r="O20" s="35"/>
      <c r="P20" s="9"/>
    </row>
    <row r="21" spans="2:22" ht="306.75" customHeight="1" x14ac:dyDescent="0.2">
      <c r="B21" s="5"/>
      <c r="C21" s="36" t="s">
        <v>11</v>
      </c>
      <c r="D21" s="37"/>
      <c r="E21" s="31" t="s">
        <v>7</v>
      </c>
      <c r="F21" s="32" t="s">
        <v>12</v>
      </c>
      <c r="G21" s="33"/>
      <c r="H21" s="33"/>
      <c r="I21" s="33"/>
      <c r="J21" s="33"/>
      <c r="K21" s="33"/>
      <c r="L21" s="33"/>
      <c r="M21" s="34"/>
      <c r="N21" s="35"/>
      <c r="O21" s="35"/>
      <c r="P21" s="9"/>
    </row>
    <row r="22" spans="2:22" ht="66" customHeight="1" thickBot="1" x14ac:dyDescent="0.25">
      <c r="B22" s="5"/>
      <c r="G22" s="38"/>
      <c r="P22" s="9"/>
    </row>
    <row r="23" spans="2:22" ht="102.75" customHeight="1" thickBot="1" x14ac:dyDescent="0.25">
      <c r="B23" s="5"/>
      <c r="C23" s="39" t="s">
        <v>13</v>
      </c>
      <c r="D23" s="40"/>
      <c r="E23" s="41" t="s">
        <v>14</v>
      </c>
      <c r="F23" s="40"/>
      <c r="G23" s="41" t="s">
        <v>15</v>
      </c>
      <c r="H23" s="40"/>
      <c r="I23" s="42" t="s">
        <v>16</v>
      </c>
      <c r="J23" s="43"/>
      <c r="K23" s="44" t="s">
        <v>17</v>
      </c>
      <c r="L23" s="43"/>
      <c r="M23" s="45" t="s">
        <v>18</v>
      </c>
      <c r="N23" s="43"/>
      <c r="O23" s="46" t="s">
        <v>19</v>
      </c>
      <c r="P23" s="9"/>
      <c r="Q23" s="47"/>
    </row>
    <row r="24" spans="2:22" ht="6.75" customHeight="1" x14ac:dyDescent="0.35">
      <c r="B24" s="5"/>
      <c r="C24" s="48"/>
      <c r="D24"/>
      <c r="E24"/>
      <c r="F24"/>
      <c r="G24"/>
      <c r="H24"/>
      <c r="I24" s="49"/>
      <c r="J24"/>
      <c r="K24" s="49"/>
      <c r="L24"/>
      <c r="M24"/>
      <c r="N24"/>
      <c r="O24"/>
      <c r="P24" s="9"/>
    </row>
    <row r="25" spans="2:22" ht="409.5" x14ac:dyDescent="0.2">
      <c r="B25" s="5"/>
      <c r="C25" s="50" t="s">
        <v>20</v>
      </c>
      <c r="D25" s="51"/>
      <c r="E25" s="52" t="str">
        <f>+IF([1]Hoja1!$N$2&gt;=0.5,"Si","No")</f>
        <v>Si</v>
      </c>
      <c r="F25" s="53"/>
      <c r="G25" s="54">
        <f>+[1]Hoja1!N2</f>
        <v>1</v>
      </c>
      <c r="H25" s="53"/>
      <c r="I25" s="55" t="s">
        <v>21</v>
      </c>
      <c r="J25" s="56"/>
      <c r="K25" s="57">
        <v>0.98</v>
      </c>
      <c r="L25" s="58"/>
      <c r="M25" s="59" t="s">
        <v>22</v>
      </c>
      <c r="N25" s="60"/>
      <c r="O25" s="61">
        <f>G25-K25</f>
        <v>2.0000000000000018E-2</v>
      </c>
      <c r="P25" s="62"/>
      <c r="Q25" s="63"/>
      <c r="R25" s="63"/>
      <c r="S25" s="63"/>
      <c r="T25" s="63"/>
      <c r="U25" s="63"/>
      <c r="V25" s="63"/>
    </row>
    <row r="26" spans="2:22" ht="6.75" customHeight="1" x14ac:dyDescent="0.35">
      <c r="B26" s="5"/>
      <c r="C26" s="48"/>
      <c r="D26"/>
      <c r="E26" s="64"/>
      <c r="F26"/>
      <c r="G26" s="65"/>
      <c r="H26"/>
      <c r="I26" s="66"/>
      <c r="J26"/>
      <c r="K26" s="49"/>
      <c r="L26"/>
      <c r="M26" s="67"/>
      <c r="N26" s="67"/>
      <c r="O26" s="68"/>
      <c r="P26" s="9"/>
    </row>
    <row r="27" spans="2:22" ht="403.5" customHeight="1" x14ac:dyDescent="0.2">
      <c r="B27" s="5"/>
      <c r="C27" s="69" t="s">
        <v>23</v>
      </c>
      <c r="D27" s="51"/>
      <c r="E27" s="52" t="str">
        <f>+IF([1]Hoja1!$N$26&gt;=0.5,"Si","No")</f>
        <v>Si</v>
      </c>
      <c r="F27"/>
      <c r="G27" s="54">
        <f>+[1]Hoja1!N26</f>
        <v>0.91176470588235292</v>
      </c>
      <c r="H27"/>
      <c r="I27" s="70" t="s">
        <v>24</v>
      </c>
      <c r="J27"/>
      <c r="K27" s="57">
        <v>0.94</v>
      </c>
      <c r="L27" s="71"/>
      <c r="M27" s="59" t="s">
        <v>25</v>
      </c>
      <c r="N27" s="60"/>
      <c r="O27" s="61">
        <f>G27-K27</f>
        <v>-2.8235294117647025E-2</v>
      </c>
      <c r="P27" s="9"/>
    </row>
    <row r="28" spans="2:22" ht="6.75" customHeight="1" x14ac:dyDescent="0.35">
      <c r="B28" s="5"/>
      <c r="C28" s="48"/>
      <c r="D28"/>
      <c r="E28" s="64"/>
      <c r="F28"/>
      <c r="G28" s="65"/>
      <c r="H28"/>
      <c r="I28" s="66"/>
      <c r="J28"/>
      <c r="K28" s="49"/>
      <c r="L28"/>
      <c r="M28" s="67"/>
      <c r="N28" s="67"/>
      <c r="O28" s="68"/>
      <c r="P28" s="9"/>
    </row>
    <row r="29" spans="2:22" ht="399.75" customHeight="1" x14ac:dyDescent="0.2">
      <c r="B29" s="5"/>
      <c r="C29" s="72" t="s">
        <v>26</v>
      </c>
      <c r="D29" s="51"/>
      <c r="E29" s="52" t="str">
        <f>+IF([1]Hoja1!$N$43&gt;=0.5,"Si","No")</f>
        <v>Si</v>
      </c>
      <c r="F29"/>
      <c r="G29" s="54">
        <f>+[1]Hoja1!N43</f>
        <v>0.85416666666666663</v>
      </c>
      <c r="H29"/>
      <c r="I29" s="70" t="s">
        <v>27</v>
      </c>
      <c r="J29"/>
      <c r="K29" s="57">
        <v>0.77</v>
      </c>
      <c r="L29" s="71"/>
      <c r="M29" s="59" t="s">
        <v>28</v>
      </c>
      <c r="N29" s="60"/>
      <c r="O29" s="61">
        <f>G29-K29</f>
        <v>8.4166666666666612E-2</v>
      </c>
      <c r="P29" s="9"/>
    </row>
    <row r="30" spans="2:22" ht="6.75" customHeight="1" x14ac:dyDescent="0.35">
      <c r="B30" s="5"/>
      <c r="C30" s="48"/>
      <c r="D30"/>
      <c r="E30" s="64"/>
      <c r="F30"/>
      <c r="G30" s="65"/>
      <c r="H30"/>
      <c r="I30" s="66"/>
      <c r="J30"/>
      <c r="K30" s="49"/>
      <c r="L30"/>
      <c r="M30" s="67"/>
      <c r="N30" s="67"/>
      <c r="O30" s="68"/>
      <c r="P30" s="9"/>
    </row>
    <row r="31" spans="2:22" ht="393.75" customHeight="1" x14ac:dyDescent="0.2">
      <c r="B31" s="5"/>
      <c r="C31" s="73" t="s">
        <v>29</v>
      </c>
      <c r="D31" s="51"/>
      <c r="E31" s="52" t="str">
        <f>+IF([1]Hoja1!$N$55&gt;=0.5,"Si","No")</f>
        <v>Si</v>
      </c>
      <c r="F31"/>
      <c r="G31" s="54">
        <f>+[1]Hoja1!N55</f>
        <v>0.8928571428571429</v>
      </c>
      <c r="H31"/>
      <c r="I31" s="70" t="s">
        <v>30</v>
      </c>
      <c r="J31"/>
      <c r="K31" s="57">
        <v>0.79</v>
      </c>
      <c r="L31" s="71"/>
      <c r="M31" s="59" t="s">
        <v>31</v>
      </c>
      <c r="N31" s="60"/>
      <c r="O31" s="61">
        <f>G31-K31</f>
        <v>0.10285714285714287</v>
      </c>
      <c r="P31" s="9"/>
    </row>
    <row r="32" spans="2:22" ht="6.75" customHeight="1" x14ac:dyDescent="0.35">
      <c r="B32" s="5"/>
      <c r="C32" s="48"/>
      <c r="D32"/>
      <c r="E32" s="64"/>
      <c r="F32"/>
      <c r="G32" s="65"/>
      <c r="H32"/>
      <c r="I32" s="66"/>
      <c r="J32"/>
      <c r="K32" s="49"/>
      <c r="L32"/>
      <c r="M32" s="67"/>
      <c r="N32" s="67"/>
      <c r="O32" s="68"/>
      <c r="P32" s="9"/>
    </row>
    <row r="33" spans="2:16" ht="153" customHeight="1" thickBot="1" x14ac:dyDescent="0.25">
      <c r="B33" s="5"/>
      <c r="C33" s="74" t="s">
        <v>32</v>
      </c>
      <c r="D33" s="51"/>
      <c r="E33" s="52" t="str">
        <f>+IF([1]Hoja1!$N$69&gt;=0.5,"Si","No")</f>
        <v>Si</v>
      </c>
      <c r="F33"/>
      <c r="G33" s="54">
        <f>+[1]Hoja1!N69</f>
        <v>0.9642857142857143</v>
      </c>
      <c r="H33"/>
      <c r="I33" s="75" t="s">
        <v>33</v>
      </c>
      <c r="J33"/>
      <c r="K33" s="57">
        <v>1</v>
      </c>
      <c r="L33" s="71"/>
      <c r="M33" s="76" t="s">
        <v>34</v>
      </c>
      <c r="N33" s="60"/>
      <c r="O33" s="61">
        <f>G33-K33</f>
        <v>-3.5714285714285698E-2</v>
      </c>
      <c r="P33" s="9"/>
    </row>
    <row r="34" spans="2:16" ht="15.75" x14ac:dyDescent="0.2">
      <c r="B34" s="5"/>
      <c r="C34" s="77"/>
      <c r="D34" s="77"/>
      <c r="E34" s="28"/>
      <c r="M34" s="78"/>
      <c r="N34" s="78"/>
      <c r="O34" s="78"/>
      <c r="P34" s="9"/>
    </row>
    <row r="35" spans="2:16" ht="15.75" x14ac:dyDescent="0.2">
      <c r="B35" s="5"/>
      <c r="C35" s="79"/>
      <c r="D35" s="77"/>
      <c r="E35" s="28"/>
      <c r="M35" s="78"/>
      <c r="N35" s="78"/>
      <c r="O35" s="78"/>
      <c r="P35" s="9"/>
    </row>
    <row r="36" spans="2:16" x14ac:dyDescent="0.2">
      <c r="B36" s="5"/>
      <c r="C36" s="80"/>
      <c r="P36" s="9"/>
    </row>
    <row r="37" spans="2:16" ht="13.5" thickBot="1" x14ac:dyDescent="0.25">
      <c r="B37" s="81"/>
      <c r="C37" s="82"/>
      <c r="D37" s="82"/>
      <c r="E37" s="82"/>
      <c r="F37" s="82"/>
      <c r="G37" s="82"/>
      <c r="H37" s="82"/>
      <c r="I37" s="82"/>
      <c r="J37" s="82"/>
      <c r="K37" s="82"/>
      <c r="L37" s="82"/>
      <c r="M37" s="82"/>
      <c r="N37" s="82"/>
      <c r="O37" s="82"/>
      <c r="P37" s="83"/>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9304AB9E-2E43-45B1-B88D-98A1CC7CDC6B}">
      <formula1>"Si,No,En proceso"</formula1>
    </dataValidation>
    <dataValidation type="list" allowBlank="1" showInputMessage="1" showErrorMessage="1" sqref="N20:O20 E20:E21" xr:uid="{A58E3ABE-694E-4EDB-AED7-AA21E2DAD3A7}">
      <formula1>"Si, No"</formula1>
    </dataValidation>
    <dataValidation type="list" allowBlank="1" showInputMessage="1" showErrorMessage="1" sqref="N19:O19" xr:uid="{742FEF8F-8112-4604-8008-3076EB12F724}">
      <formula1>"Si,No"</formula1>
    </dataValidation>
    <dataValidation allowBlank="1" showInputMessage="1" showErrorMessage="1" prompt="Celda formulada, información proveniente de la pestaña de deficiencias." sqref="E23" xr:uid="{BBA76A4D-2302-4205-A70C-15FE7DAD6423}"/>
  </dataValidation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Damian Camilo Vargas Vargas</dc:creator>
  <cp:lastModifiedBy>Damian Camilo Vargas Vargas</cp:lastModifiedBy>
  <dcterms:created xsi:type="dcterms:W3CDTF">2026-07-31T17:16:54Z</dcterms:created>
  <dcterms:modified xsi:type="dcterms:W3CDTF">2026-07-31T17:19:26Z</dcterms:modified>
</cp:coreProperties>
</file>