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2FEBRERO\Obligacion9\Reporteenero\"/>
    </mc:Choice>
  </mc:AlternateContent>
  <xr:revisionPtr revIDLastSave="0" documentId="13_ncr:1_{09E2C0E8-C709-4730-BAFF-B4BA4DBAA8A4}"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8" i="70"/>
  <c r="H29" i="70" s="1"/>
  <c r="H30" i="70" s="1"/>
  <c r="H31" i="70" s="1"/>
  <c r="H32" i="70" s="1"/>
  <c r="H33" i="70" s="1"/>
  <c r="H34" i="70" s="1"/>
  <c r="H35" i="70" s="1"/>
  <c r="H36" i="70" s="1"/>
  <c r="H37" i="70" s="1"/>
  <c r="H38" i="70" s="1"/>
  <c r="H27" i="70"/>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8" i="68"/>
  <c r="H29" i="68" s="1"/>
  <c r="H30" i="68" s="1"/>
  <c r="H31" i="68" s="1"/>
  <c r="H32" i="68" s="1"/>
  <c r="H33" i="68" s="1"/>
  <c r="H34" i="68" s="1"/>
  <c r="H35" i="68" s="1"/>
  <c r="H27" i="68"/>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H30" i="47"/>
  <c r="J13" i="5"/>
  <c r="I13" i="5" s="1"/>
  <c r="J15" i="5"/>
  <c r="D31" i="62"/>
  <c r="D32" i="62" s="1"/>
  <c r="I30" i="62"/>
  <c r="AC19" i="5" l="1"/>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F34" i="47"/>
  <c r="H33" i="47"/>
  <c r="D35" i="62"/>
  <c r="H34" i="62"/>
  <c r="I34" i="62"/>
  <c r="F41" i="62"/>
  <c r="D34" i="47" l="1"/>
  <c r="I33" i="47"/>
  <c r="D36" i="62"/>
  <c r="I35" i="62"/>
  <c r="H35" i="62"/>
  <c r="F35" i="47"/>
  <c r="H34" i="47"/>
  <c r="I34" i="47" l="1"/>
  <c r="D35" i="47"/>
  <c r="F36" i="47"/>
  <c r="H35" i="47"/>
  <c r="I36" i="62"/>
  <c r="D37" i="62"/>
  <c r="H36" i="62"/>
  <c r="D36" i="47" l="1"/>
  <c r="I35" i="47"/>
  <c r="D38" i="62"/>
  <c r="I37" i="62"/>
  <c r="H37" i="62"/>
  <c r="F37" i="47"/>
  <c r="H36" i="47"/>
  <c r="I36" i="47" l="1"/>
  <c r="D37" i="47"/>
  <c r="F38" i="47"/>
  <c r="H37"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<sst xmlns="http://schemas.openxmlformats.org/spreadsheetml/2006/main" count="1138" uniqueCount="386">
  <si>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</si>
  <si>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</si>
  <si>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</si>
  <si>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</si>
  <si>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</si>
  <si>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</si>
  <si>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</si>
  <si>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</si>
  <si>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</si>
  <si>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</si>
  <si>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</si>
  <si>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</si>
  <si>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</si>
  <si>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</si>
  <si>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</si>
  <si>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</si>
  <si>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</si>
  <si>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</si>
  <si>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</si>
  <si>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</si>
  <si>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</si>
  <si>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</si>
  <si>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</si>
  <si>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</si>
  <si>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</si>
  <si>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</si>
  <si>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</si>
  <si>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</si>
  <si>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</si>
  <si>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</si>
  <si>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</si>
  <si>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</si>
  <si>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</si>
  <si>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</si>
  <si>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</si>
  <si>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</si>
  <si>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</si>
  <si>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</si>
  <si>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</si>
  <si>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</si>
  <si>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</si>
  <si>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</si>
  <si>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</si>
  <si>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</si>
  <si>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</si>
  <si>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</si>
  <si>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</si>
  <si>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</si>
  <si>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</si>
  <si>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</si>
  <si>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</si>
  <si>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</si>
  <si>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</si>
  <si>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</si>
  <si>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</si>
  <si>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</si>
  <si>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</si>
  <si>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</si>
  <si>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</si>
  <si>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</si>
  <si>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</si>
  <si>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</si>
  <si>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</si>
  <si>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</si>
  <si>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</si>
  <si>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</si>
  <si>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</si>
  <si>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</si>
  <si>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</si>
  <si>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</si>
  <si>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</si>
  <si>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</si>
  <si>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</si>
  <si>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</si>
  <si>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</si>
  <si>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</si>
  <si>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</si>
  <si>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</si>
  <si>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</si>
  <si>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</si>
  <si>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</si>
  <si>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</si>
  <si>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</si>
  <si>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</si>
  <si>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</si>
  <si>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</si>
  <si>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</si>
  <si>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</si>
  <si>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</si>
  <si>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</si>
  <si>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</si>
  <si>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</si>
  <si>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</si>
  <si>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</si>
  <si>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</si>
  <si>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</si>
  <si>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</si>
  <si>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</si>
  <si>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</si>
  <si>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</si>
  <si>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</si>
  <si>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</si>
  <si>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</si>
  <si>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</si>
  <si>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</si>
  <si>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</si>
  <si>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</si>
  <si>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</si>
  <si>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</si>
  <si>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</si>
  <si>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</si>
  <si>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</si>
  <si>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</si>
  <si>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</si>
  <si>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</si>
  <si>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</si>
  <si>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</si>
  <si>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</si>
  <si>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</si>
  <si>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</si>
  <si>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</si>
  <si>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</si>
  <si>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</si>
  <si>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</si>
  <si>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</si>
  <si>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</si>
  <si>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</si>
  <si>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</si>
  <si>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</si>
  <si>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</si>
  <si>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</si>
  <si>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</si>
  <si>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</si>
  <si>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</si>
  <si>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</si>
  <si>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</si>
  <si>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</si>
  <si>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</si>
  <si>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</si>
  <si>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</si>
  <si>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</si>
  <si>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</si>
  <si>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</si>
  <si>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</si>
  <si>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</si>
  <si>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</si>
  <si>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</si>
  <si>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</si>
  <si>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</si>
  <si>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</si>
  <si>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</si>
  <si>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</si>
  <si>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</si>
  <si>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</si>
  <si>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</si>
  <si>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</si>
  <si>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</si>
  <si>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</si>
  <si>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</si>
  <si>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</si>
  <si>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</si>
  <si>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</si>
  <si>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</si>
  <si>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</si>
  <si>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</si>
  <si>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</si>
  <si>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</si>
  <si>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</si>
  <si>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</si>
  <si>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</si>
  <si>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</si>
  <si>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</si>
  <si>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</si>
  <si>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</si>
  <si>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</si>
  <si>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</si>
  <si>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</si>
  <si>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</si>
  <si>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</si>
  <si>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</si>
  <si>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</si>
  <si>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</si>
  <si>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</si>
  <si>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</si>
  <si>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</si>
  <si>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</si>
  <si>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</si>
  <si>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</si>
  <si>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</si>
  <si>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</si>
  <si>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</si>
  <si>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</si>
  <si>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</si>
  <si>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</si>
  <si>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</si>
  <si>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</si>
  <si>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</si>
  <si>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</si>
  <si>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</si>
  <si>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</si>
  <si>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</si>
  <si>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</si>
  <si>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</si>
  <si>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</si>
  <si>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</si>
  <si>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</si>
  <si>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</si>
  <si>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</si>
  <si>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</si>
  <si>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</si>
  <si>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</si>
  <si>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</si>
  <si>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</si>
  <si>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</si>
  <si>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</si>
  <si>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</si>
  <si>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</si>
  <si>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</si>
  <si>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</si>
  <si>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</si>
  <si>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</si>
  <si>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</si>
  <si>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</si>
  <si>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</si>
  <si>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</si>
  <si>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</si>
  <si>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</si>
  <si>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</si>
  <si>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</si>
  <si>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</si>
  <si>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</si>
  <si>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</si>
  <si>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</si>
  <si>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</si>
  <si>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</si>
  <si>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</si>
  <si>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</si>
  <si>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</si>
  <si>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</si>
  <si>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</si>
  <si>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</si>
  <si>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</si>
  <si>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</si>
  <si>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</si>
  <si>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</si>
  <si>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</si>
  <si>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</si>
  <si>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</si>
  <si>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</si>
  <si>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</si>
  <si>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</si>
  <si>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</si>
  <si>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</si>
  <si>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</si>
  <si>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</si>
  <si>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</si>
  <si>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</si>
  <si>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</si>
  <si>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</si>
  <si>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</si>
  <si>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</si>
  <si>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</si>
  <si>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</si>
  <si>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</si>
  <si>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</si>
  <si>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</si>
  <si>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</si>
  <si>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</si>
  <si>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</si>
  <si>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</si>
  <si>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</si>
  <si>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</si>
  <si>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</si>
  <si>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</si>
  <si>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</si>
  <si>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</si>
  <si>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</si>
  <si>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</si>
  <si>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</si>
  <si>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</si>
  <si>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</si>
  <si>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</si>
  <si>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</si>
  <si>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</si>
  <si>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</si>
  <si>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</si>
  <si>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</si>
  <si>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</si>
  <si>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</si>
  <si>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</si>
  <si>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</si>
  <si>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</si>
  <si>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</si>
  <si>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</si>
  <si>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</si>
  <si>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</si>
  <si>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</si>
  <si>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</si>
  <si>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</si>
  <si>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</si>
  <si>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</si>
  <si>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</si>
  <si>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</si>
  <si>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</si>
  <si>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</si>
  <si>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</si>
  <si>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</si>
  <si>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</si>
  <si>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</si>
  <si>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</si>
  <si>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</si>
  <si>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</si>
  <si>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</si>
  <si>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</si>
  <si>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</si>
  <si>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</si>
  <si>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</si>
  <si>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</si>
  <si>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</si>
  <si>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</si>
  <si>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</si>
  <si>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</si>
  <si>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</si>
  <si>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</si>
  <si>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</si>
  <si>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</si>
  <si>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</si>
  <si>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</si>
  <si>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</si>
  <si>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</si>
  <si>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</si>
  <si>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</si>
  <si>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</si>
  <si>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</si>
  <si>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</si>
  <si>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</si>
  <si>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</si>
  <si>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</si>
  <si>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</si>
  <si>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</si>
  <si>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</si>
  <si>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</si>
  <si>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</si>
  <si>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</si>
  <si>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</si>
  <si>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</si>
  <si>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</si>
  <si>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</si>
  <si>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</si>
  <si>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</si>
  <si>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</si>
  <si>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</si>
  <si>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</si>
  <si>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</si>
  <si>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</si>
  <si>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</si>
  <si>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</si>
  <si>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</si>
  <si>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</si>
  <si>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</si>
  <si>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</si>
  <si>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</si>
  <si>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</si>
  <si>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</si>
  <si>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</si>
  <si>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</si>
  <si>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</si>
  <si>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</si>
  <si>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</si>
  <si>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</si>
  <si>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</si>
  <si>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</si>
  <si>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Durante el mes de enero se vincularon 2440 ciudadanos y ciudadanas en la estrategia de sensibilización, educación y formación a través de los ámbitos comunitario y educativo con las siguiente actividades. 
Ambito Educativo: 2302
Ambito Comunitarioa: 138
La secretaría de educación lanzó la jornada "De regreso a clase otra vez" en donde solicitó el acompañamiento del equipo de cultura con actividades pedagógicas para recibir a los estudiantes de más de veinte (20) colegios del Distrito. El equipo participó  en  siete (7) de ellos, en donde en su gran mayoría se sensibilizaron a todos los estudiantes de los planteles. en total fueron (2302) estudiantes.
Por otro lado, se realizaron  seis (6) entre, visitas y  operativos  de huellitas de la calle abordando a veintiseis (26) ciudadanos habitantes de calle y atención a sus animales. Se realizaron tres (3) actividades en la ruralidad con  veintiocho (28) personas vinculadas a la estrategia y dos (2) actividades de sensibilización comunitaria solicitadas por otras entidades con ochenta y cuatro (84) personas sensibilizadas.</t>
  </si>
  <si>
    <t>Ibith Fernanda Cortes Ardila - Equipo de Participacion Ciudadana</t>
  </si>
  <si>
    <t xml:space="preserve">Para dar cumplimiento de la meta de vincular 350 prestadores de servicio para la vigencia 2022, se llevó a cabo 1 procesos de socialización de los lineamentos técnicos desarrollados para la regulación de las diferentes prestaciones de servicios que trabajan para y con los animales, a partir de los cuales se vincularon 10 prestadores de servicios a la estrategia de regulación del IDPYBA. </t>
  </si>
  <si>
    <t xml:space="preserve">El compromiso para el cumplimiento de la meta para el mes de enero frente a las campañas, era la elección de las temáticas de las mismas, las cuales quedaron de la siguiente manera: campaña 1: Ruralidad; Campaña 2: Familia interespecie. </t>
  </si>
  <si>
    <t xml:space="preserve">En el mes de enero por temas de contratación no se realizaron actividades para sensibilizar ciudadanos en temas de participación para la prtección y bienestar animal. Pese a ello, se reportan 84 ciudadanos sensibilizados que traíamos de la vigencia 2021, los cuales se determinó que podrían ser reportados en la vigencia 2022, mediante Fe de erratas. </t>
  </si>
  <si>
    <t xml:space="preserve">Se hizo cumplimiento de los pactos realizados en las localidades de Usme, Ciudad Bolívar, Antonio Nariño, Bosa, Engativá, Fontibón, los Mártires, San Cristóbal, Santa Fe, Suba y Teusaquillo, llevando los servicios de protcción y bienestar animal a las comunidades con quienes se pactaron los compromisos. Lo anterior alcanzado en la vigencia 2021, los cuales se determinó que podrían ser reportados en la vigencia 2022, mediante Fe de erratas. </t>
  </si>
  <si>
    <t xml:space="preserve">Durante el mes de enero, se realizó una proyección de algunas de la alianzas que se pueden realizar durate los primeros meses del año y que ya contaban con un avance el 2021. Se realizó la Identificación de necesidad y actores, lo que corresponde a un avance del 1% en el POA. </t>
  </si>
  <si>
    <t>NO APLICA</t>
  </si>
  <si>
    <t>María del Pilar Cruz Valencia -  Equipo de Cultura Ciudadana</t>
  </si>
  <si>
    <t xml:space="preserve">Se evidencia retrasos asociados a la contratación. El equipo se encuentra contratado, se tiene proyectaddo superar el retraso el próximo mes. </t>
  </si>
  <si>
    <t>Durante el mes de enero se vincularon 2440 ciudadanos y ciudadanas en la estrategia de sensibilización, educación y formación a través de los ámbitos comunitario y educativo con las siguientes actividades. 
Ambito Educativo: 2302
Ambito Comunitarioa: 138
La secretaría de educación lanzó la jornada "De regreso a clase otra vez" en donde solicitó el acompañamiento del equipo de cultura con actividades pedagógicas para recibir a los estudiantes de más de veinte (20) colegios del Distrito. El equipo participó  en  siete (7) de ellos, en donde en su gran mayoría se sensibilizaron a todos los estudiantes de los planteles. en total fueron (2302) estudiantes.
Por otro lado, se realizaron  seis (6) entre, visitas y  operativos  de huellitas de la calle abordando a veintiseis (26) ciudadanos habitantes de calle y atención a sus animales. Se realizaron tres (3) actividades en la ruralidad con  veintiocho (28) personas vinculadas a la estrategia y dos (2) actividades de sensibilización comunitaria solicitadas por otras entidades con ochenta y cuatro (84) personas sensibilizadas.</t>
  </si>
  <si>
    <t xml:space="preserve">Se evidencia retrasos en POA asociados a la acción, Desarrollar de acciones propias de la estrategia pisa el freno: hay vida en la via. 
Se tiene proyectado superar el retraso el próximo mes. </t>
  </si>
  <si>
    <t xml:space="preserve">Durante el mes de enero, se realizó una proyección de algunas de la alianzas que se pueden realizar durante los primeros meses del año y que ya contaban con un avance en el 2021. Se realizó la Identificación de necesidad y actores, lo que corresponde a un avance del 1% en el POA. </t>
  </si>
  <si>
    <t xml:space="preserve">Se hizo cumplimiento de los pactos realizados en las localidades de Usme, Ciudad Bolívar, Antonio Nariño, Bosa, Engativá, Fontibón, los Mártires, San Cristóbal, Santa Fe, Suba y Teusaquillo, llevando los servicios de protección y bienestar animal a las comunidades con quienes se pactaron los compromisos. Lo anterior alcanzado en la vigencia 2021, los cuales se determinó que podrían ser reportados en la vigencia 2022, mediante Fe de erratas.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</si>
</sst>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171" fontId="65" fillId="65" borderId="10" xfId="1250" applyNumberFormat="1" applyFont="1" applyFill="1" applyBorder="1" applyAlignment="1">
      <alignment horizontal="center" vertical="center"/>
    </xf>
    <xf numFmtId="171" fontId="65" fillId="66" borderId="10" xfId="1250" applyNumberFormat="1" applyFont="1" applyFill="1" applyBorder="1" applyAlignment="1">
      <alignment horizontal="center" vertical="center"/>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65" fillId="24" borderId="10" xfId="1250" applyNumberFormat="1" applyFont="1" applyFill="1" applyBorder="1" applyAlignment="1">
      <alignment horizontal="center" vertical="center"/>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left" vertical="center" wrapText="1"/>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11</c:v>
                </c:pt>
                <c:pt idx="2">
                  <c:v>21</c:v>
                </c:pt>
                <c:pt idx="3">
                  <c:v>21</c:v>
                </c:pt>
                <c:pt idx="4">
                  <c:v>57</c:v>
                </c:pt>
                <c:pt idx="5">
                  <c:v>41</c:v>
                </c:pt>
                <c:pt idx="6">
                  <c:v>40</c:v>
                </c:pt>
                <c:pt idx="7">
                  <c:v>40</c:v>
                </c:pt>
                <c:pt idx="8">
                  <c:v>40</c:v>
                </c:pt>
                <c:pt idx="9">
                  <c:v>27</c:v>
                </c:pt>
                <c:pt idx="10">
                  <c:v>21</c:v>
                </c:pt>
                <c:pt idx="11">
                  <c:v>21</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1860</c:v>
                </c:pt>
                <c:pt idx="1">
                  <c:v>2000</c:v>
                </c:pt>
                <c:pt idx="2">
                  <c:v>2000</c:v>
                </c:pt>
                <c:pt idx="3">
                  <c:v>2000</c:v>
                </c:pt>
                <c:pt idx="4">
                  <c:v>2000</c:v>
                </c:pt>
                <c:pt idx="5">
                  <c:v>2000</c:v>
                </c:pt>
                <c:pt idx="6">
                  <c:v>2500</c:v>
                </c:pt>
                <c:pt idx="7">
                  <c:v>2500</c:v>
                </c:pt>
                <c:pt idx="8">
                  <c:v>2000</c:v>
                </c:pt>
                <c:pt idx="9">
                  <c:v>3000</c:v>
                </c:pt>
                <c:pt idx="10">
                  <c:v>2500</c:v>
                </c:pt>
                <c:pt idx="11">
                  <c:v>640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50</c:v>
                </c:pt>
                <c:pt idx="1">
                  <c:v>150</c:v>
                </c:pt>
                <c:pt idx="2">
                  <c:v>250</c:v>
                </c:pt>
                <c:pt idx="3">
                  <c:v>400</c:v>
                </c:pt>
                <c:pt idx="4">
                  <c:v>400</c:v>
                </c:pt>
                <c:pt idx="5">
                  <c:v>400</c:v>
                </c:pt>
                <c:pt idx="6">
                  <c:v>300</c:v>
                </c:pt>
                <c:pt idx="7">
                  <c:v>450</c:v>
                </c:pt>
                <c:pt idx="8">
                  <c:v>400</c:v>
                </c:pt>
                <c:pt idx="9">
                  <c:v>500</c:v>
                </c:pt>
                <c:pt idx="10">
                  <c:v>350</c:v>
                </c:pt>
                <c:pt idx="11">
                  <c:v>350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10</c:v>
                </c:pt>
                <c:pt idx="1">
                  <c:v>15</c:v>
                </c:pt>
                <c:pt idx="2">
                  <c:v>20</c:v>
                </c:pt>
                <c:pt idx="3">
                  <c:v>20</c:v>
                </c:pt>
                <c:pt idx="4">
                  <c:v>20</c:v>
                </c:pt>
                <c:pt idx="5">
                  <c:v>25</c:v>
                </c:pt>
                <c:pt idx="6">
                  <c:v>25</c:v>
                </c:pt>
                <c:pt idx="7">
                  <c:v>25</c:v>
                </c:pt>
                <c:pt idx="8">
                  <c:v>20</c:v>
                </c:pt>
                <c:pt idx="9">
                  <c:v>100</c:v>
                </c:pt>
                <c:pt idx="10">
                  <c:v>50</c:v>
                </c:pt>
                <c:pt idx="11">
                  <c:v>100</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2</c:v>
                </c:pt>
                <c:pt idx="4">
                  <c:v>3</c:v>
                </c:pt>
                <c:pt idx="5">
                  <c:v>3</c:v>
                </c:pt>
                <c:pt idx="6">
                  <c:v>2</c:v>
                </c:pt>
                <c:pt idx="7">
                  <c:v>2</c:v>
                </c:pt>
                <c:pt idx="8">
                  <c:v>2</c:v>
                </c:pt>
                <c:pt idx="9">
                  <c:v>1</c:v>
                </c:pt>
                <c:pt idx="10">
                  <c:v>1</c:v>
                </c:pt>
                <c:pt idx="11">
                  <c:v>1</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26831</xdr:colOff>
      <xdr:row>39</xdr:row>
      <xdr:rowOff>40245</xdr:rowOff>
    </xdr:from>
    <xdr:to>
      <xdr:col>8</xdr:col>
      <xdr:colOff>1448873</xdr:colOff>
      <xdr:row>43</xdr:row>
      <xdr:rowOff>406736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73271</xdr:colOff>
      <xdr:row>39</xdr:row>
      <xdr:rowOff>48846</xdr:rowOff>
    </xdr:from>
    <xdr:to>
      <xdr:col>8</xdr:col>
      <xdr:colOff>1464699</xdr:colOff>
      <xdr:row>43</xdr:row>
      <xdr:rowOff>427721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44650</xdr:colOff>
      <xdr:row>39</xdr:row>
      <xdr:rowOff>14883</xdr:rowOff>
    </xdr:from>
    <xdr:to>
      <xdr:col>8</xdr:col>
      <xdr:colOff>1444473</xdr:colOff>
      <xdr:row>43</xdr:row>
      <xdr:rowOff>425813</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63500</xdr:colOff>
      <xdr:row>39</xdr:row>
      <xdr:rowOff>79375</xdr:rowOff>
    </xdr:from>
    <xdr:to>
      <xdr:col>8</xdr:col>
      <xdr:colOff>1473245</xdr:colOff>
      <xdr:row>44</xdr:row>
      <xdr:rowOff>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64576</xdr:colOff>
      <xdr:row>39</xdr:row>
      <xdr:rowOff>16144</xdr:rowOff>
    </xdr:from>
    <xdr:to>
      <xdr:col>8</xdr:col>
      <xdr:colOff>1472975</xdr:colOff>
      <xdr:row>43</xdr:row>
      <xdr:rowOff>409921</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80"/>
      <c r="B2" s="280"/>
      <c r="C2" s="265" t="s">
        <v>24</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24" customFormat="1" ht="45.75" customHeight="1" x14ac:dyDescent="0.25">
      <c r="A3" s="280"/>
      <c r="B3" s="280"/>
      <c r="C3" s="265" t="s">
        <v>25</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24" customFormat="1" ht="45.75" customHeight="1" x14ac:dyDescent="0.25">
      <c r="A4" s="280"/>
      <c r="B4" s="280"/>
      <c r="C4" s="265" t="s">
        <v>198</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24" customFormat="1" ht="45.75" customHeight="1" x14ac:dyDescent="0.25">
      <c r="A5" s="280"/>
      <c r="B5" s="280"/>
      <c r="C5" s="283" t="s">
        <v>29</v>
      </c>
      <c r="D5" s="283"/>
      <c r="E5" s="283"/>
      <c r="F5" s="283"/>
      <c r="G5" s="283"/>
      <c r="H5" s="283"/>
      <c r="I5" s="283"/>
      <c r="J5" s="283"/>
      <c r="K5" s="283"/>
      <c r="L5" s="283"/>
      <c r="M5" s="283"/>
      <c r="N5" s="283"/>
      <c r="O5" s="283"/>
      <c r="P5" s="283"/>
      <c r="Q5" s="283"/>
      <c r="R5" s="270" t="s">
        <v>189</v>
      </c>
      <c r="S5" s="270"/>
      <c r="T5" s="270"/>
      <c r="U5" s="270"/>
      <c r="V5" s="270"/>
      <c r="W5" s="270"/>
      <c r="X5" s="270"/>
      <c r="Y5" s="270"/>
      <c r="Z5" s="270"/>
      <c r="AA5" s="270"/>
      <c r="AB5" s="270"/>
      <c r="AC5" s="270"/>
      <c r="AD5" s="270"/>
      <c r="AE5" s="270"/>
      <c r="AF5" s="274"/>
    </row>
    <row r="6" spans="1:67" s="125" customFormat="1" ht="30.75" customHeight="1" x14ac:dyDescent="0.25">
      <c r="D6" s="126"/>
      <c r="K6" s="127"/>
      <c r="AA6" s="128"/>
    </row>
    <row r="7" spans="1:67" s="125" customFormat="1" ht="42" customHeight="1" x14ac:dyDescent="0.25">
      <c r="B7" s="129" t="s">
        <v>32</v>
      </c>
      <c r="C7" s="279" t="e">
        <f>+#REF!</f>
        <v>#REF!</v>
      </c>
      <c r="D7" s="279"/>
      <c r="E7" s="279"/>
      <c r="F7" s="279"/>
      <c r="G7" s="279"/>
      <c r="K7" s="127"/>
      <c r="AA7" s="128"/>
    </row>
    <row r="8" spans="1:67" s="125" customFormat="1" ht="42" customHeight="1" x14ac:dyDescent="0.25">
      <c r="B8" s="129" t="s">
        <v>1</v>
      </c>
      <c r="C8" s="279" t="e">
        <f>+#REF!</f>
        <v>#REF!</v>
      </c>
      <c r="D8" s="279"/>
      <c r="E8" s="279"/>
      <c r="F8" s="279"/>
      <c r="G8" s="279"/>
      <c r="K8" s="127"/>
      <c r="AA8" s="128"/>
    </row>
    <row r="9" spans="1:67" s="125" customFormat="1" ht="42" customHeight="1" x14ac:dyDescent="0.25">
      <c r="B9" s="130" t="s">
        <v>30</v>
      </c>
      <c r="C9" s="279" t="e">
        <f>+#REF!</f>
        <v>#REF!</v>
      </c>
      <c r="D9" s="279"/>
      <c r="E9" s="279"/>
      <c r="F9" s="279"/>
      <c r="G9" s="279"/>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54" t="str">
        <f>+'[1]Sección 1. Metas - Magnitud'!B13</f>
        <v>PLAN DE DESARROLLO - BOGOTÁ MEJOR PARA TODOS 2016-2020</v>
      </c>
      <c r="B11" s="255"/>
      <c r="C11" s="255"/>
      <c r="D11" s="255"/>
      <c r="E11" s="255"/>
      <c r="F11" s="255"/>
      <c r="G11" s="255"/>
      <c r="H11" s="256"/>
      <c r="I11" s="276" t="s">
        <v>36</v>
      </c>
      <c r="J11" s="277"/>
      <c r="K11" s="277"/>
      <c r="L11" s="277"/>
      <c r="M11" s="277"/>
      <c r="N11" s="278"/>
      <c r="O11" s="271" t="s">
        <v>38</v>
      </c>
      <c r="P11" s="271"/>
      <c r="Q11" s="271"/>
      <c r="R11" s="271"/>
      <c r="S11" s="271"/>
      <c r="T11" s="271"/>
      <c r="U11" s="271"/>
      <c r="V11" s="271"/>
      <c r="W11" s="271"/>
      <c r="X11" s="271"/>
      <c r="Y11" s="271"/>
      <c r="Z11" s="271"/>
      <c r="AA11" s="271"/>
      <c r="AB11" s="271"/>
      <c r="AC11" s="271"/>
      <c r="AD11" s="254" t="s">
        <v>18</v>
      </c>
      <c r="AE11" s="255"/>
      <c r="AF11" s="256"/>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0" t="s">
        <v>154</v>
      </c>
      <c r="B13" s="220" t="str">
        <f>+'[2]Sección 1. Metas - Magnitud'!I15</f>
        <v>Demarcar 2.600 kilómetro carril de vías</v>
      </c>
      <c r="C13" s="220">
        <v>224</v>
      </c>
      <c r="D13" s="220" t="s">
        <v>187</v>
      </c>
      <c r="E13" s="220">
        <v>171</v>
      </c>
      <c r="F13" s="224" t="s">
        <v>175</v>
      </c>
      <c r="G13" s="220" t="s">
        <v>152</v>
      </c>
      <c r="H13" s="220" t="s">
        <v>70</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219</v>
      </c>
      <c r="AE13" s="214" t="s">
        <v>223</v>
      </c>
      <c r="AF13" s="261"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25">
      <c r="A15" s="220" t="s">
        <v>154</v>
      </c>
      <c r="B15" s="220" t="str">
        <f>+'[2]Sección 1. Metas - Magnitud'!I18</f>
        <v>Instalar 35.000 señales verticales de pedestal</v>
      </c>
      <c r="C15" s="220">
        <v>223</v>
      </c>
      <c r="D15" s="220" t="s">
        <v>188</v>
      </c>
      <c r="E15" s="220">
        <v>170</v>
      </c>
      <c r="F15" s="224" t="s">
        <v>174</v>
      </c>
      <c r="G15" s="220" t="s">
        <v>152</v>
      </c>
      <c r="H15" s="220" t="s">
        <v>70</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221</v>
      </c>
      <c r="AE15" s="214" t="s">
        <v>223</v>
      </c>
      <c r="AF15" s="261" t="s">
        <v>222</v>
      </c>
    </row>
    <row r="16" spans="1:67" ht="140.25" customHeight="1" x14ac:dyDescent="0.2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25">
      <c r="A17" s="220" t="s">
        <v>154</v>
      </c>
      <c r="B17" s="221" t="str">
        <f>+'[2]Sección 1. Metas - Magnitud'!I45</f>
        <v>Realizar el 100% de las actividades para la segunda fase del Sistema Inteligente de Tranporte - SIT</v>
      </c>
      <c r="C17" s="220">
        <v>231</v>
      </c>
      <c r="D17" s="220" t="s">
        <v>176</v>
      </c>
      <c r="E17" s="220">
        <v>178</v>
      </c>
      <c r="F17" s="224" t="s">
        <v>177</v>
      </c>
      <c r="G17" s="220" t="s">
        <v>151</v>
      </c>
      <c r="H17" s="220" t="s">
        <v>70</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224</v>
      </c>
      <c r="AE17" s="214" t="s">
        <v>223</v>
      </c>
      <c r="AF17" s="240" t="s">
        <v>225</v>
      </c>
    </row>
    <row r="18" spans="1:32" ht="200.25" customHeight="1" x14ac:dyDescent="0.2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25">
      <c r="A19" s="220" t="s">
        <v>154</v>
      </c>
      <c r="B19" s="221" t="str">
        <f>+'[2]Sección 1. Metas - Magnitud'!I48</f>
        <v>Realizar el 100% de las actividades para la segunda fase de Semáforos Inteligentes.</v>
      </c>
      <c r="C19" s="220">
        <v>232</v>
      </c>
      <c r="D19" s="220" t="s">
        <v>178</v>
      </c>
      <c r="E19" s="220">
        <v>179</v>
      </c>
      <c r="F19" s="224" t="s">
        <v>179</v>
      </c>
      <c r="G19" s="220" t="s">
        <v>151</v>
      </c>
      <c r="H19" s="220" t="s">
        <v>70</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227</v>
      </c>
      <c r="AE19" s="214" t="s">
        <v>223</v>
      </c>
      <c r="AF19" s="240" t="s">
        <v>225</v>
      </c>
    </row>
    <row r="20" spans="1:32" ht="298.5" customHeight="1" x14ac:dyDescent="0.2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25">
      <c r="A21" s="220" t="s">
        <v>154</v>
      </c>
      <c r="B21" s="221" t="str">
        <f>+'[2]Sección 1. Metas - Magnitud'!I51</f>
        <v>Realizar el 100% de las actividades para la primera fase de Detección Electrónica DEI</v>
      </c>
      <c r="C21" s="220">
        <v>233</v>
      </c>
      <c r="D21" s="220" t="s">
        <v>180</v>
      </c>
      <c r="E21" s="220">
        <v>180</v>
      </c>
      <c r="F21" s="224" t="s">
        <v>181</v>
      </c>
      <c r="G21" s="220" t="s">
        <v>151</v>
      </c>
      <c r="H21" s="220" t="s">
        <v>70</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228</v>
      </c>
      <c r="AE21" s="214" t="s">
        <v>223</v>
      </c>
      <c r="AF21" s="240" t="s">
        <v>225</v>
      </c>
    </row>
    <row r="22" spans="1:32" ht="124.5" customHeight="1" x14ac:dyDescent="0.2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0"/>
      <c r="C2" s="378" t="s">
        <v>24</v>
      </c>
      <c r="D2" s="378"/>
      <c r="E2" s="378"/>
      <c r="F2" s="378"/>
      <c r="G2" s="378"/>
      <c r="H2" s="378"/>
      <c r="I2" s="382"/>
      <c r="J2" s="13"/>
      <c r="K2" s="13"/>
      <c r="M2" s="14" t="s">
        <v>47</v>
      </c>
    </row>
    <row r="3" spans="2:14" ht="25.5" customHeight="1" x14ac:dyDescent="0.2">
      <c r="B3" s="381"/>
      <c r="C3" s="379" t="s">
        <v>25</v>
      </c>
      <c r="D3" s="379"/>
      <c r="E3" s="379"/>
      <c r="F3" s="379"/>
      <c r="G3" s="379"/>
      <c r="H3" s="379"/>
      <c r="I3" s="383"/>
      <c r="J3" s="13"/>
      <c r="K3" s="13"/>
      <c r="M3" s="14" t="s">
        <v>48</v>
      </c>
    </row>
    <row r="4" spans="2:14" ht="25.5" customHeight="1" x14ac:dyDescent="0.2">
      <c r="B4" s="381"/>
      <c r="C4" s="379" t="s">
        <v>49</v>
      </c>
      <c r="D4" s="379"/>
      <c r="E4" s="379"/>
      <c r="F4" s="379"/>
      <c r="G4" s="379"/>
      <c r="H4" s="379"/>
      <c r="I4" s="383"/>
      <c r="J4" s="13"/>
      <c r="K4" s="13"/>
      <c r="M4" s="14" t="s">
        <v>50</v>
      </c>
    </row>
    <row r="5" spans="2:14" ht="25.5" customHeight="1" x14ac:dyDescent="0.2">
      <c r="B5" s="381"/>
      <c r="C5" s="379" t="s">
        <v>51</v>
      </c>
      <c r="D5" s="379"/>
      <c r="E5" s="379"/>
      <c r="F5" s="379"/>
      <c r="G5" s="384" t="s">
        <v>52</v>
      </c>
      <c r="H5" s="384"/>
      <c r="I5" s="383"/>
      <c r="J5" s="13"/>
      <c r="K5" s="13"/>
      <c r="M5" s="14" t="s">
        <v>53</v>
      </c>
    </row>
    <row r="6" spans="2:14" ht="23.25" customHeight="1" x14ac:dyDescent="0.2">
      <c r="B6" s="363" t="s">
        <v>54</v>
      </c>
      <c r="C6" s="364"/>
      <c r="D6" s="364"/>
      <c r="E6" s="364"/>
      <c r="F6" s="364"/>
      <c r="G6" s="364"/>
      <c r="H6" s="364"/>
      <c r="I6" s="365"/>
      <c r="J6" s="15"/>
      <c r="K6" s="15"/>
    </row>
    <row r="7" spans="2:14" ht="24" customHeight="1" x14ac:dyDescent="0.2">
      <c r="B7" s="366" t="s">
        <v>55</v>
      </c>
      <c r="C7" s="367"/>
      <c r="D7" s="367"/>
      <c r="E7" s="367"/>
      <c r="F7" s="367"/>
      <c r="G7" s="367"/>
      <c r="H7" s="367"/>
      <c r="I7" s="368"/>
      <c r="J7" s="16"/>
      <c r="K7" s="16"/>
    </row>
    <row r="8" spans="2:14" ht="24" customHeight="1" x14ac:dyDescent="0.2">
      <c r="B8" s="369" t="s">
        <v>56</v>
      </c>
      <c r="C8" s="370"/>
      <c r="D8" s="370"/>
      <c r="E8" s="370"/>
      <c r="F8" s="370"/>
      <c r="G8" s="370"/>
      <c r="H8" s="370"/>
      <c r="I8" s="371"/>
      <c r="J8" s="64"/>
      <c r="K8" s="64"/>
      <c r="N8" s="6" t="s">
        <v>57</v>
      </c>
    </row>
    <row r="9" spans="2:14" ht="30.75" customHeight="1" x14ac:dyDescent="0.2">
      <c r="B9" s="104" t="s">
        <v>58</v>
      </c>
      <c r="C9" s="65">
        <v>14</v>
      </c>
      <c r="D9" s="375" t="s">
        <v>59</v>
      </c>
      <c r="E9" s="375"/>
      <c r="F9" s="326" t="s">
        <v>207</v>
      </c>
      <c r="G9" s="327"/>
      <c r="H9" s="327"/>
      <c r="I9" s="328"/>
      <c r="J9" s="18"/>
      <c r="K9" s="18"/>
      <c r="M9" s="14" t="s">
        <v>60</v>
      </c>
      <c r="N9" s="6" t="s">
        <v>61</v>
      </c>
    </row>
    <row r="10" spans="2:14" ht="30.75" customHeight="1" x14ac:dyDescent="0.2">
      <c r="B10" s="21" t="s">
        <v>62</v>
      </c>
      <c r="C10" s="66" t="s">
        <v>81</v>
      </c>
      <c r="D10" s="376" t="s">
        <v>63</v>
      </c>
      <c r="E10" s="377"/>
      <c r="F10" s="360" t="s">
        <v>155</v>
      </c>
      <c r="G10" s="361"/>
      <c r="H10" s="19" t="s">
        <v>64</v>
      </c>
      <c r="I10" s="82" t="s">
        <v>81</v>
      </c>
      <c r="J10" s="20"/>
      <c r="K10" s="20"/>
      <c r="M10" s="14" t="s">
        <v>65</v>
      </c>
      <c r="N10" s="6" t="s">
        <v>66</v>
      </c>
    </row>
    <row r="11" spans="2:14" ht="30.75" customHeight="1" x14ac:dyDescent="0.2">
      <c r="B11" s="21" t="s">
        <v>67</v>
      </c>
      <c r="C11" s="372" t="s">
        <v>156</v>
      </c>
      <c r="D11" s="372"/>
      <c r="E11" s="372"/>
      <c r="F11" s="372"/>
      <c r="G11" s="19" t="s">
        <v>68</v>
      </c>
      <c r="H11" s="373">
        <v>1032</v>
      </c>
      <c r="I11" s="374"/>
      <c r="J11" s="22"/>
      <c r="K11" s="22"/>
      <c r="M11" s="14" t="s">
        <v>69</v>
      </c>
      <c r="N11" s="6" t="s">
        <v>70</v>
      </c>
    </row>
    <row r="12" spans="2:14" ht="30.75" customHeight="1" x14ac:dyDescent="0.2">
      <c r="B12" s="21" t="s">
        <v>71</v>
      </c>
      <c r="C12" s="357" t="s">
        <v>65</v>
      </c>
      <c r="D12" s="357"/>
      <c r="E12" s="357"/>
      <c r="F12" s="357"/>
      <c r="G12" s="19" t="s">
        <v>72</v>
      </c>
      <c r="H12" s="491" t="s">
        <v>165</v>
      </c>
      <c r="I12" s="492"/>
      <c r="J12" s="23"/>
      <c r="K12" s="23"/>
      <c r="M12" s="24" t="s">
        <v>73</v>
      </c>
    </row>
    <row r="13" spans="2:14" ht="30.75" customHeight="1" x14ac:dyDescent="0.2">
      <c r="B13" s="21" t="s">
        <v>74</v>
      </c>
      <c r="C13" s="353" t="s">
        <v>45</v>
      </c>
      <c r="D13" s="353"/>
      <c r="E13" s="353"/>
      <c r="F13" s="353"/>
      <c r="G13" s="353"/>
      <c r="H13" s="353"/>
      <c r="I13" s="354"/>
      <c r="J13" s="25"/>
      <c r="K13" s="25"/>
      <c r="M13" s="24"/>
    </row>
    <row r="14" spans="2:14" ht="30.75" customHeight="1" x14ac:dyDescent="0.2">
      <c r="B14" s="21" t="s">
        <v>75</v>
      </c>
      <c r="C14" s="360" t="s">
        <v>153</v>
      </c>
      <c r="D14" s="361"/>
      <c r="E14" s="361"/>
      <c r="F14" s="361"/>
      <c r="G14" s="361"/>
      <c r="H14" s="361"/>
      <c r="I14" s="362"/>
      <c r="J14" s="20"/>
      <c r="K14" s="20"/>
      <c r="M14" s="24"/>
      <c r="N14" s="6" t="s">
        <v>76</v>
      </c>
    </row>
    <row r="15" spans="2:14" ht="30.75" customHeight="1" x14ac:dyDescent="0.2">
      <c r="B15" s="21" t="s">
        <v>77</v>
      </c>
      <c r="C15" s="326" t="s">
        <v>166</v>
      </c>
      <c r="D15" s="327"/>
      <c r="E15" s="327"/>
      <c r="F15" s="493"/>
      <c r="G15" s="19" t="s">
        <v>78</v>
      </c>
      <c r="H15" s="349" t="s">
        <v>91</v>
      </c>
      <c r="I15" s="350"/>
      <c r="J15" s="20"/>
      <c r="K15" s="20"/>
      <c r="M15" s="24" t="s">
        <v>80</v>
      </c>
      <c r="N15" s="6" t="s">
        <v>81</v>
      </c>
    </row>
    <row r="16" spans="2:14" ht="30.75" customHeight="1" x14ac:dyDescent="0.2">
      <c r="B16" s="21" t="s">
        <v>82</v>
      </c>
      <c r="C16" s="351" t="s">
        <v>215</v>
      </c>
      <c r="D16" s="352"/>
      <c r="E16" s="352"/>
      <c r="F16" s="352"/>
      <c r="G16" s="19" t="s">
        <v>83</v>
      </c>
      <c r="H16" s="349" t="s">
        <v>70</v>
      </c>
      <c r="I16" s="350"/>
      <c r="J16" s="20"/>
      <c r="K16" s="20"/>
      <c r="M16" s="24" t="s">
        <v>84</v>
      </c>
    </row>
    <row r="17" spans="2:14" ht="36" customHeight="1" x14ac:dyDescent="0.2">
      <c r="B17" s="21" t="s">
        <v>85</v>
      </c>
      <c r="C17" s="494" t="s">
        <v>167</v>
      </c>
      <c r="D17" s="495"/>
      <c r="E17" s="495"/>
      <c r="F17" s="495"/>
      <c r="G17" s="495"/>
      <c r="H17" s="495"/>
      <c r="I17" s="496"/>
      <c r="J17" s="25"/>
      <c r="K17" s="25"/>
      <c r="M17" s="24" t="s">
        <v>86</v>
      </c>
      <c r="N17" s="6" t="s">
        <v>39</v>
      </c>
    </row>
    <row r="18" spans="2:14" ht="30.75" customHeight="1" x14ac:dyDescent="0.2">
      <c r="B18" s="21" t="s">
        <v>87</v>
      </c>
      <c r="C18" s="326" t="s">
        <v>168</v>
      </c>
      <c r="D18" s="327"/>
      <c r="E18" s="327"/>
      <c r="F18" s="327"/>
      <c r="G18" s="327"/>
      <c r="H18" s="327"/>
      <c r="I18" s="328"/>
      <c r="J18" s="26"/>
      <c r="K18" s="26"/>
      <c r="M18" s="24" t="s">
        <v>88</v>
      </c>
      <c r="N18" s="6" t="s">
        <v>40</v>
      </c>
    </row>
    <row r="19" spans="2:14" ht="30.75" customHeight="1" x14ac:dyDescent="0.2">
      <c r="B19" s="21" t="s">
        <v>89</v>
      </c>
      <c r="C19" s="447" t="s">
        <v>200</v>
      </c>
      <c r="D19" s="448"/>
      <c r="E19" s="448"/>
      <c r="F19" s="448"/>
      <c r="G19" s="448"/>
      <c r="H19" s="448"/>
      <c r="I19" s="449"/>
      <c r="J19" s="27"/>
      <c r="K19" s="27"/>
      <c r="M19" s="24"/>
      <c r="N19" s="6" t="s">
        <v>41</v>
      </c>
    </row>
    <row r="20" spans="2:14" ht="30.75" customHeight="1" x14ac:dyDescent="0.2">
      <c r="B20" s="21" t="s">
        <v>90</v>
      </c>
      <c r="C20" s="497" t="s">
        <v>152</v>
      </c>
      <c r="D20" s="498"/>
      <c r="E20" s="498"/>
      <c r="F20" s="498"/>
      <c r="G20" s="498"/>
      <c r="H20" s="498"/>
      <c r="I20" s="499"/>
      <c r="J20" s="28"/>
      <c r="K20" s="28"/>
      <c r="M20" s="24" t="s">
        <v>91</v>
      </c>
      <c r="N20" s="6" t="s">
        <v>42</v>
      </c>
    </row>
    <row r="21" spans="2:14" ht="27.75" customHeight="1" x14ac:dyDescent="0.2">
      <c r="B21" s="342" t="s">
        <v>92</v>
      </c>
      <c r="C21" s="344" t="s">
        <v>93</v>
      </c>
      <c r="D21" s="344"/>
      <c r="E21" s="344"/>
      <c r="F21" s="345" t="s">
        <v>94</v>
      </c>
      <c r="G21" s="345"/>
      <c r="H21" s="345"/>
      <c r="I21" s="346"/>
      <c r="J21" s="29"/>
      <c r="K21" s="29"/>
      <c r="M21" s="24" t="s">
        <v>79</v>
      </c>
      <c r="N21" s="6" t="s">
        <v>43</v>
      </c>
    </row>
    <row r="22" spans="2:14" ht="27" customHeight="1" x14ac:dyDescent="0.2">
      <c r="B22" s="343"/>
      <c r="C22" s="447" t="s">
        <v>169</v>
      </c>
      <c r="D22" s="448"/>
      <c r="E22" s="453"/>
      <c r="F22" s="447" t="s">
        <v>171</v>
      </c>
      <c r="G22" s="448"/>
      <c r="H22" s="448"/>
      <c r="I22" s="449"/>
      <c r="J22" s="27"/>
      <c r="K22" s="27"/>
      <c r="M22" s="24" t="s">
        <v>95</v>
      </c>
      <c r="N22" s="6" t="s">
        <v>44</v>
      </c>
    </row>
    <row r="23" spans="2:14" ht="39.75" customHeight="1" x14ac:dyDescent="0.2">
      <c r="B23" s="21" t="s">
        <v>96</v>
      </c>
      <c r="C23" s="360" t="s">
        <v>152</v>
      </c>
      <c r="D23" s="361"/>
      <c r="E23" s="500"/>
      <c r="F23" s="360" t="s">
        <v>152</v>
      </c>
      <c r="G23" s="361"/>
      <c r="H23" s="361"/>
      <c r="I23" s="362"/>
      <c r="J23" s="20"/>
      <c r="K23" s="20"/>
      <c r="M23" s="24"/>
      <c r="N23" s="6" t="s">
        <v>45</v>
      </c>
    </row>
    <row r="24" spans="2:14" ht="44.25" customHeight="1" x14ac:dyDescent="0.2">
      <c r="B24" s="21" t="s">
        <v>97</v>
      </c>
      <c r="C24" s="444" t="s">
        <v>170</v>
      </c>
      <c r="D24" s="445"/>
      <c r="E24" s="446"/>
      <c r="F24" s="447" t="s">
        <v>172</v>
      </c>
      <c r="G24" s="448"/>
      <c r="H24" s="448"/>
      <c r="I24" s="449"/>
      <c r="J24" s="26"/>
      <c r="K24" s="26"/>
      <c r="M24" s="30"/>
      <c r="N24" s="6" t="s">
        <v>46</v>
      </c>
    </row>
    <row r="25" spans="2:14" ht="29.25" customHeight="1" x14ac:dyDescent="0.2">
      <c r="B25" s="21" t="s">
        <v>98</v>
      </c>
      <c r="C25" s="329" t="s">
        <v>215</v>
      </c>
      <c r="D25" s="330"/>
      <c r="E25" s="331"/>
      <c r="F25" s="19" t="s">
        <v>99</v>
      </c>
      <c r="G25" s="501">
        <v>74</v>
      </c>
      <c r="H25" s="502"/>
      <c r="I25" s="503"/>
      <c r="J25" s="31"/>
      <c r="K25" s="31"/>
      <c r="M25" s="30"/>
    </row>
    <row r="26" spans="2:14" ht="27" customHeight="1" x14ac:dyDescent="0.2">
      <c r="B26" s="21" t="s">
        <v>100</v>
      </c>
      <c r="C26" s="326" t="s">
        <v>216</v>
      </c>
      <c r="D26" s="327"/>
      <c r="E26" s="493"/>
      <c r="F26" s="19" t="s">
        <v>101</v>
      </c>
      <c r="G26" s="501">
        <v>0</v>
      </c>
      <c r="H26" s="502"/>
      <c r="I26" s="503"/>
      <c r="J26" s="32"/>
      <c r="K26" s="32"/>
      <c r="M26" s="30"/>
    </row>
    <row r="27" spans="2:14" ht="47.25" customHeight="1" x14ac:dyDescent="0.2">
      <c r="B27" s="103" t="s">
        <v>102</v>
      </c>
      <c r="C27" s="360" t="s">
        <v>86</v>
      </c>
      <c r="D27" s="361"/>
      <c r="E27" s="500"/>
      <c r="F27" s="33" t="s">
        <v>103</v>
      </c>
      <c r="G27" s="336" t="s">
        <v>182</v>
      </c>
      <c r="H27" s="337"/>
      <c r="I27" s="338"/>
      <c r="J27" s="29"/>
      <c r="K27" s="29"/>
      <c r="M27" s="30"/>
    </row>
    <row r="28" spans="2:14" ht="30" customHeight="1" x14ac:dyDescent="0.2">
      <c r="B28" s="306" t="s">
        <v>104</v>
      </c>
      <c r="C28" s="307"/>
      <c r="D28" s="307"/>
      <c r="E28" s="307"/>
      <c r="F28" s="307"/>
      <c r="G28" s="307"/>
      <c r="H28" s="307"/>
      <c r="I28" s="30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84"/>
      <c r="D42" s="284"/>
      <c r="E42" s="284"/>
      <c r="F42" s="284"/>
      <c r="G42" s="284"/>
      <c r="H42" s="284"/>
      <c r="I42" s="302"/>
      <c r="J42" s="40"/>
      <c r="K42" s="40"/>
    </row>
    <row r="43" spans="2:11" ht="29.25" customHeight="1" x14ac:dyDescent="0.2">
      <c r="B43" s="306" t="s">
        <v>126</v>
      </c>
      <c r="C43" s="307"/>
      <c r="D43" s="307"/>
      <c r="E43" s="307"/>
      <c r="F43" s="307"/>
      <c r="G43" s="307"/>
      <c r="H43" s="307"/>
      <c r="I43" s="308"/>
      <c r="J43" s="64"/>
      <c r="K43" s="64"/>
    </row>
    <row r="44" spans="2:11" ht="32.25" customHeight="1" x14ac:dyDescent="0.2">
      <c r="B44" s="314"/>
      <c r="C44" s="315"/>
      <c r="D44" s="315"/>
      <c r="E44" s="315"/>
      <c r="F44" s="315"/>
      <c r="G44" s="315"/>
      <c r="H44" s="315"/>
      <c r="I44" s="316"/>
      <c r="J44" s="64"/>
      <c r="K44" s="64"/>
    </row>
    <row r="45" spans="2:11" ht="32.25" customHeight="1" x14ac:dyDescent="0.2">
      <c r="B45" s="317"/>
      <c r="C45" s="318"/>
      <c r="D45" s="318"/>
      <c r="E45" s="318"/>
      <c r="F45" s="318"/>
      <c r="G45" s="318"/>
      <c r="H45" s="318"/>
      <c r="I45" s="319"/>
      <c r="J45" s="40"/>
      <c r="K45" s="40"/>
    </row>
    <row r="46" spans="2:11" ht="32.25" customHeight="1" x14ac:dyDescent="0.2">
      <c r="B46" s="317"/>
      <c r="C46" s="318"/>
      <c r="D46" s="318"/>
      <c r="E46" s="318"/>
      <c r="F46" s="318"/>
      <c r="G46" s="318"/>
      <c r="H46" s="318"/>
      <c r="I46" s="319"/>
      <c r="J46" s="40"/>
      <c r="K46" s="40"/>
    </row>
    <row r="47" spans="2:11" ht="32.25" customHeight="1" x14ac:dyDescent="0.2">
      <c r="B47" s="317"/>
      <c r="C47" s="318"/>
      <c r="D47" s="318"/>
      <c r="E47" s="318"/>
      <c r="F47" s="318"/>
      <c r="G47" s="318"/>
      <c r="H47" s="318"/>
      <c r="I47" s="319"/>
      <c r="J47" s="40"/>
      <c r="K47" s="40"/>
    </row>
    <row r="48" spans="2:11" ht="32.25" customHeight="1" x14ac:dyDescent="0.2">
      <c r="B48" s="320"/>
      <c r="C48" s="321"/>
      <c r="D48" s="321"/>
      <c r="E48" s="321"/>
      <c r="F48" s="321"/>
      <c r="G48" s="321"/>
      <c r="H48" s="321"/>
      <c r="I48" s="322"/>
      <c r="J48" s="41"/>
      <c r="K48" s="41"/>
    </row>
    <row r="49" spans="2:11" ht="79.5" customHeight="1" x14ac:dyDescent="0.2">
      <c r="B49" s="21" t="s">
        <v>127</v>
      </c>
      <c r="C49" s="504"/>
      <c r="D49" s="505"/>
      <c r="E49" s="505"/>
      <c r="F49" s="505"/>
      <c r="G49" s="505"/>
      <c r="H49" s="505"/>
      <c r="I49" s="506"/>
      <c r="J49" s="42"/>
      <c r="K49" s="42"/>
    </row>
    <row r="50" spans="2:11" ht="26.25" customHeight="1" x14ac:dyDescent="0.2">
      <c r="B50" s="21" t="s">
        <v>128</v>
      </c>
      <c r="C50" s="507"/>
      <c r="D50" s="508"/>
      <c r="E50" s="508"/>
      <c r="F50" s="508"/>
      <c r="G50" s="508"/>
      <c r="H50" s="508"/>
      <c r="I50" s="509"/>
      <c r="J50" s="42"/>
      <c r="K50" s="42"/>
    </row>
    <row r="51" spans="2:11" ht="64.5" customHeight="1" x14ac:dyDescent="0.2">
      <c r="B51" s="133" t="s">
        <v>129</v>
      </c>
      <c r="C51" s="504"/>
      <c r="D51" s="505"/>
      <c r="E51" s="505"/>
      <c r="F51" s="505"/>
      <c r="G51" s="505"/>
      <c r="H51" s="505"/>
      <c r="I51" s="506"/>
      <c r="J51" s="42"/>
      <c r="K51" s="42"/>
    </row>
    <row r="52" spans="2:11" ht="29.25" customHeight="1" x14ac:dyDescent="0.2">
      <c r="B52" s="306" t="s">
        <v>130</v>
      </c>
      <c r="C52" s="307"/>
      <c r="D52" s="307"/>
      <c r="E52" s="307"/>
      <c r="F52" s="307"/>
      <c r="G52" s="307"/>
      <c r="H52" s="307"/>
      <c r="I52" s="308"/>
      <c r="J52" s="42"/>
      <c r="K52" s="42"/>
    </row>
    <row r="53" spans="2:11" ht="33" customHeight="1" x14ac:dyDescent="0.2">
      <c r="B53" s="309" t="s">
        <v>131</v>
      </c>
      <c r="C53" s="134" t="s">
        <v>132</v>
      </c>
      <c r="D53" s="310" t="s">
        <v>133</v>
      </c>
      <c r="E53" s="310"/>
      <c r="F53" s="310"/>
      <c r="G53" s="310" t="s">
        <v>134</v>
      </c>
      <c r="H53" s="310"/>
      <c r="I53" s="311"/>
      <c r="J53" s="43"/>
      <c r="K53" s="43"/>
    </row>
    <row r="54" spans="2:11" ht="31.5" customHeight="1" x14ac:dyDescent="0.2">
      <c r="B54" s="309"/>
      <c r="C54" s="113"/>
      <c r="D54" s="284"/>
      <c r="E54" s="284"/>
      <c r="F54" s="284"/>
      <c r="G54" s="312"/>
      <c r="H54" s="312"/>
      <c r="I54" s="313"/>
      <c r="J54" s="43"/>
      <c r="K54" s="43"/>
    </row>
    <row r="55" spans="2:11" ht="31.5" customHeight="1" x14ac:dyDescent="0.2">
      <c r="B55" s="133" t="s">
        <v>135</v>
      </c>
      <c r="C55" s="510" t="s">
        <v>173</v>
      </c>
      <c r="D55" s="511"/>
      <c r="E55" s="297" t="s">
        <v>136</v>
      </c>
      <c r="F55" s="297"/>
      <c r="G55" s="296" t="s">
        <v>158</v>
      </c>
      <c r="H55" s="296"/>
      <c r="I55" s="298"/>
      <c r="J55" s="45"/>
      <c r="K55" s="45"/>
    </row>
    <row r="56" spans="2:11" ht="31.5" customHeight="1" x14ac:dyDescent="0.2">
      <c r="B56" s="133" t="s">
        <v>137</v>
      </c>
      <c r="C56" s="284" t="str">
        <f>+'[3]HV 1'!C56:D56</f>
        <v>NICOLAS ADOLFO CORREAL HUERTAS</v>
      </c>
      <c r="D56" s="284"/>
      <c r="E56" s="299" t="s">
        <v>138</v>
      </c>
      <c r="F56" s="299"/>
      <c r="G56" s="296" t="str">
        <f>+'[7]HV 1'!G59:I59</f>
        <v>DIANA VIDAL</v>
      </c>
      <c r="H56" s="296"/>
      <c r="I56" s="298"/>
      <c r="J56" s="45"/>
      <c r="K56" s="45"/>
    </row>
    <row r="57" spans="2:11" ht="31.5" customHeight="1" x14ac:dyDescent="0.2">
      <c r="B57" s="133" t="s">
        <v>139</v>
      </c>
      <c r="C57" s="284"/>
      <c r="D57" s="284"/>
      <c r="E57" s="285" t="s">
        <v>140</v>
      </c>
      <c r="F57" s="286"/>
      <c r="G57" s="289"/>
      <c r="H57" s="290"/>
      <c r="I57" s="291"/>
      <c r="J57" s="46"/>
      <c r="K57" s="46"/>
    </row>
    <row r="58" spans="2:11" ht="31.5" customHeight="1" thickBot="1" x14ac:dyDescent="0.25">
      <c r="B58" s="84" t="s">
        <v>141</v>
      </c>
      <c r="C58" s="295"/>
      <c r="D58" s="295"/>
      <c r="E58" s="287"/>
      <c r="F58" s="288"/>
      <c r="G58" s="292"/>
      <c r="H58" s="293"/>
      <c r="I58" s="29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1"/>
      <c r="C1" s="404" t="s">
        <v>24</v>
      </c>
      <c r="D1" s="405"/>
      <c r="E1" s="405"/>
      <c r="F1" s="405"/>
      <c r="G1" s="405"/>
      <c r="H1" s="406"/>
      <c r="I1" s="407"/>
      <c r="J1" s="408"/>
    </row>
    <row r="2" spans="2:11" ht="18" customHeight="1" thickBot="1" x14ac:dyDescent="0.3">
      <c r="B2" s="402"/>
      <c r="C2" s="413" t="s">
        <v>25</v>
      </c>
      <c r="D2" s="414"/>
      <c r="E2" s="414"/>
      <c r="F2" s="414"/>
      <c r="G2" s="414"/>
      <c r="H2" s="415"/>
      <c r="I2" s="409"/>
      <c r="J2" s="410"/>
    </row>
    <row r="3" spans="2:11" ht="18" customHeight="1" thickBot="1" x14ac:dyDescent="0.3">
      <c r="B3" s="402"/>
      <c r="C3" s="413" t="s">
        <v>183</v>
      </c>
      <c r="D3" s="414"/>
      <c r="E3" s="414"/>
      <c r="F3" s="414"/>
      <c r="G3" s="414"/>
      <c r="H3" s="415"/>
      <c r="I3" s="409"/>
      <c r="J3" s="410"/>
    </row>
    <row r="4" spans="2:11" ht="18" customHeight="1" thickBot="1" x14ac:dyDescent="0.3">
      <c r="B4" s="403"/>
      <c r="C4" s="413" t="s">
        <v>143</v>
      </c>
      <c r="D4" s="414"/>
      <c r="E4" s="414"/>
      <c r="F4" s="415"/>
      <c r="G4" s="416" t="s">
        <v>190</v>
      </c>
      <c r="H4" s="417"/>
      <c r="I4" s="411"/>
      <c r="J4" s="412"/>
    </row>
    <row r="5" spans="2:11" ht="18" customHeight="1" thickBot="1" x14ac:dyDescent="0.3">
      <c r="B5" s="57"/>
      <c r="C5" s="58"/>
      <c r="D5" s="58"/>
      <c r="E5" s="58"/>
      <c r="F5" s="58"/>
      <c r="G5" s="58"/>
      <c r="H5" s="58"/>
      <c r="I5" s="58"/>
      <c r="J5" s="59"/>
    </row>
    <row r="6" spans="2:11" ht="51.75" customHeight="1" thickBot="1" x14ac:dyDescent="0.3">
      <c r="B6" s="1" t="s">
        <v>199</v>
      </c>
      <c r="C6" s="418" t="str">
        <f>+'[5]Sección 1. Metas - Magnitud'!C7</f>
        <v>1032 - Gestión y control de tránsito y transporte</v>
      </c>
      <c r="D6" s="419"/>
      <c r="E6" s="420"/>
      <c r="F6" s="60"/>
      <c r="G6" s="58"/>
      <c r="H6" s="58"/>
      <c r="I6" s="58"/>
      <c r="J6" s="59"/>
    </row>
    <row r="7" spans="2:11" ht="32.25" customHeight="1" thickBot="1" x14ac:dyDescent="0.3">
      <c r="B7" s="2" t="s">
        <v>0</v>
      </c>
      <c r="C7" s="418" t="str">
        <f>+'[5]Sección 1. Metas - Magnitud'!C8:F8</f>
        <v>Dirección de Control y Vigilancia</v>
      </c>
      <c r="D7" s="419"/>
      <c r="E7" s="420"/>
      <c r="F7" s="60"/>
      <c r="G7" s="58"/>
      <c r="H7" s="58"/>
      <c r="I7" s="58"/>
      <c r="J7" s="59"/>
    </row>
    <row r="8" spans="2:11" ht="32.25" customHeight="1" thickBot="1" x14ac:dyDescent="0.3">
      <c r="B8" s="2" t="s">
        <v>144</v>
      </c>
      <c r="C8" s="418" t="str">
        <f>+'[5]Sección 1. Metas - Magnitud'!C9:F9</f>
        <v>Subsecretaría de Servicios de la Movilidad</v>
      </c>
      <c r="D8" s="419"/>
      <c r="E8" s="420"/>
      <c r="F8" s="4"/>
      <c r="G8" s="58"/>
      <c r="H8" s="58"/>
      <c r="I8" s="58"/>
      <c r="J8" s="59"/>
    </row>
    <row r="9" spans="2:11" ht="33.75" customHeight="1" thickBot="1" x14ac:dyDescent="0.3">
      <c r="B9" s="2" t="s">
        <v>28</v>
      </c>
      <c r="C9" s="418" t="s">
        <v>184</v>
      </c>
      <c r="D9" s="419"/>
      <c r="E9" s="420"/>
      <c r="F9" s="60"/>
      <c r="G9" s="58"/>
      <c r="H9" s="58"/>
      <c r="I9" s="58"/>
      <c r="J9" s="59"/>
    </row>
    <row r="10" spans="2:11" ht="33.75" customHeight="1" thickBot="1" x14ac:dyDescent="0.3">
      <c r="B10" s="106" t="s">
        <v>197</v>
      </c>
      <c r="C10" s="418" t="str">
        <f>+'[7]HV 14'!F9</f>
        <v>14. Realizar 241 visitas administrativas y de seguimiento a empresas prestadoras del servicio público de transporte.</v>
      </c>
      <c r="D10" s="419"/>
      <c r="E10" s="420"/>
      <c r="F10" s="60"/>
      <c r="G10" s="58"/>
      <c r="H10" s="58"/>
      <c r="I10" s="58"/>
      <c r="J10" s="59"/>
    </row>
    <row r="11" spans="2:11" ht="34.5" customHeight="1" x14ac:dyDescent="0.25"/>
    <row r="12" spans="2:11" ht="21.75" customHeight="1" x14ac:dyDescent="0.25">
      <c r="B12" s="394" t="s">
        <v>218</v>
      </c>
      <c r="C12" s="395"/>
      <c r="D12" s="395"/>
      <c r="E12" s="395"/>
      <c r="F12" s="395"/>
      <c r="G12" s="395"/>
      <c r="H12" s="396"/>
      <c r="I12" s="518" t="s">
        <v>145</v>
      </c>
      <c r="J12" s="519"/>
      <c r="K12" s="519"/>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16"/>
    </row>
    <row r="16" spans="2:11" x14ac:dyDescent="0.25">
      <c r="B16" s="154"/>
      <c r="C16" s="155"/>
      <c r="D16" s="156"/>
      <c r="E16" s="157"/>
      <c r="F16" s="155"/>
      <c r="G16" s="156"/>
      <c r="H16" s="158"/>
      <c r="I16" s="159"/>
      <c r="J16" s="160"/>
      <c r="K16" s="517"/>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12" t="s">
        <v>17</v>
      </c>
      <c r="C19" s="513"/>
      <c r="D19" s="169">
        <f>SUM(D15:D16)</f>
        <v>0</v>
      </c>
      <c r="E19" s="514" t="s">
        <v>17</v>
      </c>
      <c r="F19" s="515"/>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80"/>
      <c r="C2" s="378" t="s">
        <v>24</v>
      </c>
      <c r="D2" s="378"/>
      <c r="E2" s="378"/>
      <c r="F2" s="378"/>
      <c r="G2" s="378"/>
      <c r="H2" s="378"/>
      <c r="I2" s="382"/>
      <c r="J2" s="13"/>
      <c r="K2" s="13"/>
      <c r="M2" s="14" t="s">
        <v>47</v>
      </c>
    </row>
    <row r="3" spans="2:14" ht="25.5" customHeight="1" x14ac:dyDescent="0.2">
      <c r="B3" s="381"/>
      <c r="C3" s="379" t="s">
        <v>25</v>
      </c>
      <c r="D3" s="379"/>
      <c r="E3" s="379"/>
      <c r="F3" s="379"/>
      <c r="G3" s="379"/>
      <c r="H3" s="379"/>
      <c r="I3" s="383"/>
      <c r="J3" s="13"/>
      <c r="K3" s="13"/>
      <c r="M3" s="14" t="s">
        <v>48</v>
      </c>
    </row>
    <row r="4" spans="2:14" ht="25.5" customHeight="1" x14ac:dyDescent="0.2">
      <c r="B4" s="381"/>
      <c r="C4" s="379" t="s">
        <v>49</v>
      </c>
      <c r="D4" s="379"/>
      <c r="E4" s="379"/>
      <c r="F4" s="379"/>
      <c r="G4" s="379"/>
      <c r="H4" s="379"/>
      <c r="I4" s="383"/>
      <c r="J4" s="13"/>
      <c r="K4" s="13"/>
      <c r="M4" s="14" t="s">
        <v>50</v>
      </c>
    </row>
    <row r="5" spans="2:14" ht="25.5" customHeight="1" x14ac:dyDescent="0.2">
      <c r="B5" s="381"/>
      <c r="C5" s="379" t="s">
        <v>51</v>
      </c>
      <c r="D5" s="379"/>
      <c r="E5" s="379"/>
      <c r="F5" s="379"/>
      <c r="G5" s="384" t="s">
        <v>52</v>
      </c>
      <c r="H5" s="384"/>
      <c r="I5" s="383"/>
      <c r="J5" s="13"/>
      <c r="K5" s="13"/>
      <c r="M5" s="14" t="s">
        <v>53</v>
      </c>
    </row>
    <row r="6" spans="2:14" ht="23.25" customHeight="1" x14ac:dyDescent="0.2">
      <c r="B6" s="363" t="s">
        <v>54</v>
      </c>
      <c r="C6" s="364"/>
      <c r="D6" s="364"/>
      <c r="E6" s="364"/>
      <c r="F6" s="364"/>
      <c r="G6" s="364"/>
      <c r="H6" s="364"/>
      <c r="I6" s="365"/>
      <c r="J6" s="15"/>
      <c r="K6" s="15"/>
    </row>
    <row r="7" spans="2:14" ht="24" customHeight="1" x14ac:dyDescent="0.2">
      <c r="B7" s="366" t="s">
        <v>55</v>
      </c>
      <c r="C7" s="367"/>
      <c r="D7" s="367"/>
      <c r="E7" s="367"/>
      <c r="F7" s="367"/>
      <c r="G7" s="367"/>
      <c r="H7" s="367"/>
      <c r="I7" s="368"/>
      <c r="J7" s="16"/>
      <c r="K7" s="16"/>
    </row>
    <row r="8" spans="2:14" ht="24" customHeight="1" x14ac:dyDescent="0.2">
      <c r="B8" s="369" t="s">
        <v>56</v>
      </c>
      <c r="C8" s="370"/>
      <c r="D8" s="370"/>
      <c r="E8" s="370"/>
      <c r="F8" s="370"/>
      <c r="G8" s="370"/>
      <c r="H8" s="370"/>
      <c r="I8" s="371"/>
      <c r="J8" s="64"/>
      <c r="K8" s="64"/>
      <c r="N8" s="6" t="s">
        <v>57</v>
      </c>
    </row>
    <row r="9" spans="2:14" ht="30.75" customHeight="1" x14ac:dyDescent="0.2">
      <c r="B9" s="119" t="s">
        <v>58</v>
      </c>
      <c r="C9" s="65">
        <v>231</v>
      </c>
      <c r="D9" s="375" t="s">
        <v>59</v>
      </c>
      <c r="E9" s="375"/>
      <c r="F9" s="326" t="s">
        <v>201</v>
      </c>
      <c r="G9" s="327"/>
      <c r="H9" s="327"/>
      <c r="I9" s="328"/>
      <c r="J9" s="18"/>
      <c r="K9" s="18"/>
      <c r="M9" s="14" t="s">
        <v>60</v>
      </c>
      <c r="N9" s="6" t="s">
        <v>61</v>
      </c>
    </row>
    <row r="10" spans="2:14" ht="30.75" customHeight="1" x14ac:dyDescent="0.2">
      <c r="B10" s="21" t="s">
        <v>62</v>
      </c>
      <c r="C10" s="66" t="s">
        <v>81</v>
      </c>
      <c r="D10" s="376" t="s">
        <v>63</v>
      </c>
      <c r="E10" s="377"/>
      <c r="F10" s="360" t="s">
        <v>155</v>
      </c>
      <c r="G10" s="361"/>
      <c r="H10" s="19" t="s">
        <v>64</v>
      </c>
      <c r="I10" s="121" t="s">
        <v>81</v>
      </c>
      <c r="J10" s="20"/>
      <c r="K10" s="20"/>
      <c r="M10" s="14" t="s">
        <v>65</v>
      </c>
      <c r="N10" s="6" t="s">
        <v>66</v>
      </c>
    </row>
    <row r="11" spans="2:14" ht="30.75" customHeight="1" x14ac:dyDescent="0.2">
      <c r="B11" s="21" t="s">
        <v>67</v>
      </c>
      <c r="C11" s="372" t="s">
        <v>156</v>
      </c>
      <c r="D11" s="372"/>
      <c r="E11" s="372"/>
      <c r="F11" s="372"/>
      <c r="G11" s="19" t="s">
        <v>68</v>
      </c>
      <c r="H11" s="373">
        <v>1032</v>
      </c>
      <c r="I11" s="374"/>
      <c r="J11" s="22"/>
      <c r="K11" s="22"/>
      <c r="M11" s="14" t="s">
        <v>69</v>
      </c>
      <c r="N11" s="6" t="s">
        <v>70</v>
      </c>
    </row>
    <row r="12" spans="2:14" ht="30.75" customHeight="1" x14ac:dyDescent="0.2">
      <c r="B12" s="21" t="s">
        <v>71</v>
      </c>
      <c r="C12" s="357" t="s">
        <v>65</v>
      </c>
      <c r="D12" s="357"/>
      <c r="E12" s="357"/>
      <c r="F12" s="357"/>
      <c r="G12" s="19" t="s">
        <v>72</v>
      </c>
      <c r="H12" s="358" t="s">
        <v>157</v>
      </c>
      <c r="I12" s="359"/>
      <c r="J12" s="23"/>
      <c r="K12" s="23"/>
      <c r="M12" s="24" t="s">
        <v>73</v>
      </c>
    </row>
    <row r="13" spans="2:14" ht="30.75" customHeight="1" x14ac:dyDescent="0.2">
      <c r="B13" s="21" t="s">
        <v>74</v>
      </c>
      <c r="C13" s="353" t="s">
        <v>45</v>
      </c>
      <c r="D13" s="353"/>
      <c r="E13" s="353"/>
      <c r="F13" s="353"/>
      <c r="G13" s="353"/>
      <c r="H13" s="353"/>
      <c r="I13" s="354"/>
      <c r="J13" s="25"/>
      <c r="K13" s="25"/>
      <c r="M13" s="24"/>
    </row>
    <row r="14" spans="2:14" ht="30.75" customHeight="1" x14ac:dyDescent="0.2">
      <c r="B14" s="21" t="s">
        <v>75</v>
      </c>
      <c r="C14" s="360" t="s">
        <v>202</v>
      </c>
      <c r="D14" s="361"/>
      <c r="E14" s="361"/>
      <c r="F14" s="361"/>
      <c r="G14" s="361"/>
      <c r="H14" s="361"/>
      <c r="I14" s="362"/>
      <c r="J14" s="20"/>
      <c r="K14" s="20"/>
      <c r="M14" s="24"/>
      <c r="N14" s="6" t="s">
        <v>76</v>
      </c>
    </row>
    <row r="15" spans="2:14" ht="30.75" customHeight="1" x14ac:dyDescent="0.2">
      <c r="B15" s="21" t="s">
        <v>77</v>
      </c>
      <c r="C15" s="347" t="s">
        <v>203</v>
      </c>
      <c r="D15" s="347"/>
      <c r="E15" s="347"/>
      <c r="F15" s="347"/>
      <c r="G15" s="19" t="s">
        <v>78</v>
      </c>
      <c r="H15" s="349" t="s">
        <v>91</v>
      </c>
      <c r="I15" s="350"/>
      <c r="J15" s="20"/>
      <c r="K15" s="20"/>
      <c r="M15" s="24" t="s">
        <v>80</v>
      </c>
      <c r="N15" s="6" t="s">
        <v>81</v>
      </c>
    </row>
    <row r="16" spans="2:14" ht="30.75" customHeight="1" x14ac:dyDescent="0.2">
      <c r="B16" s="21" t="s">
        <v>82</v>
      </c>
      <c r="C16" s="351" t="s">
        <v>215</v>
      </c>
      <c r="D16" s="352"/>
      <c r="E16" s="352"/>
      <c r="F16" s="352"/>
      <c r="G16" s="19" t="s">
        <v>83</v>
      </c>
      <c r="H16" s="349" t="s">
        <v>70</v>
      </c>
      <c r="I16" s="350"/>
      <c r="J16" s="20"/>
      <c r="K16" s="20"/>
      <c r="M16" s="24" t="s">
        <v>84</v>
      </c>
    </row>
    <row r="17" spans="2:14" ht="36" customHeight="1" x14ac:dyDescent="0.2">
      <c r="B17" s="21" t="s">
        <v>85</v>
      </c>
      <c r="C17" s="353" t="s">
        <v>204</v>
      </c>
      <c r="D17" s="353"/>
      <c r="E17" s="353"/>
      <c r="F17" s="353"/>
      <c r="G17" s="353"/>
      <c r="H17" s="353"/>
      <c r="I17" s="354"/>
      <c r="J17" s="25"/>
      <c r="K17" s="25"/>
      <c r="M17" s="24" t="s">
        <v>86</v>
      </c>
      <c r="N17" s="6" t="s">
        <v>39</v>
      </c>
    </row>
    <row r="18" spans="2:14" ht="30.75" customHeight="1" x14ac:dyDescent="0.2">
      <c r="B18" s="21" t="s">
        <v>87</v>
      </c>
      <c r="C18" s="347" t="s">
        <v>163</v>
      </c>
      <c r="D18" s="347"/>
      <c r="E18" s="347"/>
      <c r="F18" s="347"/>
      <c r="G18" s="347"/>
      <c r="H18" s="347"/>
      <c r="I18" s="348"/>
      <c r="J18" s="26"/>
      <c r="K18" s="26"/>
      <c r="M18" s="24" t="s">
        <v>88</v>
      </c>
      <c r="N18" s="6" t="s">
        <v>40</v>
      </c>
    </row>
    <row r="19" spans="2:14" ht="30.75" customHeight="1" x14ac:dyDescent="0.2">
      <c r="B19" s="21" t="s">
        <v>89</v>
      </c>
      <c r="C19" s="347" t="s">
        <v>159</v>
      </c>
      <c r="D19" s="347"/>
      <c r="E19" s="347"/>
      <c r="F19" s="347"/>
      <c r="G19" s="347"/>
      <c r="H19" s="347"/>
      <c r="I19" s="348"/>
      <c r="J19" s="27"/>
      <c r="K19" s="27"/>
      <c r="M19" s="24"/>
      <c r="N19" s="6" t="s">
        <v>41</v>
      </c>
    </row>
    <row r="20" spans="2:14" ht="30.75" customHeight="1" x14ac:dyDescent="0.2">
      <c r="B20" s="21" t="s">
        <v>90</v>
      </c>
      <c r="C20" s="355" t="s">
        <v>151</v>
      </c>
      <c r="D20" s="355"/>
      <c r="E20" s="355"/>
      <c r="F20" s="355"/>
      <c r="G20" s="355"/>
      <c r="H20" s="355"/>
      <c r="I20" s="356"/>
      <c r="J20" s="28"/>
      <c r="K20" s="28"/>
      <c r="M20" s="24" t="s">
        <v>91</v>
      </c>
      <c r="N20" s="6" t="s">
        <v>42</v>
      </c>
    </row>
    <row r="21" spans="2:14" ht="27.75" customHeight="1" x14ac:dyDescent="0.2">
      <c r="B21" s="342" t="s">
        <v>92</v>
      </c>
      <c r="C21" s="344" t="s">
        <v>93</v>
      </c>
      <c r="D21" s="344"/>
      <c r="E21" s="344"/>
      <c r="F21" s="345" t="s">
        <v>94</v>
      </c>
      <c r="G21" s="345"/>
      <c r="H21" s="345"/>
      <c r="I21" s="346"/>
      <c r="J21" s="29"/>
      <c r="K21" s="29"/>
      <c r="M21" s="24" t="s">
        <v>79</v>
      </c>
      <c r="N21" s="6" t="s">
        <v>43</v>
      </c>
    </row>
    <row r="22" spans="2:14" ht="27" customHeight="1" x14ac:dyDescent="0.2">
      <c r="B22" s="343"/>
      <c r="C22" s="347" t="s">
        <v>160</v>
      </c>
      <c r="D22" s="347"/>
      <c r="E22" s="347"/>
      <c r="F22" s="347" t="s">
        <v>161</v>
      </c>
      <c r="G22" s="347"/>
      <c r="H22" s="347"/>
      <c r="I22" s="348"/>
      <c r="J22" s="27"/>
      <c r="K22" s="27"/>
      <c r="M22" s="24" t="s">
        <v>95</v>
      </c>
      <c r="N22" s="6" t="s">
        <v>44</v>
      </c>
    </row>
    <row r="23" spans="2:14" ht="39.75" customHeight="1" x14ac:dyDescent="0.2">
      <c r="B23" s="21" t="s">
        <v>96</v>
      </c>
      <c r="C23" s="349" t="s">
        <v>151</v>
      </c>
      <c r="D23" s="349"/>
      <c r="E23" s="349"/>
      <c r="F23" s="349" t="s">
        <v>151</v>
      </c>
      <c r="G23" s="349"/>
      <c r="H23" s="349"/>
      <c r="I23" s="350"/>
      <c r="J23" s="20"/>
      <c r="K23" s="20"/>
      <c r="M23" s="24"/>
      <c r="N23" s="6" t="s">
        <v>45</v>
      </c>
    </row>
    <row r="24" spans="2:14" ht="44.25" customHeight="1" x14ac:dyDescent="0.2">
      <c r="B24" s="21" t="s">
        <v>97</v>
      </c>
      <c r="C24" s="323" t="s">
        <v>205</v>
      </c>
      <c r="D24" s="324"/>
      <c r="E24" s="325"/>
      <c r="F24" s="326" t="s">
        <v>206</v>
      </c>
      <c r="G24" s="327"/>
      <c r="H24" s="327"/>
      <c r="I24" s="328"/>
      <c r="J24" s="26"/>
      <c r="K24" s="26"/>
      <c r="M24" s="30"/>
      <c r="N24" s="6" t="s">
        <v>46</v>
      </c>
    </row>
    <row r="25" spans="2:14" ht="29.25" customHeight="1" x14ac:dyDescent="0.2">
      <c r="B25" s="21" t="s">
        <v>98</v>
      </c>
      <c r="C25" s="329" t="s">
        <v>215</v>
      </c>
      <c r="D25" s="330"/>
      <c r="E25" s="331"/>
      <c r="F25" s="19" t="s">
        <v>99</v>
      </c>
      <c r="G25" s="332">
        <v>0.3</v>
      </c>
      <c r="H25" s="333"/>
      <c r="I25" s="334"/>
      <c r="J25" s="31"/>
      <c r="K25" s="31"/>
      <c r="M25" s="30"/>
    </row>
    <row r="26" spans="2:14" ht="27" customHeight="1" x14ac:dyDescent="0.2">
      <c r="B26" s="21" t="s">
        <v>100</v>
      </c>
      <c r="C26" s="326" t="s">
        <v>216</v>
      </c>
      <c r="D26" s="327"/>
      <c r="E26" s="335"/>
      <c r="F26" s="19" t="s">
        <v>101</v>
      </c>
      <c r="G26" s="336">
        <v>0.3</v>
      </c>
      <c r="H26" s="337"/>
      <c r="I26" s="338"/>
      <c r="J26" s="32"/>
      <c r="K26" s="32"/>
      <c r="M26" s="30"/>
    </row>
    <row r="27" spans="2:14" ht="47.25" customHeight="1" x14ac:dyDescent="0.2">
      <c r="B27" s="118" t="s">
        <v>102</v>
      </c>
      <c r="C27" s="339" t="s">
        <v>86</v>
      </c>
      <c r="D27" s="340"/>
      <c r="E27" s="341"/>
      <c r="F27" s="33" t="s">
        <v>103</v>
      </c>
      <c r="G27" s="336" t="s">
        <v>182</v>
      </c>
      <c r="H27" s="337"/>
      <c r="I27" s="338"/>
      <c r="J27" s="29"/>
      <c r="K27" s="29"/>
      <c r="M27" s="30"/>
    </row>
    <row r="28" spans="2:14" ht="30" customHeight="1" x14ac:dyDescent="0.2">
      <c r="B28" s="306" t="s">
        <v>104</v>
      </c>
      <c r="C28" s="307"/>
      <c r="D28" s="307"/>
      <c r="E28" s="307"/>
      <c r="F28" s="307"/>
      <c r="G28" s="307"/>
      <c r="H28" s="307"/>
      <c r="I28" s="30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00" t="s">
        <v>224</v>
      </c>
      <c r="D42" s="300"/>
      <c r="E42" s="300"/>
      <c r="F42" s="300"/>
      <c r="G42" s="300"/>
      <c r="H42" s="300"/>
      <c r="I42" s="301"/>
      <c r="J42" s="40"/>
      <c r="K42" s="40"/>
    </row>
    <row r="43" spans="2:11" ht="29.25" customHeight="1" x14ac:dyDescent="0.2">
      <c r="B43" s="306" t="s">
        <v>126</v>
      </c>
      <c r="C43" s="307"/>
      <c r="D43" s="307"/>
      <c r="E43" s="307"/>
      <c r="F43" s="307"/>
      <c r="G43" s="307"/>
      <c r="H43" s="307"/>
      <c r="I43" s="308"/>
      <c r="J43" s="64"/>
      <c r="K43" s="64"/>
    </row>
    <row r="44" spans="2:11" ht="32.25" customHeight="1" x14ac:dyDescent="0.2">
      <c r="B44" s="314"/>
      <c r="C44" s="315"/>
      <c r="D44" s="315"/>
      <c r="E44" s="315"/>
      <c r="F44" s="315"/>
      <c r="G44" s="315"/>
      <c r="H44" s="315"/>
      <c r="I44" s="316"/>
      <c r="J44" s="64"/>
      <c r="K44" s="64"/>
    </row>
    <row r="45" spans="2:11" ht="32.25" customHeight="1" x14ac:dyDescent="0.2">
      <c r="B45" s="317"/>
      <c r="C45" s="318"/>
      <c r="D45" s="318"/>
      <c r="E45" s="318"/>
      <c r="F45" s="318"/>
      <c r="G45" s="318"/>
      <c r="H45" s="318"/>
      <c r="I45" s="319"/>
      <c r="J45" s="40"/>
      <c r="K45" s="40"/>
    </row>
    <row r="46" spans="2:11" ht="32.25" customHeight="1" x14ac:dyDescent="0.2">
      <c r="B46" s="317"/>
      <c r="C46" s="318"/>
      <c r="D46" s="318"/>
      <c r="E46" s="318"/>
      <c r="F46" s="318"/>
      <c r="G46" s="318"/>
      <c r="H46" s="318"/>
      <c r="I46" s="319"/>
      <c r="J46" s="40"/>
      <c r="K46" s="40"/>
    </row>
    <row r="47" spans="2:11" ht="32.25" customHeight="1" x14ac:dyDescent="0.2">
      <c r="B47" s="317"/>
      <c r="C47" s="318"/>
      <c r="D47" s="318"/>
      <c r="E47" s="318"/>
      <c r="F47" s="318"/>
      <c r="G47" s="318"/>
      <c r="H47" s="318"/>
      <c r="I47" s="319"/>
      <c r="J47" s="40"/>
      <c r="K47" s="40"/>
    </row>
    <row r="48" spans="2:11" ht="32.25" customHeight="1" x14ac:dyDescent="0.2">
      <c r="B48" s="320"/>
      <c r="C48" s="321"/>
      <c r="D48" s="321"/>
      <c r="E48" s="321"/>
      <c r="F48" s="321"/>
      <c r="G48" s="321"/>
      <c r="H48" s="321"/>
      <c r="I48" s="322"/>
      <c r="J48" s="41"/>
      <c r="K48" s="41"/>
    </row>
    <row r="49" spans="2:11" ht="83.25" customHeight="1" x14ac:dyDescent="0.2">
      <c r="B49" s="21" t="s">
        <v>127</v>
      </c>
      <c r="C49" s="300" t="s">
        <v>224</v>
      </c>
      <c r="D49" s="300"/>
      <c r="E49" s="300"/>
      <c r="F49" s="300"/>
      <c r="G49" s="300"/>
      <c r="H49" s="300"/>
      <c r="I49" s="301"/>
      <c r="J49" s="42"/>
      <c r="K49" s="42"/>
    </row>
    <row r="50" spans="2:11" ht="34.5" customHeight="1" x14ac:dyDescent="0.2">
      <c r="B50" s="21" t="s">
        <v>128</v>
      </c>
      <c r="C50" s="284" t="s">
        <v>182</v>
      </c>
      <c r="D50" s="284"/>
      <c r="E50" s="284"/>
      <c r="F50" s="284"/>
      <c r="G50" s="284"/>
      <c r="H50" s="284"/>
      <c r="I50" s="302"/>
      <c r="J50" s="42"/>
      <c r="K50" s="42"/>
    </row>
    <row r="51" spans="2:11" ht="34.5" customHeight="1" x14ac:dyDescent="0.2">
      <c r="B51" s="120" t="s">
        <v>129</v>
      </c>
      <c r="C51" s="303" t="s">
        <v>225</v>
      </c>
      <c r="D51" s="304"/>
      <c r="E51" s="304"/>
      <c r="F51" s="304"/>
      <c r="G51" s="304"/>
      <c r="H51" s="304"/>
      <c r="I51" s="305"/>
      <c r="J51" s="42"/>
      <c r="K51" s="42"/>
    </row>
    <row r="52" spans="2:11" ht="29.25" customHeight="1" x14ac:dyDescent="0.2">
      <c r="B52" s="306" t="s">
        <v>130</v>
      </c>
      <c r="C52" s="307"/>
      <c r="D52" s="307"/>
      <c r="E52" s="307"/>
      <c r="F52" s="307"/>
      <c r="G52" s="307"/>
      <c r="H52" s="307"/>
      <c r="I52" s="308"/>
      <c r="J52" s="42"/>
      <c r="K52" s="42"/>
    </row>
    <row r="53" spans="2:11" ht="33" customHeight="1" x14ac:dyDescent="0.2">
      <c r="B53" s="309" t="s">
        <v>131</v>
      </c>
      <c r="C53" s="117" t="s">
        <v>132</v>
      </c>
      <c r="D53" s="310" t="s">
        <v>133</v>
      </c>
      <c r="E53" s="310"/>
      <c r="F53" s="310"/>
      <c r="G53" s="310" t="s">
        <v>134</v>
      </c>
      <c r="H53" s="310"/>
      <c r="I53" s="311"/>
      <c r="J53" s="43"/>
      <c r="K53" s="43"/>
    </row>
    <row r="54" spans="2:11" ht="31.5" customHeight="1" x14ac:dyDescent="0.2">
      <c r="B54" s="309"/>
      <c r="C54" s="44"/>
      <c r="D54" s="284"/>
      <c r="E54" s="284"/>
      <c r="F54" s="284"/>
      <c r="G54" s="312"/>
      <c r="H54" s="312"/>
      <c r="I54" s="313"/>
      <c r="J54" s="43"/>
      <c r="K54" s="43"/>
    </row>
    <row r="55" spans="2:11" ht="31.5" customHeight="1" x14ac:dyDescent="0.2">
      <c r="B55" s="120" t="s">
        <v>135</v>
      </c>
      <c r="C55" s="296" t="s">
        <v>164</v>
      </c>
      <c r="D55" s="296"/>
      <c r="E55" s="297" t="s">
        <v>136</v>
      </c>
      <c r="F55" s="297"/>
      <c r="G55" s="296" t="s">
        <v>186</v>
      </c>
      <c r="H55" s="296"/>
      <c r="I55" s="298"/>
      <c r="J55" s="45"/>
      <c r="K55" s="45"/>
    </row>
    <row r="56" spans="2:11" ht="31.5" customHeight="1" x14ac:dyDescent="0.2">
      <c r="B56" s="120" t="s">
        <v>137</v>
      </c>
      <c r="C56" s="284" t="str">
        <f>+'[3]HV 1'!C56:D56</f>
        <v>NICOLAS ADOLFO CORREAL HUERTAS</v>
      </c>
      <c r="D56" s="284"/>
      <c r="E56" s="299" t="s">
        <v>138</v>
      </c>
      <c r="F56" s="299"/>
      <c r="G56" s="296" t="str">
        <f>+'[4]HV 1'!G56:I56</f>
        <v>DIANA VIDAL</v>
      </c>
      <c r="H56" s="296"/>
      <c r="I56" s="298"/>
      <c r="J56" s="45"/>
      <c r="K56" s="45"/>
    </row>
    <row r="57" spans="2:11" ht="31.5" customHeight="1" x14ac:dyDescent="0.2">
      <c r="B57" s="120" t="s">
        <v>139</v>
      </c>
      <c r="C57" s="284"/>
      <c r="D57" s="284"/>
      <c r="E57" s="285" t="s">
        <v>140</v>
      </c>
      <c r="F57" s="286"/>
      <c r="G57" s="289"/>
      <c r="H57" s="290"/>
      <c r="I57" s="291"/>
      <c r="J57" s="46"/>
      <c r="K57" s="46"/>
    </row>
    <row r="58" spans="2:11" ht="31.5" customHeight="1" thickBot="1" x14ac:dyDescent="0.25">
      <c r="B58" s="84" t="s">
        <v>141</v>
      </c>
      <c r="C58" s="295"/>
      <c r="D58" s="295"/>
      <c r="E58" s="287"/>
      <c r="F58" s="288"/>
      <c r="G58" s="292"/>
      <c r="H58" s="293"/>
      <c r="I58" s="29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1"/>
      <c r="C1" s="404" t="s">
        <v>24</v>
      </c>
      <c r="D1" s="405"/>
      <c r="E1" s="405"/>
      <c r="F1" s="405"/>
      <c r="G1" s="405"/>
      <c r="H1" s="406"/>
      <c r="I1" s="407"/>
      <c r="J1" s="408"/>
    </row>
    <row r="2" spans="2:13" ht="18" customHeight="1" thickBot="1" x14ac:dyDescent="0.3">
      <c r="B2" s="402"/>
      <c r="C2" s="413" t="s">
        <v>25</v>
      </c>
      <c r="D2" s="414"/>
      <c r="E2" s="414"/>
      <c r="F2" s="414"/>
      <c r="G2" s="414"/>
      <c r="H2" s="415"/>
      <c r="I2" s="409"/>
      <c r="J2" s="410"/>
    </row>
    <row r="3" spans="2:13" ht="18" customHeight="1" thickBot="1" x14ac:dyDescent="0.3">
      <c r="B3" s="402"/>
      <c r="C3" s="413" t="s">
        <v>142</v>
      </c>
      <c r="D3" s="414"/>
      <c r="E3" s="414"/>
      <c r="F3" s="414"/>
      <c r="G3" s="414"/>
      <c r="H3" s="415"/>
      <c r="I3" s="409"/>
      <c r="J3" s="410"/>
    </row>
    <row r="4" spans="2:13" ht="18" customHeight="1" thickBot="1" x14ac:dyDescent="0.3">
      <c r="B4" s="403"/>
      <c r="C4" s="413" t="s">
        <v>143</v>
      </c>
      <c r="D4" s="414"/>
      <c r="E4" s="414"/>
      <c r="F4" s="415"/>
      <c r="G4" s="416" t="s">
        <v>190</v>
      </c>
      <c r="H4" s="417"/>
      <c r="I4" s="411"/>
      <c r="J4" s="412"/>
    </row>
    <row r="5" spans="2:13" ht="18" customHeight="1" thickBot="1" x14ac:dyDescent="0.3">
      <c r="B5" s="57"/>
      <c r="C5" s="58"/>
      <c r="D5" s="58"/>
      <c r="E5" s="58"/>
      <c r="F5" s="58"/>
      <c r="G5" s="58"/>
      <c r="H5" s="58"/>
      <c r="I5" s="58"/>
      <c r="J5" s="59"/>
    </row>
    <row r="6" spans="2:13" ht="51.75" customHeight="1" thickBot="1" x14ac:dyDescent="0.3">
      <c r="B6" s="1" t="s">
        <v>185</v>
      </c>
      <c r="C6" s="418" t="str">
        <f>+'[5]Sección 1. Metas - Magnitud'!C7</f>
        <v>1032 - Gestión y control de tránsito y transporte</v>
      </c>
      <c r="D6" s="419"/>
      <c r="E6" s="420"/>
      <c r="F6" s="60"/>
      <c r="G6" s="58"/>
      <c r="H6" s="58"/>
      <c r="I6" s="58"/>
      <c r="J6" s="59"/>
    </row>
    <row r="7" spans="2:13" ht="32.25" customHeight="1" thickBot="1" x14ac:dyDescent="0.3">
      <c r="B7" s="2" t="s">
        <v>0</v>
      </c>
      <c r="C7" s="418" t="str">
        <f>+'[5]Sección 1. Metas - Magnitud'!C8:F8</f>
        <v>Dirección de Control y Vigilancia</v>
      </c>
      <c r="D7" s="419"/>
      <c r="E7" s="420"/>
      <c r="F7" s="60"/>
      <c r="G7" s="58"/>
      <c r="H7" s="58"/>
      <c r="I7" s="58"/>
      <c r="J7" s="59"/>
    </row>
    <row r="8" spans="2:13" ht="32.25" customHeight="1" thickBot="1" x14ac:dyDescent="0.3">
      <c r="B8" s="2" t="s">
        <v>144</v>
      </c>
      <c r="C8" s="418" t="str">
        <f>+'[5]Sección 1. Metas - Magnitud'!C9:F9</f>
        <v>Subsecretaría de Servicios de la Movilidad</v>
      </c>
      <c r="D8" s="419"/>
      <c r="E8" s="420"/>
      <c r="F8" s="4"/>
      <c r="G8" s="58"/>
      <c r="H8" s="58"/>
      <c r="I8" s="58"/>
      <c r="J8" s="59"/>
    </row>
    <row r="9" spans="2:13" ht="33.75" customHeight="1" thickBot="1" x14ac:dyDescent="0.3">
      <c r="B9" s="2" t="s">
        <v>28</v>
      </c>
      <c r="C9" s="418" t="s">
        <v>184</v>
      </c>
      <c r="D9" s="419"/>
      <c r="E9" s="420"/>
      <c r="F9" s="60"/>
      <c r="G9" s="58"/>
      <c r="H9" s="58"/>
      <c r="I9" s="58"/>
      <c r="J9" s="59"/>
    </row>
    <row r="10" spans="2:13" ht="32.25" customHeight="1" thickBot="1" x14ac:dyDescent="0.3">
      <c r="B10" s="2" t="s">
        <v>197</v>
      </c>
      <c r="C10" s="418" t="s">
        <v>202</v>
      </c>
      <c r="D10" s="419"/>
      <c r="E10" s="420"/>
    </row>
    <row r="12" spans="2:13" x14ac:dyDescent="0.25">
      <c r="B12" s="394" t="s">
        <v>217</v>
      </c>
      <c r="C12" s="395"/>
      <c r="D12" s="395"/>
      <c r="E12" s="395"/>
      <c r="F12" s="395"/>
      <c r="G12" s="395"/>
      <c r="H12" s="396"/>
      <c r="I12" s="386" t="s">
        <v>145</v>
      </c>
      <c r="J12" s="387"/>
      <c r="K12" s="387"/>
    </row>
    <row r="13" spans="2:13" s="62" customFormat="1" ht="30" customHeight="1" x14ac:dyDescent="0.25">
      <c r="B13" s="388" t="s">
        <v>146</v>
      </c>
      <c r="C13" s="388" t="s">
        <v>147</v>
      </c>
      <c r="D13" s="388" t="s">
        <v>196</v>
      </c>
      <c r="E13" s="388" t="s">
        <v>148</v>
      </c>
      <c r="F13" s="388" t="s">
        <v>149</v>
      </c>
      <c r="G13" s="388" t="s">
        <v>191</v>
      </c>
      <c r="H13" s="388" t="s">
        <v>192</v>
      </c>
      <c r="I13" s="390" t="s">
        <v>193</v>
      </c>
      <c r="J13" s="392" t="s">
        <v>194</v>
      </c>
      <c r="K13" s="385" t="s">
        <v>195</v>
      </c>
    </row>
    <row r="14" spans="2:13" s="62" customFormat="1" x14ac:dyDescent="0.25">
      <c r="B14" s="389"/>
      <c r="C14" s="389"/>
      <c r="D14" s="389"/>
      <c r="E14" s="389"/>
      <c r="F14" s="389"/>
      <c r="G14" s="389"/>
      <c r="H14" s="389"/>
      <c r="I14" s="391"/>
      <c r="J14" s="393"/>
      <c r="K14" s="385"/>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97" t="s">
        <v>17</v>
      </c>
      <c r="C18" s="398"/>
      <c r="D18" s="63">
        <f>SUM(D15:D17)</f>
        <v>0.25</v>
      </c>
      <c r="E18" s="399" t="s">
        <v>17</v>
      </c>
      <c r="F18" s="400"/>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6" zoomScaleNormal="100" workbookViewId="0">
      <selection activeCell="D27" sqref="D27"/>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73"/>
      <c r="C1" s="379" t="s">
        <v>25</v>
      </c>
      <c r="D1" s="379"/>
      <c r="E1" s="379"/>
      <c r="F1" s="379"/>
      <c r="G1" s="379"/>
      <c r="H1" s="379"/>
      <c r="I1" s="474"/>
      <c r="J1" s="13"/>
    </row>
    <row r="2" spans="2:10" ht="37.5" customHeight="1" x14ac:dyDescent="0.25">
      <c r="B2" s="473"/>
      <c r="C2" s="379" t="s">
        <v>239</v>
      </c>
      <c r="D2" s="379"/>
      <c r="E2" s="379"/>
      <c r="F2" s="379"/>
      <c r="G2" s="379"/>
      <c r="H2" s="379"/>
      <c r="I2" s="474"/>
      <c r="J2" s="13"/>
    </row>
    <row r="3" spans="2:10" ht="37.5" customHeight="1" x14ac:dyDescent="0.25">
      <c r="B3" s="473"/>
      <c r="C3" s="379" t="s">
        <v>240</v>
      </c>
      <c r="D3" s="379"/>
      <c r="E3" s="379"/>
      <c r="F3" s="379" t="s">
        <v>241</v>
      </c>
      <c r="G3" s="379"/>
      <c r="H3" s="379"/>
      <c r="I3" s="474"/>
      <c r="J3" s="13"/>
    </row>
    <row r="4" spans="2:10" ht="23.25" customHeight="1" x14ac:dyDescent="0.25">
      <c r="B4" s="475"/>
      <c r="C4" s="475"/>
      <c r="D4" s="475"/>
      <c r="E4" s="475"/>
      <c r="F4" s="475"/>
      <c r="G4" s="475"/>
      <c r="H4" s="475"/>
      <c r="I4" s="475"/>
      <c r="J4" s="15"/>
    </row>
    <row r="5" spans="2:10" ht="24" customHeight="1" x14ac:dyDescent="0.25">
      <c r="B5" s="476" t="s">
        <v>234</v>
      </c>
      <c r="C5" s="476"/>
      <c r="D5" s="476"/>
      <c r="E5" s="476"/>
      <c r="F5" s="476"/>
      <c r="G5" s="476"/>
      <c r="H5" s="476"/>
      <c r="I5" s="476"/>
      <c r="J5" s="17"/>
    </row>
    <row r="6" spans="2:10" ht="30.75" customHeight="1" x14ac:dyDescent="0.25">
      <c r="B6" s="176" t="s">
        <v>242</v>
      </c>
      <c r="C6" s="194">
        <v>1</v>
      </c>
      <c r="D6" s="477" t="s">
        <v>243</v>
      </c>
      <c r="E6" s="477"/>
      <c r="F6" s="462" t="s">
        <v>289</v>
      </c>
      <c r="G6" s="462"/>
      <c r="H6" s="462"/>
      <c r="I6" s="462"/>
      <c r="J6" s="18"/>
    </row>
    <row r="7" spans="2:10" ht="30.75" customHeight="1" x14ac:dyDescent="0.25">
      <c r="B7" s="176" t="s">
        <v>244</v>
      </c>
      <c r="C7" s="194" t="s">
        <v>76</v>
      </c>
      <c r="D7" s="477" t="s">
        <v>245</v>
      </c>
      <c r="E7" s="477"/>
      <c r="F7" s="462" t="s">
        <v>290</v>
      </c>
      <c r="G7" s="462"/>
      <c r="H7" s="179" t="s">
        <v>246</v>
      </c>
      <c r="I7" s="194" t="s">
        <v>76</v>
      </c>
      <c r="J7" s="20"/>
    </row>
    <row r="8" spans="2:10" ht="30.75" customHeight="1" x14ac:dyDescent="0.25">
      <c r="B8" s="176" t="s">
        <v>247</v>
      </c>
      <c r="C8" s="462" t="s">
        <v>291</v>
      </c>
      <c r="D8" s="462"/>
      <c r="E8" s="462"/>
      <c r="F8" s="462"/>
      <c r="G8" s="179" t="s">
        <v>248</v>
      </c>
      <c r="H8" s="468">
        <v>7560</v>
      </c>
      <c r="I8" s="468"/>
      <c r="J8" s="22"/>
    </row>
    <row r="9" spans="2:10" ht="30.75" customHeight="1" x14ac:dyDescent="0.25">
      <c r="B9" s="176" t="s">
        <v>48</v>
      </c>
      <c r="C9" s="469" t="s">
        <v>65</v>
      </c>
      <c r="D9" s="469"/>
      <c r="E9" s="469"/>
      <c r="F9" s="469"/>
      <c r="G9" s="179" t="s">
        <v>249</v>
      </c>
      <c r="H9" s="470" t="s">
        <v>165</v>
      </c>
      <c r="I9" s="470"/>
      <c r="J9" s="23"/>
    </row>
    <row r="10" spans="2:10" ht="30.75" customHeight="1" x14ac:dyDescent="0.25">
      <c r="B10" s="176" t="s">
        <v>250</v>
      </c>
      <c r="C10" s="471" t="s">
        <v>370</v>
      </c>
      <c r="D10" s="471"/>
      <c r="E10" s="471"/>
      <c r="F10" s="471"/>
      <c r="G10" s="471"/>
      <c r="H10" s="471"/>
      <c r="I10" s="471"/>
      <c r="J10" s="25"/>
    </row>
    <row r="11" spans="2:10" ht="30.75" customHeight="1" x14ac:dyDescent="0.25">
      <c r="B11" s="176" t="s">
        <v>251</v>
      </c>
      <c r="C11" s="463" t="s">
        <v>292</v>
      </c>
      <c r="D11" s="463"/>
      <c r="E11" s="463"/>
      <c r="F11" s="463"/>
      <c r="G11" s="463"/>
      <c r="H11" s="463"/>
      <c r="I11" s="463"/>
      <c r="J11" s="20"/>
    </row>
    <row r="12" spans="2:10" ht="30.75" customHeight="1" x14ac:dyDescent="0.25">
      <c r="B12" s="176" t="s">
        <v>254</v>
      </c>
      <c r="C12" s="347" t="s">
        <v>354</v>
      </c>
      <c r="D12" s="347"/>
      <c r="E12" s="347"/>
      <c r="F12" s="347"/>
      <c r="G12" s="179" t="s">
        <v>252</v>
      </c>
      <c r="H12" s="349" t="s">
        <v>91</v>
      </c>
      <c r="I12" s="349"/>
      <c r="J12" s="20"/>
    </row>
    <row r="13" spans="2:10" ht="30.75" customHeight="1" x14ac:dyDescent="0.25">
      <c r="B13" s="176" t="s">
        <v>255</v>
      </c>
      <c r="C13" s="472" t="s">
        <v>369</v>
      </c>
      <c r="D13" s="472"/>
      <c r="E13" s="472"/>
      <c r="F13" s="472"/>
      <c r="G13" s="179" t="s">
        <v>253</v>
      </c>
      <c r="H13" s="463" t="s">
        <v>70</v>
      </c>
      <c r="I13" s="463"/>
      <c r="J13" s="20"/>
    </row>
    <row r="14" spans="2:10" ht="64.5" customHeight="1" x14ac:dyDescent="0.25">
      <c r="B14" s="176" t="s">
        <v>256</v>
      </c>
      <c r="C14" s="353" t="s">
        <v>293</v>
      </c>
      <c r="D14" s="353"/>
      <c r="E14" s="353"/>
      <c r="F14" s="353"/>
      <c r="G14" s="353"/>
      <c r="H14" s="353"/>
      <c r="I14" s="353"/>
      <c r="J14" s="25"/>
    </row>
    <row r="15" spans="2:10" ht="30.75" customHeight="1" x14ac:dyDescent="0.25">
      <c r="B15" s="176" t="s">
        <v>257</v>
      </c>
      <c r="C15" s="347" t="s">
        <v>294</v>
      </c>
      <c r="D15" s="347"/>
      <c r="E15" s="347"/>
      <c r="F15" s="347"/>
      <c r="G15" s="347"/>
      <c r="H15" s="347"/>
      <c r="I15" s="347"/>
      <c r="J15" s="26"/>
    </row>
    <row r="16" spans="2:10" ht="20.25" customHeight="1" x14ac:dyDescent="0.25">
      <c r="B16" s="176" t="s">
        <v>258</v>
      </c>
      <c r="C16" s="462" t="s">
        <v>296</v>
      </c>
      <c r="D16" s="462"/>
      <c r="E16" s="462"/>
      <c r="F16" s="462"/>
      <c r="G16" s="462"/>
      <c r="H16" s="462"/>
      <c r="I16" s="462"/>
      <c r="J16" s="27"/>
    </row>
    <row r="17" spans="2:10" ht="30.75" customHeight="1" x14ac:dyDescent="0.25">
      <c r="B17" s="176" t="s">
        <v>259</v>
      </c>
      <c r="C17" s="463" t="s">
        <v>295</v>
      </c>
      <c r="D17" s="464"/>
      <c r="E17" s="464"/>
      <c r="F17" s="464"/>
      <c r="G17" s="464"/>
      <c r="H17" s="464"/>
      <c r="I17" s="464"/>
      <c r="J17" s="28"/>
    </row>
    <row r="18" spans="2:10" ht="18" customHeight="1" x14ac:dyDescent="0.25">
      <c r="B18" s="465" t="s">
        <v>265</v>
      </c>
      <c r="C18" s="466" t="s">
        <v>237</v>
      </c>
      <c r="D18" s="466"/>
      <c r="E18" s="466"/>
      <c r="F18" s="467" t="s">
        <v>238</v>
      </c>
      <c r="G18" s="467"/>
      <c r="H18" s="467"/>
      <c r="I18" s="467"/>
      <c r="J18" s="29"/>
    </row>
    <row r="19" spans="2:10" ht="39.75" customHeight="1" x14ac:dyDescent="0.25">
      <c r="B19" s="465"/>
      <c r="C19" s="462" t="s">
        <v>297</v>
      </c>
      <c r="D19" s="462"/>
      <c r="E19" s="462"/>
      <c r="F19" s="462" t="s">
        <v>298</v>
      </c>
      <c r="G19" s="462"/>
      <c r="H19" s="462"/>
      <c r="I19" s="462"/>
      <c r="J19" s="27"/>
    </row>
    <row r="20" spans="2:10" ht="39.75" customHeight="1" x14ac:dyDescent="0.25">
      <c r="B20" s="177" t="s">
        <v>266</v>
      </c>
      <c r="C20" s="441" t="s">
        <v>299</v>
      </c>
      <c r="D20" s="442"/>
      <c r="E20" s="443"/>
      <c r="F20" s="349" t="s">
        <v>300</v>
      </c>
      <c r="G20" s="349"/>
      <c r="H20" s="349"/>
      <c r="I20" s="350"/>
      <c r="J20" s="20"/>
    </row>
    <row r="21" spans="2:10" ht="42" customHeight="1" x14ac:dyDescent="0.25">
      <c r="B21" s="177" t="s">
        <v>267</v>
      </c>
      <c r="C21" s="444" t="s">
        <v>301</v>
      </c>
      <c r="D21" s="445"/>
      <c r="E21" s="446"/>
      <c r="F21" s="447" t="s">
        <v>302</v>
      </c>
      <c r="G21" s="448"/>
      <c r="H21" s="448"/>
      <c r="I21" s="449"/>
      <c r="J21" s="26"/>
    </row>
    <row r="22" spans="2:10" ht="23.25" customHeight="1" x14ac:dyDescent="0.25">
      <c r="B22" s="177" t="s">
        <v>268</v>
      </c>
      <c r="C22" s="450">
        <v>44562</v>
      </c>
      <c r="D22" s="451"/>
      <c r="E22" s="452"/>
      <c r="F22" s="179" t="s">
        <v>271</v>
      </c>
      <c r="G22" s="190">
        <v>300</v>
      </c>
      <c r="H22" s="179" t="s">
        <v>275</v>
      </c>
      <c r="I22" s="191">
        <v>341</v>
      </c>
      <c r="J22" s="31"/>
    </row>
    <row r="23" spans="2:10" ht="27" customHeight="1" x14ac:dyDescent="0.25">
      <c r="B23" s="177" t="s">
        <v>269</v>
      </c>
      <c r="C23" s="450">
        <v>44926</v>
      </c>
      <c r="D23" s="448"/>
      <c r="E23" s="453"/>
      <c r="F23" s="179" t="s">
        <v>272</v>
      </c>
      <c r="G23" s="454">
        <v>350</v>
      </c>
      <c r="H23" s="455"/>
      <c r="I23" s="456"/>
      <c r="J23" s="32"/>
    </row>
    <row r="24" spans="2:10" ht="45.75" customHeight="1" x14ac:dyDescent="0.25">
      <c r="B24" s="178" t="s">
        <v>270</v>
      </c>
      <c r="C24" s="339" t="s">
        <v>88</v>
      </c>
      <c r="D24" s="340"/>
      <c r="E24" s="341"/>
      <c r="F24" s="198" t="s">
        <v>274</v>
      </c>
      <c r="G24" s="447" t="s">
        <v>303</v>
      </c>
      <c r="H24" s="448"/>
      <c r="I24" s="453"/>
      <c r="J24" s="29"/>
    </row>
    <row r="25" spans="2:10" ht="22.5" customHeight="1" x14ac:dyDescent="0.25">
      <c r="B25" s="457" t="s">
        <v>235</v>
      </c>
      <c r="C25" s="437"/>
      <c r="D25" s="437"/>
      <c r="E25" s="437"/>
      <c r="F25" s="437"/>
      <c r="G25" s="437"/>
      <c r="H25" s="437"/>
      <c r="I25" s="458"/>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3">
        <v>10</v>
      </c>
      <c r="D27" s="206">
        <v>10</v>
      </c>
      <c r="E27" s="207">
        <f>IF(OR(C27=0,C27=""),0,D27/C27)</f>
        <v>1</v>
      </c>
      <c r="F27" s="459">
        <f>SUM(C27:C38)</f>
        <v>350</v>
      </c>
      <c r="G27" s="459">
        <f>SUM(D27:D38)</f>
        <v>10</v>
      </c>
      <c r="H27" s="204">
        <f>+(D27*100%)/$G$23</f>
        <v>2.8571428571428571E-2</v>
      </c>
      <c r="I27" s="459">
        <f>G27+I22</f>
        <v>351</v>
      </c>
      <c r="J27" s="39"/>
    </row>
    <row r="28" spans="2:10" ht="19.5" customHeight="1" x14ac:dyDescent="0.25">
      <c r="B28" s="185" t="s">
        <v>114</v>
      </c>
      <c r="C28" s="205">
        <v>11</v>
      </c>
      <c r="D28" s="206"/>
      <c r="E28" s="207">
        <f t="shared" ref="E28:E38" si="0">IF(OR(C28=0,C28=""),0,D28/C28)</f>
        <v>0</v>
      </c>
      <c r="F28" s="460"/>
      <c r="G28" s="460"/>
      <c r="H28" s="204" t="str">
        <f>+IF(D28="","",((D28*100%)/$G$23)+H27)</f>
        <v/>
      </c>
      <c r="I28" s="460"/>
      <c r="J28" s="39"/>
    </row>
    <row r="29" spans="2:10" ht="19.5" customHeight="1" x14ac:dyDescent="0.25">
      <c r="B29" s="185" t="s">
        <v>115</v>
      </c>
      <c r="C29" s="203">
        <v>21</v>
      </c>
      <c r="D29" s="206"/>
      <c r="E29" s="207">
        <f t="shared" si="0"/>
        <v>0</v>
      </c>
      <c r="F29" s="460"/>
      <c r="G29" s="460"/>
      <c r="H29" s="204" t="str">
        <f t="shared" ref="H29:H38" si="1">+IF(D29="","",((D29*100%)/$G$23)+H28)</f>
        <v/>
      </c>
      <c r="I29" s="460"/>
      <c r="J29" s="39"/>
    </row>
    <row r="30" spans="2:10" ht="19.5" customHeight="1" x14ac:dyDescent="0.25">
      <c r="B30" s="185" t="s">
        <v>116</v>
      </c>
      <c r="C30" s="203">
        <v>21</v>
      </c>
      <c r="D30" s="206"/>
      <c r="E30" s="207">
        <f t="shared" si="0"/>
        <v>0</v>
      </c>
      <c r="F30" s="460"/>
      <c r="G30" s="460"/>
      <c r="H30" s="204" t="str">
        <f t="shared" si="1"/>
        <v/>
      </c>
      <c r="I30" s="460"/>
      <c r="J30" s="39"/>
    </row>
    <row r="31" spans="2:10" ht="19.5" customHeight="1" x14ac:dyDescent="0.25">
      <c r="B31" s="185" t="s">
        <v>117</v>
      </c>
      <c r="C31" s="203">
        <v>57</v>
      </c>
      <c r="D31" s="206"/>
      <c r="E31" s="207">
        <f t="shared" si="0"/>
        <v>0</v>
      </c>
      <c r="F31" s="460"/>
      <c r="G31" s="460"/>
      <c r="H31" s="204" t="str">
        <f t="shared" si="1"/>
        <v/>
      </c>
      <c r="I31" s="460"/>
      <c r="J31" s="39"/>
    </row>
    <row r="32" spans="2:10" ht="19.5" customHeight="1" x14ac:dyDescent="0.25">
      <c r="B32" s="185" t="s">
        <v>118</v>
      </c>
      <c r="C32" s="203">
        <v>41</v>
      </c>
      <c r="D32" s="206"/>
      <c r="E32" s="207">
        <f t="shared" si="0"/>
        <v>0</v>
      </c>
      <c r="F32" s="460"/>
      <c r="G32" s="460"/>
      <c r="H32" s="204" t="str">
        <f t="shared" si="1"/>
        <v/>
      </c>
      <c r="I32" s="460"/>
      <c r="J32" s="39"/>
    </row>
    <row r="33" spans="2:10" ht="19.5" customHeight="1" x14ac:dyDescent="0.25">
      <c r="B33" s="185" t="s">
        <v>119</v>
      </c>
      <c r="C33" s="203">
        <v>40</v>
      </c>
      <c r="D33" s="206"/>
      <c r="E33" s="207">
        <f t="shared" si="0"/>
        <v>0</v>
      </c>
      <c r="F33" s="460"/>
      <c r="G33" s="460"/>
      <c r="H33" s="204" t="str">
        <f t="shared" si="1"/>
        <v/>
      </c>
      <c r="I33" s="460"/>
      <c r="J33" s="39"/>
    </row>
    <row r="34" spans="2:10" ht="19.5" customHeight="1" x14ac:dyDescent="0.25">
      <c r="B34" s="185" t="s">
        <v>120</v>
      </c>
      <c r="C34" s="203">
        <v>40</v>
      </c>
      <c r="D34" s="206"/>
      <c r="E34" s="207">
        <f t="shared" si="0"/>
        <v>0</v>
      </c>
      <c r="F34" s="460"/>
      <c r="G34" s="460"/>
      <c r="H34" s="204" t="str">
        <f t="shared" si="1"/>
        <v/>
      </c>
      <c r="I34" s="460"/>
      <c r="J34" s="39"/>
    </row>
    <row r="35" spans="2:10" ht="19.5" customHeight="1" x14ac:dyDescent="0.25">
      <c r="B35" s="185" t="s">
        <v>121</v>
      </c>
      <c r="C35" s="203">
        <v>40</v>
      </c>
      <c r="D35" s="206"/>
      <c r="E35" s="207">
        <f t="shared" si="0"/>
        <v>0</v>
      </c>
      <c r="F35" s="460"/>
      <c r="G35" s="460"/>
      <c r="H35" s="204" t="str">
        <f t="shared" si="1"/>
        <v/>
      </c>
      <c r="I35" s="460"/>
      <c r="J35" s="39"/>
    </row>
    <row r="36" spans="2:10" ht="19.5" customHeight="1" x14ac:dyDescent="0.25">
      <c r="B36" s="185" t="s">
        <v>122</v>
      </c>
      <c r="C36" s="203">
        <v>27</v>
      </c>
      <c r="D36" s="206"/>
      <c r="E36" s="207">
        <f t="shared" si="0"/>
        <v>0</v>
      </c>
      <c r="F36" s="460"/>
      <c r="G36" s="460"/>
      <c r="H36" s="204" t="str">
        <f t="shared" si="1"/>
        <v/>
      </c>
      <c r="I36" s="460"/>
      <c r="J36" s="39"/>
    </row>
    <row r="37" spans="2:10" ht="19.5" customHeight="1" x14ac:dyDescent="0.25">
      <c r="B37" s="185" t="s">
        <v>123</v>
      </c>
      <c r="C37" s="203">
        <v>21</v>
      </c>
      <c r="D37" s="206"/>
      <c r="E37" s="207">
        <f t="shared" si="0"/>
        <v>0</v>
      </c>
      <c r="F37" s="460"/>
      <c r="G37" s="460"/>
      <c r="H37" s="204" t="str">
        <f t="shared" si="1"/>
        <v/>
      </c>
      <c r="I37" s="460"/>
      <c r="J37" s="39"/>
    </row>
    <row r="38" spans="2:10" ht="19.5" customHeight="1" x14ac:dyDescent="0.25">
      <c r="B38" s="185" t="s">
        <v>124</v>
      </c>
      <c r="C38" s="203">
        <v>21</v>
      </c>
      <c r="D38" s="206"/>
      <c r="E38" s="207">
        <f t="shared" si="0"/>
        <v>0</v>
      </c>
      <c r="F38" s="461"/>
      <c r="G38" s="461"/>
      <c r="H38" s="204" t="str">
        <f t="shared" si="1"/>
        <v/>
      </c>
      <c r="I38" s="461"/>
      <c r="J38" s="39"/>
    </row>
    <row r="39" spans="2:10" ht="52.5" customHeight="1" x14ac:dyDescent="0.25">
      <c r="B39" s="186" t="s">
        <v>277</v>
      </c>
      <c r="C39" s="438" t="s">
        <v>374</v>
      </c>
      <c r="D39" s="439"/>
      <c r="E39" s="439"/>
      <c r="F39" s="439"/>
      <c r="G39" s="439"/>
      <c r="H39" s="439"/>
      <c r="I39" s="440"/>
      <c r="J39" s="40"/>
    </row>
    <row r="40" spans="2:10" ht="34.5" customHeight="1" x14ac:dyDescent="0.25">
      <c r="B40" s="425"/>
      <c r="C40" s="315"/>
      <c r="D40" s="315"/>
      <c r="E40" s="315"/>
      <c r="F40" s="315"/>
      <c r="G40" s="315"/>
      <c r="H40" s="315"/>
      <c r="I40" s="426"/>
      <c r="J40" s="17"/>
    </row>
    <row r="41" spans="2:10" ht="34.5" customHeight="1" x14ac:dyDescent="0.25">
      <c r="B41" s="427"/>
      <c r="C41" s="318"/>
      <c r="D41" s="318"/>
      <c r="E41" s="318"/>
      <c r="F41" s="318"/>
      <c r="G41" s="318"/>
      <c r="H41" s="318"/>
      <c r="I41" s="428"/>
      <c r="J41" s="40"/>
    </row>
    <row r="42" spans="2:10" ht="34.5" customHeight="1" x14ac:dyDescent="0.25">
      <c r="B42" s="427"/>
      <c r="C42" s="318"/>
      <c r="D42" s="318"/>
      <c r="E42" s="318"/>
      <c r="F42" s="318"/>
      <c r="G42" s="318"/>
      <c r="H42" s="318"/>
      <c r="I42" s="428"/>
      <c r="J42" s="40"/>
    </row>
    <row r="43" spans="2:10" ht="34.5" customHeight="1" x14ac:dyDescent="0.25">
      <c r="B43" s="427"/>
      <c r="C43" s="318"/>
      <c r="D43" s="318"/>
      <c r="E43" s="318"/>
      <c r="F43" s="318"/>
      <c r="G43" s="318"/>
      <c r="H43" s="318"/>
      <c r="I43" s="428"/>
      <c r="J43" s="40"/>
    </row>
    <row r="44" spans="2:10" ht="34.5" customHeight="1" x14ac:dyDescent="0.25">
      <c r="B44" s="429"/>
      <c r="C44" s="321"/>
      <c r="D44" s="321"/>
      <c r="E44" s="321"/>
      <c r="F44" s="321"/>
      <c r="G44" s="321"/>
      <c r="H44" s="321"/>
      <c r="I44" s="430"/>
      <c r="J44" s="41"/>
    </row>
    <row r="45" spans="2:10" ht="96.75" customHeight="1" x14ac:dyDescent="0.25">
      <c r="B45" s="176" t="s">
        <v>278</v>
      </c>
      <c r="C45" s="431" t="s">
        <v>374</v>
      </c>
      <c r="D45" s="432"/>
      <c r="E45" s="432"/>
      <c r="F45" s="432"/>
      <c r="G45" s="432"/>
      <c r="H45" s="432"/>
      <c r="I45" s="433"/>
      <c r="J45" s="42"/>
    </row>
    <row r="46" spans="2:10" ht="32.25" customHeight="1" x14ac:dyDescent="0.25">
      <c r="B46" s="176" t="s">
        <v>279</v>
      </c>
      <c r="C46" s="431" t="s">
        <v>379</v>
      </c>
      <c r="D46" s="432"/>
      <c r="E46" s="432"/>
      <c r="F46" s="432"/>
      <c r="G46" s="432"/>
      <c r="H46" s="432"/>
      <c r="I46" s="433"/>
      <c r="J46" s="42"/>
    </row>
    <row r="47" spans="2:10" ht="66" customHeight="1" x14ac:dyDescent="0.25">
      <c r="B47" s="187" t="s">
        <v>280</v>
      </c>
      <c r="C47" s="434" t="s">
        <v>361</v>
      </c>
      <c r="D47" s="435"/>
      <c r="E47" s="435"/>
      <c r="F47" s="435"/>
      <c r="G47" s="435"/>
      <c r="H47" s="435"/>
      <c r="I47" s="436"/>
      <c r="J47" s="42"/>
    </row>
    <row r="48" spans="2:10" ht="22.5" customHeight="1" x14ac:dyDescent="0.25">
      <c r="B48" s="437" t="s">
        <v>236</v>
      </c>
      <c r="C48" s="437"/>
      <c r="D48" s="437"/>
      <c r="E48" s="437"/>
      <c r="F48" s="437"/>
      <c r="G48" s="437"/>
      <c r="H48" s="437"/>
      <c r="I48" s="437"/>
      <c r="J48" s="42"/>
    </row>
    <row r="49" spans="2:10" ht="22.5" customHeight="1" x14ac:dyDescent="0.25">
      <c r="B49" s="421" t="s">
        <v>281</v>
      </c>
      <c r="C49" s="189" t="s">
        <v>282</v>
      </c>
      <c r="D49" s="423" t="s">
        <v>283</v>
      </c>
      <c r="E49" s="423"/>
      <c r="F49" s="423"/>
      <c r="G49" s="423" t="s">
        <v>284</v>
      </c>
      <c r="H49" s="423"/>
      <c r="I49" s="423"/>
      <c r="J49" s="43"/>
    </row>
    <row r="50" spans="2:10" ht="30.75" customHeight="1" x14ac:dyDescent="0.25">
      <c r="B50" s="422"/>
      <c r="C50" s="192"/>
      <c r="D50" s="424"/>
      <c r="E50" s="424"/>
      <c r="F50" s="424"/>
      <c r="G50" s="424"/>
      <c r="H50" s="424"/>
      <c r="I50" s="424"/>
      <c r="J50" s="43"/>
    </row>
    <row r="51" spans="2:10" ht="32.25" customHeight="1" x14ac:dyDescent="0.25">
      <c r="B51" s="188" t="s">
        <v>285</v>
      </c>
      <c r="C51" s="424" t="s">
        <v>360</v>
      </c>
      <c r="D51" s="424"/>
      <c r="E51" s="424"/>
      <c r="F51" s="424"/>
      <c r="G51" s="424"/>
      <c r="H51" s="424"/>
      <c r="I51" s="424"/>
      <c r="J51" s="46"/>
    </row>
    <row r="52" spans="2:10" ht="28.5" customHeight="1" x14ac:dyDescent="0.25">
      <c r="B52" s="179" t="s">
        <v>286</v>
      </c>
      <c r="C52" s="441" t="s">
        <v>371</v>
      </c>
      <c r="D52" s="442"/>
      <c r="E52" s="442"/>
      <c r="F52" s="442"/>
      <c r="G52" s="442"/>
      <c r="H52" s="442"/>
      <c r="I52" s="443"/>
      <c r="J52" s="46"/>
    </row>
    <row r="53" spans="2:10" ht="30" customHeight="1" x14ac:dyDescent="0.25">
      <c r="B53" s="187" t="s">
        <v>287</v>
      </c>
      <c r="C53" s="424" t="s">
        <v>304</v>
      </c>
      <c r="D53" s="424"/>
      <c r="E53" s="424"/>
      <c r="F53" s="424"/>
      <c r="G53" s="424"/>
      <c r="H53" s="424"/>
      <c r="I53" s="424"/>
      <c r="J53" s="47"/>
    </row>
    <row r="54" spans="2:10" ht="31.5" customHeight="1" x14ac:dyDescent="0.25">
      <c r="B54" s="187" t="s">
        <v>288</v>
      </c>
      <c r="C54" s="424" t="s">
        <v>305</v>
      </c>
      <c r="D54" s="424"/>
      <c r="E54" s="424"/>
      <c r="F54" s="424"/>
      <c r="G54" s="424"/>
      <c r="H54" s="424"/>
      <c r="I54" s="424"/>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Ni3/mk/5sS6zIeqIQI1I0/Oas6E230rDR9KQIc/Zn7hVArZZWzsVm0Y651UoRch+ZgeAkLMrShZPFZSsxPKZxA==" saltValue="Nz5s9vTBg26KDoawwcJga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5" zoomScaleNormal="100" workbookViewId="0">
      <selection activeCell="C47" sqref="C47: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3"/>
      <c r="C1" s="379" t="s">
        <v>25</v>
      </c>
      <c r="D1" s="379"/>
      <c r="E1" s="379"/>
      <c r="F1" s="379"/>
      <c r="G1" s="379"/>
      <c r="H1" s="379"/>
      <c r="I1" s="474"/>
      <c r="J1" s="13"/>
      <c r="K1" s="13"/>
      <c r="M1" s="14" t="s">
        <v>47</v>
      </c>
    </row>
    <row r="2" spans="2:14" ht="37.5" customHeight="1" x14ac:dyDescent="0.2">
      <c r="B2" s="473"/>
      <c r="C2" s="379" t="s">
        <v>239</v>
      </c>
      <c r="D2" s="379"/>
      <c r="E2" s="379"/>
      <c r="F2" s="379"/>
      <c r="G2" s="379"/>
      <c r="H2" s="379"/>
      <c r="I2" s="474"/>
      <c r="J2" s="13"/>
      <c r="K2" s="13"/>
      <c r="M2" s="14" t="s">
        <v>48</v>
      </c>
    </row>
    <row r="3" spans="2:14" ht="37.5" customHeight="1" x14ac:dyDescent="0.2">
      <c r="B3" s="473"/>
      <c r="C3" s="379" t="s">
        <v>240</v>
      </c>
      <c r="D3" s="379"/>
      <c r="E3" s="379"/>
      <c r="F3" s="379" t="s">
        <v>241</v>
      </c>
      <c r="G3" s="379"/>
      <c r="H3" s="379"/>
      <c r="I3" s="474"/>
      <c r="J3" s="13"/>
      <c r="K3" s="13"/>
      <c r="M3" s="14" t="s">
        <v>50</v>
      </c>
    </row>
    <row r="4" spans="2:14" ht="23.25" customHeight="1" x14ac:dyDescent="0.2">
      <c r="B4" s="475"/>
      <c r="C4" s="475"/>
      <c r="D4" s="475"/>
      <c r="E4" s="475"/>
      <c r="F4" s="475"/>
      <c r="G4" s="475"/>
      <c r="H4" s="475"/>
      <c r="I4" s="475"/>
      <c r="J4" s="15"/>
      <c r="K4" s="15"/>
    </row>
    <row r="5" spans="2:14" ht="24" customHeight="1" x14ac:dyDescent="0.2">
      <c r="B5" s="476" t="s">
        <v>234</v>
      </c>
      <c r="C5" s="476"/>
      <c r="D5" s="476"/>
      <c r="E5" s="476"/>
      <c r="F5" s="476"/>
      <c r="G5" s="476"/>
      <c r="H5" s="476"/>
      <c r="I5" s="476"/>
      <c r="J5" s="64"/>
      <c r="K5" s="64"/>
      <c r="N5" s="6" t="s">
        <v>57</v>
      </c>
    </row>
    <row r="6" spans="2:14" ht="30.75" customHeight="1" x14ac:dyDescent="0.2">
      <c r="B6" s="195" t="s">
        <v>242</v>
      </c>
      <c r="C6" s="194">
        <v>2</v>
      </c>
      <c r="D6" s="477" t="s">
        <v>243</v>
      </c>
      <c r="E6" s="477"/>
      <c r="F6" s="462" t="s">
        <v>306</v>
      </c>
      <c r="G6" s="462"/>
      <c r="H6" s="462"/>
      <c r="I6" s="462"/>
      <c r="J6" s="18"/>
      <c r="K6" s="18"/>
      <c r="M6" s="14" t="s">
        <v>60</v>
      </c>
      <c r="N6" s="6" t="s">
        <v>61</v>
      </c>
    </row>
    <row r="7" spans="2:14" ht="30.75" customHeight="1" x14ac:dyDescent="0.2">
      <c r="B7" s="195" t="s">
        <v>244</v>
      </c>
      <c r="C7" s="194" t="s">
        <v>81</v>
      </c>
      <c r="D7" s="477" t="s">
        <v>245</v>
      </c>
      <c r="E7" s="477"/>
      <c r="F7" s="462" t="s">
        <v>290</v>
      </c>
      <c r="G7" s="462"/>
      <c r="H7" s="179" t="s">
        <v>246</v>
      </c>
      <c r="I7" s="194" t="s">
        <v>81</v>
      </c>
      <c r="J7" s="20"/>
      <c r="K7" s="20"/>
      <c r="M7" s="14" t="s">
        <v>65</v>
      </c>
      <c r="N7" s="6" t="s">
        <v>66</v>
      </c>
    </row>
    <row r="8" spans="2:14" ht="30.75" customHeight="1" x14ac:dyDescent="0.2">
      <c r="B8" s="195" t="s">
        <v>247</v>
      </c>
      <c r="C8" s="462" t="s">
        <v>291</v>
      </c>
      <c r="D8" s="462"/>
      <c r="E8" s="462"/>
      <c r="F8" s="462"/>
      <c r="G8" s="179" t="s">
        <v>248</v>
      </c>
      <c r="H8" s="468">
        <v>7560</v>
      </c>
      <c r="I8" s="468"/>
      <c r="J8" s="22"/>
      <c r="K8" s="22"/>
      <c r="M8" s="14" t="s">
        <v>69</v>
      </c>
      <c r="N8" s="6" t="s">
        <v>70</v>
      </c>
    </row>
    <row r="9" spans="2:14" ht="30.75" customHeight="1" x14ac:dyDescent="0.2">
      <c r="B9" s="195" t="s">
        <v>48</v>
      </c>
      <c r="C9" s="469" t="s">
        <v>65</v>
      </c>
      <c r="D9" s="469"/>
      <c r="E9" s="469"/>
      <c r="F9" s="469"/>
      <c r="G9" s="179" t="s">
        <v>249</v>
      </c>
      <c r="H9" s="470" t="s">
        <v>165</v>
      </c>
      <c r="I9" s="470"/>
      <c r="J9" s="23"/>
      <c r="K9" s="23"/>
      <c r="M9" s="24" t="s">
        <v>73</v>
      </c>
    </row>
    <row r="10" spans="2:14" ht="30.75" customHeight="1" x14ac:dyDescent="0.2">
      <c r="B10" s="195" t="s">
        <v>250</v>
      </c>
      <c r="C10" s="471" t="s">
        <v>370</v>
      </c>
      <c r="D10" s="471"/>
      <c r="E10" s="471"/>
      <c r="F10" s="471"/>
      <c r="G10" s="471"/>
      <c r="H10" s="471"/>
      <c r="I10" s="471"/>
      <c r="J10" s="25"/>
      <c r="K10" s="25"/>
      <c r="M10" s="24"/>
    </row>
    <row r="11" spans="2:14" ht="30.75" customHeight="1" x14ac:dyDescent="0.2">
      <c r="B11" s="195" t="s">
        <v>251</v>
      </c>
      <c r="C11" s="463" t="s">
        <v>292</v>
      </c>
      <c r="D11" s="463"/>
      <c r="E11" s="463"/>
      <c r="F11" s="463"/>
      <c r="G11" s="463"/>
      <c r="H11" s="463"/>
      <c r="I11" s="463"/>
      <c r="J11" s="20"/>
      <c r="K11" s="20"/>
      <c r="M11" s="24"/>
      <c r="N11" s="6" t="s">
        <v>76</v>
      </c>
    </row>
    <row r="12" spans="2:14" ht="30.75" customHeight="1" x14ac:dyDescent="0.2">
      <c r="B12" s="195" t="s">
        <v>254</v>
      </c>
      <c r="C12" s="347" t="s">
        <v>355</v>
      </c>
      <c r="D12" s="347"/>
      <c r="E12" s="347"/>
      <c r="F12" s="347"/>
      <c r="G12" s="179" t="s">
        <v>252</v>
      </c>
      <c r="H12" s="349" t="s">
        <v>91</v>
      </c>
      <c r="I12" s="349"/>
      <c r="J12" s="20"/>
      <c r="K12" s="20"/>
      <c r="M12" s="24" t="s">
        <v>80</v>
      </c>
      <c r="N12" s="6" t="s">
        <v>81</v>
      </c>
    </row>
    <row r="13" spans="2:14" ht="30.75" customHeight="1" x14ac:dyDescent="0.2">
      <c r="B13" s="195" t="s">
        <v>255</v>
      </c>
      <c r="C13" s="472" t="s">
        <v>369</v>
      </c>
      <c r="D13" s="472"/>
      <c r="E13" s="472"/>
      <c r="F13" s="472"/>
      <c r="G13" s="179" t="s">
        <v>253</v>
      </c>
      <c r="H13" s="463" t="s">
        <v>70</v>
      </c>
      <c r="I13" s="463"/>
      <c r="J13" s="20"/>
      <c r="K13" s="20"/>
      <c r="M13" s="24" t="s">
        <v>84</v>
      </c>
    </row>
    <row r="14" spans="2:14" ht="64.5" customHeight="1" x14ac:dyDescent="0.2">
      <c r="B14" s="195" t="s">
        <v>256</v>
      </c>
      <c r="C14" s="478" t="s">
        <v>366</v>
      </c>
      <c r="D14" s="478"/>
      <c r="E14" s="478"/>
      <c r="F14" s="478"/>
      <c r="G14" s="478"/>
      <c r="H14" s="478"/>
      <c r="I14" s="478"/>
      <c r="J14" s="25"/>
      <c r="K14" s="25"/>
      <c r="M14" s="24" t="s">
        <v>86</v>
      </c>
      <c r="N14" s="6"/>
    </row>
    <row r="15" spans="2:14" ht="30.75" customHeight="1" x14ac:dyDescent="0.2">
      <c r="B15" s="195" t="s">
        <v>257</v>
      </c>
      <c r="C15" s="347" t="s">
        <v>307</v>
      </c>
      <c r="D15" s="347"/>
      <c r="E15" s="347"/>
      <c r="F15" s="347"/>
      <c r="G15" s="347"/>
      <c r="H15" s="347"/>
      <c r="I15" s="347"/>
      <c r="J15" s="26"/>
      <c r="K15" s="26"/>
      <c r="M15" s="24" t="s">
        <v>88</v>
      </c>
      <c r="N15" s="6"/>
    </row>
    <row r="16" spans="2:14" ht="20.25" customHeight="1" x14ac:dyDescent="0.2">
      <c r="B16" s="195" t="s">
        <v>258</v>
      </c>
      <c r="C16" s="462" t="s">
        <v>309</v>
      </c>
      <c r="D16" s="462"/>
      <c r="E16" s="462"/>
      <c r="F16" s="462"/>
      <c r="G16" s="462"/>
      <c r="H16" s="462"/>
      <c r="I16" s="462"/>
      <c r="J16" s="27"/>
      <c r="K16" s="27"/>
      <c r="M16" s="24"/>
      <c r="N16" s="6"/>
    </row>
    <row r="17" spans="2:14" ht="30.75" customHeight="1" x14ac:dyDescent="0.2">
      <c r="B17" s="195" t="s">
        <v>259</v>
      </c>
      <c r="C17" s="463" t="s">
        <v>308</v>
      </c>
      <c r="D17" s="464"/>
      <c r="E17" s="464"/>
      <c r="F17" s="464"/>
      <c r="G17" s="464"/>
      <c r="H17" s="464"/>
      <c r="I17" s="464"/>
      <c r="J17" s="28"/>
      <c r="K17" s="28"/>
      <c r="M17" s="24" t="s">
        <v>91</v>
      </c>
      <c r="N17" s="6"/>
    </row>
    <row r="18" spans="2:14" ht="18" customHeight="1" x14ac:dyDescent="0.2">
      <c r="B18" s="465" t="s">
        <v>265</v>
      </c>
      <c r="C18" s="466" t="s">
        <v>237</v>
      </c>
      <c r="D18" s="466"/>
      <c r="E18" s="466"/>
      <c r="F18" s="467" t="s">
        <v>238</v>
      </c>
      <c r="G18" s="467"/>
      <c r="H18" s="467"/>
      <c r="I18" s="467"/>
      <c r="J18" s="29"/>
      <c r="K18" s="29"/>
      <c r="M18" s="24" t="s">
        <v>79</v>
      </c>
      <c r="N18" s="6"/>
    </row>
    <row r="19" spans="2:14" ht="39.75" customHeight="1" x14ac:dyDescent="0.2">
      <c r="B19" s="465"/>
      <c r="C19" s="462" t="s">
        <v>310</v>
      </c>
      <c r="D19" s="462"/>
      <c r="E19" s="462"/>
      <c r="F19" s="462" t="s">
        <v>311</v>
      </c>
      <c r="G19" s="462"/>
      <c r="H19" s="462"/>
      <c r="I19" s="462"/>
      <c r="J19" s="27"/>
      <c r="K19" s="27"/>
      <c r="M19" s="24" t="s">
        <v>95</v>
      </c>
      <c r="N19" s="6"/>
    </row>
    <row r="20" spans="2:14" ht="39.75" customHeight="1" x14ac:dyDescent="0.2">
      <c r="B20" s="177" t="s">
        <v>266</v>
      </c>
      <c r="C20" s="441" t="s">
        <v>312</v>
      </c>
      <c r="D20" s="442"/>
      <c r="E20" s="443"/>
      <c r="F20" s="349" t="s">
        <v>313</v>
      </c>
      <c r="G20" s="349"/>
      <c r="H20" s="349"/>
      <c r="I20" s="350"/>
      <c r="J20" s="20"/>
      <c r="K20" s="20"/>
      <c r="M20" s="24"/>
      <c r="N20" s="6"/>
    </row>
    <row r="21" spans="2:14" ht="42" customHeight="1" x14ac:dyDescent="0.2">
      <c r="B21" s="177" t="s">
        <v>267</v>
      </c>
      <c r="C21" s="444" t="s">
        <v>314</v>
      </c>
      <c r="D21" s="445"/>
      <c r="E21" s="446"/>
      <c r="F21" s="447" t="s">
        <v>315</v>
      </c>
      <c r="G21" s="448"/>
      <c r="H21" s="448"/>
      <c r="I21" s="449"/>
      <c r="J21" s="26"/>
      <c r="K21" s="26"/>
      <c r="M21" s="30"/>
      <c r="N21" s="6"/>
    </row>
    <row r="22" spans="2:14" ht="23.25" customHeight="1" x14ac:dyDescent="0.2">
      <c r="B22" s="177" t="s">
        <v>268</v>
      </c>
      <c r="C22" s="450">
        <v>44562</v>
      </c>
      <c r="D22" s="451"/>
      <c r="E22" s="452"/>
      <c r="F22" s="179" t="s">
        <v>271</v>
      </c>
      <c r="G22" s="190">
        <v>2</v>
      </c>
      <c r="H22" s="179" t="s">
        <v>275</v>
      </c>
      <c r="I22" s="191">
        <v>3</v>
      </c>
      <c r="J22" s="31"/>
      <c r="K22" s="31"/>
      <c r="M22" s="30"/>
    </row>
    <row r="23" spans="2:14" ht="27" customHeight="1" x14ac:dyDescent="0.2">
      <c r="B23" s="177" t="s">
        <v>269</v>
      </c>
      <c r="C23" s="450">
        <v>44926</v>
      </c>
      <c r="D23" s="448"/>
      <c r="E23" s="453"/>
      <c r="F23" s="179" t="s">
        <v>272</v>
      </c>
      <c r="G23" s="479">
        <v>2</v>
      </c>
      <c r="H23" s="480"/>
      <c r="I23" s="481"/>
      <c r="J23" s="32"/>
      <c r="K23" s="32"/>
      <c r="M23" s="30"/>
    </row>
    <row r="24" spans="2:14" ht="30.75" customHeight="1" x14ac:dyDescent="0.2">
      <c r="B24" s="178" t="s">
        <v>270</v>
      </c>
      <c r="C24" s="339" t="s">
        <v>88</v>
      </c>
      <c r="D24" s="340"/>
      <c r="E24" s="341"/>
      <c r="F24" s="180" t="s">
        <v>274</v>
      </c>
      <c r="G24" s="447" t="s">
        <v>303</v>
      </c>
      <c r="H24" s="448"/>
      <c r="I24" s="453"/>
      <c r="J24" s="29"/>
      <c r="K24" s="29"/>
      <c r="M24" s="30"/>
    </row>
    <row r="25" spans="2:14" ht="22.5" customHeight="1" x14ac:dyDescent="0.2">
      <c r="B25" s="457" t="s">
        <v>235</v>
      </c>
      <c r="C25" s="437"/>
      <c r="D25" s="437"/>
      <c r="E25" s="437"/>
      <c r="F25" s="437"/>
      <c r="G25" s="437"/>
      <c r="H25" s="437"/>
      <c r="I25" s="45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8">
        <v>0</v>
      </c>
      <c r="D27" s="209">
        <v>0</v>
      </c>
      <c r="E27" s="207">
        <f>IF(OR(C27=0,C27=""),0,D27/C27)</f>
        <v>0</v>
      </c>
      <c r="F27" s="459">
        <f>SUM(C27:C38)</f>
        <v>2</v>
      </c>
      <c r="G27" s="459">
        <f>SUM(D27:D38)</f>
        <v>0</v>
      </c>
      <c r="H27" s="204">
        <f>+(D27*100%)/$G$23</f>
        <v>0</v>
      </c>
      <c r="I27" s="459">
        <f>G27+I22</f>
        <v>3</v>
      </c>
      <c r="J27" s="39"/>
      <c r="K27" s="39"/>
      <c r="M27" s="30"/>
    </row>
    <row r="28" spans="2:14" ht="19.5" customHeight="1" x14ac:dyDescent="0.2">
      <c r="B28" s="185" t="s">
        <v>114</v>
      </c>
      <c r="C28" s="208">
        <v>0</v>
      </c>
      <c r="D28" s="209"/>
      <c r="E28" s="207">
        <f t="shared" ref="E28:E38" si="0">IF(OR(C28=0,C28=""),0,D28/C28)</f>
        <v>0</v>
      </c>
      <c r="F28" s="460"/>
      <c r="G28" s="460"/>
      <c r="H28" s="204" t="str">
        <f>+IF(D28="","",((D28*100%)/$G$23)+H27)</f>
        <v/>
      </c>
      <c r="I28" s="460"/>
      <c r="J28" s="39"/>
      <c r="K28" s="39"/>
      <c r="M28" s="30"/>
    </row>
    <row r="29" spans="2:14" ht="19.5" customHeight="1" x14ac:dyDescent="0.2">
      <c r="B29" s="185" t="s">
        <v>115</v>
      </c>
      <c r="C29" s="208">
        <v>0</v>
      </c>
      <c r="D29" s="209"/>
      <c r="E29" s="207">
        <f t="shared" si="0"/>
        <v>0</v>
      </c>
      <c r="F29" s="460"/>
      <c r="G29" s="460"/>
      <c r="H29" s="204" t="str">
        <f t="shared" ref="H29:H38" si="1">+IF(D29="","",((D29*100%)/$G$23)+H28)</f>
        <v/>
      </c>
      <c r="I29" s="460"/>
      <c r="J29" s="39"/>
      <c r="K29" s="39"/>
      <c r="M29" s="30"/>
    </row>
    <row r="30" spans="2:14" ht="19.5" customHeight="1" x14ac:dyDescent="0.2">
      <c r="B30" s="185" t="s">
        <v>116</v>
      </c>
      <c r="C30" s="208">
        <v>0</v>
      </c>
      <c r="D30" s="209"/>
      <c r="E30" s="207">
        <f t="shared" si="0"/>
        <v>0</v>
      </c>
      <c r="F30" s="460"/>
      <c r="G30" s="460"/>
      <c r="H30" s="204" t="str">
        <f t="shared" si="1"/>
        <v/>
      </c>
      <c r="I30" s="460"/>
      <c r="J30" s="39"/>
      <c r="K30" s="39"/>
    </row>
    <row r="31" spans="2:14" ht="19.5" customHeight="1" x14ac:dyDescent="0.2">
      <c r="B31" s="185" t="s">
        <v>117</v>
      </c>
      <c r="C31" s="208">
        <v>0</v>
      </c>
      <c r="D31" s="209"/>
      <c r="E31" s="207">
        <f t="shared" si="0"/>
        <v>0</v>
      </c>
      <c r="F31" s="460"/>
      <c r="G31" s="460"/>
      <c r="H31" s="204" t="str">
        <f t="shared" si="1"/>
        <v/>
      </c>
      <c r="I31" s="460"/>
      <c r="J31" s="39"/>
      <c r="K31" s="39"/>
    </row>
    <row r="32" spans="2:14" ht="19.5" customHeight="1" x14ac:dyDescent="0.2">
      <c r="B32" s="185" t="s">
        <v>118</v>
      </c>
      <c r="C32" s="208">
        <v>0</v>
      </c>
      <c r="D32" s="209"/>
      <c r="E32" s="207">
        <f t="shared" si="0"/>
        <v>0</v>
      </c>
      <c r="F32" s="460"/>
      <c r="G32" s="460"/>
      <c r="H32" s="204" t="str">
        <f t="shared" si="1"/>
        <v/>
      </c>
      <c r="I32" s="460"/>
      <c r="J32" s="39"/>
      <c r="K32" s="39"/>
    </row>
    <row r="33" spans="2:11" ht="19.5" customHeight="1" x14ac:dyDescent="0.2">
      <c r="B33" s="185" t="s">
        <v>119</v>
      </c>
      <c r="C33" s="208">
        <v>0</v>
      </c>
      <c r="D33" s="209"/>
      <c r="E33" s="207">
        <f t="shared" si="0"/>
        <v>0</v>
      </c>
      <c r="F33" s="460"/>
      <c r="G33" s="460"/>
      <c r="H33" s="204" t="str">
        <f t="shared" si="1"/>
        <v/>
      </c>
      <c r="I33" s="460"/>
      <c r="J33" s="39"/>
      <c r="K33" s="39"/>
    </row>
    <row r="34" spans="2:11" ht="19.5" customHeight="1" x14ac:dyDescent="0.2">
      <c r="B34" s="185" t="s">
        <v>120</v>
      </c>
      <c r="C34" s="208">
        <v>1</v>
      </c>
      <c r="D34" s="209"/>
      <c r="E34" s="207">
        <f t="shared" si="0"/>
        <v>0</v>
      </c>
      <c r="F34" s="460"/>
      <c r="G34" s="460"/>
      <c r="H34" s="204" t="str">
        <f t="shared" si="1"/>
        <v/>
      </c>
      <c r="I34" s="460"/>
      <c r="J34" s="39"/>
      <c r="K34" s="39"/>
    </row>
    <row r="35" spans="2:11" ht="19.5" customHeight="1" x14ac:dyDescent="0.2">
      <c r="B35" s="185" t="s">
        <v>121</v>
      </c>
      <c r="C35" s="208">
        <v>0</v>
      </c>
      <c r="D35" s="209"/>
      <c r="E35" s="207">
        <f t="shared" si="0"/>
        <v>0</v>
      </c>
      <c r="F35" s="460"/>
      <c r="G35" s="460"/>
      <c r="H35" s="204" t="str">
        <f t="shared" si="1"/>
        <v/>
      </c>
      <c r="I35" s="460"/>
      <c r="J35" s="39"/>
      <c r="K35" s="39"/>
    </row>
    <row r="36" spans="2:11" ht="19.5" customHeight="1" x14ac:dyDescent="0.2">
      <c r="B36" s="185" t="s">
        <v>122</v>
      </c>
      <c r="C36" s="208">
        <v>1</v>
      </c>
      <c r="D36" s="209"/>
      <c r="E36" s="207">
        <f t="shared" si="0"/>
        <v>0</v>
      </c>
      <c r="F36" s="460"/>
      <c r="G36" s="460"/>
      <c r="H36" s="204" t="str">
        <f t="shared" si="1"/>
        <v/>
      </c>
      <c r="I36" s="460"/>
      <c r="J36" s="39"/>
      <c r="K36" s="39"/>
    </row>
    <row r="37" spans="2:11" ht="19.5" customHeight="1" x14ac:dyDescent="0.2">
      <c r="B37" s="185" t="s">
        <v>123</v>
      </c>
      <c r="C37" s="208">
        <v>0</v>
      </c>
      <c r="D37" s="209"/>
      <c r="E37" s="207">
        <f t="shared" si="0"/>
        <v>0</v>
      </c>
      <c r="F37" s="460"/>
      <c r="G37" s="460"/>
      <c r="H37" s="204" t="str">
        <f t="shared" si="1"/>
        <v/>
      </c>
      <c r="I37" s="460"/>
      <c r="J37" s="39"/>
      <c r="K37" s="39"/>
    </row>
    <row r="38" spans="2:11" ht="19.5" customHeight="1" x14ac:dyDescent="0.2">
      <c r="B38" s="185" t="s">
        <v>124</v>
      </c>
      <c r="C38" s="208">
        <v>0</v>
      </c>
      <c r="D38" s="209"/>
      <c r="E38" s="207">
        <f t="shared" si="0"/>
        <v>0</v>
      </c>
      <c r="F38" s="461"/>
      <c r="G38" s="461"/>
      <c r="H38" s="204" t="str">
        <f t="shared" si="1"/>
        <v/>
      </c>
      <c r="I38" s="461"/>
      <c r="J38" s="39"/>
      <c r="K38" s="39"/>
    </row>
    <row r="39" spans="2:11" ht="52.5" customHeight="1" x14ac:dyDescent="0.2">
      <c r="B39" s="186" t="s">
        <v>277</v>
      </c>
      <c r="C39" s="438" t="s">
        <v>375</v>
      </c>
      <c r="D39" s="439"/>
      <c r="E39" s="439"/>
      <c r="F39" s="439"/>
      <c r="G39" s="439"/>
      <c r="H39" s="439"/>
      <c r="I39" s="440"/>
      <c r="J39" s="40"/>
      <c r="K39" s="40"/>
    </row>
    <row r="40" spans="2:11" ht="34.5" customHeight="1" x14ac:dyDescent="0.2">
      <c r="B40" s="425"/>
      <c r="C40" s="315"/>
      <c r="D40" s="315"/>
      <c r="E40" s="315"/>
      <c r="F40" s="315"/>
      <c r="G40" s="315"/>
      <c r="H40" s="315"/>
      <c r="I40" s="426"/>
      <c r="J40" s="64"/>
      <c r="K40" s="64"/>
    </row>
    <row r="41" spans="2:11" ht="34.5" customHeight="1" x14ac:dyDescent="0.2">
      <c r="B41" s="427"/>
      <c r="C41" s="318"/>
      <c r="D41" s="318"/>
      <c r="E41" s="318"/>
      <c r="F41" s="318"/>
      <c r="G41" s="318"/>
      <c r="H41" s="318"/>
      <c r="I41" s="428"/>
      <c r="J41" s="40"/>
      <c r="K41" s="40"/>
    </row>
    <row r="42" spans="2:11" ht="34.5" customHeight="1" x14ac:dyDescent="0.2">
      <c r="B42" s="427"/>
      <c r="C42" s="318"/>
      <c r="D42" s="318"/>
      <c r="E42" s="318"/>
      <c r="F42" s="318"/>
      <c r="G42" s="318"/>
      <c r="H42" s="318"/>
      <c r="I42" s="428"/>
      <c r="J42" s="40"/>
      <c r="K42" s="40"/>
    </row>
    <row r="43" spans="2:11" ht="34.5" customHeight="1" x14ac:dyDescent="0.2">
      <c r="B43" s="427"/>
      <c r="C43" s="318"/>
      <c r="D43" s="318"/>
      <c r="E43" s="318"/>
      <c r="F43" s="318"/>
      <c r="G43" s="318"/>
      <c r="H43" s="318"/>
      <c r="I43" s="428"/>
      <c r="J43" s="40"/>
      <c r="K43" s="40"/>
    </row>
    <row r="44" spans="2:11" ht="34.5" customHeight="1" x14ac:dyDescent="0.2">
      <c r="B44" s="429"/>
      <c r="C44" s="321"/>
      <c r="D44" s="321"/>
      <c r="E44" s="321"/>
      <c r="F44" s="321"/>
      <c r="G44" s="321"/>
      <c r="H44" s="321"/>
      <c r="I44" s="430"/>
      <c r="J44" s="41"/>
      <c r="K44" s="41"/>
    </row>
    <row r="45" spans="2:11" ht="96.75" customHeight="1" x14ac:dyDescent="0.2">
      <c r="B45" s="195" t="s">
        <v>278</v>
      </c>
      <c r="C45" s="431" t="s">
        <v>375</v>
      </c>
      <c r="D45" s="432"/>
      <c r="E45" s="432"/>
      <c r="F45" s="432"/>
      <c r="G45" s="432"/>
      <c r="H45" s="432"/>
      <c r="I45" s="433"/>
      <c r="J45" s="42"/>
      <c r="K45" s="42"/>
    </row>
    <row r="46" spans="2:11" ht="32.25" customHeight="1" x14ac:dyDescent="0.2">
      <c r="B46" s="195" t="s">
        <v>279</v>
      </c>
      <c r="C46" s="431" t="s">
        <v>379</v>
      </c>
      <c r="D46" s="432"/>
      <c r="E46" s="432"/>
      <c r="F46" s="432"/>
      <c r="G46" s="432"/>
      <c r="H46" s="432"/>
      <c r="I46" s="433"/>
      <c r="J46" s="42"/>
      <c r="K46" s="42"/>
    </row>
    <row r="47" spans="2:11" ht="66" customHeight="1" x14ac:dyDescent="0.2">
      <c r="B47" s="187" t="s">
        <v>280</v>
      </c>
      <c r="C47" s="434" t="s">
        <v>362</v>
      </c>
      <c r="D47" s="435"/>
      <c r="E47" s="435"/>
      <c r="F47" s="435"/>
      <c r="G47" s="435"/>
      <c r="H47" s="435"/>
      <c r="I47" s="436"/>
      <c r="J47" s="42"/>
      <c r="K47" s="42"/>
    </row>
    <row r="48" spans="2:11" ht="22.5" customHeight="1" x14ac:dyDescent="0.2">
      <c r="B48" s="437" t="s">
        <v>236</v>
      </c>
      <c r="C48" s="437"/>
      <c r="D48" s="437"/>
      <c r="E48" s="437"/>
      <c r="F48" s="437"/>
      <c r="G48" s="437"/>
      <c r="H48" s="437"/>
      <c r="I48" s="437"/>
      <c r="J48" s="42"/>
      <c r="K48" s="42"/>
    </row>
    <row r="49" spans="2:11" ht="22.5" customHeight="1" x14ac:dyDescent="0.2">
      <c r="B49" s="421" t="s">
        <v>281</v>
      </c>
      <c r="C49" s="196" t="s">
        <v>282</v>
      </c>
      <c r="D49" s="423" t="s">
        <v>283</v>
      </c>
      <c r="E49" s="423"/>
      <c r="F49" s="423"/>
      <c r="G49" s="423" t="s">
        <v>284</v>
      </c>
      <c r="H49" s="423"/>
      <c r="I49" s="423"/>
      <c r="J49" s="43"/>
      <c r="K49" s="43"/>
    </row>
    <row r="50" spans="2:11" ht="30.75" customHeight="1" x14ac:dyDescent="0.2">
      <c r="B50" s="422"/>
      <c r="C50" s="192"/>
      <c r="D50" s="424"/>
      <c r="E50" s="424"/>
      <c r="F50" s="424"/>
      <c r="G50" s="424"/>
      <c r="H50" s="424"/>
      <c r="I50" s="424"/>
      <c r="J50" s="43"/>
      <c r="K50" s="43"/>
    </row>
    <row r="51" spans="2:11" ht="32.25" customHeight="1" x14ac:dyDescent="0.2">
      <c r="B51" s="188" t="s">
        <v>285</v>
      </c>
      <c r="C51" s="424" t="s">
        <v>380</v>
      </c>
      <c r="D51" s="424"/>
      <c r="E51" s="424"/>
      <c r="F51" s="424"/>
      <c r="G51" s="424"/>
      <c r="H51" s="424"/>
      <c r="I51" s="424"/>
      <c r="J51" s="46"/>
      <c r="K51" s="46"/>
    </row>
    <row r="52" spans="2:11" ht="28.5" customHeight="1" x14ac:dyDescent="0.2">
      <c r="B52" s="179" t="s">
        <v>286</v>
      </c>
      <c r="C52" s="441" t="s">
        <v>371</v>
      </c>
      <c r="D52" s="442"/>
      <c r="E52" s="442"/>
      <c r="F52" s="442"/>
      <c r="G52" s="442"/>
      <c r="H52" s="442"/>
      <c r="I52" s="443"/>
      <c r="J52" s="46"/>
      <c r="K52" s="46"/>
    </row>
    <row r="53" spans="2:11" ht="30" customHeight="1" x14ac:dyDescent="0.2">
      <c r="B53" s="187" t="s">
        <v>287</v>
      </c>
      <c r="C53" s="424" t="s">
        <v>304</v>
      </c>
      <c r="D53" s="424"/>
      <c r="E53" s="424"/>
      <c r="F53" s="424"/>
      <c r="G53" s="424"/>
      <c r="H53" s="424"/>
      <c r="I53" s="424"/>
      <c r="J53" s="47"/>
      <c r="K53" s="47"/>
    </row>
    <row r="54" spans="2:11" ht="31.5" customHeight="1" x14ac:dyDescent="0.2">
      <c r="B54" s="187" t="s">
        <v>288</v>
      </c>
      <c r="C54" s="424" t="s">
        <v>305</v>
      </c>
      <c r="D54" s="424"/>
      <c r="E54" s="424"/>
      <c r="F54" s="424"/>
      <c r="G54" s="424"/>
      <c r="H54" s="424"/>
      <c r="I54" s="424"/>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H+ylYGQTHT7g79hGvHAa2NnJm9hw18eBYhWJVu5orAw5aFawsEz2ocT16nRosf1MgQAsbezSs4IpmDx8G1j+jw==" saltValue="kyIbgcYlNCKyUAy4x2I4J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X60"/>
  <sheetViews>
    <sheetView topLeftCell="A23" zoomScaleNormal="100" workbookViewId="0">
      <selection activeCell="I27" sqref="I27:I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3"/>
      <c r="C1" s="379" t="s">
        <v>25</v>
      </c>
      <c r="D1" s="379"/>
      <c r="E1" s="379"/>
      <c r="F1" s="379"/>
      <c r="G1" s="379"/>
      <c r="H1" s="379"/>
      <c r="I1" s="474"/>
      <c r="J1" s="13"/>
      <c r="K1" s="13"/>
      <c r="M1" s="14" t="s">
        <v>47</v>
      </c>
    </row>
    <row r="2" spans="2:14" ht="37.5" customHeight="1" x14ac:dyDescent="0.2">
      <c r="B2" s="473"/>
      <c r="C2" s="379" t="s">
        <v>239</v>
      </c>
      <c r="D2" s="379"/>
      <c r="E2" s="379"/>
      <c r="F2" s="379"/>
      <c r="G2" s="379"/>
      <c r="H2" s="379"/>
      <c r="I2" s="474"/>
      <c r="J2" s="13"/>
      <c r="K2" s="13"/>
      <c r="M2" s="14" t="s">
        <v>48</v>
      </c>
    </row>
    <row r="3" spans="2:14" ht="37.5" customHeight="1" x14ac:dyDescent="0.2">
      <c r="B3" s="473"/>
      <c r="C3" s="379" t="s">
        <v>240</v>
      </c>
      <c r="D3" s="379"/>
      <c r="E3" s="379"/>
      <c r="F3" s="379" t="s">
        <v>241</v>
      </c>
      <c r="G3" s="379"/>
      <c r="H3" s="379"/>
      <c r="I3" s="474"/>
      <c r="J3" s="13"/>
      <c r="K3" s="13"/>
      <c r="M3" s="14" t="s">
        <v>50</v>
      </c>
    </row>
    <row r="4" spans="2:14" ht="23.25" customHeight="1" x14ac:dyDescent="0.2">
      <c r="B4" s="475"/>
      <c r="C4" s="475"/>
      <c r="D4" s="475"/>
      <c r="E4" s="475"/>
      <c r="F4" s="475"/>
      <c r="G4" s="475"/>
      <c r="H4" s="475"/>
      <c r="I4" s="475"/>
      <c r="J4" s="15"/>
      <c r="K4" s="15"/>
    </row>
    <row r="5" spans="2:14" ht="24" customHeight="1" x14ac:dyDescent="0.2">
      <c r="B5" s="476" t="s">
        <v>234</v>
      </c>
      <c r="C5" s="476"/>
      <c r="D5" s="476"/>
      <c r="E5" s="476"/>
      <c r="F5" s="476"/>
      <c r="G5" s="476"/>
      <c r="H5" s="476"/>
      <c r="I5" s="476"/>
      <c r="J5" s="64"/>
      <c r="K5" s="64"/>
      <c r="N5" s="6" t="s">
        <v>57</v>
      </c>
    </row>
    <row r="6" spans="2:14" ht="30.75" customHeight="1" x14ac:dyDescent="0.2">
      <c r="B6" s="195" t="s">
        <v>242</v>
      </c>
      <c r="C6" s="194">
        <v>3</v>
      </c>
      <c r="D6" s="477" t="s">
        <v>243</v>
      </c>
      <c r="E6" s="477"/>
      <c r="F6" s="462" t="s">
        <v>316</v>
      </c>
      <c r="G6" s="462"/>
      <c r="H6" s="462"/>
      <c r="I6" s="462"/>
      <c r="J6" s="18"/>
      <c r="K6" s="18"/>
      <c r="M6" s="14" t="s">
        <v>60</v>
      </c>
      <c r="N6" s="6" t="s">
        <v>61</v>
      </c>
    </row>
    <row r="7" spans="2:14" ht="30.75" customHeight="1" x14ac:dyDescent="0.2">
      <c r="B7" s="195" t="s">
        <v>244</v>
      </c>
      <c r="C7" s="194" t="s">
        <v>76</v>
      </c>
      <c r="D7" s="477" t="s">
        <v>245</v>
      </c>
      <c r="E7" s="477"/>
      <c r="F7" s="462" t="s">
        <v>290</v>
      </c>
      <c r="G7" s="462"/>
      <c r="H7" s="179" t="s">
        <v>246</v>
      </c>
      <c r="I7" s="194" t="s">
        <v>76</v>
      </c>
      <c r="J7" s="20"/>
      <c r="K7" s="20"/>
      <c r="M7" s="14" t="s">
        <v>65</v>
      </c>
      <c r="N7" s="6" t="s">
        <v>66</v>
      </c>
    </row>
    <row r="8" spans="2:14" ht="30.75" customHeight="1" x14ac:dyDescent="0.2">
      <c r="B8" s="195" t="s">
        <v>247</v>
      </c>
      <c r="C8" s="462" t="s">
        <v>291</v>
      </c>
      <c r="D8" s="462"/>
      <c r="E8" s="462"/>
      <c r="F8" s="462"/>
      <c r="G8" s="179" t="s">
        <v>248</v>
      </c>
      <c r="H8" s="468">
        <v>7560</v>
      </c>
      <c r="I8" s="468"/>
      <c r="J8" s="22"/>
      <c r="K8" s="22"/>
      <c r="M8" s="14" t="s">
        <v>69</v>
      </c>
      <c r="N8" s="6" t="s">
        <v>70</v>
      </c>
    </row>
    <row r="9" spans="2:14" ht="30.75" customHeight="1" x14ac:dyDescent="0.2">
      <c r="B9" s="195" t="s">
        <v>48</v>
      </c>
      <c r="C9" s="469" t="s">
        <v>65</v>
      </c>
      <c r="D9" s="469"/>
      <c r="E9" s="469"/>
      <c r="F9" s="469"/>
      <c r="G9" s="179" t="s">
        <v>249</v>
      </c>
      <c r="H9" s="470" t="s">
        <v>165</v>
      </c>
      <c r="I9" s="470"/>
      <c r="J9" s="23"/>
      <c r="K9" s="23"/>
      <c r="M9" s="24" t="s">
        <v>73</v>
      </c>
    </row>
    <row r="10" spans="2:14" ht="30.75" customHeight="1" x14ac:dyDescent="0.2">
      <c r="B10" s="195" t="s">
        <v>250</v>
      </c>
      <c r="C10" s="471" t="s">
        <v>370</v>
      </c>
      <c r="D10" s="471"/>
      <c r="E10" s="471"/>
      <c r="F10" s="471"/>
      <c r="G10" s="471"/>
      <c r="H10" s="471"/>
      <c r="I10" s="471"/>
      <c r="J10" s="25"/>
      <c r="K10" s="25"/>
      <c r="M10" s="24"/>
    </row>
    <row r="11" spans="2:14" ht="30.75" customHeight="1" x14ac:dyDescent="0.2">
      <c r="B11" s="195" t="s">
        <v>251</v>
      </c>
      <c r="C11" s="463" t="s">
        <v>292</v>
      </c>
      <c r="D11" s="463"/>
      <c r="E11" s="463"/>
      <c r="F11" s="463"/>
      <c r="G11" s="463"/>
      <c r="H11" s="463"/>
      <c r="I11" s="463"/>
      <c r="J11" s="20"/>
      <c r="K11" s="20"/>
      <c r="M11" s="24"/>
      <c r="N11" s="6" t="s">
        <v>76</v>
      </c>
    </row>
    <row r="12" spans="2:14" ht="30.75" customHeight="1" x14ac:dyDescent="0.2">
      <c r="B12" s="195" t="s">
        <v>254</v>
      </c>
      <c r="C12" s="347" t="s">
        <v>356</v>
      </c>
      <c r="D12" s="347"/>
      <c r="E12" s="347"/>
      <c r="F12" s="347"/>
      <c r="G12" s="179" t="s">
        <v>252</v>
      </c>
      <c r="H12" s="349" t="s">
        <v>91</v>
      </c>
      <c r="I12" s="349"/>
      <c r="J12" s="20"/>
      <c r="K12" s="20"/>
      <c r="M12" s="24" t="s">
        <v>80</v>
      </c>
      <c r="N12" s="6" t="s">
        <v>81</v>
      </c>
    </row>
    <row r="13" spans="2:14" ht="30.75" customHeight="1" x14ac:dyDescent="0.2">
      <c r="B13" s="195" t="s">
        <v>255</v>
      </c>
      <c r="C13" s="472" t="s">
        <v>369</v>
      </c>
      <c r="D13" s="472"/>
      <c r="E13" s="472"/>
      <c r="F13" s="472"/>
      <c r="G13" s="179" t="s">
        <v>253</v>
      </c>
      <c r="H13" s="463" t="s">
        <v>70</v>
      </c>
      <c r="I13" s="463"/>
      <c r="J13" s="20"/>
      <c r="K13" s="20"/>
      <c r="M13" s="24" t="s">
        <v>84</v>
      </c>
    </row>
    <row r="14" spans="2:14" ht="64.5" customHeight="1" x14ac:dyDescent="0.2">
      <c r="B14" s="195" t="s">
        <v>256</v>
      </c>
      <c r="C14" s="353" t="s">
        <v>317</v>
      </c>
      <c r="D14" s="353"/>
      <c r="E14" s="353"/>
      <c r="F14" s="353"/>
      <c r="G14" s="353"/>
      <c r="H14" s="353"/>
      <c r="I14" s="353"/>
      <c r="J14" s="25"/>
      <c r="K14" s="25"/>
      <c r="M14" s="24" t="s">
        <v>86</v>
      </c>
      <c r="N14" s="6"/>
    </row>
    <row r="15" spans="2:14" ht="30.75" customHeight="1" x14ac:dyDescent="0.2">
      <c r="B15" s="195" t="s">
        <v>257</v>
      </c>
      <c r="C15" s="347" t="s">
        <v>307</v>
      </c>
      <c r="D15" s="347"/>
      <c r="E15" s="347"/>
      <c r="F15" s="347"/>
      <c r="G15" s="347"/>
      <c r="H15" s="347"/>
      <c r="I15" s="347"/>
      <c r="J15" s="26"/>
      <c r="K15" s="26"/>
      <c r="M15" s="24" t="s">
        <v>88</v>
      </c>
      <c r="N15" s="6"/>
    </row>
    <row r="16" spans="2:14" ht="20.25" customHeight="1" x14ac:dyDescent="0.2">
      <c r="B16" s="195" t="s">
        <v>258</v>
      </c>
      <c r="C16" s="462" t="s">
        <v>319</v>
      </c>
      <c r="D16" s="462"/>
      <c r="E16" s="462"/>
      <c r="F16" s="462"/>
      <c r="G16" s="462"/>
      <c r="H16" s="462"/>
      <c r="I16" s="462"/>
      <c r="J16" s="27"/>
      <c r="K16" s="27"/>
      <c r="M16" s="24"/>
      <c r="N16" s="6"/>
    </row>
    <row r="17" spans="2:14" ht="30.75" customHeight="1" x14ac:dyDescent="0.2">
      <c r="B17" s="195" t="s">
        <v>259</v>
      </c>
      <c r="C17" s="463" t="s">
        <v>318</v>
      </c>
      <c r="D17" s="464"/>
      <c r="E17" s="464"/>
      <c r="F17" s="464"/>
      <c r="G17" s="464"/>
      <c r="H17" s="464"/>
      <c r="I17" s="464"/>
      <c r="J17" s="28"/>
      <c r="K17" s="28"/>
      <c r="M17" s="24" t="s">
        <v>91</v>
      </c>
      <c r="N17" s="6"/>
    </row>
    <row r="18" spans="2:14" ht="18" customHeight="1" x14ac:dyDescent="0.2">
      <c r="B18" s="465" t="s">
        <v>265</v>
      </c>
      <c r="C18" s="466" t="s">
        <v>237</v>
      </c>
      <c r="D18" s="466"/>
      <c r="E18" s="466"/>
      <c r="F18" s="467" t="s">
        <v>238</v>
      </c>
      <c r="G18" s="467"/>
      <c r="H18" s="467"/>
      <c r="I18" s="467"/>
      <c r="J18" s="29"/>
      <c r="K18" s="29"/>
      <c r="M18" s="24" t="s">
        <v>79</v>
      </c>
      <c r="N18" s="6"/>
    </row>
    <row r="19" spans="2:14" ht="39.75" customHeight="1" x14ac:dyDescent="0.2">
      <c r="B19" s="465"/>
      <c r="C19" s="462" t="s">
        <v>320</v>
      </c>
      <c r="D19" s="462"/>
      <c r="E19" s="462"/>
      <c r="F19" s="462" t="s">
        <v>321</v>
      </c>
      <c r="G19" s="462"/>
      <c r="H19" s="462"/>
      <c r="I19" s="462"/>
      <c r="J19" s="27"/>
      <c r="K19" s="27"/>
      <c r="M19" s="24" t="s">
        <v>95</v>
      </c>
      <c r="N19" s="6"/>
    </row>
    <row r="20" spans="2:14" ht="39.75" customHeight="1" x14ac:dyDescent="0.2">
      <c r="B20" s="177" t="s">
        <v>266</v>
      </c>
      <c r="C20" s="441" t="s">
        <v>322</v>
      </c>
      <c r="D20" s="442"/>
      <c r="E20" s="443"/>
      <c r="F20" s="349" t="s">
        <v>323</v>
      </c>
      <c r="G20" s="349"/>
      <c r="H20" s="349"/>
      <c r="I20" s="350"/>
      <c r="J20" s="20"/>
      <c r="K20" s="20"/>
      <c r="M20" s="24"/>
      <c r="N20" s="6"/>
    </row>
    <row r="21" spans="2:14" ht="42" customHeight="1" x14ac:dyDescent="0.2">
      <c r="B21" s="177" t="s">
        <v>267</v>
      </c>
      <c r="C21" s="444" t="s">
        <v>324</v>
      </c>
      <c r="D21" s="445"/>
      <c r="E21" s="446"/>
      <c r="F21" s="447" t="s">
        <v>325</v>
      </c>
      <c r="G21" s="448"/>
      <c r="H21" s="448"/>
      <c r="I21" s="449"/>
      <c r="J21" s="26"/>
      <c r="K21" s="26"/>
      <c r="M21" s="30"/>
      <c r="N21" s="6"/>
    </row>
    <row r="22" spans="2:14" ht="23.25" customHeight="1" x14ac:dyDescent="0.2">
      <c r="B22" s="177" t="s">
        <v>268</v>
      </c>
      <c r="C22" s="450">
        <v>44562</v>
      </c>
      <c r="D22" s="451"/>
      <c r="E22" s="452"/>
      <c r="F22" s="179" t="s">
        <v>271</v>
      </c>
      <c r="G22" s="200">
        <v>19566</v>
      </c>
      <c r="H22" s="179" t="s">
        <v>275</v>
      </c>
      <c r="I22" s="199">
        <v>20925</v>
      </c>
      <c r="J22" s="31"/>
      <c r="K22" s="31"/>
      <c r="M22" s="30"/>
    </row>
    <row r="23" spans="2:14" ht="27" customHeight="1" x14ac:dyDescent="0.2">
      <c r="B23" s="177" t="s">
        <v>269</v>
      </c>
      <c r="C23" s="450">
        <v>44926</v>
      </c>
      <c r="D23" s="448"/>
      <c r="E23" s="453"/>
      <c r="F23" s="179" t="s">
        <v>272</v>
      </c>
      <c r="G23" s="482">
        <v>25000</v>
      </c>
      <c r="H23" s="483"/>
      <c r="I23" s="484"/>
      <c r="J23" s="32"/>
      <c r="K23" s="32"/>
      <c r="M23" s="30"/>
    </row>
    <row r="24" spans="2:14" ht="36" customHeight="1" x14ac:dyDescent="0.2">
      <c r="B24" s="178" t="s">
        <v>270</v>
      </c>
      <c r="C24" s="339" t="s">
        <v>88</v>
      </c>
      <c r="D24" s="340"/>
      <c r="E24" s="341"/>
      <c r="F24" s="197" t="s">
        <v>274</v>
      </c>
      <c r="G24" s="447" t="s">
        <v>303</v>
      </c>
      <c r="H24" s="448"/>
      <c r="I24" s="453"/>
      <c r="J24" s="29"/>
      <c r="K24" s="29"/>
      <c r="M24" s="30"/>
    </row>
    <row r="25" spans="2:14" ht="22.5" customHeight="1" x14ac:dyDescent="0.2">
      <c r="B25" s="457" t="s">
        <v>235</v>
      </c>
      <c r="C25" s="437"/>
      <c r="D25" s="437"/>
      <c r="E25" s="437"/>
      <c r="F25" s="437"/>
      <c r="G25" s="437"/>
      <c r="H25" s="437"/>
      <c r="I25" s="45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1860</v>
      </c>
      <c r="D27" s="210">
        <v>2440</v>
      </c>
      <c r="E27" s="207">
        <f>IF(OR(C27=0,C27=""),0,D27/C27)</f>
        <v>1.3118279569892473</v>
      </c>
      <c r="F27" s="459">
        <f>SUM(C27:C38)</f>
        <v>25000</v>
      </c>
      <c r="G27" s="459">
        <f>SUM(D27:D38)</f>
        <v>2440</v>
      </c>
      <c r="H27" s="204">
        <f>+(D27*100%)/$G$23</f>
        <v>9.7600000000000006E-2</v>
      </c>
      <c r="I27" s="459">
        <f>G27+I22</f>
        <v>23365</v>
      </c>
      <c r="J27" s="39"/>
      <c r="K27" s="39"/>
      <c r="M27" s="30"/>
    </row>
    <row r="28" spans="2:14" ht="19.5" customHeight="1" x14ac:dyDescent="0.2">
      <c r="B28" s="185" t="s">
        <v>114</v>
      </c>
      <c r="C28" s="201">
        <v>2000</v>
      </c>
      <c r="D28" s="210"/>
      <c r="E28" s="207">
        <f t="shared" ref="E28:E38" si="0">IF(OR(C28=0,C28=""),0,D28/C28)</f>
        <v>0</v>
      </c>
      <c r="F28" s="460"/>
      <c r="G28" s="460"/>
      <c r="H28" s="204" t="str">
        <f>+IF(D28="","",((D28*100%)/$G$23)+H27)</f>
        <v/>
      </c>
      <c r="I28" s="460"/>
      <c r="J28" s="39"/>
      <c r="K28" s="39"/>
      <c r="M28" s="30"/>
    </row>
    <row r="29" spans="2:14" ht="19.5" customHeight="1" x14ac:dyDescent="0.2">
      <c r="B29" s="185" t="s">
        <v>115</v>
      </c>
      <c r="C29" s="201">
        <v>2000</v>
      </c>
      <c r="D29" s="210"/>
      <c r="E29" s="207">
        <f t="shared" si="0"/>
        <v>0</v>
      </c>
      <c r="F29" s="460"/>
      <c r="G29" s="460"/>
      <c r="H29" s="204" t="str">
        <f t="shared" ref="H29:H38" si="1">+IF(D29="","",((D29*100%)/$G$23)+H28)</f>
        <v/>
      </c>
      <c r="I29" s="460"/>
      <c r="J29" s="39"/>
      <c r="K29" s="39"/>
      <c r="M29" s="30"/>
    </row>
    <row r="30" spans="2:14" ht="19.5" customHeight="1" x14ac:dyDescent="0.2">
      <c r="B30" s="185" t="s">
        <v>116</v>
      </c>
      <c r="C30" s="201">
        <v>2000</v>
      </c>
      <c r="D30" s="210"/>
      <c r="E30" s="207">
        <f t="shared" si="0"/>
        <v>0</v>
      </c>
      <c r="F30" s="460"/>
      <c r="G30" s="460"/>
      <c r="H30" s="204" t="str">
        <f t="shared" si="1"/>
        <v/>
      </c>
      <c r="I30" s="460"/>
      <c r="J30" s="39"/>
      <c r="K30" s="39"/>
    </row>
    <row r="31" spans="2:14" ht="19.5" customHeight="1" x14ac:dyDescent="0.2">
      <c r="B31" s="185" t="s">
        <v>117</v>
      </c>
      <c r="C31" s="201">
        <v>2000</v>
      </c>
      <c r="D31" s="210"/>
      <c r="E31" s="207">
        <f t="shared" si="0"/>
        <v>0</v>
      </c>
      <c r="F31" s="460"/>
      <c r="G31" s="460"/>
      <c r="H31" s="204" t="str">
        <f t="shared" si="1"/>
        <v/>
      </c>
      <c r="I31" s="460"/>
      <c r="J31" s="39"/>
      <c r="K31" s="39"/>
    </row>
    <row r="32" spans="2:14" ht="19.5" customHeight="1" x14ac:dyDescent="0.2">
      <c r="B32" s="185" t="s">
        <v>118</v>
      </c>
      <c r="C32" s="201">
        <v>2000</v>
      </c>
      <c r="D32" s="210"/>
      <c r="E32" s="207">
        <f t="shared" si="0"/>
        <v>0</v>
      </c>
      <c r="F32" s="460"/>
      <c r="G32" s="460"/>
      <c r="H32" s="204" t="str">
        <f t="shared" si="1"/>
        <v/>
      </c>
      <c r="I32" s="460"/>
      <c r="J32" s="39"/>
      <c r="K32" s="39"/>
    </row>
    <row r="33" spans="2:11" ht="19.5" customHeight="1" x14ac:dyDescent="0.2">
      <c r="B33" s="185" t="s">
        <v>119</v>
      </c>
      <c r="C33" s="201">
        <v>2500</v>
      </c>
      <c r="D33" s="210"/>
      <c r="E33" s="207">
        <f t="shared" si="0"/>
        <v>0</v>
      </c>
      <c r="F33" s="460"/>
      <c r="G33" s="460"/>
      <c r="H33" s="204" t="str">
        <f t="shared" si="1"/>
        <v/>
      </c>
      <c r="I33" s="460"/>
      <c r="J33" s="39"/>
      <c r="K33" s="39"/>
    </row>
    <row r="34" spans="2:11" ht="19.5" customHeight="1" x14ac:dyDescent="0.2">
      <c r="B34" s="185" t="s">
        <v>120</v>
      </c>
      <c r="C34" s="201">
        <v>2500</v>
      </c>
      <c r="D34" s="210"/>
      <c r="E34" s="207">
        <f t="shared" si="0"/>
        <v>0</v>
      </c>
      <c r="F34" s="460"/>
      <c r="G34" s="460"/>
      <c r="H34" s="204" t="str">
        <f t="shared" si="1"/>
        <v/>
      </c>
      <c r="I34" s="460"/>
      <c r="J34" s="39"/>
      <c r="K34" s="39"/>
    </row>
    <row r="35" spans="2:11" ht="19.5" customHeight="1" x14ac:dyDescent="0.2">
      <c r="B35" s="185" t="s">
        <v>121</v>
      </c>
      <c r="C35" s="201">
        <v>2000</v>
      </c>
      <c r="D35" s="210"/>
      <c r="E35" s="207">
        <f t="shared" si="0"/>
        <v>0</v>
      </c>
      <c r="F35" s="460"/>
      <c r="G35" s="460"/>
      <c r="H35" s="204" t="str">
        <f t="shared" si="1"/>
        <v/>
      </c>
      <c r="I35" s="460"/>
      <c r="J35" s="39"/>
      <c r="K35" s="39"/>
    </row>
    <row r="36" spans="2:11" ht="19.5" customHeight="1" x14ac:dyDescent="0.2">
      <c r="B36" s="185" t="s">
        <v>122</v>
      </c>
      <c r="C36" s="201">
        <v>3000</v>
      </c>
      <c r="D36" s="210"/>
      <c r="E36" s="207">
        <f t="shared" si="0"/>
        <v>0</v>
      </c>
      <c r="F36" s="460"/>
      <c r="G36" s="460"/>
      <c r="H36" s="204" t="str">
        <f t="shared" si="1"/>
        <v/>
      </c>
      <c r="I36" s="460"/>
      <c r="J36" s="39"/>
      <c r="K36" s="39"/>
    </row>
    <row r="37" spans="2:11" ht="19.5" customHeight="1" x14ac:dyDescent="0.2">
      <c r="B37" s="185" t="s">
        <v>123</v>
      </c>
      <c r="C37" s="201">
        <v>2500</v>
      </c>
      <c r="D37" s="210"/>
      <c r="E37" s="207">
        <f t="shared" si="0"/>
        <v>0</v>
      </c>
      <c r="F37" s="460"/>
      <c r="G37" s="460"/>
      <c r="H37" s="204" t="str">
        <f t="shared" si="1"/>
        <v/>
      </c>
      <c r="I37" s="460"/>
      <c r="J37" s="39"/>
      <c r="K37" s="39"/>
    </row>
    <row r="38" spans="2:11" ht="19.5" customHeight="1" x14ac:dyDescent="0.2">
      <c r="B38" s="185" t="s">
        <v>124</v>
      </c>
      <c r="C38" s="201">
        <v>640</v>
      </c>
      <c r="D38" s="210"/>
      <c r="E38" s="207">
        <f t="shared" si="0"/>
        <v>0</v>
      </c>
      <c r="F38" s="461"/>
      <c r="G38" s="461"/>
      <c r="H38" s="204" t="str">
        <f t="shared" si="1"/>
        <v/>
      </c>
      <c r="I38" s="461"/>
      <c r="J38" s="39"/>
      <c r="K38" s="39"/>
    </row>
    <row r="39" spans="2:11" ht="128.25" customHeight="1" x14ac:dyDescent="0.2">
      <c r="B39" s="186" t="s">
        <v>277</v>
      </c>
      <c r="C39" s="438" t="s">
        <v>382</v>
      </c>
      <c r="D39" s="439"/>
      <c r="E39" s="439"/>
      <c r="F39" s="439"/>
      <c r="G39" s="439"/>
      <c r="H39" s="439"/>
      <c r="I39" s="440"/>
      <c r="J39" s="40"/>
      <c r="K39" s="40"/>
    </row>
    <row r="40" spans="2:11" ht="34.5" customHeight="1" x14ac:dyDescent="0.2">
      <c r="B40" s="425"/>
      <c r="C40" s="315"/>
      <c r="D40" s="315"/>
      <c r="E40" s="315"/>
      <c r="F40" s="315"/>
      <c r="G40" s="315"/>
      <c r="H40" s="315"/>
      <c r="I40" s="426"/>
      <c r="J40" s="64"/>
      <c r="K40" s="64"/>
    </row>
    <row r="41" spans="2:11" ht="34.5" customHeight="1" x14ac:dyDescent="0.2">
      <c r="B41" s="427"/>
      <c r="C41" s="318"/>
      <c r="D41" s="318"/>
      <c r="E41" s="318"/>
      <c r="F41" s="318"/>
      <c r="G41" s="318"/>
      <c r="H41" s="318"/>
      <c r="I41" s="428"/>
      <c r="J41" s="40"/>
      <c r="K41" s="40"/>
    </row>
    <row r="42" spans="2:11" ht="34.5" customHeight="1" x14ac:dyDescent="0.2">
      <c r="B42" s="427"/>
      <c r="C42" s="318"/>
      <c r="D42" s="318"/>
      <c r="E42" s="318"/>
      <c r="F42" s="318"/>
      <c r="G42" s="318"/>
      <c r="H42" s="318"/>
      <c r="I42" s="428"/>
      <c r="J42" s="40"/>
      <c r="K42" s="40"/>
    </row>
    <row r="43" spans="2:11" ht="34.5" customHeight="1" x14ac:dyDescent="0.2">
      <c r="B43" s="427"/>
      <c r="C43" s="318"/>
      <c r="D43" s="318"/>
      <c r="E43" s="318"/>
      <c r="F43" s="318"/>
      <c r="G43" s="318"/>
      <c r="H43" s="318"/>
      <c r="I43" s="428"/>
      <c r="J43" s="40"/>
      <c r="K43" s="40"/>
    </row>
    <row r="44" spans="2:11" ht="34.5" customHeight="1" x14ac:dyDescent="0.2">
      <c r="B44" s="429"/>
      <c r="C44" s="321"/>
      <c r="D44" s="321"/>
      <c r="E44" s="321"/>
      <c r="F44" s="321"/>
      <c r="G44" s="321"/>
      <c r="H44" s="321"/>
      <c r="I44" s="430"/>
      <c r="J44" s="41"/>
      <c r="K44" s="41"/>
    </row>
    <row r="45" spans="2:11" ht="132" customHeight="1" x14ac:dyDescent="0.2">
      <c r="B45" s="195" t="s">
        <v>278</v>
      </c>
      <c r="C45" s="431" t="s">
        <v>372</v>
      </c>
      <c r="D45" s="432"/>
      <c r="E45" s="432"/>
      <c r="F45" s="432"/>
      <c r="G45" s="432"/>
      <c r="H45" s="432"/>
      <c r="I45" s="433"/>
      <c r="J45" s="42"/>
      <c r="K45" s="42"/>
    </row>
    <row r="46" spans="2:11" ht="32.25" customHeight="1" x14ac:dyDescent="0.2">
      <c r="B46" s="195" t="s">
        <v>279</v>
      </c>
      <c r="C46" s="431" t="s">
        <v>383</v>
      </c>
      <c r="D46" s="432"/>
      <c r="E46" s="432"/>
      <c r="F46" s="432"/>
      <c r="G46" s="432"/>
      <c r="H46" s="432"/>
      <c r="I46" s="433"/>
      <c r="J46" s="42"/>
      <c r="K46" s="42"/>
    </row>
    <row r="47" spans="2:11" ht="66" customHeight="1" x14ac:dyDescent="0.2">
      <c r="B47" s="187" t="s">
        <v>280</v>
      </c>
      <c r="C47" s="434" t="s">
        <v>363</v>
      </c>
      <c r="D47" s="435"/>
      <c r="E47" s="435"/>
      <c r="F47" s="435"/>
      <c r="G47" s="435"/>
      <c r="H47" s="435"/>
      <c r="I47" s="436"/>
      <c r="J47" s="42"/>
      <c r="K47" s="42"/>
    </row>
    <row r="48" spans="2:11" ht="22.5" customHeight="1" x14ac:dyDescent="0.2">
      <c r="B48" s="437" t="s">
        <v>236</v>
      </c>
      <c r="C48" s="437"/>
      <c r="D48" s="437"/>
      <c r="E48" s="437"/>
      <c r="F48" s="437"/>
      <c r="G48" s="437"/>
      <c r="H48" s="437"/>
      <c r="I48" s="437"/>
      <c r="J48" s="42"/>
      <c r="K48" s="42"/>
    </row>
    <row r="49" spans="2:11" ht="22.5" customHeight="1" x14ac:dyDescent="0.2">
      <c r="B49" s="421" t="s">
        <v>281</v>
      </c>
      <c r="C49" s="196" t="s">
        <v>282</v>
      </c>
      <c r="D49" s="423" t="s">
        <v>283</v>
      </c>
      <c r="E49" s="423"/>
      <c r="F49" s="423"/>
      <c r="G49" s="423" t="s">
        <v>284</v>
      </c>
      <c r="H49" s="423"/>
      <c r="I49" s="423"/>
      <c r="J49" s="43"/>
      <c r="K49" s="43"/>
    </row>
    <row r="50" spans="2:11" ht="30.75" customHeight="1" x14ac:dyDescent="0.2">
      <c r="B50" s="422"/>
      <c r="C50" s="192"/>
      <c r="D50" s="424"/>
      <c r="E50" s="424"/>
      <c r="F50" s="424"/>
      <c r="G50" s="424"/>
      <c r="H50" s="424"/>
      <c r="I50" s="424"/>
      <c r="J50" s="43"/>
      <c r="K50" s="43"/>
    </row>
    <row r="51" spans="2:11" ht="32.25" customHeight="1" x14ac:dyDescent="0.2">
      <c r="B51" s="188" t="s">
        <v>285</v>
      </c>
      <c r="C51" s="424" t="s">
        <v>380</v>
      </c>
      <c r="D51" s="424"/>
      <c r="E51" s="424"/>
      <c r="F51" s="424"/>
      <c r="G51" s="424"/>
      <c r="H51" s="424"/>
      <c r="I51" s="424"/>
      <c r="J51" s="46"/>
      <c r="K51" s="46"/>
    </row>
    <row r="52" spans="2:11" ht="28.5" customHeight="1" x14ac:dyDescent="0.2">
      <c r="B52" s="179" t="s">
        <v>286</v>
      </c>
      <c r="C52" s="441" t="s">
        <v>371</v>
      </c>
      <c r="D52" s="442"/>
      <c r="E52" s="442"/>
      <c r="F52" s="442"/>
      <c r="G52" s="442"/>
      <c r="H52" s="442"/>
      <c r="I52" s="443"/>
      <c r="J52" s="46"/>
      <c r="K52" s="46"/>
    </row>
    <row r="53" spans="2:11" ht="30" customHeight="1" x14ac:dyDescent="0.2">
      <c r="B53" s="187" t="s">
        <v>287</v>
      </c>
      <c r="C53" s="424" t="s">
        <v>304</v>
      </c>
      <c r="D53" s="424"/>
      <c r="E53" s="424"/>
      <c r="F53" s="424"/>
      <c r="G53" s="424"/>
      <c r="H53" s="424"/>
      <c r="I53" s="424"/>
      <c r="J53" s="47"/>
      <c r="K53" s="47"/>
    </row>
    <row r="54" spans="2:11" ht="31.5" customHeight="1" x14ac:dyDescent="0.2">
      <c r="B54" s="187" t="s">
        <v>288</v>
      </c>
      <c r="C54" s="424" t="s">
        <v>305</v>
      </c>
      <c r="D54" s="424"/>
      <c r="E54" s="424"/>
      <c r="F54" s="424"/>
      <c r="G54" s="424"/>
      <c r="H54" s="424"/>
      <c r="I54" s="424"/>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A6UmpYsMJPqY8QIe1nXv6jBzex6BxzsRbQnbYoIF+0sZCP/6kT31Kj0KVEiLmxgh1oI1M9vJNcnFEbimI2c4nA==" saltValue="aXZUpKgZ0PrZ3C01i3B4S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X60"/>
  <sheetViews>
    <sheetView topLeftCell="A25" zoomScaleNormal="100" workbookViewId="0">
      <selection activeCell="I27" sqref="I27:I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3"/>
      <c r="C1" s="379" t="s">
        <v>25</v>
      </c>
      <c r="D1" s="379"/>
      <c r="E1" s="379"/>
      <c r="F1" s="379"/>
      <c r="G1" s="379"/>
      <c r="H1" s="379"/>
      <c r="I1" s="474"/>
      <c r="J1" s="13"/>
      <c r="K1" s="13"/>
      <c r="M1" s="14" t="s">
        <v>47</v>
      </c>
    </row>
    <row r="2" spans="2:14" ht="37.5" customHeight="1" x14ac:dyDescent="0.2">
      <c r="B2" s="473"/>
      <c r="C2" s="379" t="s">
        <v>239</v>
      </c>
      <c r="D2" s="379"/>
      <c r="E2" s="379"/>
      <c r="F2" s="379"/>
      <c r="G2" s="379"/>
      <c r="H2" s="379"/>
      <c r="I2" s="474"/>
      <c r="J2" s="13"/>
      <c r="K2" s="13"/>
      <c r="M2" s="14" t="s">
        <v>48</v>
      </c>
    </row>
    <row r="3" spans="2:14" ht="37.5" customHeight="1" x14ac:dyDescent="0.2">
      <c r="B3" s="473"/>
      <c r="C3" s="379" t="s">
        <v>240</v>
      </c>
      <c r="D3" s="379"/>
      <c r="E3" s="379"/>
      <c r="F3" s="379" t="s">
        <v>241</v>
      </c>
      <c r="G3" s="379"/>
      <c r="H3" s="379"/>
      <c r="I3" s="474"/>
      <c r="J3" s="13"/>
      <c r="K3" s="13"/>
      <c r="M3" s="14" t="s">
        <v>50</v>
      </c>
    </row>
    <row r="4" spans="2:14" ht="23.25" customHeight="1" x14ac:dyDescent="0.2">
      <c r="B4" s="475"/>
      <c r="C4" s="475"/>
      <c r="D4" s="475"/>
      <c r="E4" s="475"/>
      <c r="F4" s="475"/>
      <c r="G4" s="475"/>
      <c r="H4" s="475"/>
      <c r="I4" s="475"/>
      <c r="J4" s="15"/>
      <c r="K4" s="15"/>
    </row>
    <row r="5" spans="2:14" ht="24" customHeight="1" x14ac:dyDescent="0.2">
      <c r="B5" s="476" t="s">
        <v>234</v>
      </c>
      <c r="C5" s="476"/>
      <c r="D5" s="476"/>
      <c r="E5" s="476"/>
      <c r="F5" s="476"/>
      <c r="G5" s="476"/>
      <c r="H5" s="476"/>
      <c r="I5" s="476"/>
      <c r="J5" s="64"/>
      <c r="K5" s="64"/>
      <c r="N5" s="6" t="s">
        <v>57</v>
      </c>
    </row>
    <row r="6" spans="2:14" ht="30.75" customHeight="1" x14ac:dyDescent="0.2">
      <c r="B6" s="195" t="s">
        <v>242</v>
      </c>
      <c r="C6" s="194">
        <v>4</v>
      </c>
      <c r="D6" s="477" t="s">
        <v>243</v>
      </c>
      <c r="E6" s="477"/>
      <c r="F6" s="462" t="s">
        <v>326</v>
      </c>
      <c r="G6" s="462"/>
      <c r="H6" s="462"/>
      <c r="I6" s="462"/>
      <c r="J6" s="18"/>
      <c r="K6" s="18"/>
      <c r="M6" s="14" t="s">
        <v>60</v>
      </c>
      <c r="N6" s="6" t="s">
        <v>61</v>
      </c>
    </row>
    <row r="7" spans="2:14" ht="30.75" customHeight="1" x14ac:dyDescent="0.2">
      <c r="B7" s="195" t="s">
        <v>244</v>
      </c>
      <c r="C7" s="194" t="s">
        <v>76</v>
      </c>
      <c r="D7" s="477" t="s">
        <v>245</v>
      </c>
      <c r="E7" s="477"/>
      <c r="F7" s="462" t="s">
        <v>290</v>
      </c>
      <c r="G7" s="462"/>
      <c r="H7" s="179" t="s">
        <v>246</v>
      </c>
      <c r="I7" s="194" t="s">
        <v>76</v>
      </c>
      <c r="J7" s="20"/>
      <c r="K7" s="20"/>
      <c r="M7" s="14" t="s">
        <v>65</v>
      </c>
      <c r="N7" s="6" t="s">
        <v>66</v>
      </c>
    </row>
    <row r="8" spans="2:14" ht="30.75" customHeight="1" x14ac:dyDescent="0.2">
      <c r="B8" s="195" t="s">
        <v>247</v>
      </c>
      <c r="C8" s="462" t="s">
        <v>291</v>
      </c>
      <c r="D8" s="462"/>
      <c r="E8" s="462"/>
      <c r="F8" s="462"/>
      <c r="G8" s="179" t="s">
        <v>248</v>
      </c>
      <c r="H8" s="468">
        <v>7560</v>
      </c>
      <c r="I8" s="468"/>
      <c r="J8" s="22"/>
      <c r="K8" s="22"/>
      <c r="M8" s="14" t="s">
        <v>69</v>
      </c>
      <c r="N8" s="6" t="s">
        <v>70</v>
      </c>
    </row>
    <row r="9" spans="2:14" ht="30.75" customHeight="1" x14ac:dyDescent="0.2">
      <c r="B9" s="195" t="s">
        <v>48</v>
      </c>
      <c r="C9" s="469" t="s">
        <v>65</v>
      </c>
      <c r="D9" s="469"/>
      <c r="E9" s="469"/>
      <c r="F9" s="469"/>
      <c r="G9" s="179" t="s">
        <v>249</v>
      </c>
      <c r="H9" s="470" t="s">
        <v>165</v>
      </c>
      <c r="I9" s="470"/>
      <c r="J9" s="23"/>
      <c r="K9" s="23"/>
      <c r="M9" s="24" t="s">
        <v>73</v>
      </c>
    </row>
    <row r="10" spans="2:14" ht="30.75" customHeight="1" x14ac:dyDescent="0.2">
      <c r="B10" s="195" t="s">
        <v>250</v>
      </c>
      <c r="C10" s="471" t="s">
        <v>370</v>
      </c>
      <c r="D10" s="471"/>
      <c r="E10" s="471"/>
      <c r="F10" s="471"/>
      <c r="G10" s="471"/>
      <c r="H10" s="471"/>
      <c r="I10" s="471"/>
      <c r="J10" s="25"/>
      <c r="K10" s="25"/>
      <c r="M10" s="24"/>
    </row>
    <row r="11" spans="2:14" ht="30.75" customHeight="1" x14ac:dyDescent="0.2">
      <c r="B11" s="195" t="s">
        <v>251</v>
      </c>
      <c r="C11" s="463" t="s">
        <v>292</v>
      </c>
      <c r="D11" s="463"/>
      <c r="E11" s="463"/>
      <c r="F11" s="463"/>
      <c r="G11" s="463"/>
      <c r="H11" s="463"/>
      <c r="I11" s="463"/>
      <c r="J11" s="20"/>
      <c r="K11" s="20"/>
      <c r="M11" s="24"/>
      <c r="N11" s="6" t="s">
        <v>76</v>
      </c>
    </row>
    <row r="12" spans="2:14" ht="30.75" customHeight="1" x14ac:dyDescent="0.2">
      <c r="B12" s="195" t="s">
        <v>254</v>
      </c>
      <c r="C12" s="347" t="s">
        <v>357</v>
      </c>
      <c r="D12" s="347"/>
      <c r="E12" s="347"/>
      <c r="F12" s="347"/>
      <c r="G12" s="179" t="s">
        <v>252</v>
      </c>
      <c r="H12" s="349" t="s">
        <v>91</v>
      </c>
      <c r="I12" s="349"/>
      <c r="J12" s="20"/>
      <c r="K12" s="20"/>
      <c r="M12" s="24" t="s">
        <v>80</v>
      </c>
      <c r="N12" s="6" t="s">
        <v>81</v>
      </c>
    </row>
    <row r="13" spans="2:14" ht="30.75" customHeight="1" x14ac:dyDescent="0.2">
      <c r="B13" s="195" t="s">
        <v>255</v>
      </c>
      <c r="C13" s="472" t="s">
        <v>369</v>
      </c>
      <c r="D13" s="472"/>
      <c r="E13" s="472"/>
      <c r="F13" s="472"/>
      <c r="G13" s="179" t="s">
        <v>253</v>
      </c>
      <c r="H13" s="463" t="s">
        <v>70</v>
      </c>
      <c r="I13" s="463"/>
      <c r="J13" s="20"/>
      <c r="K13" s="20"/>
      <c r="M13" s="24" t="s">
        <v>84</v>
      </c>
    </row>
    <row r="14" spans="2:14" ht="64.5" customHeight="1" x14ac:dyDescent="0.2">
      <c r="B14" s="195" t="s">
        <v>256</v>
      </c>
      <c r="C14" s="353" t="s">
        <v>327</v>
      </c>
      <c r="D14" s="353"/>
      <c r="E14" s="353"/>
      <c r="F14" s="353"/>
      <c r="G14" s="353"/>
      <c r="H14" s="353"/>
      <c r="I14" s="353"/>
      <c r="J14" s="25"/>
      <c r="K14" s="25"/>
      <c r="M14" s="24" t="s">
        <v>86</v>
      </c>
      <c r="N14" s="6"/>
    </row>
    <row r="15" spans="2:14" ht="30.75" customHeight="1" x14ac:dyDescent="0.2">
      <c r="B15" s="195" t="s">
        <v>257</v>
      </c>
      <c r="C15" s="347" t="s">
        <v>328</v>
      </c>
      <c r="D15" s="347"/>
      <c r="E15" s="347"/>
      <c r="F15" s="347"/>
      <c r="G15" s="347"/>
      <c r="H15" s="347"/>
      <c r="I15" s="347"/>
      <c r="J15" s="26"/>
      <c r="K15" s="26"/>
      <c r="M15" s="24" t="s">
        <v>88</v>
      </c>
      <c r="N15" s="6"/>
    </row>
    <row r="16" spans="2:14" ht="20.25" customHeight="1" x14ac:dyDescent="0.2">
      <c r="B16" s="195" t="s">
        <v>258</v>
      </c>
      <c r="C16" s="462" t="s">
        <v>329</v>
      </c>
      <c r="D16" s="462"/>
      <c r="E16" s="462"/>
      <c r="F16" s="462"/>
      <c r="G16" s="462"/>
      <c r="H16" s="462"/>
      <c r="I16" s="462"/>
      <c r="J16" s="27"/>
      <c r="K16" s="27"/>
      <c r="M16" s="24"/>
      <c r="N16" s="6"/>
    </row>
    <row r="17" spans="2:14" ht="30.75" customHeight="1" x14ac:dyDescent="0.2">
      <c r="B17" s="195" t="s">
        <v>259</v>
      </c>
      <c r="C17" s="463" t="s">
        <v>318</v>
      </c>
      <c r="D17" s="464"/>
      <c r="E17" s="464"/>
      <c r="F17" s="464"/>
      <c r="G17" s="464"/>
      <c r="H17" s="464"/>
      <c r="I17" s="464"/>
      <c r="J17" s="28"/>
      <c r="K17" s="28"/>
      <c r="M17" s="24" t="s">
        <v>91</v>
      </c>
      <c r="N17" s="6"/>
    </row>
    <row r="18" spans="2:14" ht="18" customHeight="1" x14ac:dyDescent="0.2">
      <c r="B18" s="465" t="s">
        <v>265</v>
      </c>
      <c r="C18" s="466" t="s">
        <v>237</v>
      </c>
      <c r="D18" s="466"/>
      <c r="E18" s="466"/>
      <c r="F18" s="467" t="s">
        <v>238</v>
      </c>
      <c r="G18" s="467"/>
      <c r="H18" s="467"/>
      <c r="I18" s="467"/>
      <c r="J18" s="29"/>
      <c r="K18" s="29"/>
      <c r="M18" s="24" t="s">
        <v>79</v>
      </c>
      <c r="N18" s="6"/>
    </row>
    <row r="19" spans="2:14" ht="39.75" customHeight="1" x14ac:dyDescent="0.2">
      <c r="B19" s="465"/>
      <c r="C19" s="462" t="s">
        <v>330</v>
      </c>
      <c r="D19" s="462"/>
      <c r="E19" s="462"/>
      <c r="F19" s="462" t="s">
        <v>331</v>
      </c>
      <c r="G19" s="462"/>
      <c r="H19" s="462"/>
      <c r="I19" s="462"/>
      <c r="J19" s="27"/>
      <c r="K19" s="27"/>
      <c r="M19" s="24" t="s">
        <v>95</v>
      </c>
      <c r="N19" s="6"/>
    </row>
    <row r="20" spans="2:14" ht="39.75" customHeight="1" x14ac:dyDescent="0.2">
      <c r="B20" s="177" t="s">
        <v>266</v>
      </c>
      <c r="C20" s="441" t="s">
        <v>322</v>
      </c>
      <c r="D20" s="442"/>
      <c r="E20" s="443"/>
      <c r="F20" s="349" t="s">
        <v>323</v>
      </c>
      <c r="G20" s="349"/>
      <c r="H20" s="349"/>
      <c r="I20" s="350"/>
      <c r="J20" s="20"/>
      <c r="K20" s="20"/>
      <c r="M20" s="24"/>
      <c r="N20" s="6"/>
    </row>
    <row r="21" spans="2:14" ht="42" customHeight="1" x14ac:dyDescent="0.2">
      <c r="B21" s="177" t="s">
        <v>267</v>
      </c>
      <c r="C21" s="444" t="s">
        <v>332</v>
      </c>
      <c r="D21" s="445"/>
      <c r="E21" s="446"/>
      <c r="F21" s="447" t="s">
        <v>333</v>
      </c>
      <c r="G21" s="448"/>
      <c r="H21" s="448"/>
      <c r="I21" s="449"/>
      <c r="J21" s="26"/>
      <c r="K21" s="26"/>
      <c r="M21" s="30"/>
      <c r="N21" s="6"/>
    </row>
    <row r="22" spans="2:14" ht="23.25" customHeight="1" x14ac:dyDescent="0.2">
      <c r="B22" s="177" t="s">
        <v>268</v>
      </c>
      <c r="C22" s="450">
        <v>44562</v>
      </c>
      <c r="D22" s="451"/>
      <c r="E22" s="452"/>
      <c r="F22" s="179" t="s">
        <v>271</v>
      </c>
      <c r="G22" s="190">
        <v>2800</v>
      </c>
      <c r="H22" s="179" t="s">
        <v>275</v>
      </c>
      <c r="I22" s="199">
        <v>3204</v>
      </c>
      <c r="J22" s="31"/>
      <c r="K22" s="31"/>
      <c r="M22" s="30"/>
    </row>
    <row r="23" spans="2:14" ht="27" customHeight="1" x14ac:dyDescent="0.2">
      <c r="B23" s="177" t="s">
        <v>269</v>
      </c>
      <c r="C23" s="450">
        <v>44926</v>
      </c>
      <c r="D23" s="448"/>
      <c r="E23" s="453"/>
      <c r="F23" s="179" t="s">
        <v>272</v>
      </c>
      <c r="G23" s="482">
        <v>4000</v>
      </c>
      <c r="H23" s="483"/>
      <c r="I23" s="484"/>
      <c r="J23" s="32"/>
      <c r="K23" s="32"/>
      <c r="M23" s="30"/>
    </row>
    <row r="24" spans="2:14" ht="36" customHeight="1" x14ac:dyDescent="0.2">
      <c r="B24" s="178" t="s">
        <v>270</v>
      </c>
      <c r="C24" s="339" t="s">
        <v>88</v>
      </c>
      <c r="D24" s="340"/>
      <c r="E24" s="341"/>
      <c r="F24" s="198" t="s">
        <v>274</v>
      </c>
      <c r="G24" s="447" t="s">
        <v>303</v>
      </c>
      <c r="H24" s="448"/>
      <c r="I24" s="453"/>
      <c r="J24" s="29"/>
      <c r="K24" s="29"/>
      <c r="M24" s="30"/>
    </row>
    <row r="25" spans="2:14" ht="22.5" customHeight="1" x14ac:dyDescent="0.2">
      <c r="B25" s="457" t="s">
        <v>235</v>
      </c>
      <c r="C25" s="437"/>
      <c r="D25" s="437"/>
      <c r="E25" s="437"/>
      <c r="F25" s="437"/>
      <c r="G25" s="437"/>
      <c r="H25" s="437"/>
      <c r="I25" s="45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50</v>
      </c>
      <c r="D27" s="212">
        <v>84</v>
      </c>
      <c r="E27" s="207">
        <f>IF(OR(C27=0,C27=""),0,D27/C27)</f>
        <v>1.68</v>
      </c>
      <c r="F27" s="485">
        <f>SUM(C27:C38)</f>
        <v>4000</v>
      </c>
      <c r="G27" s="459">
        <f>SUM(D27:D38)</f>
        <v>84</v>
      </c>
      <c r="H27" s="211">
        <f>+(D27*100%)/$G$23</f>
        <v>2.1000000000000001E-2</v>
      </c>
      <c r="I27" s="459">
        <f>G27+I22</f>
        <v>3288</v>
      </c>
      <c r="J27" s="39"/>
      <c r="K27" s="39"/>
      <c r="M27" s="30"/>
    </row>
    <row r="28" spans="2:14" ht="19.5" customHeight="1" x14ac:dyDescent="0.2">
      <c r="B28" s="185" t="s">
        <v>114</v>
      </c>
      <c r="C28" s="201">
        <v>150</v>
      </c>
      <c r="D28" s="212"/>
      <c r="E28" s="207">
        <f t="shared" ref="E28:E38" si="0">IF(OR(C28=0,C28=""),0,D28/C28)</f>
        <v>0</v>
      </c>
      <c r="F28" s="486"/>
      <c r="G28" s="460"/>
      <c r="H28" s="211" t="str">
        <f>+IF(D28="","",((D28*100%)/$G$23)+H27)</f>
        <v/>
      </c>
      <c r="I28" s="460"/>
      <c r="J28" s="39"/>
      <c r="K28" s="39"/>
      <c r="M28" s="30"/>
    </row>
    <row r="29" spans="2:14" ht="19.5" customHeight="1" x14ac:dyDescent="0.2">
      <c r="B29" s="185" t="s">
        <v>115</v>
      </c>
      <c r="C29" s="201">
        <v>250</v>
      </c>
      <c r="D29" s="212"/>
      <c r="E29" s="207">
        <f t="shared" si="0"/>
        <v>0</v>
      </c>
      <c r="F29" s="486"/>
      <c r="G29" s="460"/>
      <c r="H29" s="211" t="str">
        <f t="shared" ref="H29:H38" si="1">+IF(D29="","",((D29*100%)/$G$23)+H28)</f>
        <v/>
      </c>
      <c r="I29" s="460"/>
      <c r="J29" s="39"/>
      <c r="K29" s="39"/>
      <c r="M29" s="30"/>
    </row>
    <row r="30" spans="2:14" ht="19.5" customHeight="1" x14ac:dyDescent="0.2">
      <c r="B30" s="185" t="s">
        <v>116</v>
      </c>
      <c r="C30" s="201">
        <v>400</v>
      </c>
      <c r="D30" s="212"/>
      <c r="E30" s="207">
        <f t="shared" si="0"/>
        <v>0</v>
      </c>
      <c r="F30" s="486"/>
      <c r="G30" s="460"/>
      <c r="H30" s="211" t="str">
        <f t="shared" si="1"/>
        <v/>
      </c>
      <c r="I30" s="460"/>
      <c r="J30" s="39"/>
      <c r="K30" s="39"/>
    </row>
    <row r="31" spans="2:14" ht="19.5" customHeight="1" x14ac:dyDescent="0.2">
      <c r="B31" s="185" t="s">
        <v>117</v>
      </c>
      <c r="C31" s="201">
        <v>400</v>
      </c>
      <c r="D31" s="212"/>
      <c r="E31" s="207">
        <f t="shared" si="0"/>
        <v>0</v>
      </c>
      <c r="F31" s="486"/>
      <c r="G31" s="460"/>
      <c r="H31" s="211" t="str">
        <f t="shared" si="1"/>
        <v/>
      </c>
      <c r="I31" s="460"/>
      <c r="J31" s="39"/>
      <c r="K31" s="39"/>
    </row>
    <row r="32" spans="2:14" ht="19.5" customHeight="1" x14ac:dyDescent="0.2">
      <c r="B32" s="185" t="s">
        <v>118</v>
      </c>
      <c r="C32" s="201">
        <v>400</v>
      </c>
      <c r="D32" s="212"/>
      <c r="E32" s="207">
        <f t="shared" si="0"/>
        <v>0</v>
      </c>
      <c r="F32" s="486"/>
      <c r="G32" s="460"/>
      <c r="H32" s="211" t="str">
        <f t="shared" si="1"/>
        <v/>
      </c>
      <c r="I32" s="460"/>
      <c r="J32" s="39"/>
      <c r="K32" s="39"/>
    </row>
    <row r="33" spans="2:11" ht="19.5" customHeight="1" x14ac:dyDescent="0.2">
      <c r="B33" s="185" t="s">
        <v>119</v>
      </c>
      <c r="C33" s="201">
        <v>300</v>
      </c>
      <c r="D33" s="212"/>
      <c r="E33" s="207">
        <f t="shared" si="0"/>
        <v>0</v>
      </c>
      <c r="F33" s="486"/>
      <c r="G33" s="460"/>
      <c r="H33" s="211" t="str">
        <f t="shared" si="1"/>
        <v/>
      </c>
      <c r="I33" s="460"/>
      <c r="J33" s="39"/>
      <c r="K33" s="39"/>
    </row>
    <row r="34" spans="2:11" ht="19.5" customHeight="1" x14ac:dyDescent="0.2">
      <c r="B34" s="185" t="s">
        <v>120</v>
      </c>
      <c r="C34" s="201">
        <v>450</v>
      </c>
      <c r="D34" s="212"/>
      <c r="E34" s="207">
        <f t="shared" si="0"/>
        <v>0</v>
      </c>
      <c r="F34" s="486"/>
      <c r="G34" s="460"/>
      <c r="H34" s="211" t="str">
        <f t="shared" si="1"/>
        <v/>
      </c>
      <c r="I34" s="460"/>
      <c r="J34" s="39"/>
      <c r="K34" s="39"/>
    </row>
    <row r="35" spans="2:11" ht="19.5" customHeight="1" x14ac:dyDescent="0.2">
      <c r="B35" s="185" t="s">
        <v>121</v>
      </c>
      <c r="C35" s="201">
        <v>400</v>
      </c>
      <c r="D35" s="212"/>
      <c r="E35" s="207">
        <f t="shared" si="0"/>
        <v>0</v>
      </c>
      <c r="F35" s="486"/>
      <c r="G35" s="460"/>
      <c r="H35" s="211" t="str">
        <f t="shared" si="1"/>
        <v/>
      </c>
      <c r="I35" s="460"/>
      <c r="J35" s="39"/>
      <c r="K35" s="39"/>
    </row>
    <row r="36" spans="2:11" ht="19.5" customHeight="1" x14ac:dyDescent="0.2">
      <c r="B36" s="185" t="s">
        <v>122</v>
      </c>
      <c r="C36" s="201">
        <v>500</v>
      </c>
      <c r="D36" s="212"/>
      <c r="E36" s="207">
        <f t="shared" si="0"/>
        <v>0</v>
      </c>
      <c r="F36" s="486"/>
      <c r="G36" s="460"/>
      <c r="H36" s="211" t="str">
        <f t="shared" si="1"/>
        <v/>
      </c>
      <c r="I36" s="460"/>
      <c r="J36" s="39"/>
      <c r="K36" s="39"/>
    </row>
    <row r="37" spans="2:11" ht="19.5" customHeight="1" x14ac:dyDescent="0.2">
      <c r="B37" s="185" t="s">
        <v>123</v>
      </c>
      <c r="C37" s="201">
        <v>350</v>
      </c>
      <c r="D37" s="212"/>
      <c r="E37" s="207">
        <f t="shared" si="0"/>
        <v>0</v>
      </c>
      <c r="F37" s="486"/>
      <c r="G37" s="460"/>
      <c r="H37" s="211" t="str">
        <f t="shared" si="1"/>
        <v/>
      </c>
      <c r="I37" s="460"/>
      <c r="J37" s="39"/>
      <c r="K37" s="39"/>
    </row>
    <row r="38" spans="2:11" ht="19.5" customHeight="1" x14ac:dyDescent="0.2">
      <c r="B38" s="185" t="s">
        <v>124</v>
      </c>
      <c r="C38" s="201">
        <v>350</v>
      </c>
      <c r="D38" s="212"/>
      <c r="E38" s="207">
        <f t="shared" si="0"/>
        <v>0</v>
      </c>
      <c r="F38" s="487"/>
      <c r="G38" s="461"/>
      <c r="H38" s="211" t="str">
        <f t="shared" si="1"/>
        <v/>
      </c>
      <c r="I38" s="461"/>
      <c r="J38" s="39"/>
      <c r="K38" s="39"/>
    </row>
    <row r="39" spans="2:11" ht="52.5" customHeight="1" x14ac:dyDescent="0.2">
      <c r="B39" s="186" t="s">
        <v>277</v>
      </c>
      <c r="C39" s="438" t="s">
        <v>376</v>
      </c>
      <c r="D39" s="439"/>
      <c r="E39" s="439"/>
      <c r="F39" s="439"/>
      <c r="G39" s="439"/>
      <c r="H39" s="439"/>
      <c r="I39" s="440"/>
      <c r="J39" s="40"/>
      <c r="K39" s="40"/>
    </row>
    <row r="40" spans="2:11" ht="34.5" customHeight="1" x14ac:dyDescent="0.2">
      <c r="B40" s="425"/>
      <c r="C40" s="315"/>
      <c r="D40" s="315"/>
      <c r="E40" s="315"/>
      <c r="F40" s="315"/>
      <c r="G40" s="315"/>
      <c r="H40" s="315"/>
      <c r="I40" s="426"/>
      <c r="J40" s="64"/>
      <c r="K40" s="64"/>
    </row>
    <row r="41" spans="2:11" ht="34.5" customHeight="1" x14ac:dyDescent="0.2">
      <c r="B41" s="427"/>
      <c r="C41" s="318"/>
      <c r="D41" s="318"/>
      <c r="E41" s="318"/>
      <c r="F41" s="318"/>
      <c r="G41" s="318"/>
      <c r="H41" s="318"/>
      <c r="I41" s="428"/>
      <c r="J41" s="40"/>
      <c r="K41" s="40"/>
    </row>
    <row r="42" spans="2:11" ht="34.5" customHeight="1" x14ac:dyDescent="0.2">
      <c r="B42" s="427"/>
      <c r="C42" s="318"/>
      <c r="D42" s="318"/>
      <c r="E42" s="318"/>
      <c r="F42" s="318"/>
      <c r="G42" s="318"/>
      <c r="H42" s="318"/>
      <c r="I42" s="428"/>
      <c r="J42" s="40"/>
      <c r="K42" s="40"/>
    </row>
    <row r="43" spans="2:11" ht="34.5" customHeight="1" x14ac:dyDescent="0.2">
      <c r="B43" s="427"/>
      <c r="C43" s="318"/>
      <c r="D43" s="318"/>
      <c r="E43" s="318"/>
      <c r="F43" s="318"/>
      <c r="G43" s="318"/>
      <c r="H43" s="318"/>
      <c r="I43" s="428"/>
      <c r="J43" s="40"/>
      <c r="K43" s="40"/>
    </row>
    <row r="44" spans="2:11" ht="34.5" customHeight="1" x14ac:dyDescent="0.2">
      <c r="B44" s="429"/>
      <c r="C44" s="321"/>
      <c r="D44" s="321"/>
      <c r="E44" s="321"/>
      <c r="F44" s="321"/>
      <c r="G44" s="321"/>
      <c r="H44" s="321"/>
      <c r="I44" s="430"/>
      <c r="J44" s="41"/>
      <c r="K44" s="41"/>
    </row>
    <row r="45" spans="2:11" ht="96.75" customHeight="1" x14ac:dyDescent="0.2">
      <c r="B45" s="195" t="s">
        <v>278</v>
      </c>
      <c r="C45" s="431" t="s">
        <v>376</v>
      </c>
      <c r="D45" s="432"/>
      <c r="E45" s="432"/>
      <c r="F45" s="432"/>
      <c r="G45" s="432"/>
      <c r="H45" s="432"/>
      <c r="I45" s="433"/>
      <c r="J45" s="42"/>
      <c r="K45" s="42"/>
    </row>
    <row r="46" spans="2:11" ht="32.25" customHeight="1" x14ac:dyDescent="0.2">
      <c r="B46" s="195" t="s">
        <v>279</v>
      </c>
      <c r="C46" s="431" t="s">
        <v>381</v>
      </c>
      <c r="D46" s="432"/>
      <c r="E46" s="432"/>
      <c r="F46" s="432"/>
      <c r="G46" s="432"/>
      <c r="H46" s="432"/>
      <c r="I46" s="433"/>
      <c r="J46" s="42"/>
      <c r="K46" s="42"/>
    </row>
    <row r="47" spans="2:11" ht="66" customHeight="1" x14ac:dyDescent="0.2">
      <c r="B47" s="187" t="s">
        <v>280</v>
      </c>
      <c r="C47" s="434" t="s">
        <v>363</v>
      </c>
      <c r="D47" s="435"/>
      <c r="E47" s="435"/>
      <c r="F47" s="435"/>
      <c r="G47" s="435"/>
      <c r="H47" s="435"/>
      <c r="I47" s="436"/>
      <c r="J47" s="42"/>
      <c r="K47" s="42"/>
    </row>
    <row r="48" spans="2:11" ht="22.5" customHeight="1" x14ac:dyDescent="0.2">
      <c r="B48" s="437" t="s">
        <v>236</v>
      </c>
      <c r="C48" s="437"/>
      <c r="D48" s="437"/>
      <c r="E48" s="437"/>
      <c r="F48" s="437"/>
      <c r="G48" s="437"/>
      <c r="H48" s="437"/>
      <c r="I48" s="437"/>
      <c r="J48" s="42"/>
      <c r="K48" s="42"/>
    </row>
    <row r="49" spans="2:11" ht="22.5" customHeight="1" x14ac:dyDescent="0.2">
      <c r="B49" s="421" t="s">
        <v>281</v>
      </c>
      <c r="C49" s="196" t="s">
        <v>282</v>
      </c>
      <c r="D49" s="423" t="s">
        <v>283</v>
      </c>
      <c r="E49" s="423"/>
      <c r="F49" s="423"/>
      <c r="G49" s="423" t="s">
        <v>284</v>
      </c>
      <c r="H49" s="423"/>
      <c r="I49" s="423"/>
      <c r="J49" s="43"/>
      <c r="K49" s="43"/>
    </row>
    <row r="50" spans="2:11" ht="30.75" customHeight="1" x14ac:dyDescent="0.2">
      <c r="B50" s="422"/>
      <c r="C50" s="192"/>
      <c r="D50" s="424"/>
      <c r="E50" s="424"/>
      <c r="F50" s="424"/>
      <c r="G50" s="424"/>
      <c r="H50" s="424"/>
      <c r="I50" s="424"/>
      <c r="J50" s="43"/>
      <c r="K50" s="43"/>
    </row>
    <row r="51" spans="2:11" ht="32.25" customHeight="1" x14ac:dyDescent="0.2">
      <c r="B51" s="188" t="s">
        <v>285</v>
      </c>
      <c r="C51" s="424" t="s">
        <v>373</v>
      </c>
      <c r="D51" s="424"/>
      <c r="E51" s="424"/>
      <c r="F51" s="424"/>
      <c r="G51" s="424"/>
      <c r="H51" s="424"/>
      <c r="I51" s="424"/>
      <c r="J51" s="46"/>
      <c r="K51" s="46"/>
    </row>
    <row r="52" spans="2:11" ht="28.5" customHeight="1" x14ac:dyDescent="0.2">
      <c r="B52" s="179" t="s">
        <v>286</v>
      </c>
      <c r="C52" s="441" t="s">
        <v>371</v>
      </c>
      <c r="D52" s="442"/>
      <c r="E52" s="442"/>
      <c r="F52" s="442"/>
      <c r="G52" s="442"/>
      <c r="H52" s="442"/>
      <c r="I52" s="443"/>
      <c r="J52" s="46"/>
      <c r="K52" s="46"/>
    </row>
    <row r="53" spans="2:11" ht="30" customHeight="1" x14ac:dyDescent="0.2">
      <c r="B53" s="187" t="s">
        <v>287</v>
      </c>
      <c r="C53" s="424" t="s">
        <v>304</v>
      </c>
      <c r="D53" s="424"/>
      <c r="E53" s="424"/>
      <c r="F53" s="424"/>
      <c r="G53" s="424"/>
      <c r="H53" s="424"/>
      <c r="I53" s="424"/>
      <c r="J53" s="47"/>
      <c r="K53" s="47"/>
    </row>
    <row r="54" spans="2:11" ht="31.5" customHeight="1" x14ac:dyDescent="0.2">
      <c r="B54" s="187" t="s">
        <v>288</v>
      </c>
      <c r="C54" s="424" t="s">
        <v>305</v>
      </c>
      <c r="D54" s="424"/>
      <c r="E54" s="424"/>
      <c r="F54" s="424"/>
      <c r="G54" s="424"/>
      <c r="H54" s="424"/>
      <c r="I54" s="424"/>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mSuTnp+wddAm6o2FTC3qapvJjoEjc/B0mdvueU4qkQeeho5lW3t6k1ry+JqbWKw02C1PEwPG6/IXHGOjaNYzMw==" saltValue="A1/X/fdUtmaBq9/8JL4mn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A1:X60"/>
  <sheetViews>
    <sheetView topLeftCell="A25" zoomScaleNormal="100" workbookViewId="0">
      <selection activeCell="G22" sqref="G2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3"/>
      <c r="C1" s="379" t="s">
        <v>25</v>
      </c>
      <c r="D1" s="379"/>
      <c r="E1" s="379"/>
      <c r="F1" s="379"/>
      <c r="G1" s="379"/>
      <c r="H1" s="379"/>
      <c r="I1" s="474"/>
      <c r="J1" s="13"/>
      <c r="K1" s="13"/>
      <c r="M1" s="14" t="s">
        <v>47</v>
      </c>
    </row>
    <row r="2" spans="2:14" ht="37.5" customHeight="1" x14ac:dyDescent="0.2">
      <c r="B2" s="473"/>
      <c r="C2" s="379" t="s">
        <v>239</v>
      </c>
      <c r="D2" s="379"/>
      <c r="E2" s="379"/>
      <c r="F2" s="379"/>
      <c r="G2" s="379"/>
      <c r="H2" s="379"/>
      <c r="I2" s="474"/>
      <c r="J2" s="13"/>
      <c r="K2" s="13"/>
      <c r="M2" s="14" t="s">
        <v>48</v>
      </c>
    </row>
    <row r="3" spans="2:14" ht="37.5" customHeight="1" x14ac:dyDescent="0.2">
      <c r="B3" s="473"/>
      <c r="C3" s="379" t="s">
        <v>240</v>
      </c>
      <c r="D3" s="379"/>
      <c r="E3" s="379"/>
      <c r="F3" s="379" t="s">
        <v>241</v>
      </c>
      <c r="G3" s="379"/>
      <c r="H3" s="379"/>
      <c r="I3" s="474"/>
      <c r="J3" s="13"/>
      <c r="K3" s="13"/>
      <c r="M3" s="14" t="s">
        <v>50</v>
      </c>
    </row>
    <row r="4" spans="2:14" ht="23.25" customHeight="1" x14ac:dyDescent="0.2">
      <c r="B4" s="475"/>
      <c r="C4" s="475"/>
      <c r="D4" s="475"/>
      <c r="E4" s="475"/>
      <c r="F4" s="475"/>
      <c r="G4" s="475"/>
      <c r="H4" s="475"/>
      <c r="I4" s="475"/>
      <c r="J4" s="15"/>
      <c r="K4" s="15"/>
    </row>
    <row r="5" spans="2:14" ht="24" customHeight="1" x14ac:dyDescent="0.2">
      <c r="B5" s="476" t="s">
        <v>234</v>
      </c>
      <c r="C5" s="476"/>
      <c r="D5" s="476"/>
      <c r="E5" s="476"/>
      <c r="F5" s="476"/>
      <c r="G5" s="476"/>
      <c r="H5" s="476"/>
      <c r="I5" s="476"/>
      <c r="J5" s="64"/>
      <c r="K5" s="64"/>
      <c r="N5" s="6" t="s">
        <v>57</v>
      </c>
    </row>
    <row r="6" spans="2:14" ht="30.75" customHeight="1" x14ac:dyDescent="0.2">
      <c r="B6" s="195" t="s">
        <v>242</v>
      </c>
      <c r="C6" s="194">
        <v>5</v>
      </c>
      <c r="D6" s="477" t="s">
        <v>243</v>
      </c>
      <c r="E6" s="477"/>
      <c r="F6" s="462" t="s">
        <v>334</v>
      </c>
      <c r="G6" s="462"/>
      <c r="H6" s="462"/>
      <c r="I6" s="462"/>
      <c r="J6" s="18"/>
      <c r="K6" s="18"/>
      <c r="M6" s="14" t="s">
        <v>60</v>
      </c>
      <c r="N6" s="6" t="s">
        <v>61</v>
      </c>
    </row>
    <row r="7" spans="2:14" ht="30.75" customHeight="1" x14ac:dyDescent="0.2">
      <c r="B7" s="195" t="s">
        <v>244</v>
      </c>
      <c r="C7" s="194" t="s">
        <v>76</v>
      </c>
      <c r="D7" s="477" t="s">
        <v>245</v>
      </c>
      <c r="E7" s="477"/>
      <c r="F7" s="462" t="s">
        <v>290</v>
      </c>
      <c r="G7" s="462"/>
      <c r="H7" s="179" t="s">
        <v>246</v>
      </c>
      <c r="I7" s="194" t="s">
        <v>81</v>
      </c>
      <c r="J7" s="20"/>
      <c r="K7" s="20"/>
      <c r="M7" s="14" t="s">
        <v>65</v>
      </c>
      <c r="N7" s="6" t="s">
        <v>66</v>
      </c>
    </row>
    <row r="8" spans="2:14" ht="30.75" customHeight="1" x14ac:dyDescent="0.2">
      <c r="B8" s="195" t="s">
        <v>247</v>
      </c>
      <c r="C8" s="462" t="s">
        <v>291</v>
      </c>
      <c r="D8" s="462"/>
      <c r="E8" s="462"/>
      <c r="F8" s="462"/>
      <c r="G8" s="179" t="s">
        <v>248</v>
      </c>
      <c r="H8" s="468">
        <v>7560</v>
      </c>
      <c r="I8" s="468"/>
      <c r="J8" s="22"/>
      <c r="K8" s="22"/>
      <c r="M8" s="14" t="s">
        <v>69</v>
      </c>
      <c r="N8" s="6" t="s">
        <v>70</v>
      </c>
    </row>
    <row r="9" spans="2:14" ht="30.75" customHeight="1" x14ac:dyDescent="0.2">
      <c r="B9" s="195" t="s">
        <v>48</v>
      </c>
      <c r="C9" s="469" t="s">
        <v>65</v>
      </c>
      <c r="D9" s="469"/>
      <c r="E9" s="469"/>
      <c r="F9" s="469"/>
      <c r="G9" s="179" t="s">
        <v>249</v>
      </c>
      <c r="H9" s="470" t="s">
        <v>165</v>
      </c>
      <c r="I9" s="470"/>
      <c r="J9" s="23"/>
      <c r="K9" s="23"/>
      <c r="M9" s="24" t="s">
        <v>73</v>
      </c>
    </row>
    <row r="10" spans="2:14" ht="30.75" customHeight="1" x14ac:dyDescent="0.2">
      <c r="B10" s="195" t="s">
        <v>250</v>
      </c>
      <c r="C10" s="471" t="s">
        <v>370</v>
      </c>
      <c r="D10" s="471"/>
      <c r="E10" s="471"/>
      <c r="F10" s="471"/>
      <c r="G10" s="471"/>
      <c r="H10" s="471"/>
      <c r="I10" s="471"/>
      <c r="J10" s="25"/>
      <c r="K10" s="25"/>
      <c r="M10" s="24"/>
    </row>
    <row r="11" spans="2:14" ht="30.75" customHeight="1" x14ac:dyDescent="0.2">
      <c r="B11" s="195" t="s">
        <v>251</v>
      </c>
      <c r="C11" s="463" t="s">
        <v>292</v>
      </c>
      <c r="D11" s="463"/>
      <c r="E11" s="463"/>
      <c r="F11" s="463"/>
      <c r="G11" s="463"/>
      <c r="H11" s="463"/>
      <c r="I11" s="463"/>
      <c r="J11" s="20"/>
      <c r="K11" s="20"/>
      <c r="M11" s="24"/>
      <c r="N11" s="6" t="s">
        <v>76</v>
      </c>
    </row>
    <row r="12" spans="2:14" ht="30.75" customHeight="1" x14ac:dyDescent="0.2">
      <c r="B12" s="195" t="s">
        <v>254</v>
      </c>
      <c r="C12" s="347" t="s">
        <v>358</v>
      </c>
      <c r="D12" s="347"/>
      <c r="E12" s="347"/>
      <c r="F12" s="347"/>
      <c r="G12" s="179" t="s">
        <v>252</v>
      </c>
      <c r="H12" s="349" t="s">
        <v>91</v>
      </c>
      <c r="I12" s="349"/>
      <c r="J12" s="20"/>
      <c r="K12" s="20"/>
      <c r="M12" s="24" t="s">
        <v>80</v>
      </c>
      <c r="N12" s="6" t="s">
        <v>81</v>
      </c>
    </row>
    <row r="13" spans="2:14" ht="30.75" customHeight="1" x14ac:dyDescent="0.2">
      <c r="B13" s="195" t="s">
        <v>255</v>
      </c>
      <c r="C13" s="472" t="s">
        <v>369</v>
      </c>
      <c r="D13" s="472"/>
      <c r="E13" s="472"/>
      <c r="F13" s="472"/>
      <c r="G13" s="179" t="s">
        <v>253</v>
      </c>
      <c r="H13" s="463" t="s">
        <v>70</v>
      </c>
      <c r="I13" s="463"/>
      <c r="J13" s="20"/>
      <c r="K13" s="20"/>
      <c r="M13" s="24" t="s">
        <v>84</v>
      </c>
    </row>
    <row r="14" spans="2:14" ht="64.5" customHeight="1" x14ac:dyDescent="0.2">
      <c r="B14" s="195" t="s">
        <v>256</v>
      </c>
      <c r="C14" s="353" t="s">
        <v>335</v>
      </c>
      <c r="D14" s="353"/>
      <c r="E14" s="353"/>
      <c r="F14" s="353"/>
      <c r="G14" s="353"/>
      <c r="H14" s="353"/>
      <c r="I14" s="353"/>
      <c r="J14" s="25"/>
      <c r="K14" s="25"/>
      <c r="M14" s="24" t="s">
        <v>86</v>
      </c>
      <c r="N14" s="6"/>
    </row>
    <row r="15" spans="2:14" ht="30.75" customHeight="1" x14ac:dyDescent="0.2">
      <c r="B15" s="195" t="s">
        <v>257</v>
      </c>
      <c r="C15" s="347" t="s">
        <v>328</v>
      </c>
      <c r="D15" s="347"/>
      <c r="E15" s="347"/>
      <c r="F15" s="347"/>
      <c r="G15" s="347"/>
      <c r="H15" s="347"/>
      <c r="I15" s="347"/>
      <c r="J15" s="26"/>
      <c r="K15" s="26"/>
      <c r="M15" s="24" t="s">
        <v>88</v>
      </c>
      <c r="N15" s="6"/>
    </row>
    <row r="16" spans="2:14" ht="20.25" customHeight="1" x14ac:dyDescent="0.2">
      <c r="B16" s="195" t="s">
        <v>258</v>
      </c>
      <c r="C16" s="462" t="s">
        <v>336</v>
      </c>
      <c r="D16" s="462"/>
      <c r="E16" s="462"/>
      <c r="F16" s="462"/>
      <c r="G16" s="462"/>
      <c r="H16" s="462"/>
      <c r="I16" s="462"/>
      <c r="J16" s="27"/>
      <c r="K16" s="27"/>
      <c r="M16" s="24"/>
      <c r="N16" s="6"/>
    </row>
    <row r="17" spans="2:14" ht="30.75" customHeight="1" x14ac:dyDescent="0.2">
      <c r="B17" s="195" t="s">
        <v>259</v>
      </c>
      <c r="C17" s="463" t="s">
        <v>337</v>
      </c>
      <c r="D17" s="464"/>
      <c r="E17" s="464"/>
      <c r="F17" s="464"/>
      <c r="G17" s="464"/>
      <c r="H17" s="464"/>
      <c r="I17" s="464"/>
      <c r="J17" s="28"/>
      <c r="K17" s="28"/>
      <c r="M17" s="24" t="s">
        <v>91</v>
      </c>
      <c r="N17" s="6"/>
    </row>
    <row r="18" spans="2:14" ht="18" customHeight="1" x14ac:dyDescent="0.2">
      <c r="B18" s="465" t="s">
        <v>265</v>
      </c>
      <c r="C18" s="466" t="s">
        <v>237</v>
      </c>
      <c r="D18" s="466"/>
      <c r="E18" s="466"/>
      <c r="F18" s="467" t="s">
        <v>238</v>
      </c>
      <c r="G18" s="467"/>
      <c r="H18" s="467"/>
      <c r="I18" s="467"/>
      <c r="J18" s="29"/>
      <c r="K18" s="29"/>
      <c r="M18" s="24" t="s">
        <v>79</v>
      </c>
      <c r="N18" s="6"/>
    </row>
    <row r="19" spans="2:14" ht="39.75" customHeight="1" x14ac:dyDescent="0.2">
      <c r="B19" s="465"/>
      <c r="C19" s="462" t="s">
        <v>338</v>
      </c>
      <c r="D19" s="462"/>
      <c r="E19" s="462"/>
      <c r="F19" s="462" t="s">
        <v>339</v>
      </c>
      <c r="G19" s="462"/>
      <c r="H19" s="462"/>
      <c r="I19" s="462"/>
      <c r="J19" s="27"/>
      <c r="K19" s="27"/>
      <c r="M19" s="24" t="s">
        <v>95</v>
      </c>
      <c r="N19" s="6"/>
    </row>
    <row r="20" spans="2:14" ht="39.75" customHeight="1" x14ac:dyDescent="0.2">
      <c r="B20" s="177" t="s">
        <v>266</v>
      </c>
      <c r="C20" s="441" t="s">
        <v>340</v>
      </c>
      <c r="D20" s="442"/>
      <c r="E20" s="443"/>
      <c r="F20" s="349" t="s">
        <v>341</v>
      </c>
      <c r="G20" s="349"/>
      <c r="H20" s="349"/>
      <c r="I20" s="350"/>
      <c r="J20" s="20"/>
      <c r="K20" s="20"/>
      <c r="M20" s="24"/>
      <c r="N20" s="6"/>
    </row>
    <row r="21" spans="2:14" ht="42" customHeight="1" x14ac:dyDescent="0.2">
      <c r="B21" s="177" t="s">
        <v>267</v>
      </c>
      <c r="C21" s="444" t="s">
        <v>342</v>
      </c>
      <c r="D21" s="445"/>
      <c r="E21" s="446"/>
      <c r="F21" s="447" t="s">
        <v>343</v>
      </c>
      <c r="G21" s="448"/>
      <c r="H21" s="448"/>
      <c r="I21" s="449"/>
      <c r="J21" s="26"/>
      <c r="K21" s="26"/>
      <c r="M21" s="30"/>
      <c r="N21" s="6"/>
    </row>
    <row r="22" spans="2:14" ht="32.25" customHeight="1" x14ac:dyDescent="0.2">
      <c r="B22" s="177" t="s">
        <v>268</v>
      </c>
      <c r="C22" s="450">
        <v>44562</v>
      </c>
      <c r="D22" s="451"/>
      <c r="E22" s="452"/>
      <c r="F22" s="179" t="s">
        <v>271</v>
      </c>
      <c r="G22" s="190">
        <v>390</v>
      </c>
      <c r="H22" s="179" t="s">
        <v>275</v>
      </c>
      <c r="I22" s="191">
        <v>450</v>
      </c>
      <c r="J22" s="31"/>
      <c r="K22" s="31"/>
      <c r="M22" s="30"/>
    </row>
    <row r="23" spans="2:14" ht="27" customHeight="1" x14ac:dyDescent="0.2">
      <c r="B23" s="177" t="s">
        <v>269</v>
      </c>
      <c r="C23" s="450">
        <v>44926</v>
      </c>
      <c r="D23" s="448"/>
      <c r="E23" s="453"/>
      <c r="F23" s="179" t="s">
        <v>272</v>
      </c>
      <c r="G23" s="482">
        <v>430</v>
      </c>
      <c r="H23" s="483"/>
      <c r="I23" s="484"/>
      <c r="J23" s="32"/>
      <c r="K23" s="32"/>
      <c r="M23" s="30"/>
    </row>
    <row r="24" spans="2:14" ht="30.75" customHeight="1" x14ac:dyDescent="0.2">
      <c r="B24" s="178" t="s">
        <v>270</v>
      </c>
      <c r="C24" s="339" t="s">
        <v>88</v>
      </c>
      <c r="D24" s="340"/>
      <c r="E24" s="341"/>
      <c r="F24" s="198" t="s">
        <v>274</v>
      </c>
      <c r="G24" s="447" t="s">
        <v>303</v>
      </c>
      <c r="H24" s="448"/>
      <c r="I24" s="453"/>
      <c r="J24" s="29"/>
      <c r="K24" s="29"/>
      <c r="M24" s="30"/>
    </row>
    <row r="25" spans="2:14" ht="22.5" customHeight="1" x14ac:dyDescent="0.2">
      <c r="B25" s="457" t="s">
        <v>235</v>
      </c>
      <c r="C25" s="437"/>
      <c r="D25" s="437"/>
      <c r="E25" s="437"/>
      <c r="F25" s="437"/>
      <c r="G25" s="437"/>
      <c r="H25" s="437"/>
      <c r="I25" s="45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1">
        <v>10</v>
      </c>
      <c r="D27" s="213">
        <v>17</v>
      </c>
      <c r="E27" s="207">
        <f>IF(OR(C27=0,C27=""),0,D27/C27)</f>
        <v>1.7</v>
      </c>
      <c r="F27" s="485">
        <f>SUM(C27:C38)</f>
        <v>430</v>
      </c>
      <c r="G27" s="459">
        <f>SUM(D27:D38)</f>
        <v>17</v>
      </c>
      <c r="H27" s="211">
        <f>+(D27*100%)/$G$23</f>
        <v>3.9534883720930232E-2</v>
      </c>
      <c r="I27" s="459">
        <f>G27+I22</f>
        <v>467</v>
      </c>
      <c r="J27" s="39"/>
      <c r="K27" s="39"/>
      <c r="M27" s="30"/>
    </row>
    <row r="28" spans="2:14" ht="19.5" customHeight="1" x14ac:dyDescent="0.2">
      <c r="B28" s="185" t="s">
        <v>114</v>
      </c>
      <c r="C28" s="201">
        <v>15</v>
      </c>
      <c r="D28" s="213"/>
      <c r="E28" s="207">
        <f t="shared" ref="E28:E38" si="0">IF(OR(C28=0,C28=""),0,D28/C28)</f>
        <v>0</v>
      </c>
      <c r="F28" s="486"/>
      <c r="G28" s="460"/>
      <c r="H28" s="211" t="str">
        <f>+IF(D28="","",((D28*100%)/$G$23)+H27)</f>
        <v/>
      </c>
      <c r="I28" s="460"/>
      <c r="J28" s="39"/>
      <c r="K28" s="39"/>
      <c r="M28" s="30"/>
    </row>
    <row r="29" spans="2:14" ht="19.5" customHeight="1" x14ac:dyDescent="0.2">
      <c r="B29" s="185" t="s">
        <v>115</v>
      </c>
      <c r="C29" s="201">
        <v>20</v>
      </c>
      <c r="D29" s="213"/>
      <c r="E29" s="207">
        <f t="shared" si="0"/>
        <v>0</v>
      </c>
      <c r="F29" s="486"/>
      <c r="G29" s="460"/>
      <c r="H29" s="211" t="str">
        <f t="shared" ref="H29:H38" si="1">+IF(D29="","",((D29*100%)/$G$23)+H28)</f>
        <v/>
      </c>
      <c r="I29" s="460"/>
      <c r="J29" s="39"/>
      <c r="K29" s="39"/>
      <c r="M29" s="30"/>
    </row>
    <row r="30" spans="2:14" ht="19.5" customHeight="1" x14ac:dyDescent="0.2">
      <c r="B30" s="185" t="s">
        <v>116</v>
      </c>
      <c r="C30" s="201">
        <v>20</v>
      </c>
      <c r="D30" s="213"/>
      <c r="E30" s="207">
        <f t="shared" si="0"/>
        <v>0</v>
      </c>
      <c r="F30" s="486"/>
      <c r="G30" s="460"/>
      <c r="H30" s="211" t="str">
        <f t="shared" si="1"/>
        <v/>
      </c>
      <c r="I30" s="460"/>
      <c r="J30" s="39"/>
      <c r="K30" s="39"/>
    </row>
    <row r="31" spans="2:14" ht="19.5" customHeight="1" x14ac:dyDescent="0.2">
      <c r="B31" s="185" t="s">
        <v>117</v>
      </c>
      <c r="C31" s="201">
        <v>20</v>
      </c>
      <c r="D31" s="213"/>
      <c r="E31" s="207">
        <f t="shared" si="0"/>
        <v>0</v>
      </c>
      <c r="F31" s="486"/>
      <c r="G31" s="460"/>
      <c r="H31" s="211" t="str">
        <f t="shared" si="1"/>
        <v/>
      </c>
      <c r="I31" s="460"/>
      <c r="J31" s="39"/>
      <c r="K31" s="39"/>
    </row>
    <row r="32" spans="2:14" ht="19.5" customHeight="1" x14ac:dyDescent="0.2">
      <c r="B32" s="185" t="s">
        <v>118</v>
      </c>
      <c r="C32" s="201">
        <v>25</v>
      </c>
      <c r="D32" s="213"/>
      <c r="E32" s="207">
        <f t="shared" si="0"/>
        <v>0</v>
      </c>
      <c r="F32" s="486"/>
      <c r="G32" s="460"/>
      <c r="H32" s="211" t="str">
        <f t="shared" si="1"/>
        <v/>
      </c>
      <c r="I32" s="460"/>
      <c r="J32" s="39"/>
      <c r="K32" s="39"/>
    </row>
    <row r="33" spans="2:11" ht="19.5" customHeight="1" x14ac:dyDescent="0.2">
      <c r="B33" s="185" t="s">
        <v>119</v>
      </c>
      <c r="C33" s="201">
        <v>25</v>
      </c>
      <c r="D33" s="213"/>
      <c r="E33" s="207">
        <f t="shared" si="0"/>
        <v>0</v>
      </c>
      <c r="F33" s="486"/>
      <c r="G33" s="460"/>
      <c r="H33" s="211" t="str">
        <f t="shared" si="1"/>
        <v/>
      </c>
      <c r="I33" s="460"/>
      <c r="J33" s="39"/>
      <c r="K33" s="39"/>
    </row>
    <row r="34" spans="2:11" ht="19.5" customHeight="1" x14ac:dyDescent="0.2">
      <c r="B34" s="185" t="s">
        <v>120</v>
      </c>
      <c r="C34" s="201">
        <v>25</v>
      </c>
      <c r="D34" s="213"/>
      <c r="E34" s="207">
        <f t="shared" si="0"/>
        <v>0</v>
      </c>
      <c r="F34" s="486"/>
      <c r="G34" s="460"/>
      <c r="H34" s="211" t="str">
        <f t="shared" si="1"/>
        <v/>
      </c>
      <c r="I34" s="460"/>
      <c r="J34" s="39"/>
      <c r="K34" s="39"/>
    </row>
    <row r="35" spans="2:11" ht="19.5" customHeight="1" x14ac:dyDescent="0.2">
      <c r="B35" s="185" t="s">
        <v>121</v>
      </c>
      <c r="C35" s="201">
        <v>20</v>
      </c>
      <c r="D35" s="213"/>
      <c r="E35" s="207">
        <f t="shared" si="0"/>
        <v>0</v>
      </c>
      <c r="F35" s="486"/>
      <c r="G35" s="460"/>
      <c r="H35" s="211" t="str">
        <f t="shared" si="1"/>
        <v/>
      </c>
      <c r="I35" s="460"/>
      <c r="J35" s="39"/>
      <c r="K35" s="39"/>
    </row>
    <row r="36" spans="2:11" ht="19.5" customHeight="1" x14ac:dyDescent="0.2">
      <c r="B36" s="185" t="s">
        <v>122</v>
      </c>
      <c r="C36" s="201">
        <v>100</v>
      </c>
      <c r="D36" s="213"/>
      <c r="E36" s="207">
        <f t="shared" si="0"/>
        <v>0</v>
      </c>
      <c r="F36" s="486"/>
      <c r="G36" s="460"/>
      <c r="H36" s="211" t="str">
        <f t="shared" si="1"/>
        <v/>
      </c>
      <c r="I36" s="460"/>
      <c r="J36" s="39"/>
      <c r="K36" s="39"/>
    </row>
    <row r="37" spans="2:11" ht="19.5" customHeight="1" x14ac:dyDescent="0.2">
      <c r="B37" s="185" t="s">
        <v>123</v>
      </c>
      <c r="C37" s="201">
        <v>50</v>
      </c>
      <c r="D37" s="213"/>
      <c r="E37" s="207">
        <f t="shared" si="0"/>
        <v>0</v>
      </c>
      <c r="F37" s="486"/>
      <c r="G37" s="460"/>
      <c r="H37" s="211" t="str">
        <f t="shared" si="1"/>
        <v/>
      </c>
      <c r="I37" s="460"/>
      <c r="J37" s="39"/>
      <c r="K37" s="39"/>
    </row>
    <row r="38" spans="2:11" ht="19.5" customHeight="1" x14ac:dyDescent="0.2">
      <c r="B38" s="185" t="s">
        <v>124</v>
      </c>
      <c r="C38" s="201">
        <v>100</v>
      </c>
      <c r="D38" s="213"/>
      <c r="E38" s="207">
        <f t="shared" si="0"/>
        <v>0</v>
      </c>
      <c r="F38" s="487"/>
      <c r="G38" s="461"/>
      <c r="H38" s="211" t="str">
        <f t="shared" si="1"/>
        <v/>
      </c>
      <c r="I38" s="461"/>
      <c r="J38" s="39"/>
      <c r="K38" s="39"/>
    </row>
    <row r="39" spans="2:11" ht="52.5" customHeight="1" x14ac:dyDescent="0.2">
      <c r="B39" s="186" t="s">
        <v>277</v>
      </c>
      <c r="C39" s="438" t="s">
        <v>385</v>
      </c>
      <c r="D39" s="439"/>
      <c r="E39" s="439"/>
      <c r="F39" s="439"/>
      <c r="G39" s="439"/>
      <c r="H39" s="439"/>
      <c r="I39" s="440"/>
      <c r="J39" s="40"/>
      <c r="K39" s="40"/>
    </row>
    <row r="40" spans="2:11" ht="34.5" customHeight="1" x14ac:dyDescent="0.2">
      <c r="B40" s="425"/>
      <c r="C40" s="315"/>
      <c r="D40" s="315"/>
      <c r="E40" s="315"/>
      <c r="F40" s="315"/>
      <c r="G40" s="315"/>
      <c r="H40" s="315"/>
      <c r="I40" s="426"/>
      <c r="J40" s="64"/>
      <c r="K40" s="64"/>
    </row>
    <row r="41" spans="2:11" ht="34.5" customHeight="1" x14ac:dyDescent="0.2">
      <c r="B41" s="427"/>
      <c r="C41" s="318"/>
      <c r="D41" s="318"/>
      <c r="E41" s="318"/>
      <c r="F41" s="318"/>
      <c r="G41" s="318"/>
      <c r="H41" s="318"/>
      <c r="I41" s="428"/>
      <c r="J41" s="40"/>
      <c r="K41" s="40"/>
    </row>
    <row r="42" spans="2:11" ht="34.5" customHeight="1" x14ac:dyDescent="0.2">
      <c r="B42" s="427"/>
      <c r="C42" s="318"/>
      <c r="D42" s="318"/>
      <c r="E42" s="318"/>
      <c r="F42" s="318"/>
      <c r="G42" s="318"/>
      <c r="H42" s="318"/>
      <c r="I42" s="428"/>
      <c r="J42" s="40"/>
      <c r="K42" s="40"/>
    </row>
    <row r="43" spans="2:11" ht="34.5" customHeight="1" x14ac:dyDescent="0.2">
      <c r="B43" s="427"/>
      <c r="C43" s="318"/>
      <c r="D43" s="318"/>
      <c r="E43" s="318"/>
      <c r="F43" s="318"/>
      <c r="G43" s="318"/>
      <c r="H43" s="318"/>
      <c r="I43" s="428"/>
      <c r="J43" s="40"/>
      <c r="K43" s="40"/>
    </row>
    <row r="44" spans="2:11" ht="34.5" customHeight="1" x14ac:dyDescent="0.2">
      <c r="B44" s="429"/>
      <c r="C44" s="321"/>
      <c r="D44" s="321"/>
      <c r="E44" s="321"/>
      <c r="F44" s="321"/>
      <c r="G44" s="321"/>
      <c r="H44" s="321"/>
      <c r="I44" s="430"/>
      <c r="J44" s="41"/>
      <c r="K44" s="41"/>
    </row>
    <row r="45" spans="2:11" ht="96.75" customHeight="1" x14ac:dyDescent="0.2">
      <c r="B45" s="195" t="s">
        <v>278</v>
      </c>
      <c r="C45" s="431" t="s">
        <v>377</v>
      </c>
      <c r="D45" s="432"/>
      <c r="E45" s="432"/>
      <c r="F45" s="432"/>
      <c r="G45" s="432"/>
      <c r="H45" s="432"/>
      <c r="I45" s="433"/>
      <c r="J45" s="42"/>
      <c r="K45" s="42"/>
    </row>
    <row r="46" spans="2:11" ht="32.25" customHeight="1" x14ac:dyDescent="0.2">
      <c r="B46" s="195" t="s">
        <v>279</v>
      </c>
      <c r="C46" s="431" t="s">
        <v>379</v>
      </c>
      <c r="D46" s="432"/>
      <c r="E46" s="432"/>
      <c r="F46" s="432"/>
      <c r="G46" s="432"/>
      <c r="H46" s="432"/>
      <c r="I46" s="433"/>
      <c r="J46" s="42"/>
      <c r="K46" s="42"/>
    </row>
    <row r="47" spans="2:11" ht="66" customHeight="1" x14ac:dyDescent="0.2">
      <c r="B47" s="187" t="s">
        <v>280</v>
      </c>
      <c r="C47" s="434" t="s">
        <v>364</v>
      </c>
      <c r="D47" s="435"/>
      <c r="E47" s="435"/>
      <c r="F47" s="435"/>
      <c r="G47" s="435"/>
      <c r="H47" s="435"/>
      <c r="I47" s="436"/>
      <c r="J47" s="42"/>
      <c r="K47" s="42"/>
    </row>
    <row r="48" spans="2:11" ht="22.5" customHeight="1" x14ac:dyDescent="0.2">
      <c r="B48" s="437" t="s">
        <v>236</v>
      </c>
      <c r="C48" s="437"/>
      <c r="D48" s="437"/>
      <c r="E48" s="437"/>
      <c r="F48" s="437"/>
      <c r="G48" s="437"/>
      <c r="H48" s="437"/>
      <c r="I48" s="437"/>
      <c r="J48" s="42"/>
      <c r="K48" s="42"/>
    </row>
    <row r="49" spans="2:11" ht="22.5" customHeight="1" x14ac:dyDescent="0.2">
      <c r="B49" s="421" t="s">
        <v>281</v>
      </c>
      <c r="C49" s="196" t="s">
        <v>282</v>
      </c>
      <c r="D49" s="423" t="s">
        <v>283</v>
      </c>
      <c r="E49" s="423"/>
      <c r="F49" s="423"/>
      <c r="G49" s="423" t="s">
        <v>284</v>
      </c>
      <c r="H49" s="423"/>
      <c r="I49" s="423"/>
      <c r="J49" s="43"/>
      <c r="K49" s="43"/>
    </row>
    <row r="50" spans="2:11" ht="30.75" customHeight="1" x14ac:dyDescent="0.2">
      <c r="B50" s="422"/>
      <c r="C50" s="192"/>
      <c r="D50" s="424"/>
      <c r="E50" s="424"/>
      <c r="F50" s="424"/>
      <c r="G50" s="424"/>
      <c r="H50" s="424"/>
      <c r="I50" s="424"/>
      <c r="J50" s="43"/>
      <c r="K50" s="43"/>
    </row>
    <row r="51" spans="2:11" ht="32.25" customHeight="1" x14ac:dyDescent="0.2">
      <c r="B51" s="188" t="s">
        <v>285</v>
      </c>
      <c r="C51" s="424" t="s">
        <v>373</v>
      </c>
      <c r="D51" s="424"/>
      <c r="E51" s="424"/>
      <c r="F51" s="424"/>
      <c r="G51" s="424"/>
      <c r="H51" s="424"/>
      <c r="I51" s="424"/>
      <c r="J51" s="46"/>
      <c r="K51" s="46"/>
    </row>
    <row r="52" spans="2:11" ht="28.5" customHeight="1" x14ac:dyDescent="0.2">
      <c r="B52" s="179" t="s">
        <v>286</v>
      </c>
      <c r="C52" s="441" t="s">
        <v>371</v>
      </c>
      <c r="D52" s="442"/>
      <c r="E52" s="442"/>
      <c r="F52" s="442"/>
      <c r="G52" s="442"/>
      <c r="H52" s="442"/>
      <c r="I52" s="443"/>
      <c r="J52" s="46"/>
      <c r="K52" s="46"/>
    </row>
    <row r="53" spans="2:11" ht="30" customHeight="1" x14ac:dyDescent="0.2">
      <c r="B53" s="187" t="s">
        <v>287</v>
      </c>
      <c r="C53" s="424" t="s">
        <v>304</v>
      </c>
      <c r="D53" s="424"/>
      <c r="E53" s="424"/>
      <c r="F53" s="424"/>
      <c r="G53" s="424"/>
      <c r="H53" s="424"/>
      <c r="I53" s="424"/>
      <c r="J53" s="47"/>
      <c r="K53" s="47"/>
    </row>
    <row r="54" spans="2:11" ht="31.5" customHeight="1" x14ac:dyDescent="0.2">
      <c r="B54" s="187" t="s">
        <v>288</v>
      </c>
      <c r="C54" s="424" t="s">
        <v>305</v>
      </c>
      <c r="D54" s="424"/>
      <c r="E54" s="424"/>
      <c r="F54" s="424"/>
      <c r="G54" s="424"/>
      <c r="H54" s="424"/>
      <c r="I54" s="424"/>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qhv9nhFV3pqlKnLLgv0sgee2xvIK+pPYHPuWET1iAJ94qnCU3eLHx7ZqS35GIrPwR/7nqQmg88O2jsC/Q1T1A==" saltValue="bBJVZQ4IxJvnJG0IDGPqM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26"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73"/>
      <c r="C1" s="379" t="s">
        <v>25</v>
      </c>
      <c r="D1" s="379"/>
      <c r="E1" s="379"/>
      <c r="F1" s="379"/>
      <c r="G1" s="379"/>
      <c r="H1" s="379"/>
      <c r="I1" s="474"/>
      <c r="J1" s="13"/>
      <c r="K1" s="13"/>
      <c r="M1" s="14" t="s">
        <v>47</v>
      </c>
    </row>
    <row r="2" spans="2:14" ht="37.5" customHeight="1" x14ac:dyDescent="0.2">
      <c r="B2" s="473"/>
      <c r="C2" s="379" t="s">
        <v>239</v>
      </c>
      <c r="D2" s="379"/>
      <c r="E2" s="379"/>
      <c r="F2" s="379"/>
      <c r="G2" s="379"/>
      <c r="H2" s="379"/>
      <c r="I2" s="474"/>
      <c r="J2" s="13"/>
      <c r="K2" s="13"/>
      <c r="M2" s="14" t="s">
        <v>48</v>
      </c>
    </row>
    <row r="3" spans="2:14" ht="37.5" customHeight="1" x14ac:dyDescent="0.2">
      <c r="B3" s="473"/>
      <c r="C3" s="379" t="s">
        <v>240</v>
      </c>
      <c r="D3" s="379"/>
      <c r="E3" s="379"/>
      <c r="F3" s="379" t="s">
        <v>241</v>
      </c>
      <c r="G3" s="379"/>
      <c r="H3" s="379"/>
      <c r="I3" s="474"/>
      <c r="J3" s="13"/>
      <c r="K3" s="13"/>
      <c r="M3" s="14" t="s">
        <v>50</v>
      </c>
    </row>
    <row r="4" spans="2:14" ht="23.25" customHeight="1" x14ac:dyDescent="0.2">
      <c r="B4" s="475"/>
      <c r="C4" s="475"/>
      <c r="D4" s="475"/>
      <c r="E4" s="475"/>
      <c r="F4" s="475"/>
      <c r="G4" s="475"/>
      <c r="H4" s="475"/>
      <c r="I4" s="475"/>
      <c r="J4" s="15"/>
      <c r="K4" s="15"/>
    </row>
    <row r="5" spans="2:14" ht="24" customHeight="1" x14ac:dyDescent="0.2">
      <c r="B5" s="476" t="s">
        <v>234</v>
      </c>
      <c r="C5" s="476"/>
      <c r="D5" s="476"/>
      <c r="E5" s="476"/>
      <c r="F5" s="476"/>
      <c r="G5" s="476"/>
      <c r="H5" s="476"/>
      <c r="I5" s="476"/>
      <c r="J5" s="64"/>
      <c r="K5" s="64"/>
      <c r="N5" s="6" t="s">
        <v>57</v>
      </c>
    </row>
    <row r="6" spans="2:14" ht="30.75" customHeight="1" x14ac:dyDescent="0.2">
      <c r="B6" s="195" t="s">
        <v>242</v>
      </c>
      <c r="C6" s="194">
        <v>6</v>
      </c>
      <c r="D6" s="477" t="s">
        <v>243</v>
      </c>
      <c r="E6" s="477"/>
      <c r="F6" s="462" t="s">
        <v>344</v>
      </c>
      <c r="G6" s="462"/>
      <c r="H6" s="462"/>
      <c r="I6" s="462"/>
      <c r="J6" s="18"/>
      <c r="K6" s="18"/>
      <c r="M6" s="14" t="s">
        <v>60</v>
      </c>
      <c r="N6" s="6" t="s">
        <v>61</v>
      </c>
    </row>
    <row r="7" spans="2:14" ht="30.75" customHeight="1" x14ac:dyDescent="0.2">
      <c r="B7" s="195" t="s">
        <v>244</v>
      </c>
      <c r="C7" s="194" t="s">
        <v>81</v>
      </c>
      <c r="D7" s="477" t="s">
        <v>245</v>
      </c>
      <c r="E7" s="477"/>
      <c r="F7" s="462" t="s">
        <v>290</v>
      </c>
      <c r="G7" s="462"/>
      <c r="H7" s="179" t="s">
        <v>246</v>
      </c>
      <c r="I7" s="194" t="s">
        <v>76</v>
      </c>
      <c r="J7" s="20"/>
      <c r="K7" s="20"/>
      <c r="M7" s="14" t="s">
        <v>65</v>
      </c>
      <c r="N7" s="6" t="s">
        <v>66</v>
      </c>
    </row>
    <row r="8" spans="2:14" ht="30.75" customHeight="1" x14ac:dyDescent="0.2">
      <c r="B8" s="195" t="s">
        <v>247</v>
      </c>
      <c r="C8" s="462" t="s">
        <v>291</v>
      </c>
      <c r="D8" s="462"/>
      <c r="E8" s="462"/>
      <c r="F8" s="462"/>
      <c r="G8" s="179" t="s">
        <v>248</v>
      </c>
      <c r="H8" s="468">
        <v>7560</v>
      </c>
      <c r="I8" s="468"/>
      <c r="J8" s="22"/>
      <c r="K8" s="22"/>
      <c r="M8" s="14" t="s">
        <v>69</v>
      </c>
      <c r="N8" s="6" t="s">
        <v>70</v>
      </c>
    </row>
    <row r="9" spans="2:14" ht="30.75" customHeight="1" x14ac:dyDescent="0.2">
      <c r="B9" s="195" t="s">
        <v>48</v>
      </c>
      <c r="C9" s="469" t="s">
        <v>65</v>
      </c>
      <c r="D9" s="469"/>
      <c r="E9" s="469"/>
      <c r="F9" s="469"/>
      <c r="G9" s="179" t="s">
        <v>249</v>
      </c>
      <c r="H9" s="470" t="s">
        <v>165</v>
      </c>
      <c r="I9" s="470"/>
      <c r="J9" s="23"/>
      <c r="K9" s="23"/>
      <c r="M9" s="24" t="s">
        <v>73</v>
      </c>
    </row>
    <row r="10" spans="2:14" ht="30.75" customHeight="1" x14ac:dyDescent="0.2">
      <c r="B10" s="195" t="s">
        <v>250</v>
      </c>
      <c r="C10" s="471" t="s">
        <v>370</v>
      </c>
      <c r="D10" s="471"/>
      <c r="E10" s="471"/>
      <c r="F10" s="471"/>
      <c r="G10" s="471"/>
      <c r="H10" s="471"/>
      <c r="I10" s="471"/>
      <c r="J10" s="25"/>
      <c r="K10" s="25"/>
      <c r="M10" s="24"/>
    </row>
    <row r="11" spans="2:14" ht="30.75" customHeight="1" x14ac:dyDescent="0.2">
      <c r="B11" s="195" t="s">
        <v>251</v>
      </c>
      <c r="C11" s="463" t="s">
        <v>292</v>
      </c>
      <c r="D11" s="463"/>
      <c r="E11" s="463"/>
      <c r="F11" s="463"/>
      <c r="G11" s="463"/>
      <c r="H11" s="463"/>
      <c r="I11" s="463"/>
      <c r="J11" s="20"/>
      <c r="K11" s="20"/>
      <c r="M11" s="24"/>
      <c r="N11" s="6" t="s">
        <v>76</v>
      </c>
    </row>
    <row r="12" spans="2:14" ht="30.75" customHeight="1" x14ac:dyDescent="0.2">
      <c r="B12" s="195" t="s">
        <v>254</v>
      </c>
      <c r="C12" s="347" t="s">
        <v>359</v>
      </c>
      <c r="D12" s="347"/>
      <c r="E12" s="347"/>
      <c r="F12" s="347"/>
      <c r="G12" s="179" t="s">
        <v>252</v>
      </c>
      <c r="H12" s="349" t="s">
        <v>91</v>
      </c>
      <c r="I12" s="349"/>
      <c r="J12" s="20"/>
      <c r="K12" s="20"/>
      <c r="M12" s="24" t="s">
        <v>80</v>
      </c>
      <c r="N12" s="6" t="s">
        <v>81</v>
      </c>
    </row>
    <row r="13" spans="2:14" ht="30.75" customHeight="1" x14ac:dyDescent="0.2">
      <c r="B13" s="195" t="s">
        <v>255</v>
      </c>
      <c r="C13" s="472" t="s">
        <v>369</v>
      </c>
      <c r="D13" s="472"/>
      <c r="E13" s="472"/>
      <c r="F13" s="472"/>
      <c r="G13" s="179" t="s">
        <v>253</v>
      </c>
      <c r="H13" s="463" t="s">
        <v>70</v>
      </c>
      <c r="I13" s="463"/>
      <c r="J13" s="20"/>
      <c r="K13" s="20"/>
      <c r="M13" s="24" t="s">
        <v>84</v>
      </c>
    </row>
    <row r="14" spans="2:14" ht="64.5" customHeight="1" x14ac:dyDescent="0.2">
      <c r="B14" s="195" t="s">
        <v>256</v>
      </c>
      <c r="C14" s="353" t="s">
        <v>345</v>
      </c>
      <c r="D14" s="353"/>
      <c r="E14" s="353"/>
      <c r="F14" s="353"/>
      <c r="G14" s="353"/>
      <c r="H14" s="353"/>
      <c r="I14" s="353"/>
      <c r="J14" s="25"/>
      <c r="K14" s="25"/>
      <c r="M14" s="24" t="s">
        <v>86</v>
      </c>
      <c r="N14" s="6"/>
    </row>
    <row r="15" spans="2:14" ht="30.75" customHeight="1" x14ac:dyDescent="0.2">
      <c r="B15" s="195" t="s">
        <v>257</v>
      </c>
      <c r="C15" s="347" t="s">
        <v>368</v>
      </c>
      <c r="D15" s="347"/>
      <c r="E15" s="347"/>
      <c r="F15" s="347"/>
      <c r="G15" s="347"/>
      <c r="H15" s="347"/>
      <c r="I15" s="347"/>
      <c r="J15" s="26"/>
      <c r="K15" s="26"/>
      <c r="M15" s="24" t="s">
        <v>88</v>
      </c>
      <c r="N15" s="6"/>
    </row>
    <row r="16" spans="2:14" ht="20.25" customHeight="1" x14ac:dyDescent="0.2">
      <c r="B16" s="195" t="s">
        <v>258</v>
      </c>
      <c r="C16" s="462" t="s">
        <v>347</v>
      </c>
      <c r="D16" s="462"/>
      <c r="E16" s="462"/>
      <c r="F16" s="462"/>
      <c r="G16" s="462"/>
      <c r="H16" s="462"/>
      <c r="I16" s="462"/>
      <c r="J16" s="27"/>
      <c r="K16" s="27"/>
      <c r="M16" s="24"/>
      <c r="N16" s="6"/>
    </row>
    <row r="17" spans="2:14" ht="30.75" customHeight="1" x14ac:dyDescent="0.2">
      <c r="B17" s="195" t="s">
        <v>259</v>
      </c>
      <c r="C17" s="463" t="s">
        <v>346</v>
      </c>
      <c r="D17" s="464"/>
      <c r="E17" s="464"/>
      <c r="F17" s="464"/>
      <c r="G17" s="464"/>
      <c r="H17" s="464"/>
      <c r="I17" s="464"/>
      <c r="J17" s="28"/>
      <c r="K17" s="28"/>
      <c r="M17" s="24" t="s">
        <v>91</v>
      </c>
      <c r="N17" s="6"/>
    </row>
    <row r="18" spans="2:14" ht="18" customHeight="1" x14ac:dyDescent="0.2">
      <c r="B18" s="465" t="s">
        <v>265</v>
      </c>
      <c r="C18" s="466" t="s">
        <v>237</v>
      </c>
      <c r="D18" s="466"/>
      <c r="E18" s="466"/>
      <c r="F18" s="467" t="s">
        <v>238</v>
      </c>
      <c r="G18" s="467"/>
      <c r="H18" s="467"/>
      <c r="I18" s="467"/>
      <c r="J18" s="29"/>
      <c r="K18" s="29"/>
      <c r="M18" s="24" t="s">
        <v>79</v>
      </c>
      <c r="N18" s="6"/>
    </row>
    <row r="19" spans="2:14" ht="39.75" customHeight="1" x14ac:dyDescent="0.2">
      <c r="B19" s="465"/>
      <c r="C19" s="462" t="s">
        <v>348</v>
      </c>
      <c r="D19" s="462"/>
      <c r="E19" s="462"/>
      <c r="F19" s="462" t="s">
        <v>349</v>
      </c>
      <c r="G19" s="462"/>
      <c r="H19" s="462"/>
      <c r="I19" s="462"/>
      <c r="J19" s="27"/>
      <c r="K19" s="27"/>
      <c r="M19" s="24" t="s">
        <v>95</v>
      </c>
      <c r="N19" s="6"/>
    </row>
    <row r="20" spans="2:14" ht="39.75" customHeight="1" x14ac:dyDescent="0.2">
      <c r="B20" s="177" t="s">
        <v>266</v>
      </c>
      <c r="C20" s="441" t="s">
        <v>350</v>
      </c>
      <c r="D20" s="442"/>
      <c r="E20" s="443"/>
      <c r="F20" s="349" t="s">
        <v>351</v>
      </c>
      <c r="G20" s="349"/>
      <c r="H20" s="349"/>
      <c r="I20" s="350"/>
      <c r="J20" s="20"/>
      <c r="K20" s="20"/>
      <c r="M20" s="24"/>
      <c r="N20" s="6"/>
    </row>
    <row r="21" spans="2:14" ht="42" customHeight="1" x14ac:dyDescent="0.2">
      <c r="B21" s="177" t="s">
        <v>267</v>
      </c>
      <c r="C21" s="444" t="s">
        <v>352</v>
      </c>
      <c r="D21" s="445"/>
      <c r="E21" s="446"/>
      <c r="F21" s="447" t="s">
        <v>353</v>
      </c>
      <c r="G21" s="448"/>
      <c r="H21" s="448"/>
      <c r="I21" s="449"/>
      <c r="J21" s="26"/>
      <c r="K21" s="26"/>
      <c r="M21" s="30"/>
      <c r="N21" s="6"/>
    </row>
    <row r="22" spans="2:14" ht="23.25" customHeight="1" x14ac:dyDescent="0.2">
      <c r="B22" s="177" t="s">
        <v>268</v>
      </c>
      <c r="C22" s="450">
        <v>44562</v>
      </c>
      <c r="D22" s="451"/>
      <c r="E22" s="452"/>
      <c r="F22" s="179" t="s">
        <v>271</v>
      </c>
      <c r="G22" s="190">
        <v>13</v>
      </c>
      <c r="H22" s="179" t="s">
        <v>275</v>
      </c>
      <c r="I22" s="191">
        <v>16</v>
      </c>
      <c r="J22" s="31"/>
      <c r="K22" s="31"/>
      <c r="M22" s="30"/>
    </row>
    <row r="23" spans="2:14" ht="27" customHeight="1" x14ac:dyDescent="0.2">
      <c r="B23" s="177" t="s">
        <v>269</v>
      </c>
      <c r="C23" s="450">
        <v>44926</v>
      </c>
      <c r="D23" s="448"/>
      <c r="E23" s="453"/>
      <c r="F23" s="179" t="s">
        <v>272</v>
      </c>
      <c r="G23" s="488">
        <v>18</v>
      </c>
      <c r="H23" s="489"/>
      <c r="I23" s="490"/>
      <c r="J23" s="32"/>
      <c r="K23" s="32"/>
      <c r="M23" s="30"/>
    </row>
    <row r="24" spans="2:14" ht="30.75" customHeight="1" x14ac:dyDescent="0.2">
      <c r="B24" s="178" t="s">
        <v>270</v>
      </c>
      <c r="C24" s="339" t="s">
        <v>88</v>
      </c>
      <c r="D24" s="340"/>
      <c r="E24" s="341"/>
      <c r="F24" s="180" t="s">
        <v>274</v>
      </c>
      <c r="G24" s="447" t="s">
        <v>303</v>
      </c>
      <c r="H24" s="448"/>
      <c r="I24" s="453"/>
      <c r="J24" s="29"/>
      <c r="K24" s="29"/>
      <c r="M24" s="30"/>
    </row>
    <row r="25" spans="2:14" ht="22.5" customHeight="1" x14ac:dyDescent="0.2">
      <c r="B25" s="457" t="s">
        <v>235</v>
      </c>
      <c r="C25" s="437"/>
      <c r="D25" s="437"/>
      <c r="E25" s="437"/>
      <c r="F25" s="437"/>
      <c r="G25" s="437"/>
      <c r="H25" s="437"/>
      <c r="I25" s="45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02">
        <v>0</v>
      </c>
      <c r="D27" s="212">
        <v>0</v>
      </c>
      <c r="E27" s="207">
        <f>IF(OR(C27=0,C27=""),0,D27/C27)</f>
        <v>0</v>
      </c>
      <c r="F27" s="459">
        <f>SUM(C27:C38)</f>
        <v>18</v>
      </c>
      <c r="G27" s="459">
        <f>SUM(D27:D38)</f>
        <v>0</v>
      </c>
      <c r="H27" s="211">
        <f>+(D27*100%)/$G$23</f>
        <v>0</v>
      </c>
      <c r="I27" s="459">
        <f>G27+I22</f>
        <v>16</v>
      </c>
      <c r="J27" s="39"/>
      <c r="K27" s="39"/>
      <c r="M27" s="30"/>
    </row>
    <row r="28" spans="2:14" ht="19.5" customHeight="1" x14ac:dyDescent="0.2">
      <c r="B28" s="185" t="s">
        <v>114</v>
      </c>
      <c r="C28" s="202">
        <v>0</v>
      </c>
      <c r="D28" s="212"/>
      <c r="E28" s="207">
        <f t="shared" ref="E28:E38" si="0">IF(OR(C28=0,C28=""),0,D28/C28)</f>
        <v>0</v>
      </c>
      <c r="F28" s="460"/>
      <c r="G28" s="460"/>
      <c r="H28" s="211" t="str">
        <f>+IF(D28="","",((D28*100%)/$G$23)+H27)</f>
        <v/>
      </c>
      <c r="I28" s="460"/>
      <c r="J28" s="39"/>
      <c r="K28" s="39"/>
      <c r="M28" s="30"/>
    </row>
    <row r="29" spans="2:14" ht="19.5" customHeight="1" x14ac:dyDescent="0.2">
      <c r="B29" s="185" t="s">
        <v>115</v>
      </c>
      <c r="C29" s="202">
        <v>1</v>
      </c>
      <c r="D29" s="212"/>
      <c r="E29" s="207">
        <f t="shared" si="0"/>
        <v>0</v>
      </c>
      <c r="F29" s="460"/>
      <c r="G29" s="460"/>
      <c r="H29" s="211" t="str">
        <f t="shared" ref="H29:H38" si="1">+IF(D29="","",((D29*100%)/$G$23)+H28)</f>
        <v/>
      </c>
      <c r="I29" s="460"/>
      <c r="J29" s="39"/>
      <c r="K29" s="39"/>
      <c r="M29" s="30"/>
    </row>
    <row r="30" spans="2:14" ht="19.5" customHeight="1" x14ac:dyDescent="0.2">
      <c r="B30" s="185" t="s">
        <v>116</v>
      </c>
      <c r="C30" s="202">
        <v>2</v>
      </c>
      <c r="D30" s="212"/>
      <c r="E30" s="207">
        <f t="shared" si="0"/>
        <v>0</v>
      </c>
      <c r="F30" s="460"/>
      <c r="G30" s="460"/>
      <c r="H30" s="211" t="str">
        <f t="shared" si="1"/>
        <v/>
      </c>
      <c r="I30" s="460"/>
      <c r="J30" s="39"/>
      <c r="K30" s="39"/>
    </row>
    <row r="31" spans="2:14" ht="19.5" customHeight="1" x14ac:dyDescent="0.2">
      <c r="B31" s="185" t="s">
        <v>117</v>
      </c>
      <c r="C31" s="202">
        <v>3</v>
      </c>
      <c r="D31" s="212"/>
      <c r="E31" s="207">
        <f t="shared" si="0"/>
        <v>0</v>
      </c>
      <c r="F31" s="460"/>
      <c r="G31" s="460"/>
      <c r="H31" s="211" t="str">
        <f t="shared" si="1"/>
        <v/>
      </c>
      <c r="I31" s="460"/>
      <c r="J31" s="39"/>
      <c r="K31" s="39"/>
    </row>
    <row r="32" spans="2:14" ht="19.5" customHeight="1" x14ac:dyDescent="0.2">
      <c r="B32" s="185" t="s">
        <v>118</v>
      </c>
      <c r="C32" s="202">
        <v>3</v>
      </c>
      <c r="D32" s="212"/>
      <c r="E32" s="207">
        <f t="shared" si="0"/>
        <v>0</v>
      </c>
      <c r="F32" s="460"/>
      <c r="G32" s="460"/>
      <c r="H32" s="211" t="str">
        <f t="shared" si="1"/>
        <v/>
      </c>
      <c r="I32" s="460"/>
      <c r="J32" s="39"/>
      <c r="K32" s="39"/>
    </row>
    <row r="33" spans="2:11" ht="19.5" customHeight="1" x14ac:dyDescent="0.2">
      <c r="B33" s="185" t="s">
        <v>119</v>
      </c>
      <c r="C33" s="202">
        <v>2</v>
      </c>
      <c r="D33" s="212"/>
      <c r="E33" s="207">
        <f t="shared" si="0"/>
        <v>0</v>
      </c>
      <c r="F33" s="460"/>
      <c r="G33" s="460"/>
      <c r="H33" s="211" t="str">
        <f t="shared" si="1"/>
        <v/>
      </c>
      <c r="I33" s="460"/>
      <c r="J33" s="39"/>
      <c r="K33" s="39"/>
    </row>
    <row r="34" spans="2:11" ht="19.5" customHeight="1" x14ac:dyDescent="0.2">
      <c r="B34" s="185" t="s">
        <v>120</v>
      </c>
      <c r="C34" s="202">
        <v>2</v>
      </c>
      <c r="D34" s="212"/>
      <c r="E34" s="207">
        <f t="shared" si="0"/>
        <v>0</v>
      </c>
      <c r="F34" s="460"/>
      <c r="G34" s="460"/>
      <c r="H34" s="211" t="str">
        <f t="shared" si="1"/>
        <v/>
      </c>
      <c r="I34" s="460"/>
      <c r="J34" s="39"/>
      <c r="K34" s="39"/>
    </row>
    <row r="35" spans="2:11" ht="19.5" customHeight="1" x14ac:dyDescent="0.2">
      <c r="B35" s="185" t="s">
        <v>121</v>
      </c>
      <c r="C35" s="202">
        <v>2</v>
      </c>
      <c r="D35" s="212"/>
      <c r="E35" s="207">
        <f t="shared" si="0"/>
        <v>0</v>
      </c>
      <c r="F35" s="460"/>
      <c r="G35" s="460"/>
      <c r="H35" s="211" t="str">
        <f t="shared" si="1"/>
        <v/>
      </c>
      <c r="I35" s="460"/>
      <c r="J35" s="39"/>
      <c r="K35" s="39"/>
    </row>
    <row r="36" spans="2:11" ht="19.5" customHeight="1" x14ac:dyDescent="0.2">
      <c r="B36" s="185" t="s">
        <v>122</v>
      </c>
      <c r="C36" s="202">
        <v>1</v>
      </c>
      <c r="D36" s="212"/>
      <c r="E36" s="207">
        <f t="shared" si="0"/>
        <v>0</v>
      </c>
      <c r="F36" s="460"/>
      <c r="G36" s="460"/>
      <c r="H36" s="211" t="str">
        <f t="shared" si="1"/>
        <v/>
      </c>
      <c r="I36" s="460"/>
      <c r="J36" s="39"/>
      <c r="K36" s="39"/>
    </row>
    <row r="37" spans="2:11" ht="19.5" customHeight="1" x14ac:dyDescent="0.2">
      <c r="B37" s="185" t="s">
        <v>123</v>
      </c>
      <c r="C37" s="202">
        <v>1</v>
      </c>
      <c r="D37" s="212"/>
      <c r="E37" s="207">
        <f t="shared" si="0"/>
        <v>0</v>
      </c>
      <c r="F37" s="460"/>
      <c r="G37" s="460"/>
      <c r="H37" s="211" t="str">
        <f t="shared" si="1"/>
        <v/>
      </c>
      <c r="I37" s="460"/>
      <c r="J37" s="39"/>
      <c r="K37" s="39"/>
    </row>
    <row r="38" spans="2:11" ht="19.5" customHeight="1" x14ac:dyDescent="0.2">
      <c r="B38" s="185" t="s">
        <v>124</v>
      </c>
      <c r="C38" s="202">
        <v>1</v>
      </c>
      <c r="D38" s="212"/>
      <c r="E38" s="207">
        <f t="shared" si="0"/>
        <v>0</v>
      </c>
      <c r="F38" s="461"/>
      <c r="G38" s="461"/>
      <c r="H38" s="211" t="str">
        <f t="shared" si="1"/>
        <v/>
      </c>
      <c r="I38" s="461"/>
      <c r="J38" s="39"/>
      <c r="K38" s="39"/>
    </row>
    <row r="39" spans="2:11" ht="52.5" customHeight="1" x14ac:dyDescent="0.2">
      <c r="B39" s="186" t="s">
        <v>277</v>
      </c>
      <c r="C39" s="438" t="s">
        <v>384</v>
      </c>
      <c r="D39" s="439"/>
      <c r="E39" s="439"/>
      <c r="F39" s="439"/>
      <c r="G39" s="439"/>
      <c r="H39" s="439"/>
      <c r="I39" s="440"/>
      <c r="J39" s="40"/>
      <c r="K39" s="40"/>
    </row>
    <row r="40" spans="2:11" ht="34.5" customHeight="1" x14ac:dyDescent="0.2">
      <c r="B40" s="425"/>
      <c r="C40" s="315"/>
      <c r="D40" s="315"/>
      <c r="E40" s="315"/>
      <c r="F40" s="315"/>
      <c r="G40" s="315"/>
      <c r="H40" s="315"/>
      <c r="I40" s="426"/>
      <c r="J40" s="64"/>
      <c r="K40" s="64"/>
    </row>
    <row r="41" spans="2:11" ht="34.5" customHeight="1" x14ac:dyDescent="0.2">
      <c r="B41" s="427"/>
      <c r="C41" s="318"/>
      <c r="D41" s="318"/>
      <c r="E41" s="318"/>
      <c r="F41" s="318"/>
      <c r="G41" s="318"/>
      <c r="H41" s="318"/>
      <c r="I41" s="428"/>
      <c r="J41" s="40"/>
      <c r="K41" s="40"/>
    </row>
    <row r="42" spans="2:11" ht="34.5" customHeight="1" x14ac:dyDescent="0.2">
      <c r="B42" s="427"/>
      <c r="C42" s="318"/>
      <c r="D42" s="318"/>
      <c r="E42" s="318"/>
      <c r="F42" s="318"/>
      <c r="G42" s="318"/>
      <c r="H42" s="318"/>
      <c r="I42" s="428"/>
      <c r="J42" s="40"/>
      <c r="K42" s="40"/>
    </row>
    <row r="43" spans="2:11" ht="34.5" customHeight="1" x14ac:dyDescent="0.2">
      <c r="B43" s="427"/>
      <c r="C43" s="318"/>
      <c r="D43" s="318"/>
      <c r="E43" s="318"/>
      <c r="F43" s="318"/>
      <c r="G43" s="318"/>
      <c r="H43" s="318"/>
      <c r="I43" s="428"/>
      <c r="J43" s="40"/>
      <c r="K43" s="40"/>
    </row>
    <row r="44" spans="2:11" ht="34.5" customHeight="1" x14ac:dyDescent="0.2">
      <c r="B44" s="429"/>
      <c r="C44" s="321"/>
      <c r="D44" s="321"/>
      <c r="E44" s="321"/>
      <c r="F44" s="321"/>
      <c r="G44" s="321"/>
      <c r="H44" s="321"/>
      <c r="I44" s="430"/>
      <c r="J44" s="41"/>
      <c r="K44" s="41"/>
    </row>
    <row r="45" spans="2:11" ht="96.75" customHeight="1" x14ac:dyDescent="0.2">
      <c r="B45" s="195" t="s">
        <v>278</v>
      </c>
      <c r="C45" s="431" t="s">
        <v>378</v>
      </c>
      <c r="D45" s="432"/>
      <c r="E45" s="432"/>
      <c r="F45" s="432"/>
      <c r="G45" s="432"/>
      <c r="H45" s="432"/>
      <c r="I45" s="433"/>
      <c r="J45" s="42"/>
      <c r="K45" s="42"/>
    </row>
    <row r="46" spans="2:11" ht="32.25" customHeight="1" x14ac:dyDescent="0.2">
      <c r="B46" s="195" t="s">
        <v>279</v>
      </c>
      <c r="C46" s="431" t="s">
        <v>379</v>
      </c>
      <c r="D46" s="432"/>
      <c r="E46" s="432"/>
      <c r="F46" s="432"/>
      <c r="G46" s="432"/>
      <c r="H46" s="432"/>
      <c r="I46" s="433"/>
      <c r="J46" s="42"/>
      <c r="K46" s="42"/>
    </row>
    <row r="47" spans="2:11" ht="66" customHeight="1" x14ac:dyDescent="0.2">
      <c r="B47" s="187" t="s">
        <v>280</v>
      </c>
      <c r="C47" s="434" t="s">
        <v>365</v>
      </c>
      <c r="D47" s="435"/>
      <c r="E47" s="435"/>
      <c r="F47" s="435"/>
      <c r="G47" s="435"/>
      <c r="H47" s="435"/>
      <c r="I47" s="436"/>
      <c r="J47" s="42"/>
      <c r="K47" s="42"/>
    </row>
    <row r="48" spans="2:11" ht="22.5" customHeight="1" x14ac:dyDescent="0.2">
      <c r="B48" s="437" t="s">
        <v>236</v>
      </c>
      <c r="C48" s="437"/>
      <c r="D48" s="437"/>
      <c r="E48" s="437"/>
      <c r="F48" s="437"/>
      <c r="G48" s="437"/>
      <c r="H48" s="437"/>
      <c r="I48" s="437"/>
      <c r="J48" s="42"/>
      <c r="K48" s="42"/>
    </row>
    <row r="49" spans="2:11" ht="22.5" customHeight="1" x14ac:dyDescent="0.2">
      <c r="B49" s="421" t="s">
        <v>281</v>
      </c>
      <c r="C49" s="196" t="s">
        <v>282</v>
      </c>
      <c r="D49" s="423" t="s">
        <v>283</v>
      </c>
      <c r="E49" s="423"/>
      <c r="F49" s="423"/>
      <c r="G49" s="423" t="s">
        <v>284</v>
      </c>
      <c r="H49" s="423"/>
      <c r="I49" s="423"/>
      <c r="J49" s="43"/>
      <c r="K49" s="43"/>
    </row>
    <row r="50" spans="2:11" ht="30.75" customHeight="1" x14ac:dyDescent="0.2">
      <c r="B50" s="422"/>
      <c r="C50" s="192"/>
      <c r="D50" s="424"/>
      <c r="E50" s="424"/>
      <c r="F50" s="424"/>
      <c r="G50" s="424"/>
      <c r="H50" s="424"/>
      <c r="I50" s="424"/>
      <c r="J50" s="43"/>
      <c r="K50" s="43"/>
    </row>
    <row r="51" spans="2:11" ht="32.25" customHeight="1" x14ac:dyDescent="0.2">
      <c r="B51" s="188" t="s">
        <v>285</v>
      </c>
      <c r="C51" s="424" t="s">
        <v>367</v>
      </c>
      <c r="D51" s="424"/>
      <c r="E51" s="424"/>
      <c r="F51" s="424"/>
      <c r="G51" s="424"/>
      <c r="H51" s="424"/>
      <c r="I51" s="424"/>
      <c r="J51" s="46"/>
      <c r="K51" s="46"/>
    </row>
    <row r="52" spans="2:11" ht="28.5" customHeight="1" x14ac:dyDescent="0.2">
      <c r="B52" s="179" t="s">
        <v>286</v>
      </c>
      <c r="C52" s="441" t="s">
        <v>371</v>
      </c>
      <c r="D52" s="442"/>
      <c r="E52" s="442"/>
      <c r="F52" s="442"/>
      <c r="G52" s="442"/>
      <c r="H52" s="442"/>
      <c r="I52" s="443"/>
      <c r="J52" s="46"/>
      <c r="K52" s="46"/>
    </row>
    <row r="53" spans="2:11" ht="30" customHeight="1" x14ac:dyDescent="0.2">
      <c r="B53" s="187" t="s">
        <v>287</v>
      </c>
      <c r="C53" s="424" t="s">
        <v>304</v>
      </c>
      <c r="D53" s="424"/>
      <c r="E53" s="424"/>
      <c r="F53" s="424"/>
      <c r="G53" s="424"/>
      <c r="H53" s="424"/>
      <c r="I53" s="424"/>
      <c r="J53" s="47"/>
      <c r="K53" s="47"/>
    </row>
    <row r="54" spans="2:11" ht="31.5" customHeight="1" x14ac:dyDescent="0.2">
      <c r="B54" s="187" t="s">
        <v>288</v>
      </c>
      <c r="C54" s="424" t="s">
        <v>305</v>
      </c>
      <c r="D54" s="424"/>
      <c r="E54" s="424"/>
      <c r="F54" s="424"/>
      <c r="G54" s="424"/>
      <c r="H54" s="424"/>
      <c r="I54" s="424"/>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WET3JOyTL8ZV1Ph3ibURl1rTfPEe12Q0AQJby9rrn9yaVIs7icI6qbzkmXZz1bpuhftuhWuJ6pjWvYDfOeADCA==" saltValue="NsMte3qAAAugaWdJcHrIj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08ebe415-1e9a-4b26-acfc-09642d3d19df"/>
    <ds:schemaRef ds:uri="d472a95f-029e-48ed-8556-580ff62e7833"/>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2022-02-09T22:18:42Z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