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drawings/drawing4.xml" ContentType="application/vnd.openxmlformats-officedocument.drawing+xml"/>
  <Override PartName="/xl/embeddings/oleObject1.bin" ContentType="application/vnd.openxmlformats-officedocument.oleObject"/>
  <Override PartName="/xl/comments1.xml" ContentType="application/vnd.openxmlformats-officedocument.spreadsheetml.comments+xml"/>
  <Override PartName="/xl/charts/chart2.xml" ContentType="application/vnd.openxmlformats-officedocument.drawingml.chart+xml"/>
  <Override PartName="/xl/drawings/drawing5.xml" ContentType="application/vnd.openxmlformats-officedocument.drawing+xml"/>
  <Override PartName="/xl/embeddings/oleObject2.bin" ContentType="application/vnd.openxmlformats-officedocument.oleObject"/>
  <Override PartName="/xl/comments2.xml" ContentType="application/vnd.openxmlformats-officedocument.spreadsheetml.comments+xml"/>
  <Override PartName="/xl/charts/chart3.xml" ContentType="application/vnd.openxmlformats-officedocument.drawingml.chart+xml"/>
  <Override PartName="/xl/drawings/drawing6.xml" ContentType="application/vnd.openxmlformats-officedocument.drawing+xml"/>
  <Override PartName="/xl/embeddings/oleObject3.bin" ContentType="application/vnd.openxmlformats-officedocument.oleObject"/>
  <Override PartName="/xl/comments3.xml" ContentType="application/vnd.openxmlformats-officedocument.spreadsheetml.comments+xml"/>
  <Override PartName="/xl/charts/chart4.xml" ContentType="application/vnd.openxmlformats-officedocument.drawingml.chart+xml"/>
  <Override PartName="/xl/drawings/drawing7.xml" ContentType="application/vnd.openxmlformats-officedocument.drawing+xml"/>
  <Override PartName="/xl/embeddings/oleObject4.bin" ContentType="application/vnd.openxmlformats-officedocument.oleObject"/>
  <Override PartName="/xl/comments4.xml" ContentType="application/vnd.openxmlformats-officedocument.spreadsheetml.comments+xml"/>
  <Override PartName="/xl/charts/chart5.xml" ContentType="application/vnd.openxmlformats-officedocument.drawingml.chart+xml"/>
  <Override PartName="/xl/drawings/drawing8.xml" ContentType="application/vnd.openxmlformats-officedocument.drawing+xml"/>
  <Override PartName="/xl/charts/chart6.xml" ContentType="application/vnd.openxmlformats-officedocument.drawingml.chart+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929"/>
  <workbookPr showInkAnnotation="0" updateLinks="never" defaultThemeVersion="124226"/>
  <mc:AlternateContent xmlns:mc="http://schemas.openxmlformats.org/markup-compatibility/2006">
    <mc:Choice Requires="x15">
      <x15ac:absPath xmlns:x15ac="http://schemas.microsoft.com/office/spreadsheetml/2010/11/ac" url="C:\Users\ANDRES\Documents\CARPETAANDRES\2021\MAYO\Obligacion9\Reportabril\"/>
    </mc:Choice>
  </mc:AlternateContent>
  <xr:revisionPtr revIDLastSave="0" documentId="13_ncr:1_{AD098F32-0BE1-433F-AD91-46EA0E2CE223}" xr6:coauthVersionLast="46" xr6:coauthVersionMax="46" xr10:uidLastSave="{00000000-0000-0000-0000-000000000000}"/>
  <bookViews>
    <workbookView xWindow="-120" yWindow="-120" windowWidth="20730" windowHeight="11160" tabRatio="453" firstSheet="3" activeTab="3" xr2:uid="{00000000-000D-0000-FFFF-FFFF00000000}"/>
  </bookViews>
  <sheets>
    <sheet name="Sección 3. Metas Producto" sheetId="5" state="hidden" r:id="rId1"/>
    <sheet name="MP - SIT" sheetId="62" state="hidden" r:id="rId2"/>
    <sheet name="Act.Meta_SIT" sheetId="63" state="hidden" r:id="rId3"/>
    <sheet name="META 1" sheetId="24" r:id="rId4"/>
    <sheet name="META 2" sheetId="67" r:id="rId5"/>
    <sheet name="META 3" sheetId="68" r:id="rId6"/>
    <sheet name="META 4" sheetId="69" r:id="rId7"/>
    <sheet name="HV 14" sheetId="47" state="hidden" r:id="rId8"/>
    <sheet name="Act. 14" sheetId="48" state="hidden" r:id="rId9"/>
    <sheet name="Hoja3" sheetId="66" state="hidden" r:id="rId10"/>
    <sheet name="Hoja1" sheetId="57" state="hidden" r:id="rId11"/>
  </sheets>
  <externalReferences>
    <externalReference r:id="rId12"/>
    <externalReference r:id="rId13"/>
    <externalReference r:id="rId14"/>
    <externalReference r:id="rId15"/>
    <externalReference r:id="rId16"/>
    <externalReference r:id="rId17"/>
    <externalReference r:id="rId18"/>
  </externalReferences>
  <definedNames>
    <definedName name="_xlnm.Print_Area" localSheetId="0">'Sección 3. Metas Producto'!$A$2:$AF$12</definedName>
    <definedName name="CONDICION_POBLACIONAL" localSheetId="4">#REF!</definedName>
    <definedName name="CONDICION_POBLACIONAL" localSheetId="5">#REF!</definedName>
    <definedName name="CONDICION_POBLACIONAL" localSheetId="6">#REF!</definedName>
    <definedName name="CONDICION_POBLACIONAL">#REF!</definedName>
    <definedName name="GRUPO_ETAREO" localSheetId="4">#REF!</definedName>
    <definedName name="GRUPO_ETAREO" localSheetId="5">#REF!</definedName>
    <definedName name="GRUPO_ETAREO" localSheetId="6">#REF!</definedName>
    <definedName name="GRUPO_ETAREO">#REF!</definedName>
    <definedName name="GRUPO_ETAREOS" localSheetId="7">#REF!</definedName>
    <definedName name="GRUPO_ETAREOS" localSheetId="3">#REF!</definedName>
    <definedName name="GRUPO_ETAREOS" localSheetId="4">#REF!</definedName>
    <definedName name="GRUPO_ETAREOS" localSheetId="5">#REF!</definedName>
    <definedName name="GRUPO_ETAREOS" localSheetId="6">#REF!</definedName>
    <definedName name="GRUPO_ETAREOS">#REF!</definedName>
    <definedName name="GRUPO_ETARIO" localSheetId="7">#REF!</definedName>
    <definedName name="GRUPO_ETARIO" localSheetId="3">#REF!</definedName>
    <definedName name="GRUPO_ETARIO" localSheetId="4">#REF!</definedName>
    <definedName name="GRUPO_ETARIO" localSheetId="5">#REF!</definedName>
    <definedName name="GRUPO_ETARIO" localSheetId="6">#REF!</definedName>
    <definedName name="GRUPO_ETARIO">#REF!</definedName>
    <definedName name="GRUPO_ETNICO" localSheetId="7">#REF!</definedName>
    <definedName name="GRUPO_ETNICO" localSheetId="3">#REF!</definedName>
    <definedName name="GRUPO_ETNICO" localSheetId="4">#REF!</definedName>
    <definedName name="GRUPO_ETNICO" localSheetId="5">#REF!</definedName>
    <definedName name="GRUPO_ETNICO" localSheetId="6">#REF!</definedName>
    <definedName name="GRUPO_ETNICO">#REF!</definedName>
    <definedName name="GRUPOETNICO" localSheetId="7">#REF!</definedName>
    <definedName name="GRUPOETNICO" localSheetId="3">#REF!</definedName>
    <definedName name="GRUPOETNICO" localSheetId="4">#REF!</definedName>
    <definedName name="GRUPOETNICO" localSheetId="5">#REF!</definedName>
    <definedName name="GRUPOETNICO" localSheetId="6">#REF!</definedName>
    <definedName name="GRUPOETNICO">#REF!</definedName>
    <definedName name="GRUPOS_ETNICOS" localSheetId="4">#REF!</definedName>
    <definedName name="GRUPOS_ETNICOS" localSheetId="5">#REF!</definedName>
    <definedName name="GRUPOS_ETNICOS" localSheetId="6">#REF!</definedName>
    <definedName name="GRUPOS_ETNICOS">#REF!</definedName>
    <definedName name="LOCALIDAD" localSheetId="7">#REF!</definedName>
    <definedName name="LOCALIDAD" localSheetId="3">#REF!</definedName>
    <definedName name="LOCALIDAD" localSheetId="4">#REF!</definedName>
    <definedName name="LOCALIDAD" localSheetId="5">#REF!</definedName>
    <definedName name="LOCALIDAD" localSheetId="6">#REF!</definedName>
    <definedName name="LOCALIDAD">#REF!</definedName>
    <definedName name="LOCALIZACION" localSheetId="7">#REF!</definedName>
    <definedName name="LOCALIZACION" localSheetId="3">#REF!</definedName>
    <definedName name="LOCALIZACION" localSheetId="4">#REF!</definedName>
    <definedName name="LOCALIZACION" localSheetId="5">#REF!</definedName>
    <definedName name="LOCALIZACION" localSheetId="6">#REF!</definedName>
    <definedName name="LOCALIZACION">#REF!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27" i="24" l="1"/>
  <c r="D30" i="69"/>
  <c r="L13" i="66"/>
  <c r="L17" i="66"/>
  <c r="L21" i="66"/>
  <c r="L25" i="66"/>
  <c r="L27" i="66"/>
  <c r="K27" i="66"/>
  <c r="M27" i="66"/>
  <c r="I19" i="48"/>
  <c r="D19" i="48"/>
  <c r="C10" i="48"/>
  <c r="C8" i="48"/>
  <c r="C7" i="48"/>
  <c r="C6" i="48"/>
  <c r="G56" i="47"/>
  <c r="C56" i="47"/>
  <c r="D30" i="47"/>
  <c r="D31" i="47"/>
  <c r="D32" i="47"/>
  <c r="D33" i="47"/>
  <c r="D34" i="47"/>
  <c r="D35" i="47"/>
  <c r="D36" i="47"/>
  <c r="D37" i="47"/>
  <c r="D38" i="47"/>
  <c r="D39" i="47"/>
  <c r="D40" i="47"/>
  <c r="D41" i="47"/>
  <c r="I41" i="47"/>
  <c r="F30" i="47"/>
  <c r="F31" i="47"/>
  <c r="F32" i="47"/>
  <c r="F33" i="47"/>
  <c r="F34" i="47"/>
  <c r="F35" i="47"/>
  <c r="F36" i="47"/>
  <c r="F37" i="47"/>
  <c r="F38" i="47"/>
  <c r="F39" i="47"/>
  <c r="F40" i="47"/>
  <c r="F41" i="47"/>
  <c r="H41" i="47"/>
  <c r="G41" i="47"/>
  <c r="I40" i="47"/>
  <c r="H40" i="47"/>
  <c r="G40" i="47"/>
  <c r="I39" i="47"/>
  <c r="H39" i="47"/>
  <c r="G39" i="47"/>
  <c r="I38" i="47"/>
  <c r="H38" i="47"/>
  <c r="G38" i="47"/>
  <c r="I37" i="47"/>
  <c r="H37" i="47"/>
  <c r="G37" i="47"/>
  <c r="I36" i="47"/>
  <c r="H36" i="47"/>
  <c r="G36" i="47"/>
  <c r="I35" i="47"/>
  <c r="H35" i="47"/>
  <c r="G35" i="47"/>
  <c r="I34" i="47"/>
  <c r="H34" i="47"/>
  <c r="G34" i="47"/>
  <c r="I33" i="47"/>
  <c r="H33" i="47"/>
  <c r="G33" i="47"/>
  <c r="I32" i="47"/>
  <c r="H32" i="47"/>
  <c r="G32" i="47"/>
  <c r="I31" i="47"/>
  <c r="H31" i="47"/>
  <c r="G31" i="47"/>
  <c r="I30" i="47"/>
  <c r="H30" i="47"/>
  <c r="G30" i="47"/>
  <c r="H38" i="69"/>
  <c r="E38" i="69"/>
  <c r="H37" i="69"/>
  <c r="E37" i="69"/>
  <c r="H36" i="69"/>
  <c r="E36" i="69"/>
  <c r="H35" i="69"/>
  <c r="E35" i="69"/>
  <c r="H34" i="69"/>
  <c r="E34" i="69"/>
  <c r="H33" i="69"/>
  <c r="E33" i="69"/>
  <c r="H32" i="69"/>
  <c r="E32" i="69"/>
  <c r="H31" i="69"/>
  <c r="E31" i="69"/>
  <c r="H27" i="69"/>
  <c r="H28" i="69"/>
  <c r="H29" i="69"/>
  <c r="H30" i="69"/>
  <c r="E30" i="69"/>
  <c r="E29" i="69"/>
  <c r="E28" i="69"/>
  <c r="G27" i="69"/>
  <c r="I22" i="69"/>
  <c r="I27" i="69"/>
  <c r="F27" i="69"/>
  <c r="E27" i="69"/>
  <c r="H38" i="68"/>
  <c r="E38" i="68"/>
  <c r="H37" i="68"/>
  <c r="E37" i="68"/>
  <c r="H36" i="68"/>
  <c r="E36" i="68"/>
  <c r="H35" i="68"/>
  <c r="E35" i="68"/>
  <c r="H34" i="68"/>
  <c r="E34" i="68"/>
  <c r="H33" i="68"/>
  <c r="E33" i="68"/>
  <c r="H32" i="68"/>
  <c r="E32" i="68"/>
  <c r="H31" i="68"/>
  <c r="E31" i="68"/>
  <c r="H27" i="68"/>
  <c r="H28" i="68"/>
  <c r="H29" i="68"/>
  <c r="H30" i="68"/>
  <c r="E30" i="68"/>
  <c r="E29" i="68"/>
  <c r="E28" i="68"/>
  <c r="G27" i="68"/>
  <c r="I22" i="68"/>
  <c r="I27" i="68"/>
  <c r="F27" i="68"/>
  <c r="E27" i="68"/>
  <c r="O24" i="68"/>
  <c r="P23" i="68"/>
  <c r="H38" i="67"/>
  <c r="E38" i="67"/>
  <c r="H37" i="67"/>
  <c r="E37" i="67"/>
  <c r="H36" i="67"/>
  <c r="E36" i="67"/>
  <c r="H35" i="67"/>
  <c r="E35" i="67"/>
  <c r="H34" i="67"/>
  <c r="E34" i="67"/>
  <c r="H33" i="67"/>
  <c r="E33" i="67"/>
  <c r="H32" i="67"/>
  <c r="E32" i="67"/>
  <c r="H31" i="67"/>
  <c r="E31" i="67"/>
  <c r="H27" i="67"/>
  <c r="H28" i="67"/>
  <c r="H29" i="67"/>
  <c r="H30" i="67"/>
  <c r="E30" i="67"/>
  <c r="E29" i="67"/>
  <c r="E28" i="67"/>
  <c r="G27" i="67"/>
  <c r="I22" i="67"/>
  <c r="I27" i="67"/>
  <c r="F27" i="67"/>
  <c r="E27" i="67"/>
  <c r="H38" i="24"/>
  <c r="E38" i="24"/>
  <c r="H37" i="24"/>
  <c r="E37" i="24"/>
  <c r="H36" i="24"/>
  <c r="E36" i="24"/>
  <c r="H35" i="24"/>
  <c r="E35" i="24"/>
  <c r="H34" i="24"/>
  <c r="E34" i="24"/>
  <c r="H33" i="24"/>
  <c r="E33" i="24"/>
  <c r="H32" i="24"/>
  <c r="E32" i="24"/>
  <c r="H31" i="24"/>
  <c r="E31" i="24"/>
  <c r="D27" i="24"/>
  <c r="H27" i="24"/>
  <c r="H28" i="24"/>
  <c r="H29" i="24"/>
  <c r="H30" i="24"/>
  <c r="E30" i="24"/>
  <c r="E29" i="24"/>
  <c r="E28" i="24"/>
  <c r="G27" i="24"/>
  <c r="I22" i="24"/>
  <c r="F27" i="24"/>
  <c r="E27" i="24"/>
  <c r="I18" i="63"/>
  <c r="G18" i="63"/>
  <c r="D18" i="63"/>
  <c r="C8" i="63"/>
  <c r="C7" i="63"/>
  <c r="C6" i="63"/>
  <c r="G56" i="62"/>
  <c r="C56" i="62"/>
  <c r="D30" i="62"/>
  <c r="D31" i="62"/>
  <c r="D32" i="62"/>
  <c r="D33" i="62"/>
  <c r="D34" i="62"/>
  <c r="D35" i="62"/>
  <c r="D36" i="62"/>
  <c r="D37" i="62"/>
  <c r="D38" i="62"/>
  <c r="D39" i="62"/>
  <c r="D40" i="62"/>
  <c r="D41" i="62"/>
  <c r="I41" i="62"/>
  <c r="F30" i="62"/>
  <c r="F31" i="62"/>
  <c r="F32" i="62"/>
  <c r="F33" i="62"/>
  <c r="F34" i="62"/>
  <c r="F35" i="62"/>
  <c r="F36" i="62"/>
  <c r="F37" i="62"/>
  <c r="F38" i="62"/>
  <c r="F39" i="62"/>
  <c r="F40" i="62"/>
  <c r="F41" i="62"/>
  <c r="H41" i="62"/>
  <c r="G41" i="62"/>
  <c r="I40" i="62"/>
  <c r="H40" i="62"/>
  <c r="G40" i="62"/>
  <c r="I39" i="62"/>
  <c r="H39" i="62"/>
  <c r="G39" i="62"/>
  <c r="I38" i="62"/>
  <c r="H38" i="62"/>
  <c r="G38" i="62"/>
  <c r="I37" i="62"/>
  <c r="H37" i="62"/>
  <c r="G37" i="62"/>
  <c r="I36" i="62"/>
  <c r="H36" i="62"/>
  <c r="G36" i="62"/>
  <c r="I35" i="62"/>
  <c r="H35" i="62"/>
  <c r="G35" i="62"/>
  <c r="I34" i="62"/>
  <c r="H34" i="62"/>
  <c r="G34" i="62"/>
  <c r="I33" i="62"/>
  <c r="H33" i="62"/>
  <c r="G33" i="62"/>
  <c r="I32" i="62"/>
  <c r="H32" i="62"/>
  <c r="G32" i="62"/>
  <c r="I31" i="62"/>
  <c r="H31" i="62"/>
  <c r="G31" i="62"/>
  <c r="I30" i="62"/>
  <c r="H30" i="62"/>
  <c r="G30" i="62"/>
  <c r="AA21" i="5"/>
  <c r="I21" i="5"/>
  <c r="AC21" i="5"/>
  <c r="AB21" i="5"/>
  <c r="B21" i="5"/>
  <c r="AA19" i="5"/>
  <c r="I19" i="5"/>
  <c r="AC19" i="5"/>
  <c r="AB19" i="5"/>
  <c r="B19" i="5"/>
  <c r="AA17" i="5"/>
  <c r="I17" i="5"/>
  <c r="AC17" i="5"/>
  <c r="AB17" i="5"/>
  <c r="B17" i="5"/>
  <c r="J15" i="5"/>
  <c r="S15" i="5"/>
  <c r="AA15" i="5"/>
  <c r="I15" i="5"/>
  <c r="AC15" i="5"/>
  <c r="K15" i="5"/>
  <c r="AB15" i="5"/>
  <c r="Z15" i="5"/>
  <c r="Y15" i="5"/>
  <c r="X15" i="5"/>
  <c r="W15" i="5"/>
  <c r="V15" i="5"/>
  <c r="U15" i="5"/>
  <c r="T15" i="5"/>
  <c r="N15" i="5"/>
  <c r="M15" i="5"/>
  <c r="L15" i="5"/>
  <c r="B15" i="5"/>
  <c r="J13" i="5"/>
  <c r="O13" i="5"/>
  <c r="AA13" i="5"/>
  <c r="I13" i="5"/>
  <c r="AC13" i="5"/>
  <c r="K13" i="5"/>
  <c r="AB13" i="5"/>
  <c r="Z13" i="5"/>
  <c r="Y13" i="5"/>
  <c r="X13" i="5"/>
  <c r="W13" i="5"/>
  <c r="V13" i="5"/>
  <c r="U13" i="5"/>
  <c r="T13" i="5"/>
  <c r="S13" i="5"/>
  <c r="N13" i="5"/>
  <c r="M13" i="5"/>
  <c r="L13" i="5"/>
  <c r="B13" i="5"/>
  <c r="A11" i="5"/>
  <c r="C9" i="5"/>
  <c r="C8" i="5"/>
  <c r="C7"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300-000001000000}">
      <text>
        <r>
          <rPr>
            <sz val="9"/>
            <color indexed="81"/>
            <rFont val="Tahoma"/>
            <family val="2"/>
          </rPr>
          <t xml:space="preserve">El código SEGPLAN: corresponde al número asignado para la meta en el  SEGPLAN.
</t>
        </r>
      </text>
    </comment>
    <comment ref="D6" authorId="0" shapeId="0" xr:uid="{00000000-0006-0000-03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3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3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3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3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300-00000700000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00000000-0006-0000-03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3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3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3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3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3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3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3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300-000010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3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3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3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3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3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3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300-000017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300-000018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3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300-00001A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3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300-00001C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400-000001000000}">
      <text>
        <r>
          <rPr>
            <sz val="9"/>
            <color indexed="81"/>
            <rFont val="Tahoma"/>
            <family val="2"/>
          </rPr>
          <t xml:space="preserve">El código SEGPLAN: corresponde al número asignado para la meta en el  SEGPLAN.
</t>
        </r>
      </text>
    </comment>
    <comment ref="D6" authorId="0" shapeId="0" xr:uid="{00000000-0006-0000-04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4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4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4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4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400-00000700000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00000000-0006-0000-04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4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4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4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4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4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4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4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400-000010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4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4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4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4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4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4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400-000017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400-000018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4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400-00001A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4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400-00001C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500-000001000000}">
      <text>
        <r>
          <rPr>
            <sz val="9"/>
            <color indexed="81"/>
            <rFont val="Tahoma"/>
            <family val="2"/>
          </rPr>
          <t xml:space="preserve">El código SEGPLAN: corresponde al número asignado para la meta en el  SEGPLAN.
</t>
        </r>
      </text>
    </comment>
    <comment ref="D6" authorId="0" shapeId="0" xr:uid="{00000000-0006-0000-05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5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5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5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5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500-00000700000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00000000-0006-0000-05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5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5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5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5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5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5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5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500-000010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5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5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5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5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5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5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500-000017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500-000018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5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500-00001A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5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500-00001C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600-000001000000}">
      <text>
        <r>
          <rPr>
            <sz val="9"/>
            <color indexed="81"/>
            <rFont val="Tahoma"/>
            <family val="2"/>
          </rPr>
          <t xml:space="preserve">El código SEGPLAN: corresponde al número asignado para la meta en el  SEGPLAN.
</t>
        </r>
      </text>
    </comment>
    <comment ref="D6" authorId="0" shapeId="0" xr:uid="{00000000-0006-0000-06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6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6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6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6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600-00000700000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00000000-0006-0000-06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6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6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6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6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6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6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6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600-000010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6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6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6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6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6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6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600-000017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600-000018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6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600-00001A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6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600-00001C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sharedStrings.xml><?xml version="1.0" encoding="utf-8"?>
<sst xmlns="http://schemas.openxmlformats.org/spreadsheetml/2006/main" count="919" uniqueCount="363">
  <si>
    <t>DEPENDENCIA:</t>
  </si>
  <si>
    <t>Programa Plan de Desarrollo</t>
  </si>
  <si>
    <t>UNIDAD DE MEDIDA</t>
  </si>
  <si>
    <t>INDICADOR</t>
  </si>
  <si>
    <t>Total</t>
  </si>
  <si>
    <t>% VIGENCIA</t>
  </si>
  <si>
    <t>% PDD</t>
  </si>
  <si>
    <t>AVANCES Y LOGROS</t>
  </si>
  <si>
    <t>BENEFICIOS</t>
  </si>
  <si>
    <t>RETRASOS Y SOLUCIONES</t>
  </si>
  <si>
    <t>JUN</t>
  </si>
  <si>
    <t>JUL</t>
  </si>
  <si>
    <t>AGO</t>
  </si>
  <si>
    <t>SEP</t>
  </si>
  <si>
    <t>OCT</t>
  </si>
  <si>
    <t>NOV</t>
  </si>
  <si>
    <t>DIC</t>
  </si>
  <si>
    <t>TOTAL</t>
  </si>
  <si>
    <t>AVANCE</t>
  </si>
  <si>
    <t>FEB</t>
  </si>
  <si>
    <t>MAR</t>
  </si>
  <si>
    <t>ABR</t>
  </si>
  <si>
    <t>MAY</t>
  </si>
  <si>
    <t>ENE</t>
  </si>
  <si>
    <t>SISTEMA INTEGRADO DE GESTIÓN</t>
  </si>
  <si>
    <t>PROCESO DIRECCIONAMIENTO ESTRATÉGICO</t>
  </si>
  <si>
    <t>CÓDIGO INDICADOR</t>
  </si>
  <si>
    <t>CÓDIGO Y META PROYECTO DE INVERSIÓN ASOCIADA</t>
  </si>
  <si>
    <t>ORDENADOR DEL GASTO:</t>
  </si>
  <si>
    <t>Código: PE01-PR01-F01</t>
  </si>
  <si>
    <t>Proyecto Estratégico</t>
  </si>
  <si>
    <t>CUATRIENIO</t>
  </si>
  <si>
    <t>Eje / Pilar Plan de Desarrollo</t>
  </si>
  <si>
    <t xml:space="preserve"> META PRODUCTO</t>
  </si>
  <si>
    <t>CÓDIGO META PRODUCTO</t>
  </si>
  <si>
    <t xml:space="preserve">CÓDIGO Y NOMBRE DEL PROYECTO DE INVERSIÓN </t>
  </si>
  <si>
    <t>PROGRAMACIÓN CUATRIENIO</t>
  </si>
  <si>
    <t>Total Ejecutado</t>
  </si>
  <si>
    <t>SEGUIMIENTO VIGENCIA</t>
  </si>
  <si>
    <t>1. Orientar las acciones de la Secretaría Distrital de Movilidad hacia la visión cero, es decir, la reducción sustancial de víctimas fatales y lesionadas en siniestros de tránsito</t>
  </si>
  <si>
    <t xml:space="preserve">2. Fomentar la cultura ciudadana y el respeto entre todos los usuarios de todas las formas de transporte, protegiendo en especial los actores vulnerables y los modos activos </t>
  </si>
  <si>
    <t>3. Propender por la sostenibilidad ambiental, económica y social de la movilidad en una visión integral de planeción de ciudad y movilidad</t>
  </si>
  <si>
    <t>4. Ser ejemplo en la rendición de cuentas a la ciudadanía</t>
  </si>
  <si>
    <t>5. Ser transparente, incluyente, equitativa en género y garantista de la participación e involucramiento ciudadanos y del sectro privado</t>
  </si>
  <si>
    <t xml:space="preserve">6. Proveer un ecosistema adecuado para la innovación y adopción  de nuevas y mejores tecnologías de movilidad y de información y comunicación </t>
  </si>
  <si>
    <t xml:space="preserve">7. Prestar servicios eficientes, oportunos y de calidad a la ciudadanía, tanto en gestión como en trámites de la movilidad </t>
  </si>
  <si>
    <t>8. Contar con un excelente equipo humano y condiciones laborales que hagan de la Secretaría Distrital de Movilidad un lugar atractivo para trabajar y desarrollarse profesionalmente</t>
  </si>
  <si>
    <t>Producto</t>
  </si>
  <si>
    <t>Proceso</t>
  </si>
  <si>
    <t>Formato de Hoja de Vida Indicador</t>
  </si>
  <si>
    <t>Actividad</t>
  </si>
  <si>
    <t xml:space="preserve">CODIGO: PE01-PR01-F03 </t>
  </si>
  <si>
    <t>VERSIÓN 4.0</t>
  </si>
  <si>
    <t>Operación</t>
  </si>
  <si>
    <t>HOJA DE VIDA INDICADOR</t>
  </si>
  <si>
    <t>SECRETARÍA DISTRITAL DE MOVILIDAD</t>
  </si>
  <si>
    <t>SECCIÓN 1. Identificación del Indicador</t>
  </si>
  <si>
    <t>Constante</t>
  </si>
  <si>
    <t>1. Código SEGPLAN Meta Proyecto</t>
  </si>
  <si>
    <t>2.  Descripción Meta Proyecto de Inversión o de Gestión</t>
  </si>
  <si>
    <t>Apoyo</t>
  </si>
  <si>
    <t>Creciente</t>
  </si>
  <si>
    <t>3. Fuente PMR</t>
  </si>
  <si>
    <t>4. Dependencia responsable</t>
  </si>
  <si>
    <t>5. Meta con territorialización</t>
  </si>
  <si>
    <t>Misional</t>
  </si>
  <si>
    <t>Decreciente</t>
  </si>
  <si>
    <t>6. Proyecto</t>
  </si>
  <si>
    <t>7. Código del Proyecto</t>
  </si>
  <si>
    <t>Estratégico</t>
  </si>
  <si>
    <t>Suma</t>
  </si>
  <si>
    <t>8. Proceso</t>
  </si>
  <si>
    <t>9. Código del proceso</t>
  </si>
  <si>
    <t>Evaluación</t>
  </si>
  <si>
    <t>10. Objetivo estratégico</t>
  </si>
  <si>
    <t>11. Meta Producto</t>
  </si>
  <si>
    <t>SI</t>
  </si>
  <si>
    <t>12. Nombre del indicador</t>
  </si>
  <si>
    <t>13. Tipología</t>
  </si>
  <si>
    <t>Eficiencia</t>
  </si>
  <si>
    <t>Anual</t>
  </si>
  <si>
    <t>NO</t>
  </si>
  <si>
    <t>14. Fecha de programación</t>
  </si>
  <si>
    <t>15. Tipo anualización</t>
  </si>
  <si>
    <t>Semestral</t>
  </si>
  <si>
    <t>16. Objetivo y descripción del Indicador</t>
  </si>
  <si>
    <t>Trimestral</t>
  </si>
  <si>
    <t>17. Fuente u origen de Datos</t>
  </si>
  <si>
    <t>Mensual</t>
  </si>
  <si>
    <t>18. Fórmula de Cálculo</t>
  </si>
  <si>
    <t>19. Unidad de medida del indicador</t>
  </si>
  <si>
    <t>Eficacia</t>
  </si>
  <si>
    <t xml:space="preserve">20.  Nombre de las Variables </t>
  </si>
  <si>
    <t>VARIABLE 1 - Numerador</t>
  </si>
  <si>
    <t>VARIABLE 2 - Denominador</t>
  </si>
  <si>
    <t>Efectividad</t>
  </si>
  <si>
    <t>21. Unidad de medida (de la variable)</t>
  </si>
  <si>
    <t>22. Descripción de la variable</t>
  </si>
  <si>
    <t>23. Inicio de la Serie</t>
  </si>
  <si>
    <t>25. Línea base</t>
  </si>
  <si>
    <t>24. Fin de la Serie</t>
  </si>
  <si>
    <t>26. Valor de la Meta</t>
  </si>
  <si>
    <t>27. Frecuencia del reporte</t>
  </si>
  <si>
    <t xml:space="preserve">28. Observación a la magnitud propuesta para la Meta </t>
  </si>
  <si>
    <t>SECCIÓN 2. Seguimiento al Indicador</t>
  </si>
  <si>
    <t>Mes</t>
  </si>
  <si>
    <t>29. Numerador (Variable 1)</t>
  </si>
  <si>
    <t>Numerador Acumulado (Variable 1)</t>
  </si>
  <si>
    <t>30. Denominador (Variable 2)</t>
  </si>
  <si>
    <t>Denominador Acumulado (Variable 2)</t>
  </si>
  <si>
    <t>% Cumplimiento del período reportado</t>
  </si>
  <si>
    <t>% Cumplimiento en la vigencia</t>
  </si>
  <si>
    <t>% Cumplimiento de la meta</t>
  </si>
  <si>
    <t xml:space="preserve">Enero </t>
  </si>
  <si>
    <t>Febrero</t>
  </si>
  <si>
    <t>Marzo</t>
  </si>
  <si>
    <t>Abril</t>
  </si>
  <si>
    <t>Mayo</t>
  </si>
  <si>
    <t>Junio</t>
  </si>
  <si>
    <t>Julio</t>
  </si>
  <si>
    <t>Agosto</t>
  </si>
  <si>
    <t>Septiembre</t>
  </si>
  <si>
    <t>Octubre</t>
  </si>
  <si>
    <t>Noviembre</t>
  </si>
  <si>
    <t>Diciembre</t>
  </si>
  <si>
    <t>31. Observaciones del avance de meta en el periodo</t>
  </si>
  <si>
    <t>SECCIÓN 3. Análisis de tendencia del Indicador</t>
  </si>
  <si>
    <t>32. Avances y logros</t>
  </si>
  <si>
    <t>33.Retrasos y soluciones</t>
  </si>
  <si>
    <t>34. Beneficios para la Comunidad/Entidad</t>
  </si>
  <si>
    <t>SECCIÓN 4. Actualización y Responsables del reporte</t>
  </si>
  <si>
    <t>35. Control de actualizaciones</t>
  </si>
  <si>
    <t xml:space="preserve">36. Fecha </t>
  </si>
  <si>
    <t>37. Campo modificado</t>
  </si>
  <si>
    <t>38.Modificación realizada.</t>
  </si>
  <si>
    <t>39. Responsable del Análisis</t>
  </si>
  <si>
    <t>40. Responsable del reporte</t>
  </si>
  <si>
    <t>41. Director / Jefe de Oficina / Subdirector</t>
  </si>
  <si>
    <t>44. Subsecretario (a) / Ordenador (a) de gasto</t>
  </si>
  <si>
    <t>42. Firma Director / Jefe Oficina</t>
  </si>
  <si>
    <t>45. Firma Subsecretario  (a) / Ordenador (a) de gasto</t>
  </si>
  <si>
    <t>43. Firma Subdirector</t>
  </si>
  <si>
    <t>Formato de Anexo de Acitividades</t>
  </si>
  <si>
    <t>CÓDIGO: PE01-PR01-F11</t>
  </si>
  <si>
    <t>SUBSECRETARÍA RESPONSABLE:</t>
  </si>
  <si>
    <t>Sección No. 2: EJECUCIÓN</t>
  </si>
  <si>
    <t>1. NÚMERO</t>
  </si>
  <si>
    <t>2. ACTIVIDADES PRIMARIAS</t>
  </si>
  <si>
    <t>4. No.</t>
  </si>
  <si>
    <t>5. ACTIVIDADES SECUNDARIAS</t>
  </si>
  <si>
    <t>TIPOLOGÍA</t>
  </si>
  <si>
    <t>Porcentaje</t>
  </si>
  <si>
    <t>Cantidad</t>
  </si>
  <si>
    <t>240 - 52 estrategias integrales de seguridad vial que incluyan cultura ciudadana implementadas en un punto, tramo o zona.</t>
  </si>
  <si>
    <t>1032 - Gestión y control de tránsito y transporte</t>
  </si>
  <si>
    <t>Dirección de Control y Vigilancia</t>
  </si>
  <si>
    <t>Gestión y control de tránsito y transporte</t>
  </si>
  <si>
    <t>PM04</t>
  </si>
  <si>
    <t>ANGELICA PICO</t>
  </si>
  <si>
    <t>Porcentaje de avance en actividades ejecutadas / Porcentaje total de avance de actividades programado en la vigencia</t>
  </si>
  <si>
    <t>Porcentaje de avance en actividades ejecutadas</t>
  </si>
  <si>
    <t>Porcentaje total de avance de actividades programado en la vigencia</t>
  </si>
  <si>
    <t>Meta mensual</t>
  </si>
  <si>
    <t>Control y vigilancia - Sistema Inteligente de Transporte</t>
  </si>
  <si>
    <t>ALEJANDRO FORERO GUZMAN</t>
  </si>
  <si>
    <t>PM03</t>
  </si>
  <si>
    <t>Auditorías a empresas de transporte público</t>
  </si>
  <si>
    <t>El objetivo del indicador es medir la cantidad de empresas a las cuales se les ha realizado visita administrativa ya sea de auditoria o de seguimiento en relación con las visitas administrativas que se encontraban  programadas para el período de reporte.</t>
  </si>
  <si>
    <t>Control y vigilancia - Reporte de actividades de los contratistas del grupo de auditorias</t>
  </si>
  <si>
    <t>No. De visitas administrativas realizadas</t>
  </si>
  <si>
    <t>Es la cantidad de visitas administrativas ya sea de auditoria o de seguimiento que se realiza a las empresas prestadoras del servicio de transporte público; ya sea colectivo, individual o masivo.</t>
  </si>
  <si>
    <t xml:space="preserve"> No. De Visitas administrativas programadas</t>
  </si>
  <si>
    <t>Es el número de visitas administrativas que se tiene programado realizar en el período de tiempo del reporte.</t>
  </si>
  <si>
    <t>ANGELICA PICO-ANALISIS/LUIS HUMBERTO GONZALEZ-INFORMACION</t>
  </si>
  <si>
    <t>Número de señales verticales instaladas</t>
  </si>
  <si>
    <t xml:space="preserve"> Número de km demarcados</t>
  </si>
  <si>
    <t xml:space="preserve">Implementación 100% segunda fase - Sistema Inteligente de Transporte
</t>
  </si>
  <si>
    <t>Porcentaje de implementación de la segunda fase del Sistema Inteligente de Transporte</t>
  </si>
  <si>
    <t xml:space="preserve">Diseño e implementación 100% de la segunda fase de semáforos inteligentes
</t>
  </si>
  <si>
    <t xml:space="preserve"> Porcentaje de implementación de la segunda fase de semáforos inteligentes</t>
  </si>
  <si>
    <t xml:space="preserve">Diseño e implementación 100% de la primera fase de Detección Electrónica de Infracciones (DEI)
</t>
  </si>
  <si>
    <t>Porcentaje de diseño e implementación de la primera fase de Detección Electrónica de Infracciones (DEI)</t>
  </si>
  <si>
    <t>N.A</t>
  </si>
  <si>
    <t>Formato de Anexo de Actividades</t>
  </si>
  <si>
    <t>DIANA VIDAL</t>
  </si>
  <si>
    <t>CODIGO Y NOMBRE DEL PROYECTO DE INVERSIÓN O PROCESO</t>
  </si>
  <si>
    <t>ALMA ISABEL RONCALLO DÍAZ</t>
  </si>
  <si>
    <t>Demarcar el total de malla vial construida y conservada</t>
  </si>
  <si>
    <t>Señalizar verticalmente del total de malla vial construida y conservada</t>
  </si>
  <si>
    <t>Versión: 6.0</t>
  </si>
  <si>
    <t>VERSIÓN 3.0</t>
  </si>
  <si>
    <t>6. PONDERACIÓN
ACTIVIDAD SECUNDARIA</t>
  </si>
  <si>
    <t>7. FECHA ESTIMADA DE  EJECUCIÓN</t>
  </si>
  <si>
    <t>8. AVANCE PONDERADO</t>
  </si>
  <si>
    <t>9. FECHA EJECUCIÓN</t>
  </si>
  <si>
    <t>10. OBSERVACIONES</t>
  </si>
  <si>
    <t>3. PONDERACIÓN
ACTIVIDAD PRIMARIA</t>
  </si>
  <si>
    <t>META POA ASOCIADA</t>
  </si>
  <si>
    <t>Formato de programación y seguimiento al Plan Operativo Anual de gestión con inversión</t>
  </si>
  <si>
    <t>CODIGO Y NOMBRE DEL PROYECTO DE INVERSIÓN O DEL POA SIN INVERSIÓN</t>
  </si>
  <si>
    <t>(No. De visitas administrativas realizadas / No. De Visitas administrativas programadas)*100</t>
  </si>
  <si>
    <t>Implementación 100% segunda fase - Sistema Inteligente de Transporte</t>
  </si>
  <si>
    <t>231 - Implementación 100% segunda fase - Sistema Inteligente de Transporte</t>
  </si>
  <si>
    <t>Actividades para la segunda fase del Sistema Inteligente de Transporte</t>
  </si>
  <si>
    <t>El objetivo del indicador es medir el porcentaje de avance de las actividades a desarrollar  tendientes a la implementación de la segunda fase del Sistema Inteligente de Transporte</t>
  </si>
  <si>
    <t>Se registra el porcentaje de actividades desarrolladas sobre las programadas para la segunda fase del Sistema Inteligente de Transporte</t>
  </si>
  <si>
    <t>Se registra el porcentaje  de actividades programadas para la segunda fase del Sistema Inteligente de Transporte</t>
  </si>
  <si>
    <t>14. Realizar 133 visitas administrativas y de seguimiento a empresas prestadoras del servicio público de transporte.</t>
  </si>
  <si>
    <t>Trim  1</t>
  </si>
  <si>
    <t>Trim  2</t>
  </si>
  <si>
    <t>Trim  3</t>
  </si>
  <si>
    <t>Trim  4</t>
  </si>
  <si>
    <t>TOTAL AÑO</t>
  </si>
  <si>
    <t>Prog</t>
  </si>
  <si>
    <t>Ejec</t>
  </si>
  <si>
    <t>Enero de 2018</t>
  </si>
  <si>
    <t>Diciembre de 2018</t>
  </si>
  <si>
    <t>Sección No. 1: PROGRAMACION  VIGENCIA 2018</t>
  </si>
  <si>
    <t>Sección No. 1: PROGRAMACION  VIGENCIA _2018</t>
  </si>
  <si>
    <t>La cifra acumulada del primer trimestre de la vigencia 2018, está superando considerablemente la meta establecida para este período de tiempo pues se encontraba en 24,50 kilómetros carril demarcados y se llevan con corte a 31 de marzo  45,07 kilómetros carril demarcados, lo que significa que a la fecha se tiene un porcentaje acumulado de cumplimiento para la vigencia de 183,96%; esto gracias a la gestión que se ha venido adelnatando con los contratistas de las cinco zonas en las cuales se encuntra actualmente dividida la ciudad y que atienden los contratos de señalización de manera integral en la ciudad.</t>
  </si>
  <si>
    <t>Al realizar la demarcación de vías en la ciudad se incrementa  la seguridad vial , en la medida  que los diferentes actores viales conozcan y  respeten la demarcación , pues cabe mencionar que la inversión realizada por  la entidad y la ciudad en materia de demarcación es muy grande cada año y  debe mantenerse de manera constante pues la pintura se borra o se desgasta; es así como la Entidad vela porque las garantías de las implmentaciones se cumplan pero la misma depende directamente de la calidad de la vía, las condiciones ambientales, y una serie de factores que se tienen en cuenta en el anexo técnico que forma parte integral de  cada contrato; de manera tal que la demarcación es una labor con un  costo representativo en las finanzas de la ciudad, que en la medida en que sea reconocido y valorado por la ciudadanía mejora las condiciones de movilidad y de seguridad de los habitantes y visitantes.</t>
  </si>
  <si>
    <t>La cifra acumulada del primer trimestre de la vigencia 2018, está superando considerablemente la meta establecida para este período de tiempo pues la misma era de 150 señales verticales instaladas y se llevan con corte a 31 de marzo  1646 instaladas,  lo que significa que a la fecha se tiene un porcentaje acumulado de cumplimiento para la vigencia de 1097,33%; esto gracias a la gestión que se ha venido adelnatando con los contratistas de las cinco zonas en las cuales se encuntra actualmente dividida la ciudad y que atienden los contratos de señalización de manera integral en la ciudad.</t>
  </si>
  <si>
    <t>La seguridad vial se ve incrementada en la medida en que se aumente la cantidad de señales verticales instaladas, siempre y cuando los diferentes actores viales las conozcan y les den cumplimiento, puesto que más que la instalación la seguridad se dá en la medida en que se respete lo que indica cada una de las señales; es así como con la inversión que realiza la entidad y con el apoyo de la ciudadanía que debe valorar y acatar esa inversión,  las condiciones de movilidad y de seguridad de los habitantes y visitantes de la ciudad se mejora puesto que las condiciones de desplazamiento lo hacen.</t>
  </si>
  <si>
    <t>N/A</t>
  </si>
  <si>
    <t>En el primer trimestre de la vigencia, se estructuró toda la docuemntación técnica que permitió la contratación de los Servicios profesionales para la interventoría  del Convenio 1029 del 2010, servicio que actualemnte se presta a la entidad, y su ejecucion se encuentra en normal  desarrollo de las actividades programadas en el cronogramaga pactado para efectos de seguimiento y control de la operacion y mantenimiento del Centro de Gestión de Tránsito, de l aRed de Comunicaciones del SIT y demas componentes que integran el SIT en el marco del Convenio 1029 del 2010.</t>
  </si>
  <si>
    <t>En conjunto el desarrollo de las actividades d elas metas 11,12 y 13, buscan Implementar un sistema de gestión y control de la demanda de transporte conformado por sistemas inteligentes y diversas tecnologías que permitan una operación y control efectivo de las variables que afectan la movilidad, garantizando el tiempo promedio de viaje en la ciudad de 56 minutos.</t>
  </si>
  <si>
    <t>Servicios de Información en Nube electrónica</t>
  </si>
  <si>
    <t>primer trimestre: La entidad, se encuntra en ejecucion del contrato para la Implementación del sistema de semáforos inteligente SSI - para la ciudad de Bogotá, adjudicado en Diciembre del 2017 e incluye vigencia futruras 2018 y 2019, las cuales han sido comprometidas debidamente con la legalización del mismo.</t>
  </si>
  <si>
    <t>Durante el primer trimestre de la vigencia 2018, se realizó la Adición del contrato N° 2017-1319, lo cual permitira  continuar con los servicios técnicos y tecnológicos de comparendos por medio de  dispositivos móviles y bolígrafos digitales para gestión de comparendos.</t>
  </si>
  <si>
    <t>Servicios profesionales para la interventoría Convenio 1029 del 2010</t>
  </si>
  <si>
    <t>Estudios previos  y estructuración técnica, financiera  y legal para llevar a cabo la contratación directa de la Universidad Distrital Francisco Jose de Caldas para realizar la Interventoría Integral del Convenio 1029.</t>
  </si>
  <si>
    <t>Licenciamiento de Autocad</t>
  </si>
  <si>
    <t>Estudios previos  y estructuración técnica, financiera  y legal para llevar a cabo la contratación para el licenciamiento de Autocad.</t>
  </si>
  <si>
    <t>Estudios previos  y estructuración técnica, financiera  y legal para llevar a cabo la contratación del servicio de informacion en nube electrónica.</t>
  </si>
  <si>
    <t>PARTE 1. Identificación del Indicador</t>
  </si>
  <si>
    <t>PARTE 2. Seguimiento al Indicador</t>
  </si>
  <si>
    <t>PARTE 3. Actualización y Responsables del reporte</t>
  </si>
  <si>
    <t>Magnitud Ejecutada</t>
  </si>
  <si>
    <t xml:space="preserve">Magnitud programada </t>
  </si>
  <si>
    <t>HOJA DE VIDA DEL INDICADOR</t>
  </si>
  <si>
    <t>Código: PE01-PR06-F03</t>
  </si>
  <si>
    <t>Versión: 3.0</t>
  </si>
  <si>
    <t>Código SEGPLAN Meta/Actividad Proyecto</t>
  </si>
  <si>
    <t>Descripción Meta/Actividad Proyecto de Inversión o de Gestión</t>
  </si>
  <si>
    <t>Meta/Actividad con territorialización</t>
  </si>
  <si>
    <t>Dependencia responsable</t>
  </si>
  <si>
    <t>Indicador PMR</t>
  </si>
  <si>
    <t>Nombre Proyecto</t>
  </si>
  <si>
    <t>Código del Proyecto</t>
  </si>
  <si>
    <t>Código del proceso</t>
  </si>
  <si>
    <t>Objetivo estratégico</t>
  </si>
  <si>
    <t>Meta Sectorial</t>
  </si>
  <si>
    <t>Tipología</t>
  </si>
  <si>
    <t>Tipo anualización</t>
  </si>
  <si>
    <t>Nombre del indicador</t>
  </si>
  <si>
    <t>Fecha de programación</t>
  </si>
  <si>
    <t>Objetivo y descripción del Indicador</t>
  </si>
  <si>
    <t>Fuente u origen de Datos</t>
  </si>
  <si>
    <t>Fórmula de Cálculo</t>
  </si>
  <si>
    <t>Unidad de medida del indicador</t>
  </si>
  <si>
    <t>Magnitud ejecutada mensual</t>
  </si>
  <si>
    <t>Magnitud programada mensual</t>
  </si>
  <si>
    <t>Magnitud ejecutada Acumulada</t>
  </si>
  <si>
    <t xml:space="preserve"> Magnitud programada acumulada</t>
  </si>
  <si>
    <t>% Avance frente a la meta mensual</t>
  </si>
  <si>
    <t xml:space="preserve">Nombre de las Variables </t>
  </si>
  <si>
    <t>Unidad de medida (de la variable)</t>
  </si>
  <si>
    <t>Descripción de la variable</t>
  </si>
  <si>
    <t>Inicio de la Serie</t>
  </si>
  <si>
    <t>Fin de la Serie</t>
  </si>
  <si>
    <t>Frecuencia del reporte</t>
  </si>
  <si>
    <t>Línea base</t>
  </si>
  <si>
    <t>Valor de la Meta</t>
  </si>
  <si>
    <t>% Avance Acumulado frente al PDD</t>
  </si>
  <si>
    <t xml:space="preserve">Justificación meta inferior a línea base </t>
  </si>
  <si>
    <t>Acumulado cuatrienio</t>
  </si>
  <si>
    <t>% Avance acumulado</t>
  </si>
  <si>
    <t>Descripción del avance de meta en el periodo</t>
  </si>
  <si>
    <t>Descripción avances y logros</t>
  </si>
  <si>
    <t>Descripción retrasos y soluciones</t>
  </si>
  <si>
    <t>Beneficios para la Comunidad/Entidad</t>
  </si>
  <si>
    <t>Control de actualizaciones</t>
  </si>
  <si>
    <t xml:space="preserve">Fecha </t>
  </si>
  <si>
    <t>Campo modificado</t>
  </si>
  <si>
    <t>Modificación realizada.</t>
  </si>
  <si>
    <t>Responsable del Análisis</t>
  </si>
  <si>
    <t>Responsable del reporte</t>
  </si>
  <si>
    <t>Jefe de Oficina y/o Subdirector(a)</t>
  </si>
  <si>
    <t>Firma Jefe Oficina y/o Subdirector(a)</t>
  </si>
  <si>
    <t>Subdirección de Atención a la Fauna</t>
  </si>
  <si>
    <t>Consolidar 1 escuadrón anticrueldad con mayor capacidad de respuesta en la atención de casos por presunto maltrato animal.</t>
  </si>
  <si>
    <t>Atender 60.000 animales a través de programas en brigadas, urgencias veterinarias, adopción, custodia, maltrato, comportamiento, identificación u otros que sean requeridos.</t>
  </si>
  <si>
    <t>Esterilizar 356.000 perros y gatos  priorizando las localidades con mayores cifras poblacionales estimadas.</t>
  </si>
  <si>
    <t>Servicio para la atención de animales en condición de vulnerabilidad a través de los programas del IDPYBA en Bogotá</t>
  </si>
  <si>
    <t>Desarrollar e implementar un programa de atención integral a la fauna sinantrópica del Distrito Capital incluyendo un piloto para realizar un diagnóstico sobre enjambres en Bogotá.</t>
  </si>
  <si>
    <t>Desarrollar 1 línea base para la atención de animales sinantropicos incluyendo un diagnóstico para el manejo de enjambres de abejas en el D.C.</t>
  </si>
  <si>
    <t>Porcentaje (%) de avance en la construcción del documento diagnóstico y la batería de indicadores y metas.</t>
  </si>
  <si>
    <t>porcentaje %</t>
  </si>
  <si>
    <t>porcentaje de avance programado</t>
  </si>
  <si>
    <t>Porcentaje (%)</t>
  </si>
  <si>
    <t xml:space="preserve">Hace referencia al porcentaje de avance acumulado </t>
  </si>
  <si>
    <t>Hace referencia al porcentaje de avance programado para el periodo de medición.</t>
  </si>
  <si>
    <t>60.000 animales atendidos en los programas de atención integral de la fauna doméstica del Distrito Capital.</t>
  </si>
  <si>
    <t>Fortalecer el Escuadrón Anticrueldad mediante la ampliación de la capacidad de respuesta frente a casos de maltrato animal en la Línea 123 y en el equipo técnico especializado del IDPYBA.</t>
  </si>
  <si>
    <t>Realizar la esterilización de 356.000 animales en el Distrito Capital</t>
  </si>
  <si>
    <t>PM01</t>
  </si>
  <si>
    <t>PM05</t>
  </si>
  <si>
    <t>PM05 - PM01</t>
  </si>
  <si>
    <t>Número</t>
  </si>
  <si>
    <t>Numero de escuadrones fortalecidos</t>
  </si>
  <si>
    <t>(Numero de Escuadrones fortalecidos / Numero de Escaudrones Programados) * 100%</t>
  </si>
  <si>
    <t>Numero de Escuadrones fortalecidos</t>
  </si>
  <si>
    <t>Numero</t>
  </si>
  <si>
    <t>Permite medir el avance obetnido en el periodo.</t>
  </si>
  <si>
    <t>permite medir la cantidad programada para el periodo</t>
  </si>
  <si>
    <t>Numero de animales esterilizados</t>
  </si>
  <si>
    <t>numero de animales programados a esterilizar</t>
  </si>
  <si>
    <t>permite medir la cantidad de animales esterilizados</t>
  </si>
  <si>
    <t>Permite medir la cantidad de animales programados para estirilizar.</t>
  </si>
  <si>
    <t>Numero de animales atendidos</t>
  </si>
  <si>
    <t>Numero de animales programados</t>
  </si>
  <si>
    <t>La variable permite medir la cantidad de animales atendidos.</t>
  </si>
  <si>
    <t>La variable permite medir la cantidad de animales programados.</t>
  </si>
  <si>
    <t>Número de animales esterilizados</t>
  </si>
  <si>
    <t>Número de animales atendidos en el Distrito Capital por los diferentes programas del Instituto</t>
  </si>
  <si>
    <t>(Porcentaje de avance obtenido  / porcentaje de avance programado) *100%</t>
  </si>
  <si>
    <t>Porcentaje de avance obtenido</t>
  </si>
  <si>
    <t>El origen de los datos proviene del reporte mensual realizado por el area junto con los soportes en medio magnetico (bases en excel, historias clinicas, documentos tecnicos, informes, actas entre otros).</t>
  </si>
  <si>
    <t>El indicador  "Numero de Animales esterilizados" permite llevar seguimiento a la cantidad de animales (perros y gatos) esterilizados.</t>
  </si>
  <si>
    <t>El indicador  "Numero de escuadrones fortalecidos" tiene por objeto medir el avance de ejecución, a traves del seguimiento de un cronograma de actividades propuesto para el fortalecimiento del escuadron anticrueldad.</t>
  </si>
  <si>
    <t>(Numero de animales atendidos / Numero de animales programados) * 100%</t>
  </si>
  <si>
    <t>(Numero de animales esterilizados / numero de animales programados para esterilizar) * 100%</t>
  </si>
  <si>
    <t>Numero de Escuadrones Programados</t>
  </si>
  <si>
    <t>Enero</t>
  </si>
  <si>
    <t>Enero 2021</t>
  </si>
  <si>
    <t>Enero  2021</t>
  </si>
  <si>
    <t xml:space="preserve">La meta establecida para el 2021 es inferior con respecto a la linea base teniendo en cuenta que para el 2021 se define no incluir dentro del conteo de la meta aquellos animales que son identificados a traves  de jornadas, teniendo en cuenta que para el ultimo trimestre de 2020 el comportamiento del programa mostro una alta demanda por parte de la ciudadania, impactando de esta manera la ejecución de la meta. No obstante, es importante aclarar que el servicio de identificación continuara siendo transversal a los programas, asi mismo dara continuidad al desarrollo de jornadas de identificación en la ciudad y será medido a traves de un indicador de gestión. </t>
  </si>
  <si>
    <t xml:space="preserve">
El indicador "Animales atendidos en el Distrito Capital", permite llevar seguimiento a la cantidad de animales en condición vulnerable que son atendidos a través de los programas en brigadas, urgencias veterinarias, adopción, custodia, maltrato, comportamiento, identificación, sinantropicos u otros que sean requeridos. 
De esta forma y entendiendo como atención integral la prestación de uno o varios servicios de acuerdo con las necesidades físicas y comportamentales del individuo, para el conteo de los animales atendidos en la Unidad de Cuidado Animal por procesos relacionados con la protección y la adopción (custodia, valoración en comportamiento y adopción), suman a la ejecución de la meta aquellos animales que ingresan a la UCA por abandono o son remitidos por otras entidades, ya que los demás animales son remitidos por programas del instituto y ya han sido contados previamente. 
En cuanto al servicio de Implantación de animales a traves de jornadas de identificación, este será medido a través de un indicador de gestión que hara parte del POA, teniendo en cuenta la alta demanda obtenida para el ultimo trimestre de 2020 y el impacto generado en la meta. Cabe aclarar que el servicio de identificación continuará siendo transversal a los programas del Instituto.</t>
  </si>
  <si>
    <t>El indicador tiene por objeto medir el porcentaje de avance en la ejecución, a traves del seguimiento de un cronograma de actividades propuesto para lograr el 16,84% de avance para el 2021.</t>
  </si>
  <si>
    <t>-</t>
  </si>
  <si>
    <t>Profesional Administrativa - Marcela Plazas Torres</t>
  </si>
  <si>
    <t xml:space="preserve"> </t>
  </si>
  <si>
    <t>Se da continuidad al programa que construye y brinda lineamientos tecnicos para el manejo y la atención de animales sinantropicos, priorizando las especies Columba livia y Apis mellifera.</t>
  </si>
  <si>
    <t>Minimizar impactos negativos en la salud ambiental del Distrito Capital.
Fortalecer la protección y bienestar de la fauna en el Distrito
Brindar mayor oportunidad a los animales en condición vulnerable.
Ofertar programas en atención por maltrato, atención en salud animal, urgencias veterinarias, adopción, custodia y/o brigadas de salud, pemite fortalecer los procesos de protección y bienestar animal en la ciudad.
Brindar la oportunidad a caninos y felinos en encontrar un hogar responsable a traves del proceso de adopción.</t>
  </si>
  <si>
    <t>Con el fortalecimiento del Escuadron Anticrueldad se contribuye en la protección y el bienestar animal en el Distrito Capital.</t>
  </si>
  <si>
    <t>Proteger la vida y ser garantes del trato digno hacia los animales, a través de acciones de protección y bienestar animal</t>
  </si>
  <si>
    <t>Lider Area Fauna Domestica - Johanna Morales
Profesionales Sinántropicos - Mauricio Cano</t>
  </si>
  <si>
    <t>Subdirectora de Atención a la Fauna - Johanna Izquierdo Paez</t>
  </si>
  <si>
    <t>Lider Area Registro y Control- Julian Tarquino
Lider Area Fauna Domestica  - Johanna Morales
Profesional Area Custodia y Adopciones - Juan Camilo Panqueba - Angie Duran
Profesional Programa Escuadrón Anticrueldad - Leidy Rojas
Profesionales Urgencias - Miguel Acevedo - Alejandra Escobar
Profesionales Brigadas  - Miguel Acevedo - Magda Arevalo</t>
  </si>
  <si>
    <t>Lider Area Fauna Domestica  - Johanna Morales
Profesional Programa Esterilizaciones - Johanna Diaz</t>
  </si>
  <si>
    <t>Lider Area Registro y Control  - Julian Tarquino
Profesional Programa en atención por Maltrato - Leidy Rojas</t>
  </si>
  <si>
    <t>Contribuye al control poblacional de los perros y gatos en la ciudad, asi como en temas relacionados con la salud publica.</t>
  </si>
  <si>
    <t>En el mes de abril se logro una magnitud ejecutada acumulada de 2,239% lo que corresponde al 13,29% de lo programado.</t>
  </si>
  <si>
    <t>Se logró un avance del 0.714% lo que corresponde a las siguientes actividades: 
• Se realizaron 8 censos poblacionales Columba livia en las siguientes localidades: Usaquén 2, Chapinero 1, Santa Fe 2, Los Mártires 1 y La Candelaria 2.
• Se realizaron 10 visitas técnicas de acuerdo con los requerimientos realizados por la comunidad en las siguientes localidades: Usaquén 2, Chapinero 1, Kennedy 1, Engativá 1, Suba 1, Teusaquillo 1, Puente Aranda 1, La Candelaria 1 y Ciudad Bolívar 1.
• Se realizaron 2 jornadas de atención y bienestar de palomas de plaza.
• Se realizaron 5 jornadas de liberación.
• Se realizaron 5 jornadas de socialización.
• Se realizó el seguimiento permanente a la Unidad de Atención de Palomas.
• Se generaron avances en tres documentos técnicos de profundización denominados: "Acercamiento a un estudio etológico preliminar de palomas de plaza Columba livia en cautiverio con aplicación de enriquecimiento ambiental de acuerdo al concepto de bienestar animal”, “Hígado sano", paloma sana y " ¿Por qué las palomas pasaron de ser animales de fascinación a indeseables y el porqué de su vulneración que generan las palomas en las diversas y principales plazas de Bogotá? ".</t>
  </si>
  <si>
    <t>Con corte al 30 de abril se logro una magnitud ejecutada acumulada de 3.602 animales lo que corresponde al 27,50% de lo programado.</t>
  </si>
  <si>
    <r>
      <t xml:space="preserve">En el mes de abril se atendieron </t>
    </r>
    <r>
      <rPr>
        <b/>
        <sz val="9"/>
        <color theme="1"/>
        <rFont val="Arial"/>
        <family val="2"/>
      </rPr>
      <t>1055</t>
    </r>
    <r>
      <rPr>
        <sz val="9"/>
        <color theme="1"/>
        <rFont val="Arial"/>
        <family val="2"/>
      </rPr>
      <t xml:space="preserve"> animales, detallados de la siguiente manera:
Se atendieron por presunto maltrato </t>
    </r>
    <r>
      <rPr>
        <b/>
        <sz val="9"/>
        <color theme="1"/>
        <rFont val="Arial"/>
        <family val="2"/>
      </rPr>
      <t>485</t>
    </r>
    <r>
      <rPr>
        <sz val="9"/>
        <color theme="1"/>
        <rFont val="Arial"/>
        <family val="2"/>
      </rPr>
      <t xml:space="preserve"> animales (314 caninos, 65 felinos, 7 roedores, 1 bovinos, 39 porcinos, 39 aves de corral y 20 lagomorfos)
A traves de brigadas medicas se han atendido</t>
    </r>
    <r>
      <rPr>
        <b/>
        <sz val="9"/>
        <color theme="1"/>
        <rFont val="Arial"/>
        <family val="2"/>
      </rPr>
      <t xml:space="preserve"> 374</t>
    </r>
    <r>
      <rPr>
        <sz val="9"/>
        <color theme="1"/>
        <rFont val="Arial"/>
        <family val="2"/>
      </rPr>
      <t xml:space="preserve"> animales (316 perros y 58 gatos).
Por Urgencias Veterinarias se atendieron </t>
    </r>
    <r>
      <rPr>
        <b/>
        <sz val="9"/>
        <color theme="1"/>
        <rFont val="Arial"/>
        <family val="2"/>
      </rPr>
      <t>116</t>
    </r>
    <r>
      <rPr>
        <sz val="9"/>
        <color theme="1"/>
        <rFont val="Arial"/>
        <family val="2"/>
      </rPr>
      <t xml:space="preserve"> (88 perros y 28 felinos).
Ingresadon a la UCA </t>
    </r>
    <r>
      <rPr>
        <b/>
        <sz val="9"/>
        <color theme="1"/>
        <rFont val="Arial"/>
        <family val="2"/>
      </rPr>
      <t>26</t>
    </r>
    <r>
      <rPr>
        <sz val="9"/>
        <color theme="1"/>
        <rFont val="Arial"/>
        <family val="2"/>
      </rPr>
      <t xml:space="preserve"> animales los cuales ingresaron a la Unidad de Cuidado Animal por situación de abandono o remitidos por entidades como bomberos, policía y la Secretaria Distrital de Salud para la prestación del servicio de custodia.
Se presto atención veterinaria a</t>
    </r>
    <r>
      <rPr>
        <b/>
        <sz val="9"/>
        <color theme="1"/>
        <rFont val="Arial"/>
        <family val="2"/>
      </rPr>
      <t xml:space="preserve"> 54</t>
    </r>
    <r>
      <rPr>
        <sz val="9"/>
        <color theme="1"/>
        <rFont val="Arial"/>
        <family val="2"/>
      </rPr>
      <t xml:space="preserve"> palomas de plaza.
De otra parte, se realizaron las siguientes actividades de gestión:
Se entregaron 47 animales en adopción (26 perros y 21 gatos).
Se identificaron 6618 animales (3.210 perros y 3.408 gatos), de los cuales 4332 (2204 perros y 2128 gatos) fueron implantados a través de jornadas de identificación y 2286 (1006 perros y 1280 gatos) a través de los demás programas de Instituto.
Se conto con 408 animales residentes en la Unidad de Cuidado Animal con corte al 28 de febrero.
En la Unidad de Cuidado Animal se da continuidad al desarrollo de acciones complementarias a los tratamientos tradicionales de comportamiento con aumento de la actividad fisica de los animales, aromaterapia y musicoterapia.
Nota: Las cifras resaltadas en negrilla corresponden al desagregado de la magnitud ejecutada mensual. Para efectos de analisis, interpretar de acuerdo al objetivo y descripción del indicador. </t>
    </r>
  </si>
  <si>
    <t>Con corte al 30 de abril se logro una magnitud ejecutada acumulada del 0,0489, lo que corresponde al 29,82% de lo programado.</t>
  </si>
  <si>
    <t xml:space="preserve">En el mes de abril se realizaron 471 visitas de verificación de condiciones bienestar, desagregadas por localidad de la siguiente manera: Usaquén 36, Santa fe 11, San Cristóbal 16, Usme 11, Tunjuelito 14, Bosa 35, Kennedy 52, Fontibón 13, Engativá 78, Suba 108, Barrios unidos 7, Teusaquillo 14, Antonio Nariño 1, Puente Aranda 15, La candelaria 3, Rafael Uribe Uribe 25 y Ciudad bolívar 32.
• Se da continuidad a los avances en la actualización del procedimiento para la atención de animales víctimas de maltrato y/o crueldad, con el objetivo de implementar una articulación sólida entre el Escuadrón Anticrueldad y los demás programas de la Subdirección de Atención a la Fauna.
• Se han realizado mesas de trabajo para el mejoramiento de la herramienta de seguimiento (interno) a las solicitudes realizadas por entes de control o ciudadanía en general, que permite generar la trazabilidad completa de la atención realizada por el Escuadrón en términos de ley. 
• Se implementa un plan de contingencia, el cual consiste en realizar visitas de condiciones de bienestar animal a pie en la zona norte de la ciudad, no obstante se dará continuidad al uso de dos carros que continuarán realizando visitas (uno en zona norte y otro en zona sur).
</t>
  </si>
  <si>
    <t>Con corte al 30 de abril se logro una magnitud ejecutada acumulada de 6.278 animales lo que corresponde al 18,04% de lo programado.</t>
  </si>
  <si>
    <t>En el mes de abril se logro la esterilización de 2.457 animales en el Distrito, desagregados por localidad de la siguiente manera:
Usaquén 53, Santa fe 69, San Cristóbal 248, Usme 173, Tunjuelito 283, Bosa 221, Kennedy 342, Engativá 469, Barrios unidos 84, Antonio Nariño 92, La candelaria 79, Rafael Uribe Uribe 91 y Ciudad Bolívar 253.
Es de aclarar que en el ejercicio de seguimiento se identifico que para el mes pasado se reporto un animal al cual no le fue avalada la historia clinica, por tal razón se descuenta del total para el presente periodo de reporte.</t>
  </si>
  <si>
    <t>Se da continuidad a la ejecución de las actividades y tareas establecidas en el Plan de Acción, sin embargo los contagios por COVID-19 en los equipos técnicos, ha impactado la ejecución de los programas, de tal forma se proyecta que la ejecución de los programas pueda estabilizarse al finalizar el primer semestre del año.</t>
  </si>
  <si>
    <t>El retraso presentado se encuentra realacionado con  la aprobacion del procedimiento de atención por presunto maltrato, en el mes abril se logro un avance y se espera en el mes de mayo la aprobación definitiva de este.</t>
  </si>
  <si>
    <t>Se da continuidad a la ejecución de las actividades y tareas establecidas en el Plan de Acción, sin embargo el tercer pico de la pandemia por COVID - 19 ha impactado la ejecución del programa, de tal forma se proyecta que la ejecución del programa de esterilizaciones pueda estabilizarse al finalizar el primer semestre del año.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</si>
</sst>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3">
    <numFmt numFmtId="41" formatCode="_-* #,##0_-;\-* #,##0_-;_-* &quot;-&quot;_-;_-@_-"/>
    <numFmt numFmtId="43" formatCode="_-* #,##0.00_-;\-* #,##0.00_-;_-* &quot;-&quot;??_-;_-@_-"/>
    <numFmt numFmtId="164" formatCode="&quot;$&quot;\ #,##0_);[Red]\(&quot;$&quot;\ #,##0\)"/>
    <numFmt numFmtId="165" formatCode="_(* #,##0_);_(* \(#,##0\);_(* &quot;-&quot;_);_(@_)"/>
    <numFmt numFmtId="166" formatCode="_(&quot;$&quot;\ * #,##0.00_);_(&quot;$&quot;\ * \(#,##0.00\);_(&quot;$&quot;\ * &quot;-&quot;??_);_(@_)"/>
    <numFmt numFmtId="167" formatCode="_(* #,##0.00_);_(* \(#,##0.00\);_(* &quot;-&quot;??_);_(@_)"/>
    <numFmt numFmtId="168" formatCode="_-* #,##0.00\ &quot;€&quot;_-;\-* #,##0.00\ &quot;€&quot;_-;_-* &quot;-&quot;??\ &quot;€&quot;_-;_-@_-"/>
    <numFmt numFmtId="169" formatCode="_ * #,##0.00_ ;_ * \-#,##0.00_ ;_ * &quot;-&quot;??_ ;_ @_ "/>
    <numFmt numFmtId="170" formatCode="0.0%"/>
    <numFmt numFmtId="171" formatCode="_(* #,##0_);_(* \(#,##0\);_(* &quot;-&quot;??_);_(@_)"/>
    <numFmt numFmtId="172" formatCode="_(* #,##0.00_);_(* \(#,##0.00\);_(* &quot;-&quot;_);_(@_)"/>
    <numFmt numFmtId="173" formatCode="_-* #,##0.00\ &quot;$&quot;_-;\-* #,##0.00\ &quot;$&quot;_-;_-* &quot;-&quot;??\ &quot;$&quot;_-;_-@_-"/>
    <numFmt numFmtId="174" formatCode="_-* #,##0.00\ _$_-;\-* #,##0.00\ _$_-;_-* &quot;-&quot;??\ _$_-;_-@_-"/>
    <numFmt numFmtId="175" formatCode="_(* #,##0.0000_);_(* \(#,##0.0000\);_(* &quot;-&quot;??_);_(@_)"/>
    <numFmt numFmtId="176" formatCode="0.000%"/>
    <numFmt numFmtId="177" formatCode="0.000"/>
    <numFmt numFmtId="178" formatCode="_-* #,##0.000_-;\-* #,##0.000_-;_-* &quot;-&quot;??_-;_-@_-"/>
    <numFmt numFmtId="179" formatCode="0.0000"/>
    <numFmt numFmtId="180" formatCode="0.0000%"/>
    <numFmt numFmtId="181" formatCode="0.00000%"/>
    <numFmt numFmtId="182" formatCode="_(* #,##0.000_);_(* \(#,##0.000\);_(* &quot;-&quot;??_);_(@_)"/>
    <numFmt numFmtId="183" formatCode="0.000000"/>
    <numFmt numFmtId="184" formatCode="_-* #,##0.0000_-;\-* #,##0.0000_-;_-* &quot;-&quot;??_-;_-@_-"/>
  </numFmts>
  <fonts count="77" x14ac:knownFonts="1">
    <font>
      <sz val="11"/>
      <color theme="1"/>
      <name val="Calibri"/>
      <family val="2"/>
      <scheme val="minor"/>
    </font>
    <font>
      <sz val="11"/>
      <color indexed="8"/>
      <name val="Calibri"/>
      <family val="2"/>
    </font>
    <font>
      <sz val="11"/>
      <color indexed="8"/>
      <name val="Calibri"/>
      <family val="2"/>
    </font>
    <font>
      <b/>
      <sz val="10"/>
      <name val="Arial"/>
      <family val="2"/>
    </font>
    <font>
      <sz val="10"/>
      <name val="Arial"/>
      <family val="2"/>
    </font>
    <font>
      <sz val="12"/>
      <name val="Arial"/>
      <family val="2"/>
    </font>
    <font>
      <sz val="8"/>
      <name val="Calibri"/>
      <family val="2"/>
    </font>
    <font>
      <sz val="10"/>
      <name val="Arial"/>
      <family val="2"/>
    </font>
    <font>
      <b/>
      <sz val="9"/>
      <name val="Arial"/>
      <family val="2"/>
    </font>
    <font>
      <sz val="9"/>
      <name val="Arial"/>
      <family val="2"/>
    </font>
    <font>
      <u/>
      <sz val="7"/>
      <color indexed="12"/>
      <name val="Arial"/>
      <family val="2"/>
    </font>
    <font>
      <b/>
      <sz val="11"/>
      <name val="Arial"/>
      <family val="2"/>
    </font>
    <font>
      <sz val="11"/>
      <name val="Arial"/>
      <family val="2"/>
    </font>
    <font>
      <u/>
      <sz val="11"/>
      <name val="Arial"/>
      <family val="2"/>
    </font>
    <font>
      <u/>
      <sz val="9"/>
      <name val="Arial"/>
      <family val="2"/>
    </font>
    <font>
      <b/>
      <sz val="12"/>
      <name val="Arial"/>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5"/>
      <color indexed="56"/>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3"/>
      <color indexed="56"/>
      <name val="Calibri"/>
      <family val="2"/>
    </font>
    <font>
      <b/>
      <sz val="11"/>
      <color indexed="8"/>
      <name val="Calibri"/>
      <family val="2"/>
    </font>
    <font>
      <u/>
      <sz val="10"/>
      <color indexed="12"/>
      <name val="Arial"/>
      <family val="2"/>
    </font>
    <font>
      <sz val="9"/>
      <color indexed="81"/>
      <name val="Tahoma"/>
      <family val="2"/>
    </font>
    <font>
      <b/>
      <sz val="9"/>
      <color indexed="81"/>
      <name val="Tahoma"/>
      <family val="2"/>
    </font>
    <font>
      <sz val="11"/>
      <color theme="1"/>
      <name val="Calibri"/>
      <family val="2"/>
      <scheme val="minor"/>
    </font>
    <font>
      <sz val="11"/>
      <color theme="0"/>
      <name val="Calibri"/>
      <family val="2"/>
      <scheme val="minor"/>
    </font>
    <font>
      <sz val="11"/>
      <color rgb="FF006100"/>
      <name val="Calibri"/>
      <family val="2"/>
      <scheme val="minor"/>
    </font>
    <font>
      <b/>
      <sz val="11"/>
      <color rgb="FFFA7D00"/>
      <name val="Calibri"/>
      <family val="2"/>
      <scheme val="minor"/>
    </font>
    <font>
      <b/>
      <sz val="11"/>
      <color theme="0"/>
      <name val="Calibri"/>
      <family val="2"/>
      <scheme val="minor"/>
    </font>
    <font>
      <sz val="11"/>
      <color rgb="FFFA7D00"/>
      <name val="Calibri"/>
      <family val="2"/>
      <scheme val="minor"/>
    </font>
    <font>
      <b/>
      <sz val="15"/>
      <color theme="3"/>
      <name val="Calibri"/>
      <family val="2"/>
      <scheme val="minor"/>
    </font>
    <font>
      <b/>
      <sz val="11"/>
      <color theme="3"/>
      <name val="Calibri"/>
      <family val="2"/>
      <scheme val="minor"/>
    </font>
    <font>
      <sz val="11"/>
      <color rgb="FF3F3F76"/>
      <name val="Calibri"/>
      <family val="2"/>
      <scheme val="minor"/>
    </font>
    <font>
      <sz val="11"/>
      <color rgb="FF9C0006"/>
      <name val="Calibri"/>
      <family val="2"/>
      <scheme val="minor"/>
    </font>
    <font>
      <sz val="11"/>
      <color rgb="FF9C6500"/>
      <name val="Calibri"/>
      <family val="2"/>
      <scheme val="minor"/>
    </font>
    <font>
      <b/>
      <sz val="11"/>
      <color rgb="FF3F3F3F"/>
      <name val="Calibri"/>
      <family val="2"/>
      <scheme val="minor"/>
    </font>
    <font>
      <sz val="11"/>
      <color rgb="FFFF0000"/>
      <name val="Calibri"/>
      <family val="2"/>
      <scheme val="minor"/>
    </font>
    <font>
      <i/>
      <sz val="11"/>
      <color rgb="FF7F7F7F"/>
      <name val="Calibri"/>
      <family val="2"/>
      <scheme val="minor"/>
    </font>
    <font>
      <b/>
      <sz val="18"/>
      <color theme="3"/>
      <name val="Cambria"/>
      <family val="2"/>
    </font>
    <font>
      <b/>
      <sz val="13"/>
      <color theme="3"/>
      <name val="Calibri"/>
      <family val="2"/>
      <scheme val="minor"/>
    </font>
    <font>
      <b/>
      <sz val="11"/>
      <color theme="1"/>
      <name val="Calibri"/>
      <family val="2"/>
      <scheme val="minor"/>
    </font>
    <font>
      <b/>
      <sz val="9"/>
      <color theme="1"/>
      <name val="Arial"/>
      <family val="2"/>
    </font>
    <font>
      <sz val="9"/>
      <color theme="1"/>
      <name val="Arial"/>
      <family val="2"/>
    </font>
    <font>
      <sz val="9"/>
      <color theme="1"/>
      <name val="Calibri"/>
      <family val="2"/>
      <scheme val="minor"/>
    </font>
    <font>
      <sz val="9"/>
      <color theme="0" tint="-0.14999847407452621"/>
      <name val="Arial"/>
      <family val="2"/>
    </font>
    <font>
      <sz val="10"/>
      <color theme="1"/>
      <name val="Arial"/>
      <family val="2"/>
    </font>
    <font>
      <b/>
      <sz val="10"/>
      <color theme="1"/>
      <name val="Arial"/>
      <family val="2"/>
    </font>
    <font>
      <sz val="9"/>
      <color theme="0" tint="-0.34998626667073579"/>
      <name val="Arial"/>
      <family val="2"/>
    </font>
    <font>
      <b/>
      <sz val="11"/>
      <color theme="1"/>
      <name val="Arial"/>
      <family val="2"/>
    </font>
    <font>
      <sz val="9"/>
      <color theme="0" tint="-0.249977111117893"/>
      <name val="Arial"/>
      <family val="2"/>
    </font>
    <font>
      <sz val="11"/>
      <color theme="1"/>
      <name val="Arial"/>
      <family val="2"/>
    </font>
    <font>
      <sz val="10"/>
      <color rgb="FFFF0000"/>
      <name val="Arial"/>
      <family val="2"/>
    </font>
    <font>
      <sz val="7"/>
      <color theme="1"/>
      <name val="Arial"/>
      <family val="2"/>
    </font>
    <font>
      <b/>
      <sz val="9"/>
      <color theme="4"/>
      <name val="Arial"/>
      <family val="2"/>
    </font>
    <font>
      <sz val="9"/>
      <color theme="4"/>
      <name val="Arial"/>
      <family val="2"/>
    </font>
    <font>
      <b/>
      <sz val="11"/>
      <color theme="1"/>
      <name val="Calibri"/>
      <family val="2"/>
    </font>
    <font>
      <sz val="11"/>
      <color theme="0"/>
      <name val="Arial"/>
      <family val="2"/>
    </font>
    <font>
      <b/>
      <sz val="11"/>
      <color theme="0"/>
      <name val="Arial"/>
      <family val="2"/>
    </font>
    <font>
      <sz val="9"/>
      <color indexed="8"/>
      <name val="Calibri"/>
      <family val="2"/>
      <scheme val="minor"/>
    </font>
    <font>
      <sz val="12"/>
      <color theme="1"/>
      <name val="Calibri"/>
      <family val="2"/>
      <scheme val="minor"/>
    </font>
    <font>
      <b/>
      <sz val="12"/>
      <color theme="1"/>
      <name val="Calibri"/>
      <family val="2"/>
      <scheme val="minor"/>
    </font>
    <font>
      <sz val="12"/>
      <color theme="1"/>
      <name val="Arial"/>
      <family val="2"/>
    </font>
    <font>
      <b/>
      <sz val="12"/>
      <color theme="1"/>
      <name val="Arial"/>
      <family val="2"/>
    </font>
    <font>
      <b/>
      <sz val="11"/>
      <color theme="3" tint="-0.499984740745262"/>
      <name val="Calibri"/>
      <family val="2"/>
      <scheme val="minor"/>
    </font>
    <font>
      <b/>
      <sz val="7.5"/>
      <color theme="1"/>
      <name val="Arial"/>
      <family val="2"/>
    </font>
    <font>
      <sz val="9"/>
      <color theme="0"/>
      <name val="Arial"/>
      <family val="2"/>
    </font>
  </fonts>
  <fills count="6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indexed="9"/>
        <bgColor indexed="64"/>
      </patternFill>
    </fill>
    <fill>
      <patternFill patternType="lightGray"/>
    </fill>
    <fill>
      <patternFill patternType="lightGray">
        <bgColor indexed="9"/>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8" tint="0.39997558519241921"/>
        <bgColor indexed="65"/>
      </patternFill>
    </fill>
    <fill>
      <patternFill patternType="solid">
        <fgColor rgb="FFC6EFCE"/>
      </patternFill>
    </fill>
    <fill>
      <patternFill patternType="solid">
        <fgColor rgb="FFF2F2F2"/>
      </patternFill>
    </fill>
    <fill>
      <patternFill patternType="solid">
        <fgColor rgb="FFA5A5A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C99"/>
      </patternFill>
    </fill>
    <fill>
      <patternFill patternType="solid">
        <fgColor rgb="FFFFC7CE"/>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theme="2" tint="-9.9978637043366805E-2"/>
        <bgColor indexed="64"/>
      </patternFill>
    </fill>
    <fill>
      <patternFill patternType="solid">
        <fgColor theme="3" tint="0.7999816888943144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2"/>
        <bgColor indexed="64"/>
      </patternFill>
    </fill>
    <fill>
      <patternFill patternType="gray125">
        <bgColor theme="0"/>
      </patternFill>
    </fill>
    <fill>
      <patternFill patternType="solid">
        <fgColor rgb="FFFFFF00"/>
        <bgColor indexed="64"/>
      </patternFill>
    </fill>
    <fill>
      <patternFill patternType="solid">
        <fgColor theme="5" tint="0.59999389629810485"/>
        <bgColor indexed="64"/>
      </patternFill>
    </fill>
    <fill>
      <patternFill patternType="solid">
        <fgColor rgb="FF00B0F0"/>
        <bgColor indexed="64"/>
      </patternFill>
    </fill>
    <fill>
      <patternFill patternType="lightGray">
        <bgColor theme="0"/>
      </patternFill>
    </fill>
    <fill>
      <patternFill patternType="solid">
        <fgColor theme="6" tint="0.39997558519241921"/>
        <bgColor indexed="64"/>
      </patternFill>
    </fill>
    <fill>
      <patternFill patternType="solid">
        <fgColor rgb="FF00CCFF"/>
        <bgColor indexed="64"/>
      </patternFill>
    </fill>
    <fill>
      <patternFill patternType="solid">
        <fgColor theme="4" tint="0.59999389629810485"/>
        <bgColor indexed="64"/>
      </patternFill>
    </fill>
    <fill>
      <patternFill patternType="solid">
        <fgColor theme="4" tint="-0.499984740745262"/>
        <bgColor indexed="64"/>
      </patternFill>
    </fill>
  </fills>
  <borders count="68">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thick">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s>
  <cellStyleXfs count="1789">
    <xf numFmtId="0" fontId="0" fillId="0" borderId="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35" fillId="2" borderId="0" applyNumberFormat="0" applyBorder="0" applyAlignment="0" applyProtection="0"/>
    <xf numFmtId="0" fontId="1" fillId="2" borderId="0" applyNumberFormat="0" applyBorder="0" applyAlignment="0" applyProtection="0"/>
    <xf numFmtId="0" fontId="35"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35" fillId="3" borderId="0" applyNumberFormat="0" applyBorder="0" applyAlignment="0" applyProtection="0"/>
    <xf numFmtId="0" fontId="1" fillId="3" borderId="0" applyNumberFormat="0" applyBorder="0" applyAlignment="0" applyProtection="0"/>
    <xf numFmtId="0" fontId="35"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35" fillId="4" borderId="0" applyNumberFormat="0" applyBorder="0" applyAlignment="0" applyProtection="0"/>
    <xf numFmtId="0" fontId="1" fillId="4" borderId="0" applyNumberFormat="0" applyBorder="0" applyAlignment="0" applyProtection="0"/>
    <xf numFmtId="0" fontId="35"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5" fillId="5" borderId="0" applyNumberFormat="0" applyBorder="0" applyAlignment="0" applyProtection="0"/>
    <xf numFmtId="0" fontId="1" fillId="5" borderId="0" applyNumberFormat="0" applyBorder="0" applyAlignment="0" applyProtection="0"/>
    <xf numFmtId="0" fontId="35"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27"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8"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9"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30"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35" fillId="10" borderId="0" applyNumberFormat="0" applyBorder="0" applyAlignment="0" applyProtection="0"/>
    <xf numFmtId="0" fontId="1" fillId="10" borderId="0" applyNumberFormat="0" applyBorder="0" applyAlignment="0" applyProtection="0"/>
    <xf numFmtId="0" fontId="35"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31"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2"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3"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6" fillId="34"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5"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36" fillId="10" borderId="0" applyNumberFormat="0" applyBorder="0" applyAlignment="0" applyProtection="0"/>
    <xf numFmtId="0" fontId="16" fillId="10" borderId="0" applyNumberFormat="0" applyBorder="0" applyAlignment="0" applyProtection="0"/>
    <xf numFmtId="0" fontId="3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36" fillId="13" borderId="0" applyNumberFormat="0" applyBorder="0" applyAlignment="0" applyProtection="0"/>
    <xf numFmtId="0" fontId="16" fillId="13" borderId="0" applyNumberFormat="0" applyBorder="0" applyAlignment="0" applyProtection="0"/>
    <xf numFmtId="0" fontId="3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36"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36" fillId="15" borderId="0" applyNumberFormat="0" applyBorder="0" applyAlignment="0" applyProtection="0"/>
    <xf numFmtId="0" fontId="16" fillId="15" borderId="0" applyNumberFormat="0" applyBorder="0" applyAlignment="0" applyProtection="0"/>
    <xf numFmtId="0" fontId="3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8" fillId="38" borderId="55"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9" fillId="39" borderId="56"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40" fillId="0" borderId="57"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169" fontId="7" fillId="0" borderId="0" applyFont="0" applyFill="0" applyBorder="0" applyAlignment="0" applyProtection="0"/>
    <xf numFmtId="169" fontId="4" fillId="0" borderId="0" applyFont="0" applyFill="0" applyBorder="0" applyAlignment="0" applyProtection="0"/>
    <xf numFmtId="0" fontId="4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36" fillId="40"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1"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2"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43" fillId="46" borderId="55"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0" fontId="10" fillId="0" borderId="0" applyNumberFormat="0" applyFill="0" applyBorder="0" applyAlignment="0" applyProtection="0">
      <alignment vertical="top"/>
      <protection locked="0"/>
    </xf>
    <xf numFmtId="0" fontId="32" fillId="0" borderId="0" applyNumberFormat="0" applyFill="0" applyBorder="0" applyAlignment="0" applyProtection="0">
      <alignment vertical="top"/>
      <protection locked="0"/>
    </xf>
    <xf numFmtId="0" fontId="44" fillId="47"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167" fontId="35" fillId="0" borderId="0" applyFont="0" applyFill="0" applyBorder="0" applyAlignment="0" applyProtection="0"/>
    <xf numFmtId="165" fontId="35" fillId="0" borderId="0" applyFont="0" applyFill="0" applyBorder="0" applyAlignment="0" applyProtection="0"/>
    <xf numFmtId="41" fontId="35" fillId="0" borderId="0" applyFont="0" applyFill="0" applyBorder="0" applyAlignment="0" applyProtection="0"/>
    <xf numFmtId="167" fontId="35"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43" fontId="35"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0"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43" fontId="35"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67" fontId="1" fillId="0" borderId="0" applyFont="0" applyFill="0" applyBorder="0" applyAlignment="0" applyProtection="0"/>
    <xf numFmtId="168" fontId="2" fillId="0" borderId="0" applyFont="0" applyFill="0" applyBorder="0" applyAlignment="0" applyProtection="0"/>
    <xf numFmtId="168" fontId="1" fillId="0" borderId="0" applyFont="0" applyFill="0" applyBorder="0" applyAlignment="0" applyProtection="0"/>
    <xf numFmtId="166" fontId="1" fillId="0" borderId="0" applyFont="0" applyFill="0" applyBorder="0" applyAlignment="0" applyProtection="0"/>
    <xf numFmtId="0" fontId="45" fillId="48"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7"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9"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35"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 fillId="0" borderId="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46" fillId="38" borderId="60"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50" fillId="0" borderId="61"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29" fillId="0" borderId="0" applyNumberFormat="0" applyFill="0" applyBorder="0" applyAlignment="0" applyProtection="0"/>
    <xf numFmtId="0" fontId="49" fillId="0" borderId="0" applyNumberFormat="0" applyFill="0" applyBorder="0" applyAlignment="0" applyProtection="0"/>
    <xf numFmtId="0" fontId="42" fillId="0" borderId="62"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51" fillId="0" borderId="63"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cellStyleXfs>
  <cellXfs count="614">
    <xf numFmtId="0" fontId="0" fillId="0" borderId="0" xfId="0"/>
    <xf numFmtId="0" fontId="52" fillId="0" borderId="11" xfId="0" applyFont="1" applyBorder="1" applyAlignment="1" applyProtection="1">
      <alignment vertical="center" wrapText="1"/>
    </xf>
    <xf numFmtId="0" fontId="52" fillId="0" borderId="12" xfId="0" applyFont="1" applyBorder="1" applyAlignment="1" applyProtection="1">
      <alignment vertical="center" wrapText="1"/>
    </xf>
    <xf numFmtId="0" fontId="53" fillId="0" borderId="0" xfId="0" applyFont="1" applyProtection="1"/>
    <xf numFmtId="0" fontId="52" fillId="0" borderId="0" xfId="0" applyFont="1" applyBorder="1" applyAlignment="1" applyProtection="1">
      <alignment horizontal="center" vertical="center" wrapText="1"/>
    </xf>
    <xf numFmtId="0" fontId="54" fillId="0" borderId="0" xfId="0" applyFont="1" applyProtection="1"/>
    <xf numFmtId="0" fontId="55" fillId="0" borderId="0" xfId="0" applyFont="1" applyFill="1"/>
    <xf numFmtId="0" fontId="56" fillId="0" borderId="0" xfId="0" applyFont="1"/>
    <xf numFmtId="0" fontId="57" fillId="0" borderId="0" xfId="0" applyFont="1" applyAlignment="1">
      <alignment horizontal="center"/>
    </xf>
    <xf numFmtId="0" fontId="57" fillId="0" borderId="0" xfId="0" applyFont="1"/>
    <xf numFmtId="0" fontId="56" fillId="0" borderId="0" xfId="0" applyFont="1" applyFill="1"/>
    <xf numFmtId="0" fontId="53" fillId="0" borderId="0" xfId="0" applyFont="1" applyFill="1"/>
    <xf numFmtId="0" fontId="53" fillId="0" borderId="0" xfId="0" applyFont="1"/>
    <xf numFmtId="0" fontId="57" fillId="0" borderId="0" xfId="0" applyFont="1" applyFill="1" applyBorder="1" applyAlignment="1" applyProtection="1">
      <alignment horizontal="center" vertical="center" wrapText="1"/>
      <protection locked="0"/>
    </xf>
    <xf numFmtId="0" fontId="58" fillId="0" borderId="0" xfId="1327" applyFont="1" applyFill="1" applyAlignment="1" applyProtection="1">
      <alignment vertical="center" wrapText="1"/>
    </xf>
    <xf numFmtId="0" fontId="3" fillId="0" borderId="0" xfId="1371" applyFont="1" applyFill="1" applyBorder="1" applyAlignment="1" applyProtection="1">
      <alignment horizontal="center" vertical="center"/>
    </xf>
    <xf numFmtId="0" fontId="57" fillId="0" borderId="0" xfId="1371" applyFont="1" applyFill="1" applyBorder="1" applyAlignment="1">
      <alignment horizontal="center" vertical="center"/>
    </xf>
    <xf numFmtId="0" fontId="59" fillId="0" borderId="0" xfId="1371" applyFont="1" applyFill="1" applyBorder="1" applyAlignment="1">
      <alignment horizontal="center" vertical="center"/>
    </xf>
    <xf numFmtId="0" fontId="12" fillId="0" borderId="0" xfId="1371" applyFont="1" applyFill="1" applyBorder="1" applyAlignment="1">
      <alignment horizontal="center" vertical="top" wrapText="1"/>
    </xf>
    <xf numFmtId="0" fontId="8" fillId="52" borderId="10" xfId="1371" applyFont="1" applyFill="1" applyBorder="1" applyAlignment="1">
      <alignment vertical="center" wrapText="1"/>
    </xf>
    <xf numFmtId="0" fontId="12" fillId="0" borderId="0" xfId="1371" applyFont="1" applyFill="1" applyBorder="1" applyAlignment="1">
      <alignment horizontal="center" vertical="center"/>
    </xf>
    <xf numFmtId="0" fontId="8" fillId="52" borderId="16" xfId="1371" applyFont="1" applyFill="1" applyBorder="1" applyAlignment="1">
      <alignment horizontal="left" vertical="center" wrapText="1"/>
    </xf>
    <xf numFmtId="1" fontId="11" fillId="0" borderId="0" xfId="1273" applyNumberFormat="1" applyFont="1" applyFill="1" applyBorder="1" applyAlignment="1">
      <alignment horizontal="center" vertical="center" wrapText="1"/>
    </xf>
    <xf numFmtId="0" fontId="11" fillId="0" borderId="0" xfId="1496" applyNumberFormat="1" applyFont="1" applyFill="1" applyBorder="1" applyAlignment="1">
      <alignment horizontal="center" vertical="center" wrapText="1"/>
    </xf>
    <xf numFmtId="0" fontId="58" fillId="0" borderId="0" xfId="1327" applyFont="1" applyFill="1" applyAlignment="1" applyProtection="1">
      <alignment vertical="center"/>
    </xf>
    <xf numFmtId="0" fontId="12" fillId="0" borderId="0" xfId="1371" applyFont="1" applyFill="1" applyBorder="1" applyAlignment="1">
      <alignment horizontal="left" vertical="center" wrapText="1"/>
    </xf>
    <xf numFmtId="0" fontId="12" fillId="0" borderId="0" xfId="1371" applyFont="1" applyFill="1" applyBorder="1" applyAlignment="1">
      <alignment horizontal="center" vertical="center" wrapText="1"/>
    </xf>
    <xf numFmtId="0" fontId="11" fillId="0" borderId="0" xfId="1371" applyFont="1" applyFill="1" applyBorder="1" applyAlignment="1">
      <alignment horizontal="center" vertical="center" wrapText="1"/>
    </xf>
    <xf numFmtId="0" fontId="13" fillId="0" borderId="0" xfId="1371" applyFont="1" applyFill="1" applyBorder="1" applyAlignment="1">
      <alignment horizontal="center" vertical="center"/>
    </xf>
    <xf numFmtId="9" fontId="11" fillId="0" borderId="0" xfId="1496" applyFont="1" applyFill="1" applyBorder="1" applyAlignment="1">
      <alignment horizontal="center" vertical="center"/>
    </xf>
    <xf numFmtId="0" fontId="60" fillId="0" borderId="0" xfId="1327" applyFont="1" applyFill="1" applyAlignment="1" applyProtection="1">
      <alignment vertical="center"/>
    </xf>
    <xf numFmtId="170" fontId="12" fillId="0" borderId="0" xfId="1496" applyNumberFormat="1" applyFont="1" applyFill="1" applyBorder="1" applyAlignment="1">
      <alignment horizontal="center" vertical="top" wrapText="1"/>
    </xf>
    <xf numFmtId="9" fontId="12" fillId="0" borderId="0" xfId="1496" applyFont="1" applyFill="1" applyBorder="1" applyAlignment="1">
      <alignment horizontal="center" vertical="top" wrapText="1"/>
    </xf>
    <xf numFmtId="0" fontId="8" fillId="52" borderId="17" xfId="1371" applyFont="1" applyFill="1" applyBorder="1" applyAlignment="1">
      <alignment vertical="top" wrapText="1"/>
    </xf>
    <xf numFmtId="0" fontId="8" fillId="52" borderId="16" xfId="1371" applyFont="1" applyFill="1" applyBorder="1" applyAlignment="1">
      <alignment horizontal="center" vertical="center" wrapText="1"/>
    </xf>
    <xf numFmtId="0" fontId="8" fillId="52" borderId="10" xfId="1371" applyFont="1" applyFill="1" applyBorder="1" applyAlignment="1">
      <alignment horizontal="center" vertical="center" wrapText="1"/>
    </xf>
    <xf numFmtId="0" fontId="8" fillId="52" borderId="10" xfId="0" applyFont="1" applyFill="1" applyBorder="1" applyAlignment="1">
      <alignment horizontal="center" vertical="center" wrapText="1"/>
    </xf>
    <xf numFmtId="0" fontId="8" fillId="52" borderId="18" xfId="1371" applyFont="1" applyFill="1" applyBorder="1" applyAlignment="1">
      <alignment horizontal="center" vertical="center" wrapText="1"/>
    </xf>
    <xf numFmtId="0" fontId="8" fillId="52" borderId="16" xfId="1371" applyFont="1" applyFill="1" applyBorder="1" applyAlignment="1">
      <alignment horizontal="center" vertical="center"/>
    </xf>
    <xf numFmtId="9" fontId="61" fillId="0" borderId="0" xfId="1495" applyFont="1" applyFill="1" applyBorder="1" applyAlignment="1">
      <alignment horizontal="center" vertical="center" wrapText="1"/>
    </xf>
    <xf numFmtId="0" fontId="62" fillId="0" borderId="0" xfId="1371" applyFont="1" applyFill="1" applyBorder="1" applyAlignment="1" applyProtection="1">
      <alignment horizontal="center" vertical="center" wrapText="1"/>
      <protection locked="0"/>
    </xf>
    <xf numFmtId="0" fontId="3" fillId="0" borderId="0" xfId="1371" applyFont="1" applyFill="1" applyBorder="1" applyAlignment="1">
      <alignment horizontal="center" vertical="center"/>
    </xf>
    <xf numFmtId="0" fontId="56" fillId="0" borderId="0" xfId="0" applyFont="1" applyFill="1" applyBorder="1" applyAlignment="1">
      <alignment horizontal="center" vertical="center"/>
    </xf>
    <xf numFmtId="0" fontId="3" fillId="0" borderId="0" xfId="1371" applyFont="1" applyFill="1" applyBorder="1" applyAlignment="1" applyProtection="1">
      <alignment horizontal="center" vertical="center" wrapText="1"/>
      <protection locked="0"/>
    </xf>
    <xf numFmtId="0" fontId="9" fillId="24" borderId="10" xfId="1371" applyFont="1" applyFill="1" applyBorder="1" applyAlignment="1" applyProtection="1">
      <alignment vertical="center" wrapText="1"/>
      <protection locked="0"/>
    </xf>
    <xf numFmtId="0" fontId="4" fillId="0" borderId="0" xfId="1371" applyFont="1" applyFill="1" applyBorder="1" applyAlignment="1" applyProtection="1">
      <alignment horizontal="center" vertical="center"/>
      <protection locked="0"/>
    </xf>
    <xf numFmtId="0" fontId="4" fillId="0" borderId="0" xfId="1371" applyFont="1" applyFill="1" applyBorder="1" applyAlignment="1" applyProtection="1">
      <alignment vertical="center" wrapText="1"/>
      <protection locked="0"/>
    </xf>
    <xf numFmtId="0" fontId="63" fillId="0" borderId="0" xfId="0" applyFont="1" applyFill="1" applyAlignment="1" applyProtection="1">
      <alignment horizontal="center"/>
    </xf>
    <xf numFmtId="0" fontId="3" fillId="24" borderId="0" xfId="1371" applyFont="1" applyFill="1" applyAlignment="1">
      <alignment horizontal="center" vertical="center"/>
    </xf>
    <xf numFmtId="0" fontId="4" fillId="24" borderId="0" xfId="1371" applyFont="1" applyFill="1" applyAlignment="1">
      <alignment vertical="center"/>
    </xf>
    <xf numFmtId="0" fontId="4" fillId="24" borderId="0" xfId="1371" applyFont="1" applyFill="1" applyAlignment="1">
      <alignment vertical="top" wrapText="1"/>
    </xf>
    <xf numFmtId="9" fontId="3" fillId="24" borderId="0" xfId="1496" applyFont="1" applyFill="1" applyAlignment="1">
      <alignment vertical="center"/>
    </xf>
    <xf numFmtId="9" fontId="4" fillId="24" borderId="0" xfId="1496" applyFont="1" applyFill="1" applyAlignment="1">
      <alignment vertical="center"/>
    </xf>
    <xf numFmtId="0" fontId="4" fillId="0" borderId="0" xfId="1371" applyFont="1" applyFill="1" applyAlignment="1">
      <alignment vertical="center"/>
    </xf>
    <xf numFmtId="10" fontId="64" fillId="0" borderId="10" xfId="1495" applyNumberFormat="1" applyFont="1" applyBorder="1" applyAlignment="1">
      <alignment horizontal="center" vertical="center" wrapText="1"/>
    </xf>
    <xf numFmtId="10" fontId="65" fillId="0" borderId="10" xfId="1495" applyNumberFormat="1" applyFont="1" applyBorder="1" applyAlignment="1">
      <alignment horizontal="center" vertical="center" wrapText="1"/>
    </xf>
    <xf numFmtId="10" fontId="53" fillId="0" borderId="18" xfId="1495" applyNumberFormat="1" applyFont="1" applyBorder="1" applyAlignment="1">
      <alignment horizontal="center" vertical="center" wrapText="1"/>
    </xf>
    <xf numFmtId="0" fontId="56" fillId="0" borderId="0" xfId="0" applyFont="1" applyBorder="1" applyAlignment="1" applyProtection="1">
      <alignment horizontal="center"/>
      <protection locked="0"/>
    </xf>
    <xf numFmtId="0" fontId="57" fillId="0" borderId="0" xfId="0" applyFont="1" applyBorder="1" applyAlignment="1" applyProtection="1">
      <alignment horizontal="center" vertical="center" wrapText="1"/>
      <protection locked="0"/>
    </xf>
    <xf numFmtId="0" fontId="51" fillId="0" borderId="0" xfId="0" applyFont="1" applyBorder="1" applyAlignment="1">
      <alignment horizontal="center"/>
    </xf>
    <xf numFmtId="0" fontId="52" fillId="0" borderId="0" xfId="0" applyFont="1" applyBorder="1" applyAlignment="1" applyProtection="1">
      <alignment vertical="center" wrapText="1"/>
    </xf>
    <xf numFmtId="0" fontId="0" fillId="0" borderId="0" xfId="0" applyAlignment="1">
      <alignment horizontal="center"/>
    </xf>
    <xf numFmtId="0" fontId="51" fillId="0" borderId="0" xfId="0" applyFont="1" applyFill="1" applyBorder="1" applyAlignment="1">
      <alignment horizontal="center" vertical="center" wrapText="1"/>
    </xf>
    <xf numFmtId="9" fontId="66" fillId="53" borderId="10" xfId="1495" applyFont="1" applyFill="1" applyBorder="1" applyAlignment="1">
      <alignment horizontal="center" vertical="center" wrapText="1"/>
    </xf>
    <xf numFmtId="0" fontId="59" fillId="0" borderId="0" xfId="1371" applyFont="1" applyFill="1" applyBorder="1" applyAlignment="1">
      <alignment horizontal="center" vertical="center"/>
    </xf>
    <xf numFmtId="0" fontId="9" fillId="24" borderId="19" xfId="1371" applyFont="1" applyFill="1" applyBorder="1" applyAlignment="1">
      <alignment horizontal="center" vertical="center"/>
    </xf>
    <xf numFmtId="0" fontId="9" fillId="24" borderId="10" xfId="1371" applyFont="1" applyFill="1" applyBorder="1" applyAlignment="1">
      <alignment vertical="center"/>
    </xf>
    <xf numFmtId="0" fontId="53" fillId="0" borderId="0" xfId="0" applyFont="1" applyAlignment="1" applyProtection="1">
      <alignment horizontal="center"/>
    </xf>
    <xf numFmtId="0" fontId="8" fillId="24" borderId="0" xfId="1371" applyFont="1" applyFill="1" applyAlignment="1">
      <alignment horizontal="center" vertical="center"/>
    </xf>
    <xf numFmtId="0" fontId="9" fillId="24" borderId="0" xfId="1371" applyFont="1" applyFill="1" applyAlignment="1">
      <alignment vertical="center"/>
    </xf>
    <xf numFmtId="0" fontId="9" fillId="24" borderId="0" xfId="1371" applyFont="1" applyFill="1" applyAlignment="1">
      <alignment vertical="top" wrapText="1"/>
    </xf>
    <xf numFmtId="9" fontId="8" fillId="24" borderId="0" xfId="1496" applyFont="1" applyFill="1" applyAlignment="1">
      <alignment vertical="center"/>
    </xf>
    <xf numFmtId="9" fontId="9" fillId="24" borderId="0" xfId="1496" applyFont="1" applyFill="1" applyAlignment="1">
      <alignment vertical="center"/>
    </xf>
    <xf numFmtId="0" fontId="52" fillId="0" borderId="0" xfId="0" applyFont="1" applyAlignment="1">
      <alignment horizontal="center"/>
    </xf>
    <xf numFmtId="0" fontId="52" fillId="0" borderId="0" xfId="0" applyFont="1"/>
    <xf numFmtId="10" fontId="67" fillId="0" borderId="0" xfId="1495" applyNumberFormat="1" applyFont="1" applyFill="1" applyBorder="1" applyAlignment="1">
      <alignment horizontal="center" vertical="center" wrapText="1"/>
    </xf>
    <xf numFmtId="0" fontId="68" fillId="50" borderId="0" xfId="1371" applyFont="1" applyFill="1" applyBorder="1" applyAlignment="1">
      <alignment horizontal="center" vertical="center" wrapText="1"/>
    </xf>
    <xf numFmtId="10" fontId="65" fillId="24" borderId="10" xfId="1495" applyNumberFormat="1" applyFont="1" applyFill="1" applyBorder="1" applyAlignment="1">
      <alignment horizontal="center" vertical="center"/>
    </xf>
    <xf numFmtId="10" fontId="9" fillId="24" borderId="10" xfId="1495" applyNumberFormat="1" applyFont="1" applyFill="1" applyBorder="1" applyAlignment="1">
      <alignment horizontal="center" vertical="center"/>
    </xf>
    <xf numFmtId="10" fontId="9" fillId="50" borderId="10" xfId="1495" applyNumberFormat="1" applyFont="1" applyFill="1" applyBorder="1" applyAlignment="1" applyProtection="1">
      <alignment horizontal="center" vertical="center" wrapText="1"/>
      <protection locked="0"/>
    </xf>
    <xf numFmtId="0" fontId="0" fillId="0" borderId="0" xfId="0" applyFill="1" applyProtection="1">
      <protection locked="0"/>
    </xf>
    <xf numFmtId="0" fontId="0" fillId="0" borderId="10" xfId="0" applyBorder="1" applyAlignment="1">
      <alignment vertical="center" wrapText="1"/>
    </xf>
    <xf numFmtId="0" fontId="9" fillId="24" borderId="18" xfId="1371" applyFont="1" applyFill="1" applyBorder="1" applyAlignment="1">
      <alignment vertical="center"/>
    </xf>
    <xf numFmtId="0" fontId="8" fillId="52" borderId="16" xfId="1371" applyFont="1" applyFill="1" applyBorder="1" applyAlignment="1" applyProtection="1">
      <alignment horizontal="justify" vertical="center" wrapText="1"/>
      <protection locked="0"/>
    </xf>
    <xf numFmtId="0" fontId="8" fillId="52" borderId="21" xfId="1371" applyFont="1" applyFill="1" applyBorder="1" applyAlignment="1">
      <alignment horizontal="justify" vertical="center" wrapText="1"/>
    </xf>
    <xf numFmtId="0" fontId="8" fillId="54" borderId="17" xfId="0" applyFont="1" applyFill="1" applyBorder="1" applyAlignment="1" applyProtection="1">
      <alignment horizontal="center" vertical="center" wrapText="1"/>
      <protection hidden="1"/>
    </xf>
    <xf numFmtId="0" fontId="11" fillId="54" borderId="17" xfId="0" applyFont="1" applyFill="1" applyBorder="1" applyAlignment="1" applyProtection="1">
      <alignment horizontal="center" vertical="center" wrapText="1"/>
      <protection locked="0"/>
    </xf>
    <xf numFmtId="0" fontId="3" fillId="54" borderId="10" xfId="0" applyFont="1" applyFill="1" applyBorder="1" applyAlignment="1" applyProtection="1">
      <alignment horizontal="center" vertical="center" wrapText="1"/>
      <protection hidden="1"/>
    </xf>
    <xf numFmtId="0" fontId="4" fillId="0" borderId="0" xfId="0" applyFont="1" applyFill="1" applyProtection="1">
      <protection locked="0"/>
    </xf>
    <xf numFmtId="0" fontId="9" fillId="0" borderId="0" xfId="0" applyFont="1" applyFill="1" applyBorder="1" applyAlignment="1" applyProtection="1">
      <alignment vertical="top" wrapText="1"/>
      <protection locked="0"/>
    </xf>
    <xf numFmtId="0" fontId="9" fillId="0" borderId="0" xfId="0" applyFont="1" applyFill="1" applyBorder="1" applyAlignment="1" applyProtection="1">
      <alignment horizontal="center" vertical="center" wrapText="1"/>
      <protection locked="0"/>
    </xf>
    <xf numFmtId="0" fontId="54" fillId="0" borderId="0" xfId="0" applyFont="1" applyFill="1" applyProtection="1">
      <protection locked="0"/>
    </xf>
    <xf numFmtId="0" fontId="69" fillId="0" borderId="0" xfId="0" applyFont="1" applyProtection="1">
      <protection locked="0"/>
    </xf>
    <xf numFmtId="0" fontId="4" fillId="24" borderId="0" xfId="1327" applyFill="1" applyAlignment="1" applyProtection="1">
      <alignment vertical="center"/>
      <protection locked="0"/>
    </xf>
    <xf numFmtId="0" fontId="4" fillId="0" borderId="0" xfId="1327" applyAlignment="1" applyProtection="1">
      <alignment vertical="center"/>
      <protection locked="0"/>
    </xf>
    <xf numFmtId="0" fontId="11" fillId="54" borderId="10" xfId="0" applyFont="1" applyFill="1" applyBorder="1" applyAlignment="1" applyProtection="1">
      <alignment horizontal="center" vertical="center" wrapText="1"/>
      <protection hidden="1"/>
    </xf>
    <xf numFmtId="0" fontId="11" fillId="54" borderId="35" xfId="0" applyFont="1" applyFill="1" applyBorder="1" applyAlignment="1" applyProtection="1">
      <alignment horizontal="center" vertical="center" wrapText="1"/>
      <protection hidden="1"/>
    </xf>
    <xf numFmtId="0" fontId="0" fillId="0" borderId="10" xfId="0" applyBorder="1" applyAlignment="1">
      <alignment horizontal="center" vertical="center" wrapText="1"/>
    </xf>
    <xf numFmtId="10" fontId="65" fillId="50" borderId="10" xfId="1495" applyNumberFormat="1" applyFont="1" applyFill="1" applyBorder="1" applyAlignment="1">
      <alignment horizontal="center" vertical="center"/>
    </xf>
    <xf numFmtId="0" fontId="0" fillId="50" borderId="10" xfId="0" applyFill="1" applyBorder="1" applyAlignment="1">
      <alignment vertical="center" wrapText="1"/>
    </xf>
    <xf numFmtId="0" fontId="0" fillId="50" borderId="0" xfId="0" applyFill="1" applyProtection="1">
      <protection locked="0"/>
    </xf>
    <xf numFmtId="9" fontId="35" fillId="0" borderId="17" xfId="1495" applyFont="1" applyBorder="1" applyAlignment="1">
      <alignment horizontal="center" vertical="center"/>
    </xf>
    <xf numFmtId="0" fontId="51" fillId="50" borderId="36" xfId="0" applyFont="1" applyFill="1" applyBorder="1" applyAlignment="1">
      <alignment horizontal="center" vertical="center" wrapText="1"/>
    </xf>
    <xf numFmtId="0" fontId="8" fillId="52" borderId="37" xfId="1371" applyFont="1" applyFill="1" applyBorder="1" applyAlignment="1">
      <alignment horizontal="left" vertical="center" wrapText="1"/>
    </xf>
    <xf numFmtId="0" fontId="8" fillId="52" borderId="34" xfId="1371" applyFont="1" applyFill="1" applyBorder="1" applyAlignment="1">
      <alignment horizontal="left" vertical="center" wrapText="1"/>
    </xf>
    <xf numFmtId="0" fontId="9" fillId="50" borderId="0" xfId="0" applyFont="1" applyFill="1" applyBorder="1" applyAlignment="1" applyProtection="1">
      <alignment horizontal="center" vertical="center" wrapText="1"/>
      <protection locked="0"/>
    </xf>
    <xf numFmtId="0" fontId="52" fillId="50" borderId="12" xfId="0" applyFont="1" applyFill="1" applyBorder="1" applyAlignment="1" applyProtection="1">
      <alignment vertical="center" wrapText="1"/>
    </xf>
    <xf numFmtId="0" fontId="51" fillId="0" borderId="10" xfId="0" applyFont="1" applyFill="1" applyBorder="1" applyAlignment="1">
      <alignment horizontal="center" vertical="center" wrapText="1"/>
    </xf>
    <xf numFmtId="0" fontId="0" fillId="0" borderId="10" xfId="0" applyBorder="1"/>
    <xf numFmtId="0" fontId="51" fillId="52" borderId="10" xfId="0" applyFont="1" applyFill="1" applyBorder="1" applyAlignment="1">
      <alignment vertical="center" wrapText="1"/>
    </xf>
    <xf numFmtId="9" fontId="35" fillId="0" borderId="10" xfId="1495" applyFont="1" applyBorder="1" applyAlignment="1">
      <alignment vertical="center"/>
    </xf>
    <xf numFmtId="9" fontId="51" fillId="52" borderId="10" xfId="0" applyNumberFormat="1" applyFont="1" applyFill="1" applyBorder="1" applyAlignment="1">
      <alignment vertical="center" wrapText="1"/>
    </xf>
    <xf numFmtId="17" fontId="0" fillId="0" borderId="10" xfId="0" applyNumberFormat="1" applyBorder="1" applyAlignment="1">
      <alignment vertical="center"/>
    </xf>
    <xf numFmtId="14" fontId="9" fillId="24" borderId="10" xfId="1371" applyNumberFormat="1" applyFont="1" applyFill="1" applyBorder="1" applyAlignment="1" applyProtection="1">
      <alignment vertical="center" wrapText="1"/>
      <protection locked="0"/>
    </xf>
    <xf numFmtId="9" fontId="51" fillId="0" borderId="0" xfId="0" applyNumberFormat="1" applyFont="1" applyFill="1" applyBorder="1" applyAlignment="1">
      <alignment horizontal="center" vertical="center" wrapText="1"/>
    </xf>
    <xf numFmtId="9" fontId="0" fillId="0" borderId="0" xfId="0" applyNumberFormat="1"/>
    <xf numFmtId="17" fontId="0" fillId="0" borderId="20" xfId="0" applyNumberFormat="1" applyBorder="1" applyAlignment="1">
      <alignment vertical="center" wrapText="1"/>
    </xf>
    <xf numFmtId="0" fontId="8" fillId="52" borderId="10" xfId="1371" applyFont="1" applyFill="1" applyBorder="1" applyAlignment="1" applyProtection="1">
      <alignment horizontal="center" vertical="center" wrapText="1"/>
      <protection locked="0"/>
    </xf>
    <xf numFmtId="0" fontId="8" fillId="52" borderId="37" xfId="1371" applyFont="1" applyFill="1" applyBorder="1" applyAlignment="1">
      <alignment horizontal="left" vertical="center" wrapText="1"/>
    </xf>
    <xf numFmtId="0" fontId="8" fillId="52" borderId="34" xfId="1371" applyFont="1" applyFill="1" applyBorder="1" applyAlignment="1">
      <alignment horizontal="left" vertical="center" wrapText="1"/>
    </xf>
    <xf numFmtId="0" fontId="8" fillId="52" borderId="16" xfId="1371" applyFont="1" applyFill="1" applyBorder="1" applyAlignment="1">
      <alignment horizontal="justify" vertical="center" wrapText="1"/>
    </xf>
    <xf numFmtId="0" fontId="9" fillId="50" borderId="18" xfId="1371" applyFont="1" applyFill="1" applyBorder="1" applyAlignment="1">
      <alignment horizontal="center" vertical="center"/>
    </xf>
    <xf numFmtId="0" fontId="51" fillId="0" borderId="0" xfId="0" applyFont="1" applyFill="1" applyProtection="1">
      <protection locked="0"/>
    </xf>
    <xf numFmtId="0" fontId="8" fillId="0" borderId="0" xfId="0" applyFont="1" applyFill="1" applyBorder="1" applyAlignment="1" applyProtection="1">
      <alignment horizontal="center" vertical="center" wrapText="1"/>
      <protection locked="0"/>
    </xf>
    <xf numFmtId="0" fontId="70" fillId="50" borderId="0" xfId="0" applyFont="1" applyFill="1" applyBorder="1" applyProtection="1">
      <protection locked="0"/>
    </xf>
    <xf numFmtId="0" fontId="70" fillId="0" borderId="0" xfId="0" applyFont="1" applyFill="1" applyProtection="1">
      <protection locked="0"/>
    </xf>
    <xf numFmtId="0" fontId="5" fillId="0" borderId="0" xfId="0" applyFont="1" applyFill="1" applyProtection="1">
      <protection locked="0"/>
    </xf>
    <xf numFmtId="0" fontId="70" fillId="50" borderId="0" xfId="0" applyFont="1" applyFill="1" applyProtection="1">
      <protection locked="0"/>
    </xf>
    <xf numFmtId="0" fontId="71" fillId="0" borderId="0" xfId="0" applyFont="1" applyFill="1" applyProtection="1">
      <protection locked="0"/>
    </xf>
    <xf numFmtId="0" fontId="15" fillId="0" borderId="10" xfId="0" applyFont="1" applyFill="1" applyBorder="1" applyAlignment="1" applyProtection="1">
      <alignment horizontal="left" vertical="center" wrapText="1"/>
      <protection locked="0"/>
    </xf>
    <xf numFmtId="0" fontId="15" fillId="0" borderId="10" xfId="0" applyFont="1" applyFill="1" applyBorder="1" applyAlignment="1" applyProtection="1">
      <alignment vertical="center" wrapText="1"/>
      <protection locked="0"/>
    </xf>
    <xf numFmtId="43" fontId="70" fillId="0" borderId="0" xfId="0" applyNumberFormat="1" applyFont="1" applyFill="1" applyProtection="1">
      <protection locked="0"/>
    </xf>
    <xf numFmtId="9" fontId="70" fillId="0" borderId="0" xfId="1495" applyFont="1" applyFill="1" applyProtection="1">
      <protection locked="0"/>
    </xf>
    <xf numFmtId="0" fontId="8" fillId="52" borderId="16" xfId="1371" applyFont="1" applyFill="1" applyBorder="1" applyAlignment="1">
      <alignment horizontal="justify" vertical="center" wrapText="1"/>
    </xf>
    <xf numFmtId="0" fontId="8" fillId="52" borderId="10" xfId="1371" applyFont="1" applyFill="1" applyBorder="1" applyAlignment="1" applyProtection="1">
      <alignment horizontal="center" vertical="center" wrapText="1"/>
      <protection locked="0"/>
    </xf>
    <xf numFmtId="0" fontId="51" fillId="52" borderId="10" xfId="0" applyFont="1" applyFill="1" applyBorder="1" applyAlignment="1">
      <alignment horizontal="center" vertical="center" wrapText="1"/>
    </xf>
    <xf numFmtId="0" fontId="51" fillId="53" borderId="17" xfId="0" applyFont="1" applyFill="1" applyBorder="1" applyAlignment="1">
      <alignment horizontal="center" vertical="center" wrapText="1"/>
    </xf>
    <xf numFmtId="0" fontId="0" fillId="57" borderId="10" xfId="0" applyFill="1" applyBorder="1"/>
    <xf numFmtId="9" fontId="35" fillId="0" borderId="0" xfId="1495" applyFont="1"/>
    <xf numFmtId="0" fontId="0" fillId="58" borderId="10" xfId="0" applyFill="1" applyBorder="1"/>
    <xf numFmtId="0" fontId="47" fillId="0" borderId="0" xfId="0" applyFont="1"/>
    <xf numFmtId="9" fontId="47" fillId="0" borderId="0" xfId="1495" applyFont="1"/>
    <xf numFmtId="0" fontId="0" fillId="59" borderId="10" xfId="0" applyFill="1" applyBorder="1"/>
    <xf numFmtId="165" fontId="35" fillId="0" borderId="0" xfId="1251" applyFont="1"/>
    <xf numFmtId="165" fontId="0" fillId="0" borderId="0" xfId="0" applyNumberFormat="1"/>
    <xf numFmtId="0" fontId="0" fillId="0" borderId="22" xfId="0" applyBorder="1" applyAlignment="1">
      <alignment horizontal="center" vertical="center"/>
    </xf>
    <xf numFmtId="0" fontId="0" fillId="0" borderId="17" xfId="0" applyBorder="1" applyAlignment="1">
      <alignment vertical="center" wrapText="1"/>
    </xf>
    <xf numFmtId="171" fontId="65" fillId="26" borderId="10" xfId="1250" applyNumberFormat="1" applyFont="1" applyFill="1" applyBorder="1" applyAlignment="1">
      <alignment horizontal="center" vertical="center"/>
    </xf>
    <xf numFmtId="167" fontId="9" fillId="26" borderId="10" xfId="1250" applyFont="1" applyFill="1" applyBorder="1" applyAlignment="1">
      <alignment horizontal="center" vertical="center"/>
    </xf>
    <xf numFmtId="171" fontId="65" fillId="60" borderId="10" xfId="1250" applyNumberFormat="1" applyFont="1" applyFill="1" applyBorder="1" applyAlignment="1">
      <alignment horizontal="center" vertical="center"/>
    </xf>
    <xf numFmtId="167" fontId="9" fillId="60" borderId="10" xfId="1250" applyFont="1" applyFill="1" applyBorder="1" applyAlignment="1" applyProtection="1">
      <alignment horizontal="center" vertical="center" wrapText="1"/>
      <protection locked="0"/>
    </xf>
    <xf numFmtId="10" fontId="64" fillId="25" borderId="10" xfId="1495" applyNumberFormat="1" applyFont="1" applyFill="1" applyBorder="1" applyAlignment="1">
      <alignment horizontal="center" vertical="center" wrapText="1"/>
    </xf>
    <xf numFmtId="10" fontId="65" fillId="25" borderId="10" xfId="1495" applyNumberFormat="1" applyFont="1" applyFill="1" applyBorder="1" applyAlignment="1">
      <alignment horizontal="center" vertical="center" wrapText="1"/>
    </xf>
    <xf numFmtId="10" fontId="53" fillId="25" borderId="18" xfId="1495" applyNumberFormat="1" applyFont="1" applyFill="1" applyBorder="1" applyAlignment="1">
      <alignment horizontal="center" vertical="center" wrapText="1"/>
    </xf>
    <xf numFmtId="0" fontId="0" fillId="56" borderId="17" xfId="0" applyFill="1" applyBorder="1" applyAlignment="1">
      <alignment horizontal="center" vertical="center"/>
    </xf>
    <xf numFmtId="0" fontId="0" fillId="56" borderId="10" xfId="0" applyFill="1" applyBorder="1" applyAlignment="1">
      <alignment vertical="center" wrapText="1"/>
    </xf>
    <xf numFmtId="9" fontId="35" fillId="56" borderId="17" xfId="1495" applyFont="1" applyFill="1" applyBorder="1" applyAlignment="1">
      <alignment horizontal="center" vertical="center"/>
    </xf>
    <xf numFmtId="0" fontId="0" fillId="56" borderId="10" xfId="0" applyFill="1" applyBorder="1" applyAlignment="1">
      <alignment horizontal="center" vertical="center" wrapText="1"/>
    </xf>
    <xf numFmtId="17" fontId="0" fillId="56" borderId="10" xfId="0" applyNumberFormat="1" applyFill="1" applyBorder="1" applyAlignment="1">
      <alignment vertical="center"/>
    </xf>
    <xf numFmtId="9" fontId="35" fillId="56" borderId="10" xfId="1495" applyFont="1" applyFill="1" applyBorder="1" applyAlignment="1">
      <alignment horizontal="center" vertical="center"/>
    </xf>
    <xf numFmtId="17" fontId="0" fillId="56" borderId="10" xfId="0" applyNumberFormat="1" applyFill="1" applyBorder="1" applyAlignment="1">
      <alignment horizontal="center" vertical="center"/>
    </xf>
    <xf numFmtId="0" fontId="0" fillId="56" borderId="10" xfId="0" applyFont="1" applyFill="1" applyBorder="1" applyAlignment="1">
      <alignment horizontal="center" vertical="center" wrapText="1"/>
    </xf>
    <xf numFmtId="0" fontId="0" fillId="56" borderId="17" xfId="0" applyFill="1" applyBorder="1" applyAlignment="1">
      <alignment horizontal="justify" vertical="center" wrapText="1"/>
    </xf>
    <xf numFmtId="0" fontId="0" fillId="56" borderId="10" xfId="0" applyFill="1" applyBorder="1" applyAlignment="1">
      <alignment horizontal="center" wrapText="1"/>
    </xf>
    <xf numFmtId="0" fontId="0" fillId="56" borderId="10" xfId="0" applyFill="1" applyBorder="1" applyAlignment="1">
      <alignment wrapText="1"/>
    </xf>
    <xf numFmtId="0" fontId="0" fillId="56" borderId="35" xfId="0" applyFill="1" applyBorder="1" applyAlignment="1">
      <alignment vertical="center" wrapText="1"/>
    </xf>
    <xf numFmtId="17" fontId="0" fillId="56" borderId="20" xfId="0" applyNumberFormat="1" applyFill="1" applyBorder="1" applyAlignment="1">
      <alignment vertical="center"/>
    </xf>
    <xf numFmtId="9" fontId="35" fillId="56" borderId="10" xfId="1495" applyFont="1" applyFill="1" applyBorder="1" applyAlignment="1">
      <alignment vertical="center" wrapText="1"/>
    </xf>
    <xf numFmtId="0" fontId="0" fillId="56" borderId="10" xfId="0" applyFill="1" applyBorder="1"/>
    <xf numFmtId="9" fontId="66" fillId="56" borderId="10" xfId="1495" applyFont="1" applyFill="1" applyBorder="1" applyAlignment="1">
      <alignment horizontal="center" vertical="center" wrapText="1"/>
    </xf>
    <xf numFmtId="9" fontId="66" fillId="56" borderId="20" xfId="1495" applyFont="1" applyFill="1" applyBorder="1" applyAlignment="1">
      <alignment horizontal="center" vertical="center" wrapText="1"/>
    </xf>
    <xf numFmtId="9" fontId="51" fillId="56" borderId="10" xfId="0" applyNumberFormat="1" applyFont="1" applyFill="1" applyBorder="1" applyAlignment="1">
      <alignment vertical="center" wrapText="1"/>
    </xf>
    <xf numFmtId="0" fontId="51" fillId="56" borderId="10" xfId="0" applyFont="1" applyFill="1" applyBorder="1" applyAlignment="1">
      <alignment vertical="center" wrapText="1"/>
    </xf>
    <xf numFmtId="9" fontId="66" fillId="53" borderId="20" xfId="1495" applyFont="1" applyFill="1" applyBorder="1" applyAlignment="1">
      <alignment horizontal="center" vertical="center" wrapText="1"/>
    </xf>
    <xf numFmtId="0" fontId="0" fillId="0" borderId="17" xfId="0" applyBorder="1" applyAlignment="1">
      <alignment horizontal="center" vertical="center"/>
    </xf>
    <xf numFmtId="9" fontId="35" fillId="50" borderId="17" xfId="1495" applyFont="1" applyFill="1" applyBorder="1" applyAlignment="1">
      <alignment horizontal="center" vertical="center"/>
    </xf>
    <xf numFmtId="2" fontId="53" fillId="0" borderId="0" xfId="0" applyNumberFormat="1" applyFont="1" applyFill="1"/>
    <xf numFmtId="0" fontId="76" fillId="0" borderId="0" xfId="1327" applyFont="1" applyFill="1" applyAlignment="1" applyProtection="1">
      <alignment vertical="center" wrapText="1"/>
    </xf>
    <xf numFmtId="0" fontId="76" fillId="0" borderId="0" xfId="0" applyFont="1" applyFill="1"/>
    <xf numFmtId="0" fontId="76" fillId="0" borderId="0" xfId="1327" applyFont="1" applyFill="1" applyAlignment="1" applyProtection="1">
      <alignment vertical="center"/>
    </xf>
    <xf numFmtId="10" fontId="76" fillId="0" borderId="0" xfId="1327" applyNumberFormat="1" applyFont="1" applyFill="1" applyAlignment="1" applyProtection="1">
      <alignment vertical="center"/>
    </xf>
    <xf numFmtId="9" fontId="76" fillId="0" borderId="0" xfId="0" applyNumberFormat="1" applyFont="1" applyFill="1"/>
    <xf numFmtId="10" fontId="76" fillId="0" borderId="0" xfId="0" applyNumberFormat="1" applyFont="1" applyFill="1"/>
    <xf numFmtId="176" fontId="61" fillId="0" borderId="0" xfId="1495" applyNumberFormat="1" applyFont="1" applyFill="1" applyBorder="1" applyAlignment="1">
      <alignment horizontal="center" vertical="center" wrapText="1"/>
    </xf>
    <xf numFmtId="177" fontId="59" fillId="0" borderId="0" xfId="1371" applyNumberFormat="1" applyFont="1" applyFill="1" applyBorder="1" applyAlignment="1">
      <alignment horizontal="center" vertical="center"/>
    </xf>
    <xf numFmtId="177" fontId="11" fillId="0" borderId="0" xfId="1371" applyNumberFormat="1" applyFont="1" applyFill="1" applyBorder="1" applyAlignment="1">
      <alignment horizontal="center" vertical="center" wrapText="1"/>
    </xf>
    <xf numFmtId="177" fontId="61" fillId="0" borderId="0" xfId="1495" applyNumberFormat="1" applyFont="1" applyFill="1" applyBorder="1" applyAlignment="1">
      <alignment horizontal="center" vertical="center" wrapText="1"/>
    </xf>
    <xf numFmtId="177" fontId="53" fillId="0" borderId="0" xfId="0" applyNumberFormat="1" applyFont="1" applyFill="1"/>
    <xf numFmtId="0" fontId="56" fillId="0" borderId="0" xfId="0" applyFont="1" applyFill="1" applyBorder="1" applyAlignment="1">
      <alignment horizontal="center" vertical="center" wrapText="1"/>
    </xf>
    <xf numFmtId="10" fontId="59" fillId="0" borderId="0" xfId="1371" applyNumberFormat="1" applyFont="1" applyFill="1" applyBorder="1" applyAlignment="1">
      <alignment horizontal="center" vertical="center"/>
    </xf>
    <xf numFmtId="10" fontId="61" fillId="0" borderId="0" xfId="1495" applyNumberFormat="1" applyFont="1" applyFill="1" applyBorder="1" applyAlignment="1">
      <alignment horizontal="center" vertical="center" wrapText="1"/>
    </xf>
    <xf numFmtId="178" fontId="61" fillId="0" borderId="0" xfId="1495" applyNumberFormat="1" applyFont="1" applyFill="1" applyBorder="1" applyAlignment="1">
      <alignment horizontal="center" vertical="center" wrapText="1"/>
    </xf>
    <xf numFmtId="180" fontId="11" fillId="0" borderId="0" xfId="1496" applyNumberFormat="1" applyFont="1" applyFill="1" applyBorder="1" applyAlignment="1">
      <alignment horizontal="center" vertical="center"/>
    </xf>
    <xf numFmtId="0" fontId="11" fillId="0" borderId="0" xfId="1496" applyNumberFormat="1" applyFont="1" applyFill="1" applyBorder="1" applyAlignment="1">
      <alignment horizontal="center" vertical="center"/>
    </xf>
    <xf numFmtId="181" fontId="61" fillId="0" borderId="0" xfId="1495" applyNumberFormat="1" applyFont="1" applyFill="1" applyBorder="1" applyAlignment="1">
      <alignment horizontal="center" vertical="center" wrapText="1"/>
    </xf>
    <xf numFmtId="180" fontId="11" fillId="0" borderId="0" xfId="1371" applyNumberFormat="1" applyFont="1" applyFill="1" applyBorder="1" applyAlignment="1">
      <alignment horizontal="center" vertical="center" wrapText="1"/>
    </xf>
    <xf numFmtId="183" fontId="11" fillId="0" borderId="0" xfId="1371" applyNumberFormat="1" applyFont="1" applyFill="1" applyBorder="1" applyAlignment="1">
      <alignment horizontal="center" vertical="center" wrapText="1"/>
    </xf>
    <xf numFmtId="184" fontId="61" fillId="0" borderId="0" xfId="1495" applyNumberFormat="1" applyFont="1" applyFill="1" applyBorder="1" applyAlignment="1">
      <alignment horizontal="center" vertical="center" wrapText="1"/>
    </xf>
    <xf numFmtId="10" fontId="11" fillId="0" borderId="0" xfId="1495" applyNumberFormat="1" applyFont="1" applyFill="1" applyBorder="1" applyAlignment="1">
      <alignment horizontal="center" vertical="center" wrapText="1"/>
    </xf>
    <xf numFmtId="0" fontId="8" fillId="61" borderId="10" xfId="1371" applyFont="1" applyFill="1" applyBorder="1" applyAlignment="1" applyProtection="1">
      <alignment horizontal="left" vertical="center" wrapText="1"/>
      <protection hidden="1"/>
    </xf>
    <xf numFmtId="0" fontId="9" fillId="0" borderId="10" xfId="1371" applyFont="1" applyFill="1" applyBorder="1" applyAlignment="1" applyProtection="1">
      <alignment horizontal="center" vertical="center"/>
      <protection hidden="1"/>
    </xf>
    <xf numFmtId="0" fontId="8" fillId="61" borderId="10" xfId="1371" applyFont="1" applyFill="1" applyBorder="1" applyAlignment="1" applyProtection="1">
      <alignment vertical="center" wrapText="1"/>
      <protection hidden="1"/>
    </xf>
    <xf numFmtId="0" fontId="8" fillId="61" borderId="16" xfId="1371" applyFont="1" applyFill="1" applyBorder="1" applyAlignment="1" applyProtection="1">
      <alignment horizontal="left" vertical="center" wrapText="1"/>
      <protection hidden="1"/>
    </xf>
    <xf numFmtId="1" fontId="9" fillId="24" borderId="20" xfId="1496" applyNumberFormat="1" applyFont="1" applyFill="1" applyBorder="1" applyAlignment="1" applyProtection="1">
      <alignment horizontal="center" vertical="center" wrapText="1"/>
      <protection hidden="1"/>
    </xf>
    <xf numFmtId="1" fontId="9" fillId="24" borderId="47" xfId="1496" applyNumberFormat="1" applyFont="1" applyFill="1" applyBorder="1" applyAlignment="1" applyProtection="1">
      <alignment horizontal="center" vertical="center" wrapText="1"/>
      <protection hidden="1"/>
    </xf>
    <xf numFmtId="0" fontId="8" fillId="61" borderId="37" xfId="1371" applyFont="1" applyFill="1" applyBorder="1" applyAlignment="1" applyProtection="1">
      <alignment horizontal="left" vertical="center" wrapText="1"/>
      <protection hidden="1"/>
    </xf>
    <xf numFmtId="0" fontId="8" fillId="61" borderId="17" xfId="1371" applyFont="1" applyFill="1" applyBorder="1" applyAlignment="1" applyProtection="1">
      <alignment vertical="top" wrapText="1"/>
      <protection hidden="1"/>
    </xf>
    <xf numFmtId="0" fontId="8" fillId="61" borderId="16" xfId="1371" applyFont="1" applyFill="1" applyBorder="1" applyAlignment="1" applyProtection="1">
      <alignment horizontal="center" vertical="center" wrapText="1"/>
      <protection hidden="1"/>
    </xf>
    <xf numFmtId="0" fontId="8" fillId="61" borderId="10" xfId="1371" applyFont="1" applyFill="1" applyBorder="1" applyAlignment="1" applyProtection="1">
      <alignment horizontal="center" vertical="center" wrapText="1"/>
      <protection hidden="1"/>
    </xf>
    <xf numFmtId="0" fontId="8" fillId="61" borderId="10" xfId="0" applyFont="1" applyFill="1" applyBorder="1" applyAlignment="1" applyProtection="1">
      <alignment horizontal="center" vertical="center" wrapText="1"/>
      <protection hidden="1"/>
    </xf>
    <xf numFmtId="0" fontId="8" fillId="61" borderId="18" xfId="1371" applyFont="1" applyFill="1" applyBorder="1" applyAlignment="1" applyProtection="1">
      <alignment horizontal="center" vertical="center" wrapText="1"/>
      <protection hidden="1"/>
    </xf>
    <xf numFmtId="0" fontId="8" fillId="61" borderId="16" xfId="1371" applyFont="1" applyFill="1" applyBorder="1" applyAlignment="1" applyProtection="1">
      <alignment horizontal="center" vertical="center"/>
      <protection hidden="1"/>
    </xf>
    <xf numFmtId="171" fontId="64" fillId="24" borderId="10" xfId="1250" applyNumberFormat="1" applyFont="1" applyFill="1" applyBorder="1" applyAlignment="1" applyProtection="1">
      <alignment horizontal="center" vertical="center"/>
      <protection hidden="1"/>
    </xf>
    <xf numFmtId="171" fontId="9" fillId="24" borderId="20" xfId="1250" applyNumberFormat="1" applyFont="1" applyFill="1" applyBorder="1" applyAlignment="1" applyProtection="1">
      <alignment horizontal="center" vertical="center"/>
      <protection hidden="1"/>
    </xf>
    <xf numFmtId="9" fontId="56" fillId="0" borderId="10" xfId="1495" applyFont="1" applyBorder="1" applyProtection="1">
      <protection hidden="1"/>
    </xf>
    <xf numFmtId="10" fontId="9" fillId="50" borderId="17" xfId="1495" applyNumberFormat="1" applyFont="1" applyFill="1" applyBorder="1" applyAlignment="1" applyProtection="1">
      <alignment vertical="center" wrapText="1"/>
      <protection locked="0" hidden="1"/>
    </xf>
    <xf numFmtId="0" fontId="8" fillId="61" borderId="10" xfId="1371" applyFont="1" applyFill="1" applyBorder="1" applyAlignment="1" applyProtection="1">
      <alignment horizontal="justify" vertical="center" wrapText="1"/>
      <protection locked="0" hidden="1"/>
    </xf>
    <xf numFmtId="0" fontId="8" fillId="61" borderId="10" xfId="1371" applyFont="1" applyFill="1" applyBorder="1" applyAlignment="1" applyProtection="1">
      <alignment horizontal="justify" vertical="center" wrapText="1"/>
      <protection hidden="1"/>
    </xf>
    <xf numFmtId="0" fontId="8" fillId="61" borderId="10" xfId="1371" applyFont="1" applyFill="1" applyBorder="1" applyAlignment="1" applyProtection="1">
      <alignment horizontal="center" vertical="center" wrapText="1"/>
      <protection locked="0" hidden="1"/>
    </xf>
    <xf numFmtId="14" fontId="9" fillId="0" borderId="10" xfId="1371" applyNumberFormat="1" applyFont="1" applyFill="1" applyBorder="1" applyAlignment="1" applyProtection="1">
      <alignment horizontal="center" vertical="center" wrapText="1"/>
      <protection locked="0" hidden="1"/>
    </xf>
    <xf numFmtId="0" fontId="8" fillId="61" borderId="10" xfId="1371" applyFont="1" applyFill="1" applyBorder="1" applyAlignment="1" applyProtection="1">
      <alignment horizontal="justify" vertical="center"/>
      <protection hidden="1"/>
    </xf>
    <xf numFmtId="177" fontId="9" fillId="24" borderId="20" xfId="1496" applyNumberFormat="1" applyFont="1" applyFill="1" applyBorder="1" applyAlignment="1" applyProtection="1">
      <alignment horizontal="center" vertical="center" wrapText="1"/>
      <protection hidden="1"/>
    </xf>
    <xf numFmtId="177" fontId="9" fillId="24" borderId="47" xfId="1496" applyNumberFormat="1" applyFont="1" applyFill="1" applyBorder="1" applyAlignment="1" applyProtection="1">
      <alignment horizontal="center" vertical="center" wrapText="1"/>
      <protection hidden="1"/>
    </xf>
    <xf numFmtId="177" fontId="64" fillId="24" borderId="10" xfId="1495" applyNumberFormat="1" applyFont="1" applyFill="1" applyBorder="1" applyAlignment="1" applyProtection="1">
      <alignment vertical="center"/>
      <protection hidden="1"/>
    </xf>
    <xf numFmtId="179" fontId="9" fillId="24" borderId="20" xfId="1495" applyNumberFormat="1" applyFont="1" applyFill="1" applyBorder="1" applyAlignment="1" applyProtection="1">
      <alignment horizontal="center" vertical="center"/>
      <protection hidden="1"/>
    </xf>
    <xf numFmtId="0" fontId="9" fillId="0" borderId="18" xfId="1371" applyFont="1" applyFill="1" applyBorder="1" applyAlignment="1" applyProtection="1">
      <alignment horizontal="center" vertical="center"/>
      <protection hidden="1"/>
    </xf>
    <xf numFmtId="171" fontId="64" fillId="24" borderId="10" xfId="1250" applyNumberFormat="1" applyFont="1" applyFill="1" applyBorder="1" applyAlignment="1" applyProtection="1">
      <alignment vertical="center"/>
      <protection hidden="1"/>
    </xf>
    <xf numFmtId="0" fontId="8" fillId="61" borderId="16" xfId="1371" applyFont="1" applyFill="1" applyBorder="1" applyAlignment="1" applyProtection="1">
      <alignment horizontal="justify" vertical="center" wrapText="1"/>
      <protection locked="0" hidden="1"/>
    </xf>
    <xf numFmtId="0" fontId="8" fillId="61" borderId="16" xfId="1371" applyFont="1" applyFill="1" applyBorder="1" applyAlignment="1" applyProtection="1">
      <alignment horizontal="justify" vertical="center" wrapText="1"/>
      <protection hidden="1"/>
    </xf>
    <xf numFmtId="0" fontId="8" fillId="61" borderId="16" xfId="1371" applyFont="1" applyFill="1" applyBorder="1" applyAlignment="1" applyProtection="1">
      <alignment horizontal="justify" vertical="center"/>
      <protection hidden="1"/>
    </xf>
    <xf numFmtId="0" fontId="8" fillId="61" borderId="16" xfId="1371" applyFont="1" applyFill="1" applyBorder="1" applyAlignment="1" applyProtection="1">
      <alignment vertical="center" wrapText="1"/>
      <protection hidden="1"/>
    </xf>
    <xf numFmtId="0" fontId="8" fillId="61" borderId="21" xfId="1371" applyFont="1" applyFill="1" applyBorder="1" applyAlignment="1" applyProtection="1">
      <alignment horizontal="justify" vertical="center" wrapText="1"/>
      <protection hidden="1"/>
    </xf>
    <xf numFmtId="10" fontId="9" fillId="24" borderId="20" xfId="1495" applyNumberFormat="1" applyFont="1" applyFill="1" applyBorder="1" applyAlignment="1" applyProtection="1">
      <alignment horizontal="center" vertical="center" wrapText="1"/>
      <protection hidden="1"/>
    </xf>
    <xf numFmtId="10" fontId="9" fillId="24" borderId="18" xfId="1495" applyNumberFormat="1" applyFont="1" applyFill="1" applyBorder="1" applyAlignment="1" applyProtection="1">
      <alignment horizontal="center" vertical="center" wrapText="1"/>
      <protection hidden="1"/>
    </xf>
    <xf numFmtId="176" fontId="64" fillId="0" borderId="10" xfId="1250" applyNumberFormat="1" applyFont="1" applyFill="1" applyBorder="1" applyAlignment="1" applyProtection="1">
      <alignment horizontal="center" vertical="center"/>
      <protection hidden="1"/>
    </xf>
    <xf numFmtId="180" fontId="9" fillId="24" borderId="20" xfId="1250" applyNumberFormat="1" applyFont="1" applyFill="1" applyBorder="1" applyAlignment="1" applyProtection="1">
      <alignment horizontal="center" vertical="center"/>
      <protection hidden="1"/>
    </xf>
    <xf numFmtId="176" fontId="9" fillId="24" borderId="20" xfId="1250" applyNumberFormat="1" applyFont="1" applyFill="1" applyBorder="1" applyAlignment="1" applyProtection="1">
      <alignment horizontal="center" vertical="center"/>
      <protection hidden="1"/>
    </xf>
    <xf numFmtId="180" fontId="61" fillId="0" borderId="0" xfId="1495" applyNumberFormat="1" applyFont="1" applyFill="1" applyBorder="1" applyAlignment="1">
      <alignment horizontal="center" vertical="center" wrapText="1"/>
    </xf>
    <xf numFmtId="0" fontId="61" fillId="0" borderId="0" xfId="1495" applyNumberFormat="1" applyFont="1" applyFill="1" applyBorder="1" applyAlignment="1">
      <alignment horizontal="center" vertical="center" wrapText="1"/>
    </xf>
    <xf numFmtId="179" fontId="59" fillId="0" borderId="0" xfId="1371" applyNumberFormat="1" applyFont="1" applyFill="1" applyBorder="1" applyAlignment="1">
      <alignment horizontal="center" vertical="center"/>
    </xf>
    <xf numFmtId="0" fontId="5" fillId="0" borderId="17" xfId="0" applyFont="1" applyFill="1" applyBorder="1" applyAlignment="1" applyProtection="1">
      <alignment horizontal="center" vertical="center" wrapText="1"/>
      <protection locked="0"/>
    </xf>
    <xf numFmtId="0" fontId="5" fillId="0" borderId="19" xfId="0" applyFont="1" applyFill="1" applyBorder="1" applyAlignment="1" applyProtection="1">
      <alignment horizontal="center" vertical="center" wrapText="1"/>
      <protection locked="0"/>
    </xf>
    <xf numFmtId="170" fontId="5" fillId="50" borderId="22" xfId="0" applyNumberFormat="1" applyFont="1" applyFill="1" applyBorder="1" applyAlignment="1" applyProtection="1">
      <alignment horizontal="center" vertical="center" wrapText="1"/>
      <protection hidden="1"/>
    </xf>
    <xf numFmtId="170" fontId="5" fillId="50" borderId="23" xfId="0" applyNumberFormat="1" applyFont="1" applyFill="1" applyBorder="1" applyAlignment="1" applyProtection="1">
      <alignment horizontal="center" vertical="center" wrapText="1"/>
      <protection hidden="1"/>
    </xf>
    <xf numFmtId="170" fontId="5" fillId="50" borderId="27" xfId="0" applyNumberFormat="1" applyFont="1" applyFill="1" applyBorder="1" applyAlignment="1" applyProtection="1">
      <alignment horizontal="center" vertical="center" wrapText="1"/>
      <protection hidden="1"/>
    </xf>
    <xf numFmtId="170" fontId="5" fillId="50" borderId="28" xfId="0" applyNumberFormat="1" applyFont="1" applyFill="1" applyBorder="1" applyAlignment="1" applyProtection="1">
      <alignment horizontal="center" vertical="center" wrapText="1"/>
      <protection hidden="1"/>
    </xf>
    <xf numFmtId="0" fontId="5" fillId="0" borderId="10" xfId="0" applyFont="1" applyFill="1" applyBorder="1" applyAlignment="1" applyProtection="1">
      <alignment horizontal="center" vertical="center" wrapText="1"/>
      <protection hidden="1"/>
    </xf>
    <xf numFmtId="0" fontId="5" fillId="50" borderId="10" xfId="0" applyFont="1" applyFill="1" applyBorder="1" applyAlignment="1" applyProtection="1">
      <alignment horizontal="center" vertical="center" wrapText="1"/>
      <protection hidden="1"/>
    </xf>
    <xf numFmtId="170" fontId="5" fillId="50" borderId="17" xfId="0" applyNumberFormat="1" applyFont="1" applyFill="1" applyBorder="1" applyAlignment="1" applyProtection="1">
      <alignment vertical="center" wrapText="1"/>
      <protection hidden="1"/>
    </xf>
    <xf numFmtId="170" fontId="5" fillId="50" borderId="19" xfId="0" applyNumberFormat="1" applyFont="1" applyFill="1" applyBorder="1" applyAlignment="1" applyProtection="1">
      <alignment vertical="center" wrapText="1"/>
      <protection hidden="1"/>
    </xf>
    <xf numFmtId="0" fontId="15" fillId="0" borderId="10" xfId="0" applyFont="1" applyFill="1" applyBorder="1" applyAlignment="1" applyProtection="1">
      <alignment horizontal="center" vertical="center" wrapText="1"/>
      <protection hidden="1"/>
    </xf>
    <xf numFmtId="170" fontId="15" fillId="50" borderId="17" xfId="0" applyNumberFormat="1" applyFont="1" applyFill="1" applyBorder="1" applyAlignment="1" applyProtection="1">
      <alignment vertical="center" wrapText="1"/>
      <protection hidden="1"/>
    </xf>
    <xf numFmtId="170" fontId="15" fillId="50" borderId="19" xfId="0" applyNumberFormat="1" applyFont="1" applyFill="1" applyBorder="1" applyAlignment="1" applyProtection="1">
      <alignment vertical="center" wrapText="1"/>
      <protection hidden="1"/>
    </xf>
    <xf numFmtId="170" fontId="5" fillId="0" borderId="10" xfId="0" applyNumberFormat="1" applyFont="1" applyFill="1" applyBorder="1" applyAlignment="1" applyProtection="1">
      <alignment horizontal="center" vertical="center" wrapText="1"/>
      <protection hidden="1"/>
    </xf>
    <xf numFmtId="9" fontId="15" fillId="0" borderId="10" xfId="0" applyNumberFormat="1" applyFont="1" applyFill="1" applyBorder="1" applyAlignment="1" applyProtection="1">
      <alignment vertical="center" wrapText="1"/>
      <protection hidden="1"/>
    </xf>
    <xf numFmtId="0" fontId="15" fillId="0" borderId="10" xfId="0" applyFont="1" applyFill="1" applyBorder="1" applyAlignment="1" applyProtection="1">
      <alignment vertical="center" wrapText="1"/>
      <protection hidden="1"/>
    </xf>
    <xf numFmtId="9" fontId="5" fillId="50" borderId="22" xfId="0" applyNumberFormat="1" applyFont="1" applyFill="1" applyBorder="1" applyAlignment="1" applyProtection="1">
      <alignment horizontal="center" vertical="center" wrapText="1"/>
      <protection hidden="1"/>
    </xf>
    <xf numFmtId="9" fontId="5" fillId="50" borderId="23" xfId="0" applyNumberFormat="1" applyFont="1" applyFill="1" applyBorder="1" applyAlignment="1" applyProtection="1">
      <alignment horizontal="center" vertical="center" wrapText="1"/>
      <protection hidden="1"/>
    </xf>
    <xf numFmtId="9" fontId="5" fillId="50" borderId="27" xfId="0" applyNumberFormat="1" applyFont="1" applyFill="1" applyBorder="1" applyAlignment="1" applyProtection="1">
      <alignment horizontal="center" vertical="center" wrapText="1"/>
      <protection hidden="1"/>
    </xf>
    <xf numFmtId="9" fontId="5" fillId="50" borderId="28" xfId="0" applyNumberFormat="1" applyFont="1" applyFill="1" applyBorder="1" applyAlignment="1" applyProtection="1">
      <alignment horizontal="center" vertical="center" wrapText="1"/>
      <protection hidden="1"/>
    </xf>
    <xf numFmtId="9" fontId="72" fillId="50" borderId="22" xfId="0" applyNumberFormat="1" applyFont="1" applyFill="1" applyBorder="1" applyAlignment="1" applyProtection="1">
      <alignment horizontal="center" vertical="center" wrapText="1"/>
      <protection hidden="1"/>
    </xf>
    <xf numFmtId="9" fontId="72" fillId="50" borderId="23" xfId="0" applyNumberFormat="1" applyFont="1" applyFill="1" applyBorder="1" applyAlignment="1" applyProtection="1">
      <alignment horizontal="center" vertical="center" wrapText="1"/>
      <protection hidden="1"/>
    </xf>
    <xf numFmtId="9" fontId="72" fillId="50" borderId="27" xfId="0" applyNumberFormat="1" applyFont="1" applyFill="1" applyBorder="1" applyAlignment="1" applyProtection="1">
      <alignment horizontal="center" vertical="center" wrapText="1"/>
      <protection hidden="1"/>
    </xf>
    <xf numFmtId="9" fontId="72" fillId="50" borderId="28" xfId="0" applyNumberFormat="1" applyFont="1" applyFill="1" applyBorder="1" applyAlignment="1" applyProtection="1">
      <alignment horizontal="center" vertical="center" wrapText="1"/>
      <protection hidden="1"/>
    </xf>
    <xf numFmtId="170" fontId="5" fillId="51" borderId="17" xfId="0" applyNumberFormat="1" applyFont="1" applyFill="1" applyBorder="1" applyAlignment="1" applyProtection="1">
      <alignment vertical="center" wrapText="1"/>
      <protection hidden="1"/>
    </xf>
    <xf numFmtId="170" fontId="5" fillId="51" borderId="19" xfId="0" applyNumberFormat="1" applyFont="1" applyFill="1" applyBorder="1" applyAlignment="1" applyProtection="1">
      <alignment vertical="center" wrapText="1"/>
      <protection hidden="1"/>
    </xf>
    <xf numFmtId="0" fontId="5" fillId="50" borderId="17" xfId="0" applyFont="1" applyFill="1" applyBorder="1" applyAlignment="1" applyProtection="1">
      <alignment horizontal="justify" vertical="center" wrapText="1"/>
      <protection locked="0"/>
    </xf>
    <xf numFmtId="0" fontId="5" fillId="50" borderId="19" xfId="0" applyFont="1" applyFill="1" applyBorder="1" applyAlignment="1" applyProtection="1">
      <alignment horizontal="justify" vertical="center" wrapText="1"/>
      <protection locked="0"/>
    </xf>
    <xf numFmtId="170" fontId="15" fillId="55" borderId="17" xfId="0" applyNumberFormat="1" applyFont="1" applyFill="1" applyBorder="1" applyAlignment="1" applyProtection="1">
      <alignment horizontal="center" vertical="center" wrapText="1"/>
      <protection hidden="1"/>
    </xf>
    <xf numFmtId="170" fontId="15" fillId="55" borderId="19" xfId="0" applyNumberFormat="1" applyFont="1" applyFill="1" applyBorder="1" applyAlignment="1" applyProtection="1">
      <alignment horizontal="center" vertical="center" wrapText="1"/>
      <protection hidden="1"/>
    </xf>
    <xf numFmtId="170" fontId="72" fillId="50" borderId="22" xfId="0" applyNumberFormat="1" applyFont="1" applyFill="1" applyBorder="1" applyAlignment="1" applyProtection="1">
      <alignment horizontal="center" vertical="center" wrapText="1"/>
      <protection hidden="1"/>
    </xf>
    <xf numFmtId="170" fontId="72" fillId="50" borderId="23" xfId="0" applyNumberFormat="1" applyFont="1" applyFill="1" applyBorder="1" applyAlignment="1" applyProtection="1">
      <alignment horizontal="center" vertical="center" wrapText="1"/>
      <protection hidden="1"/>
    </xf>
    <xf numFmtId="170" fontId="72" fillId="50" borderId="27" xfId="0" applyNumberFormat="1" applyFont="1" applyFill="1" applyBorder="1" applyAlignment="1" applyProtection="1">
      <alignment horizontal="center" vertical="center" wrapText="1"/>
      <protection hidden="1"/>
    </xf>
    <xf numFmtId="170" fontId="72" fillId="50" borderId="28" xfId="0" applyNumberFormat="1" applyFont="1" applyFill="1" applyBorder="1" applyAlignment="1" applyProtection="1">
      <alignment horizontal="center" vertical="center" wrapText="1"/>
      <protection hidden="1"/>
    </xf>
    <xf numFmtId="170" fontId="73" fillId="55" borderId="17" xfId="0" applyNumberFormat="1" applyFont="1" applyFill="1" applyBorder="1" applyAlignment="1" applyProtection="1">
      <alignment horizontal="center" vertical="center" wrapText="1"/>
      <protection hidden="1"/>
    </xf>
    <xf numFmtId="170" fontId="73" fillId="55" borderId="19" xfId="0" applyNumberFormat="1" applyFont="1" applyFill="1" applyBorder="1" applyAlignment="1" applyProtection="1">
      <alignment horizontal="center" vertical="center" wrapText="1"/>
      <protection hidden="1"/>
    </xf>
    <xf numFmtId="171" fontId="15" fillId="0" borderId="17" xfId="1250" applyNumberFormat="1" applyFont="1" applyFill="1" applyBorder="1" applyAlignment="1" applyProtection="1">
      <alignment vertical="center" wrapText="1"/>
      <protection hidden="1"/>
    </xf>
    <xf numFmtId="171" fontId="15" fillId="0" borderId="19" xfId="1250" applyNumberFormat="1" applyFont="1" applyFill="1" applyBorder="1" applyAlignment="1" applyProtection="1">
      <alignment vertical="center" wrapText="1"/>
      <protection hidden="1"/>
    </xf>
    <xf numFmtId="167" fontId="5" fillId="0" borderId="17" xfId="1250" applyFont="1" applyFill="1" applyBorder="1" applyAlignment="1" applyProtection="1">
      <alignment horizontal="center" vertical="center" wrapText="1"/>
      <protection hidden="1"/>
    </xf>
    <xf numFmtId="167" fontId="5" fillId="0" borderId="19" xfId="1250" applyFont="1" applyFill="1" applyBorder="1" applyAlignment="1" applyProtection="1">
      <alignment horizontal="center" vertical="center" wrapText="1"/>
      <protection hidden="1"/>
    </xf>
    <xf numFmtId="0" fontId="11" fillId="62" borderId="20" xfId="0" applyFont="1" applyFill="1" applyBorder="1" applyAlignment="1" applyProtection="1">
      <alignment horizontal="center" vertical="center" wrapText="1"/>
      <protection locked="0"/>
    </xf>
    <xf numFmtId="0" fontId="11" fillId="62" borderId="33" xfId="0" applyFont="1" applyFill="1" applyBorder="1" applyAlignment="1" applyProtection="1">
      <alignment horizontal="center" vertical="center" wrapText="1"/>
      <protection locked="0"/>
    </xf>
    <xf numFmtId="0" fontId="11" fillId="62" borderId="35" xfId="0" applyFont="1" applyFill="1" applyBorder="1" applyAlignment="1" applyProtection="1">
      <alignment horizontal="center" vertical="center" wrapText="1"/>
      <protection locked="0"/>
    </xf>
    <xf numFmtId="167" fontId="15" fillId="0" borderId="17" xfId="1250" applyNumberFormat="1" applyFont="1" applyFill="1" applyBorder="1" applyAlignment="1" applyProtection="1">
      <alignment vertical="center" wrapText="1"/>
      <protection hidden="1"/>
    </xf>
    <xf numFmtId="167" fontId="15" fillId="0" borderId="19" xfId="1250" applyNumberFormat="1" applyFont="1" applyFill="1" applyBorder="1" applyAlignment="1" applyProtection="1">
      <alignment vertical="center" wrapText="1"/>
      <protection hidden="1"/>
    </xf>
    <xf numFmtId="167" fontId="15" fillId="50" borderId="17" xfId="1250" applyNumberFormat="1" applyFont="1" applyFill="1" applyBorder="1" applyAlignment="1" applyProtection="1">
      <alignment vertical="center" wrapText="1"/>
      <protection hidden="1"/>
    </xf>
    <xf numFmtId="167" fontId="15" fillId="50" borderId="19" xfId="1250" applyNumberFormat="1" applyFont="1" applyFill="1" applyBorder="1" applyAlignment="1" applyProtection="1">
      <alignment vertical="center" wrapText="1"/>
      <protection hidden="1"/>
    </xf>
    <xf numFmtId="0" fontId="5" fillId="0" borderId="17" xfId="0" applyFont="1" applyFill="1" applyBorder="1" applyAlignment="1" applyProtection="1">
      <alignment horizontal="justify" vertical="center" wrapText="1"/>
      <protection locked="0"/>
    </xf>
    <xf numFmtId="0" fontId="5" fillId="0" borderId="19" xfId="0" applyFont="1" applyFill="1" applyBorder="1" applyAlignment="1" applyProtection="1">
      <alignment horizontal="justify" vertical="center" wrapText="1"/>
      <protection locked="0"/>
    </xf>
    <xf numFmtId="172" fontId="15" fillId="55" borderId="17" xfId="1251" applyNumberFormat="1" applyFont="1" applyFill="1" applyBorder="1" applyAlignment="1" applyProtection="1">
      <alignment horizontal="center" vertical="center" wrapText="1"/>
      <protection hidden="1"/>
    </xf>
    <xf numFmtId="172" fontId="15" fillId="55" borderId="19" xfId="1251" applyNumberFormat="1" applyFont="1" applyFill="1" applyBorder="1" applyAlignment="1" applyProtection="1">
      <alignment horizontal="center" vertical="center" wrapText="1"/>
      <protection hidden="1"/>
    </xf>
    <xf numFmtId="0" fontId="73" fillId="0" borderId="10" xfId="0" applyFont="1" applyFill="1" applyBorder="1" applyAlignment="1" applyProtection="1">
      <alignment horizontal="center" vertical="center" wrapText="1"/>
      <protection locked="0"/>
    </xf>
    <xf numFmtId="171" fontId="15" fillId="50" borderId="17" xfId="1250" applyNumberFormat="1" applyFont="1" applyFill="1" applyBorder="1" applyAlignment="1" applyProtection="1">
      <alignment vertical="center" wrapText="1"/>
      <protection hidden="1"/>
    </xf>
    <xf numFmtId="171" fontId="15" fillId="50" borderId="19" xfId="1250" applyNumberFormat="1" applyFont="1" applyFill="1" applyBorder="1" applyAlignment="1" applyProtection="1">
      <alignment vertical="center" wrapText="1"/>
      <protection hidden="1"/>
    </xf>
    <xf numFmtId="171" fontId="15" fillId="51" borderId="17" xfId="1250" applyNumberFormat="1" applyFont="1" applyFill="1" applyBorder="1" applyAlignment="1" applyProtection="1">
      <alignment vertical="center" wrapText="1"/>
      <protection hidden="1"/>
    </xf>
    <xf numFmtId="171" fontId="15" fillId="51" borderId="19" xfId="1250" applyNumberFormat="1" applyFont="1" applyFill="1" applyBorder="1" applyAlignment="1" applyProtection="1">
      <alignment vertical="center" wrapText="1"/>
      <protection hidden="1"/>
    </xf>
    <xf numFmtId="0" fontId="73" fillId="50" borderId="10" xfId="0" applyFont="1" applyFill="1" applyBorder="1" applyAlignment="1" applyProtection="1">
      <alignment horizontal="center" vertical="center"/>
      <protection locked="0"/>
    </xf>
    <xf numFmtId="0" fontId="11" fillId="62" borderId="10" xfId="0" applyFont="1" applyFill="1" applyBorder="1" applyAlignment="1" applyProtection="1">
      <alignment horizontal="center" vertical="center" wrapText="1"/>
      <protection locked="0"/>
    </xf>
    <xf numFmtId="0" fontId="70" fillId="0" borderId="24" xfId="0" applyFont="1" applyFill="1" applyBorder="1" applyAlignment="1" applyProtection="1">
      <alignment horizontal="center"/>
      <protection locked="0"/>
    </xf>
    <xf numFmtId="0" fontId="70" fillId="0" borderId="26" xfId="0" applyFont="1" applyFill="1" applyBorder="1" applyAlignment="1" applyProtection="1">
      <alignment horizontal="center"/>
      <protection locked="0"/>
    </xf>
    <xf numFmtId="0" fontId="70" fillId="0" borderId="29" xfId="0" applyFont="1" applyFill="1" applyBorder="1" applyAlignment="1" applyProtection="1">
      <alignment horizontal="center"/>
      <protection locked="0"/>
    </xf>
    <xf numFmtId="171" fontId="15" fillId="0" borderId="10" xfId="1250" applyNumberFormat="1" applyFont="1" applyFill="1" applyBorder="1" applyAlignment="1" applyProtection="1">
      <alignment vertical="center" wrapText="1"/>
      <protection hidden="1"/>
    </xf>
    <xf numFmtId="0" fontId="3" fillId="62" borderId="22" xfId="0" applyFont="1" applyFill="1" applyBorder="1" applyAlignment="1" applyProtection="1">
      <alignment horizontal="center" vertical="center" wrapText="1"/>
      <protection locked="0"/>
    </xf>
    <xf numFmtId="0" fontId="3" fillId="62" borderId="23" xfId="0" applyFont="1" applyFill="1" applyBorder="1" applyAlignment="1" applyProtection="1">
      <alignment horizontal="center" vertical="center" wrapText="1"/>
      <protection locked="0"/>
    </xf>
    <xf numFmtId="0" fontId="3" fillId="62" borderId="24" xfId="0" applyFont="1" applyFill="1" applyBorder="1" applyAlignment="1" applyProtection="1">
      <alignment horizontal="center" vertical="center" wrapText="1"/>
      <protection locked="0"/>
    </xf>
    <xf numFmtId="0" fontId="15" fillId="0" borderId="10" xfId="0" applyFont="1" applyFill="1" applyBorder="1" applyAlignment="1" applyProtection="1">
      <alignment horizontal="center" vertical="center" wrapText="1"/>
      <protection locked="0"/>
    </xf>
    <xf numFmtId="0" fontId="70" fillId="0" borderId="10" xfId="0" applyFont="1" applyFill="1" applyBorder="1" applyAlignment="1" applyProtection="1">
      <alignment horizontal="center"/>
      <protection locked="0"/>
    </xf>
    <xf numFmtId="167" fontId="15" fillId="51" borderId="17" xfId="1250" applyNumberFormat="1" applyFont="1" applyFill="1" applyBorder="1" applyAlignment="1" applyProtection="1">
      <alignment vertical="center" wrapText="1"/>
      <protection hidden="1"/>
    </xf>
    <xf numFmtId="167" fontId="15" fillId="51" borderId="19" xfId="1250" applyNumberFormat="1" applyFont="1" applyFill="1" applyBorder="1" applyAlignment="1" applyProtection="1">
      <alignment vertical="center" wrapText="1"/>
      <protection hidden="1"/>
    </xf>
    <xf numFmtId="0" fontId="73" fillId="0" borderId="10" xfId="0" applyFont="1" applyFill="1" applyBorder="1" applyAlignment="1" applyProtection="1">
      <alignment horizontal="center" vertical="center"/>
      <protection locked="0"/>
    </xf>
    <xf numFmtId="0" fontId="9" fillId="50" borderId="10" xfId="1371" applyFont="1" applyFill="1" applyBorder="1" applyAlignment="1" applyProtection="1">
      <alignment horizontal="center" vertical="center" wrapText="1"/>
      <protection locked="0"/>
    </xf>
    <xf numFmtId="0" fontId="8" fillId="52" borderId="22" xfId="1371" applyFont="1" applyFill="1" applyBorder="1" applyAlignment="1" applyProtection="1">
      <alignment horizontal="left" vertical="center" wrapText="1"/>
      <protection locked="0"/>
    </xf>
    <xf numFmtId="0" fontId="8" fillId="52" borderId="24" xfId="1371" applyFont="1" applyFill="1" applyBorder="1" applyAlignment="1" applyProtection="1">
      <alignment horizontal="left" vertical="center" wrapText="1"/>
      <protection locked="0"/>
    </xf>
    <xf numFmtId="0" fontId="8" fillId="52" borderId="44" xfId="1371" applyFont="1" applyFill="1" applyBorder="1" applyAlignment="1" applyProtection="1">
      <alignment horizontal="left" vertical="center" wrapText="1"/>
      <protection locked="0"/>
    </xf>
    <xf numFmtId="0" fontId="8" fillId="52" borderId="45" xfId="1371" applyFont="1" applyFill="1" applyBorder="1" applyAlignment="1" applyProtection="1">
      <alignment horizontal="left" vertical="center" wrapText="1"/>
      <protection locked="0"/>
    </xf>
    <xf numFmtId="0" fontId="9" fillId="24" borderId="22" xfId="1371" applyFont="1" applyFill="1" applyBorder="1" applyAlignment="1" applyProtection="1">
      <alignment horizontal="center" vertical="center" wrapText="1"/>
      <protection locked="0"/>
    </xf>
    <xf numFmtId="0" fontId="9" fillId="24" borderId="23" xfId="1371" applyFont="1" applyFill="1" applyBorder="1" applyAlignment="1" applyProtection="1">
      <alignment horizontal="center" vertical="center" wrapText="1"/>
      <protection locked="0"/>
    </xf>
    <xf numFmtId="0" fontId="9" fillId="24" borderId="46" xfId="1371" applyFont="1" applyFill="1" applyBorder="1" applyAlignment="1" applyProtection="1">
      <alignment horizontal="center" vertical="center" wrapText="1"/>
      <protection locked="0"/>
    </xf>
    <xf numFmtId="0" fontId="9" fillId="24" borderId="44" xfId="1371" applyFont="1" applyFill="1" applyBorder="1" applyAlignment="1" applyProtection="1">
      <alignment horizontal="center" vertical="center" wrapText="1"/>
      <protection locked="0"/>
    </xf>
    <xf numFmtId="0" fontId="9" fillId="24" borderId="41" xfId="1371" applyFont="1" applyFill="1" applyBorder="1" applyAlignment="1" applyProtection="1">
      <alignment horizontal="center" vertical="center" wrapText="1"/>
      <protection locked="0"/>
    </xf>
    <xf numFmtId="0" fontId="9" fillId="24" borderId="42" xfId="1371" applyFont="1" applyFill="1" applyBorder="1" applyAlignment="1" applyProtection="1">
      <alignment horizontal="center" vertical="center" wrapText="1"/>
      <protection locked="0"/>
    </xf>
    <xf numFmtId="0" fontId="9" fillId="50" borderId="32" xfId="1371" applyFont="1" applyFill="1" applyBorder="1" applyAlignment="1" applyProtection="1">
      <alignment horizontal="center" vertical="center" wrapText="1"/>
      <protection locked="0"/>
    </xf>
    <xf numFmtId="0" fontId="9" fillId="50" borderId="10" xfId="1371" applyFont="1" applyFill="1" applyBorder="1" applyAlignment="1" applyProtection="1">
      <alignment horizontal="center" vertical="center"/>
      <protection locked="0"/>
    </xf>
    <xf numFmtId="0" fontId="8" fillId="52" borderId="10" xfId="1371" applyFont="1" applyFill="1" applyBorder="1" applyAlignment="1">
      <alignment horizontal="justify" vertical="center"/>
    </xf>
    <xf numFmtId="0" fontId="9" fillId="50" borderId="18" xfId="1371" applyFont="1" applyFill="1" applyBorder="1" applyAlignment="1" applyProtection="1">
      <alignment horizontal="center" vertical="center"/>
      <protection locked="0"/>
    </xf>
    <xf numFmtId="0" fontId="8" fillId="52" borderId="10" xfId="1371" applyFont="1" applyFill="1" applyBorder="1" applyAlignment="1" applyProtection="1">
      <alignment horizontal="justify" vertical="center" wrapText="1"/>
      <protection locked="0"/>
    </xf>
    <xf numFmtId="0" fontId="9" fillId="50" borderId="10" xfId="1371" applyFont="1" applyFill="1" applyBorder="1" applyAlignment="1" applyProtection="1">
      <alignment horizontal="left" vertical="center" wrapText="1"/>
      <protection locked="0"/>
    </xf>
    <xf numFmtId="0" fontId="9" fillId="50" borderId="18" xfId="1371" applyFont="1" applyFill="1" applyBorder="1" applyAlignment="1" applyProtection="1">
      <alignment horizontal="left" vertical="center" wrapText="1"/>
      <protection locked="0"/>
    </xf>
    <xf numFmtId="0" fontId="9" fillId="50" borderId="18" xfId="1371" applyFont="1" applyFill="1" applyBorder="1" applyAlignment="1" applyProtection="1">
      <alignment horizontal="center" vertical="center" wrapText="1"/>
      <protection locked="0"/>
    </xf>
    <xf numFmtId="0" fontId="53" fillId="50" borderId="20" xfId="0" applyFont="1" applyFill="1" applyBorder="1" applyAlignment="1">
      <alignment horizontal="center" vertical="center" wrapText="1"/>
    </xf>
    <xf numFmtId="0" fontId="53" fillId="50" borderId="33" xfId="0" applyFont="1" applyFill="1" applyBorder="1" applyAlignment="1">
      <alignment horizontal="center" vertical="center" wrapText="1"/>
    </xf>
    <xf numFmtId="0" fontId="53" fillId="50" borderId="47" xfId="0" applyFont="1" applyFill="1" applyBorder="1" applyAlignment="1">
      <alignment horizontal="center" vertical="center" wrapText="1"/>
    </xf>
    <xf numFmtId="0" fontId="52" fillId="63" borderId="16" xfId="1371" applyFont="1" applyFill="1" applyBorder="1" applyAlignment="1">
      <alignment horizontal="center" vertical="center"/>
    </xf>
    <xf numFmtId="0" fontId="52" fillId="63" borderId="10" xfId="1371" applyFont="1" applyFill="1" applyBorder="1" applyAlignment="1">
      <alignment horizontal="center" vertical="center"/>
    </xf>
    <xf numFmtId="0" fontId="52" fillId="63" borderId="18" xfId="1371" applyFont="1" applyFill="1" applyBorder="1" applyAlignment="1">
      <alignment horizontal="center" vertical="center"/>
    </xf>
    <xf numFmtId="0" fontId="8" fillId="52" borderId="16" xfId="1371" applyFont="1" applyFill="1" applyBorder="1" applyAlignment="1">
      <alignment horizontal="justify" vertical="center" wrapText="1"/>
    </xf>
    <xf numFmtId="0" fontId="8" fillId="52" borderId="10" xfId="1371" applyFont="1" applyFill="1" applyBorder="1" applyAlignment="1" applyProtection="1">
      <alignment horizontal="center" vertical="center" wrapText="1"/>
      <protection locked="0"/>
    </xf>
    <xf numFmtId="0" fontId="8" fillId="52" borderId="18" xfId="1371" applyFont="1" applyFill="1" applyBorder="1" applyAlignment="1" applyProtection="1">
      <alignment horizontal="center" vertical="center" wrapText="1"/>
      <protection locked="0"/>
    </xf>
    <xf numFmtId="0" fontId="8" fillId="24" borderId="10" xfId="1371" applyFont="1" applyFill="1" applyBorder="1" applyAlignment="1" applyProtection="1">
      <alignment horizontal="center" vertical="center" wrapText="1"/>
      <protection locked="0"/>
    </xf>
    <xf numFmtId="0" fontId="8" fillId="24" borderId="18" xfId="1371" applyFont="1" applyFill="1" applyBorder="1" applyAlignment="1" applyProtection="1">
      <alignment horizontal="center" vertical="center" wrapText="1"/>
      <protection locked="0"/>
    </xf>
    <xf numFmtId="0" fontId="52" fillId="0" borderId="48" xfId="1371" applyFont="1" applyFill="1" applyBorder="1" applyAlignment="1">
      <alignment horizontal="center" vertical="center"/>
    </xf>
    <xf numFmtId="0" fontId="52" fillId="0" borderId="23" xfId="1371" applyFont="1" applyFill="1" applyBorder="1" applyAlignment="1">
      <alignment horizontal="center" vertical="center"/>
    </xf>
    <xf numFmtId="0" fontId="52" fillId="0" borderId="46" xfId="1371" applyFont="1" applyFill="1" applyBorder="1" applyAlignment="1">
      <alignment horizontal="center" vertical="center"/>
    </xf>
    <xf numFmtId="0" fontId="52" fillId="0" borderId="14" xfId="1371" applyFont="1" applyFill="1" applyBorder="1" applyAlignment="1">
      <alignment horizontal="center" vertical="center"/>
    </xf>
    <xf numFmtId="0" fontId="52" fillId="0" borderId="0" xfId="1371" applyFont="1" applyFill="1" applyBorder="1" applyAlignment="1">
      <alignment horizontal="center" vertical="center"/>
    </xf>
    <xf numFmtId="0" fontId="52" fillId="0" borderId="15" xfId="1371" applyFont="1" applyFill="1" applyBorder="1" applyAlignment="1">
      <alignment horizontal="center" vertical="center"/>
    </xf>
    <xf numFmtId="0" fontId="52" fillId="0" borderId="49" xfId="1371" applyFont="1" applyFill="1" applyBorder="1" applyAlignment="1">
      <alignment horizontal="center" vertical="center"/>
    </xf>
    <xf numFmtId="0" fontId="52" fillId="0" borderId="28" xfId="1371" applyFont="1" applyFill="1" applyBorder="1" applyAlignment="1">
      <alignment horizontal="center" vertical="center"/>
    </xf>
    <xf numFmtId="0" fontId="52" fillId="0" borderId="50" xfId="1371" applyFont="1" applyFill="1" applyBorder="1" applyAlignment="1">
      <alignment horizontal="center" vertical="center"/>
    </xf>
    <xf numFmtId="0" fontId="9" fillId="50" borderId="20" xfId="1371" applyFont="1" applyFill="1" applyBorder="1" applyAlignment="1">
      <alignment horizontal="justify" vertical="center" wrapText="1"/>
    </xf>
    <xf numFmtId="0" fontId="9" fillId="50" borderId="33" xfId="1371" applyFont="1" applyFill="1" applyBorder="1" applyAlignment="1">
      <alignment horizontal="justify" vertical="center" wrapText="1"/>
    </xf>
    <xf numFmtId="0" fontId="9" fillId="50" borderId="35" xfId="1371" applyFont="1" applyFill="1" applyBorder="1" applyAlignment="1">
      <alignment horizontal="justify" vertical="center" wrapText="1"/>
    </xf>
    <xf numFmtId="0" fontId="9" fillId="50" borderId="20" xfId="1371" applyFont="1" applyFill="1" applyBorder="1" applyAlignment="1">
      <alignment horizontal="center" vertical="center" wrapText="1"/>
    </xf>
    <xf numFmtId="0" fontId="9" fillId="50" borderId="33" xfId="1371" applyFont="1" applyFill="1" applyBorder="1" applyAlignment="1">
      <alignment horizontal="center" vertical="center" wrapText="1"/>
    </xf>
    <xf numFmtId="0" fontId="9" fillId="50" borderId="47" xfId="1371" applyFont="1" applyFill="1" applyBorder="1" applyAlignment="1">
      <alignment horizontal="center" vertical="center" wrapText="1"/>
    </xf>
    <xf numFmtId="17" fontId="9" fillId="24" borderId="20" xfId="1371" applyNumberFormat="1" applyFont="1" applyFill="1" applyBorder="1" applyAlignment="1">
      <alignment horizontal="center" vertical="center" wrapText="1"/>
    </xf>
    <xf numFmtId="17" fontId="9" fillId="24" borderId="33" xfId="1371" applyNumberFormat="1" applyFont="1" applyFill="1" applyBorder="1" applyAlignment="1">
      <alignment horizontal="center" vertical="center" wrapText="1"/>
    </xf>
    <xf numFmtId="17" fontId="9" fillId="24" borderId="35" xfId="1371" applyNumberFormat="1" applyFont="1" applyFill="1" applyBorder="1" applyAlignment="1">
      <alignment horizontal="center" vertical="center" wrapText="1"/>
    </xf>
    <xf numFmtId="170" fontId="9" fillId="0" borderId="20" xfId="1496" applyNumberFormat="1" applyFont="1" applyFill="1" applyBorder="1" applyAlignment="1">
      <alignment horizontal="center" vertical="center" wrapText="1"/>
    </xf>
    <xf numFmtId="170" fontId="9" fillId="0" borderId="33" xfId="1496" applyNumberFormat="1" applyFont="1" applyFill="1" applyBorder="1" applyAlignment="1">
      <alignment horizontal="center" vertical="center" wrapText="1"/>
    </xf>
    <xf numFmtId="170" fontId="9" fillId="0" borderId="47" xfId="1496" applyNumberFormat="1" applyFont="1" applyFill="1" applyBorder="1" applyAlignment="1">
      <alignment horizontal="center" vertical="center" wrapText="1"/>
    </xf>
    <xf numFmtId="0" fontId="9" fillId="24" borderId="35" xfId="1371" applyFont="1" applyFill="1" applyBorder="1" applyAlignment="1">
      <alignment horizontal="center" vertical="center" wrapText="1"/>
    </xf>
    <xf numFmtId="9" fontId="9" fillId="50" borderId="20" xfId="1496" applyFont="1" applyFill="1" applyBorder="1" applyAlignment="1">
      <alignment horizontal="center" vertical="center" wrapText="1"/>
    </xf>
    <xf numFmtId="9" fontId="9" fillId="50" borderId="33" xfId="1496" applyFont="1" applyFill="1" applyBorder="1" applyAlignment="1">
      <alignment horizontal="center" vertical="center" wrapText="1"/>
    </xf>
    <xf numFmtId="9" fontId="9" fillId="50" borderId="47" xfId="1496" applyFont="1" applyFill="1" applyBorder="1" applyAlignment="1">
      <alignment horizontal="center" vertical="center" wrapText="1"/>
    </xf>
    <xf numFmtId="0" fontId="9" fillId="50" borderId="22" xfId="1371" applyFont="1" applyFill="1" applyBorder="1" applyAlignment="1">
      <alignment horizontal="center" vertical="center"/>
    </xf>
    <xf numFmtId="0" fontId="9" fillId="50" borderId="23" xfId="1371" applyFont="1" applyFill="1" applyBorder="1" applyAlignment="1">
      <alignment horizontal="center" vertical="center"/>
    </xf>
    <xf numFmtId="0" fontId="9" fillId="50" borderId="24" xfId="1371" applyFont="1" applyFill="1" applyBorder="1" applyAlignment="1">
      <alignment horizontal="center" vertical="center"/>
    </xf>
    <xf numFmtId="0" fontId="8" fillId="52" borderId="37" xfId="1371" applyFont="1" applyFill="1" applyBorder="1" applyAlignment="1">
      <alignment horizontal="left" vertical="center" wrapText="1"/>
    </xf>
    <xf numFmtId="0" fontId="8" fillId="52" borderId="34" xfId="1371" applyFont="1" applyFill="1" applyBorder="1" applyAlignment="1">
      <alignment horizontal="left" vertical="center" wrapText="1"/>
    </xf>
    <xf numFmtId="0" fontId="8" fillId="52" borderId="10" xfId="1371" applyFont="1" applyFill="1" applyBorder="1" applyAlignment="1">
      <alignment horizontal="center" vertical="center"/>
    </xf>
    <xf numFmtId="9" fontId="8" fillId="52" borderId="10" xfId="1496" applyFont="1" applyFill="1" applyBorder="1" applyAlignment="1">
      <alignment horizontal="center" vertical="center"/>
    </xf>
    <xf numFmtId="9" fontId="8" fillId="52" borderId="18" xfId="1496" applyFont="1" applyFill="1" applyBorder="1" applyAlignment="1">
      <alignment horizontal="center" vertical="center"/>
    </xf>
    <xf numFmtId="0" fontId="9" fillId="50" borderId="10" xfId="1371" applyFont="1" applyFill="1" applyBorder="1" applyAlignment="1">
      <alignment horizontal="center" vertical="center" wrapText="1"/>
    </xf>
    <xf numFmtId="0" fontId="9" fillId="50" borderId="18" xfId="1371" applyFont="1" applyFill="1" applyBorder="1" applyAlignment="1">
      <alignment horizontal="center" vertical="center" wrapText="1"/>
    </xf>
    <xf numFmtId="0" fontId="9" fillId="50" borderId="10" xfId="1371" applyFont="1" applyFill="1" applyBorder="1" applyAlignment="1">
      <alignment horizontal="center" vertical="center"/>
    </xf>
    <xf numFmtId="0" fontId="9" fillId="50" borderId="18" xfId="1371" applyFont="1" applyFill="1" applyBorder="1" applyAlignment="1">
      <alignment horizontal="center" vertical="center"/>
    </xf>
    <xf numFmtId="49" fontId="9" fillId="24" borderId="20" xfId="1371" applyNumberFormat="1" applyFont="1" applyFill="1" applyBorder="1" applyAlignment="1">
      <alignment horizontal="center" vertical="center"/>
    </xf>
    <xf numFmtId="49" fontId="9" fillId="24" borderId="33" xfId="1371" applyNumberFormat="1" applyFont="1" applyFill="1" applyBorder="1" applyAlignment="1">
      <alignment horizontal="center" vertical="center"/>
    </xf>
    <xf numFmtId="0" fontId="9" fillId="50" borderId="10" xfId="1371" applyFont="1" applyFill="1" applyBorder="1" applyAlignment="1">
      <alignment horizontal="left" vertical="center" wrapText="1"/>
    </xf>
    <xf numFmtId="0" fontId="9" fillId="50" borderId="18" xfId="1371" applyFont="1" applyFill="1" applyBorder="1" applyAlignment="1">
      <alignment horizontal="left" vertical="center" wrapText="1"/>
    </xf>
    <xf numFmtId="0" fontId="14" fillId="50" borderId="10" xfId="1371" applyFont="1" applyFill="1" applyBorder="1" applyAlignment="1">
      <alignment horizontal="center" vertical="center"/>
    </xf>
    <xf numFmtId="0" fontId="14" fillId="50" borderId="18" xfId="1371" applyFont="1" applyFill="1" applyBorder="1" applyAlignment="1">
      <alignment horizontal="center" vertical="center"/>
    </xf>
    <xf numFmtId="9" fontId="9" fillId="24" borderId="10" xfId="1496" applyFont="1" applyFill="1" applyBorder="1" applyAlignment="1">
      <alignment horizontal="center" vertical="center"/>
    </xf>
    <xf numFmtId="0" fontId="8" fillId="50" borderId="10" xfId="1496" applyNumberFormat="1" applyFont="1" applyFill="1" applyBorder="1" applyAlignment="1">
      <alignment horizontal="center" vertical="center" wrapText="1"/>
    </xf>
    <xf numFmtId="0" fontId="8" fillId="50" borderId="18" xfId="1496" applyNumberFormat="1" applyFont="1" applyFill="1" applyBorder="1" applyAlignment="1">
      <alignment horizontal="center" vertical="center" wrapText="1"/>
    </xf>
    <xf numFmtId="0" fontId="9" fillId="50" borderId="20" xfId="1371" applyFont="1" applyFill="1" applyBorder="1" applyAlignment="1">
      <alignment horizontal="center" vertical="center"/>
    </xf>
    <xf numFmtId="0" fontId="9" fillId="50" borderId="33" xfId="1371" applyFont="1" applyFill="1" applyBorder="1" applyAlignment="1">
      <alignment horizontal="center" vertical="center"/>
    </xf>
    <xf numFmtId="0" fontId="9" fillId="50" borderId="47" xfId="1371" applyFont="1" applyFill="1" applyBorder="1" applyAlignment="1">
      <alignment horizontal="center" vertical="center"/>
    </xf>
    <xf numFmtId="0" fontId="11" fillId="24" borderId="14" xfId="1371" applyFont="1" applyFill="1" applyBorder="1" applyAlignment="1" applyProtection="1">
      <alignment horizontal="center" vertical="center"/>
    </xf>
    <xf numFmtId="0" fontId="11" fillId="24" borderId="0" xfId="1371" applyFont="1" applyFill="1" applyBorder="1" applyAlignment="1" applyProtection="1">
      <alignment horizontal="center" vertical="center"/>
    </xf>
    <xf numFmtId="0" fontId="11" fillId="24" borderId="15" xfId="1371" applyFont="1" applyFill="1" applyBorder="1" applyAlignment="1" applyProtection="1">
      <alignment horizontal="center" vertical="center"/>
    </xf>
    <xf numFmtId="0" fontId="59" fillId="0" borderId="48" xfId="1371" applyFont="1" applyFill="1" applyBorder="1" applyAlignment="1">
      <alignment horizontal="center" vertical="center"/>
    </xf>
    <xf numFmtId="0" fontId="59" fillId="0" borderId="23" xfId="1371" applyFont="1" applyFill="1" applyBorder="1" applyAlignment="1">
      <alignment horizontal="center" vertical="center"/>
    </xf>
    <xf numFmtId="0" fontId="59" fillId="0" borderId="46" xfId="1371" applyFont="1" applyFill="1" applyBorder="1" applyAlignment="1">
      <alignment horizontal="center" vertical="center"/>
    </xf>
    <xf numFmtId="0" fontId="59" fillId="63" borderId="16" xfId="1371" applyFont="1" applyFill="1" applyBorder="1" applyAlignment="1">
      <alignment horizontal="center" vertical="center"/>
    </xf>
    <xf numFmtId="0" fontId="59" fillId="63" borderId="10" xfId="1371" applyFont="1" applyFill="1" applyBorder="1" applyAlignment="1">
      <alignment horizontal="center" vertical="center"/>
    </xf>
    <xf numFmtId="0" fontId="59" fillId="63" borderId="18" xfId="1371" applyFont="1" applyFill="1" applyBorder="1" applyAlignment="1">
      <alignment horizontal="center" vertical="center"/>
    </xf>
    <xf numFmtId="0" fontId="9" fillId="0" borderId="10" xfId="1371" applyFont="1" applyBorder="1" applyAlignment="1">
      <alignment horizontal="left" vertical="center" wrapText="1"/>
    </xf>
    <xf numFmtId="1" fontId="8" fillId="50" borderId="10" xfId="1273" applyNumberFormat="1" applyFont="1" applyFill="1" applyBorder="1" applyAlignment="1">
      <alignment horizontal="center" vertical="center" wrapText="1"/>
    </xf>
    <xf numFmtId="1" fontId="8" fillId="50" borderId="18" xfId="1273" applyNumberFormat="1" applyFont="1" applyFill="1" applyBorder="1" applyAlignment="1">
      <alignment horizontal="center" vertical="center" wrapText="1"/>
    </xf>
    <xf numFmtId="0" fontId="8" fillId="52" borderId="19" xfId="1371" applyFont="1" applyFill="1" applyBorder="1" applyAlignment="1">
      <alignment horizontal="center" vertical="center" wrapText="1"/>
    </xf>
    <xf numFmtId="0" fontId="8" fillId="52" borderId="20" xfId="1371" applyFont="1" applyFill="1" applyBorder="1" applyAlignment="1">
      <alignment horizontal="center" vertical="center" wrapText="1"/>
    </xf>
    <xf numFmtId="0" fontId="8" fillId="52" borderId="35" xfId="1371" applyFont="1" applyFill="1" applyBorder="1" applyAlignment="1">
      <alignment horizontal="center" vertical="center" wrapText="1"/>
    </xf>
    <xf numFmtId="0" fontId="59" fillId="0" borderId="30" xfId="0" applyFont="1" applyFill="1" applyBorder="1" applyAlignment="1" applyProtection="1">
      <alignment horizontal="center" vertical="center" wrapText="1"/>
      <protection locked="0"/>
    </xf>
    <xf numFmtId="0" fontId="59" fillId="0" borderId="10" xfId="0" applyFont="1" applyBorder="1" applyAlignment="1" applyProtection="1">
      <alignment horizontal="center" vertical="center" wrapText="1"/>
      <protection locked="0"/>
    </xf>
    <xf numFmtId="0" fontId="56" fillId="0" borderId="43" xfId="0" applyFont="1" applyBorder="1" applyAlignment="1" applyProtection="1">
      <alignment horizontal="center"/>
      <protection locked="0"/>
    </xf>
    <xf numFmtId="0" fontId="56" fillId="0" borderId="16" xfId="0" applyFont="1" applyBorder="1" applyAlignment="1" applyProtection="1">
      <alignment horizontal="center"/>
      <protection locked="0"/>
    </xf>
    <xf numFmtId="0" fontId="57" fillId="0" borderId="31" xfId="0" applyFont="1" applyFill="1" applyBorder="1" applyAlignment="1" applyProtection="1">
      <alignment horizontal="center" vertical="center" wrapText="1"/>
      <protection locked="0"/>
    </xf>
    <xf numFmtId="0" fontId="57" fillId="0" borderId="18" xfId="0" applyFont="1" applyFill="1" applyBorder="1" applyAlignment="1" applyProtection="1">
      <alignment horizontal="center" vertical="center" wrapText="1"/>
      <protection locked="0"/>
    </xf>
    <xf numFmtId="0" fontId="59" fillId="50" borderId="10" xfId="0" applyFont="1" applyFill="1" applyBorder="1" applyAlignment="1" applyProtection="1">
      <alignment horizontal="center" vertical="center" wrapText="1"/>
      <protection locked="0"/>
    </xf>
    <xf numFmtId="0" fontId="51" fillId="52" borderId="10" xfId="0" applyFont="1" applyFill="1" applyBorder="1" applyAlignment="1">
      <alignment horizontal="center" vertical="center" wrapText="1"/>
    </xf>
    <xf numFmtId="0" fontId="39" fillId="64" borderId="27" xfId="0" applyFont="1" applyFill="1" applyBorder="1" applyAlignment="1">
      <alignment horizontal="center"/>
    </xf>
    <xf numFmtId="0" fontId="39" fillId="64" borderId="28" xfId="0" applyFont="1" applyFill="1" applyBorder="1" applyAlignment="1">
      <alignment horizontal="center"/>
    </xf>
    <xf numFmtId="0" fontId="51" fillId="53" borderId="17" xfId="0" applyFont="1" applyFill="1" applyBorder="1" applyAlignment="1">
      <alignment horizontal="center" vertical="center" wrapText="1"/>
    </xf>
    <xf numFmtId="0" fontId="51" fillId="53" borderId="19" xfId="0" applyFont="1" applyFill="1" applyBorder="1" applyAlignment="1">
      <alignment horizontal="center" vertical="center" wrapText="1"/>
    </xf>
    <xf numFmtId="0" fontId="51" fillId="52" borderId="17" xfId="0" applyFont="1" applyFill="1" applyBorder="1" applyAlignment="1">
      <alignment horizontal="center" vertical="center" wrapText="1"/>
    </xf>
    <xf numFmtId="0" fontId="51" fillId="52" borderId="19" xfId="0" applyFont="1" applyFill="1" applyBorder="1" applyAlignment="1">
      <alignment horizontal="center" vertical="center" wrapText="1"/>
    </xf>
    <xf numFmtId="0" fontId="51" fillId="52" borderId="22" xfId="0" applyFont="1" applyFill="1" applyBorder="1" applyAlignment="1">
      <alignment horizontal="center" vertical="center" wrapText="1"/>
    </xf>
    <xf numFmtId="0" fontId="51" fillId="52" borderId="27" xfId="0" applyFont="1" applyFill="1" applyBorder="1" applyAlignment="1">
      <alignment horizontal="center" vertical="center" wrapText="1"/>
    </xf>
    <xf numFmtId="0" fontId="74" fillId="59" borderId="20" xfId="0" applyFont="1" applyFill="1" applyBorder="1" applyAlignment="1">
      <alignment horizontal="center" vertical="center"/>
    </xf>
    <xf numFmtId="0" fontId="74" fillId="59" borderId="33" xfId="0" applyFont="1" applyFill="1" applyBorder="1" applyAlignment="1">
      <alignment horizontal="center" vertical="center"/>
    </xf>
    <xf numFmtId="0" fontId="74" fillId="59" borderId="35" xfId="0" applyFont="1" applyFill="1" applyBorder="1" applyAlignment="1">
      <alignment horizontal="center" vertical="center"/>
    </xf>
    <xf numFmtId="0" fontId="51" fillId="53" borderId="20" xfId="0" applyFont="1" applyFill="1" applyBorder="1" applyAlignment="1">
      <alignment horizontal="center" vertical="center" wrapText="1"/>
    </xf>
    <xf numFmtId="0" fontId="51" fillId="53" borderId="35" xfId="0" applyFont="1" applyFill="1" applyBorder="1" applyAlignment="1">
      <alignment horizontal="center" vertical="center" wrapText="1"/>
    </xf>
    <xf numFmtId="9" fontId="66" fillId="53" borderId="20" xfId="1495" applyFont="1" applyFill="1" applyBorder="1" applyAlignment="1">
      <alignment horizontal="center" vertical="center" wrapText="1"/>
    </xf>
    <xf numFmtId="9" fontId="66" fillId="53" borderId="35" xfId="1495" applyFont="1" applyFill="1" applyBorder="1" applyAlignment="1">
      <alignment horizontal="center" vertical="center" wrapText="1"/>
    </xf>
    <xf numFmtId="0" fontId="56" fillId="0" borderId="51" xfId="0" applyFont="1" applyBorder="1" applyAlignment="1" applyProtection="1">
      <alignment horizontal="center"/>
      <protection locked="0"/>
    </xf>
    <xf numFmtId="0" fontId="56" fillId="0" borderId="13" xfId="0" applyFont="1" applyBorder="1" applyAlignment="1" applyProtection="1">
      <alignment horizontal="center"/>
      <protection locked="0"/>
    </xf>
    <xf numFmtId="0" fontId="56" fillId="0" borderId="52" xfId="0" applyFont="1" applyBorder="1" applyAlignment="1" applyProtection="1">
      <alignment horizontal="center"/>
      <protection locked="0"/>
    </xf>
    <xf numFmtId="0" fontId="57" fillId="0" borderId="11" xfId="0" applyFont="1" applyFill="1" applyBorder="1" applyAlignment="1" applyProtection="1">
      <alignment horizontal="center" vertical="center" wrapText="1"/>
      <protection locked="0"/>
    </xf>
    <xf numFmtId="0" fontId="57" fillId="0" borderId="38" xfId="0" applyFont="1" applyFill="1" applyBorder="1" applyAlignment="1" applyProtection="1">
      <alignment horizontal="center" vertical="center" wrapText="1"/>
      <protection locked="0"/>
    </xf>
    <xf numFmtId="0" fontId="57" fillId="0" borderId="39" xfId="0" applyFont="1" applyFill="1" applyBorder="1" applyAlignment="1" applyProtection="1">
      <alignment horizontal="center" vertical="center" wrapText="1"/>
      <protection locked="0"/>
    </xf>
    <xf numFmtId="0" fontId="57" fillId="0" borderId="53" xfId="0" applyFont="1" applyFill="1" applyBorder="1" applyAlignment="1" applyProtection="1">
      <alignment horizontal="center" vertical="center" wrapText="1"/>
      <protection locked="0"/>
    </xf>
    <xf numFmtId="0" fontId="57" fillId="0" borderId="54" xfId="0" applyFont="1" applyFill="1" applyBorder="1" applyAlignment="1" applyProtection="1">
      <alignment horizontal="center" vertical="center" wrapText="1"/>
      <protection locked="0"/>
    </xf>
    <xf numFmtId="0" fontId="57" fillId="0" borderId="14" xfId="0" applyFont="1" applyFill="1" applyBorder="1" applyAlignment="1" applyProtection="1">
      <alignment horizontal="center" vertical="center" wrapText="1"/>
      <protection locked="0"/>
    </xf>
    <xf numFmtId="0" fontId="57" fillId="0" borderId="15" xfId="0" applyFont="1" applyFill="1" applyBorder="1" applyAlignment="1" applyProtection="1">
      <alignment horizontal="center" vertical="center" wrapText="1"/>
      <protection locked="0"/>
    </xf>
    <xf numFmtId="0" fontId="57" fillId="0" borderId="40" xfId="0" applyFont="1" applyFill="1" applyBorder="1" applyAlignment="1" applyProtection="1">
      <alignment horizontal="center" vertical="center" wrapText="1"/>
      <protection locked="0"/>
    </xf>
    <xf numFmtId="0" fontId="57" fillId="0" borderId="42" xfId="0" applyFont="1" applyFill="1" applyBorder="1" applyAlignment="1" applyProtection="1">
      <alignment horizontal="center" vertical="center" wrapText="1"/>
      <protection locked="0"/>
    </xf>
    <xf numFmtId="0" fontId="57" fillId="0" borderId="11" xfId="0" applyFont="1" applyBorder="1" applyAlignment="1" applyProtection="1">
      <alignment horizontal="center" vertical="center" wrapText="1"/>
      <protection locked="0"/>
    </xf>
    <xf numFmtId="0" fontId="57" fillId="0" borderId="38" xfId="0" applyFont="1" applyBorder="1" applyAlignment="1" applyProtection="1">
      <alignment horizontal="center" vertical="center" wrapText="1"/>
      <protection locked="0"/>
    </xf>
    <xf numFmtId="0" fontId="57" fillId="0" borderId="39" xfId="0" applyFont="1" applyBorder="1" applyAlignment="1" applyProtection="1">
      <alignment horizontal="center" vertical="center" wrapText="1"/>
      <protection locked="0"/>
    </xf>
    <xf numFmtId="0" fontId="51" fillId="50" borderId="11" xfId="0" applyFont="1" applyFill="1" applyBorder="1" applyAlignment="1">
      <alignment horizontal="center"/>
    </xf>
    <xf numFmtId="0" fontId="51" fillId="50" borderId="39" xfId="0" applyFont="1" applyFill="1" applyBorder="1" applyAlignment="1">
      <alignment horizontal="center"/>
    </xf>
    <xf numFmtId="0" fontId="52" fillId="0" borderId="11" xfId="0" applyFont="1" applyBorder="1" applyAlignment="1" applyProtection="1">
      <alignment horizontal="center" vertical="center" wrapText="1"/>
    </xf>
    <xf numFmtId="0" fontId="52" fillId="0" borderId="38" xfId="0" applyFont="1" applyBorder="1" applyAlignment="1" applyProtection="1">
      <alignment horizontal="center" vertical="center" wrapText="1"/>
    </xf>
    <xf numFmtId="0" fontId="52" fillId="0" borderId="39" xfId="0" applyFont="1" applyBorder="1" applyAlignment="1" applyProtection="1">
      <alignment horizontal="center" vertical="center" wrapText="1"/>
    </xf>
    <xf numFmtId="0" fontId="8" fillId="61" borderId="37" xfId="1371" applyFont="1" applyFill="1" applyBorder="1" applyAlignment="1" applyProtection="1">
      <alignment horizontal="left" vertical="center" wrapText="1"/>
      <protection hidden="1"/>
    </xf>
    <xf numFmtId="0" fontId="8" fillId="61" borderId="34" xfId="1371" applyFont="1" applyFill="1" applyBorder="1" applyAlignment="1" applyProtection="1">
      <alignment horizontal="left" vertical="center" wrapText="1"/>
      <protection hidden="1"/>
    </xf>
    <xf numFmtId="0" fontId="8" fillId="61" borderId="10" xfId="1371" applyFont="1" applyFill="1" applyBorder="1" applyAlignment="1" applyProtection="1">
      <alignment horizontal="center" vertical="center" wrapText="1"/>
      <protection locked="0" hidden="1"/>
    </xf>
    <xf numFmtId="0" fontId="8" fillId="61" borderId="18" xfId="1371" applyFont="1" applyFill="1" applyBorder="1" applyAlignment="1" applyProtection="1">
      <alignment horizontal="center" vertical="center" wrapText="1"/>
      <protection locked="0" hidden="1"/>
    </xf>
    <xf numFmtId="0" fontId="9" fillId="0" borderId="10" xfId="1371" applyFont="1" applyFill="1" applyBorder="1" applyAlignment="1" applyProtection="1">
      <alignment horizontal="center" vertical="center" wrapText="1"/>
      <protection locked="0" hidden="1"/>
    </xf>
    <xf numFmtId="0" fontId="52" fillId="0" borderId="48" xfId="1371" applyFont="1" applyFill="1" applyBorder="1" applyAlignment="1" applyProtection="1">
      <alignment horizontal="center" vertical="center"/>
      <protection hidden="1"/>
    </xf>
    <xf numFmtId="0" fontId="52" fillId="0" borderId="23" xfId="1371" applyFont="1" applyFill="1" applyBorder="1" applyAlignment="1" applyProtection="1">
      <alignment horizontal="center" vertical="center"/>
      <protection hidden="1"/>
    </xf>
    <xf numFmtId="0" fontId="52" fillId="0" borderId="46" xfId="1371" applyFont="1" applyFill="1" applyBorder="1" applyAlignment="1" applyProtection="1">
      <alignment horizontal="center" vertical="center"/>
      <protection hidden="1"/>
    </xf>
    <xf numFmtId="0" fontId="52" fillId="0" borderId="14" xfId="1371" applyFont="1" applyFill="1" applyBorder="1" applyAlignment="1" applyProtection="1">
      <alignment horizontal="center" vertical="center"/>
      <protection hidden="1"/>
    </xf>
    <xf numFmtId="0" fontId="52" fillId="0" borderId="0" xfId="1371" applyFont="1" applyFill="1" applyBorder="1" applyAlignment="1" applyProtection="1">
      <alignment horizontal="center" vertical="center"/>
      <protection hidden="1"/>
    </xf>
    <xf numFmtId="0" fontId="52" fillId="0" borderId="15" xfId="1371" applyFont="1" applyFill="1" applyBorder="1" applyAlignment="1" applyProtection="1">
      <alignment horizontal="center" vertical="center"/>
      <protection hidden="1"/>
    </xf>
    <xf numFmtId="0" fontId="52" fillId="0" borderId="49" xfId="1371" applyFont="1" applyFill="1" applyBorder="1" applyAlignment="1" applyProtection="1">
      <alignment horizontal="center" vertical="center"/>
      <protection hidden="1"/>
    </xf>
    <xf numFmtId="0" fontId="52" fillId="0" borderId="28" xfId="1371" applyFont="1" applyFill="1" applyBorder="1" applyAlignment="1" applyProtection="1">
      <alignment horizontal="center" vertical="center"/>
      <protection hidden="1"/>
    </xf>
    <xf numFmtId="0" fontId="52" fillId="0" borderId="50" xfId="1371" applyFont="1" applyFill="1" applyBorder="1" applyAlignment="1" applyProtection="1">
      <alignment horizontal="center" vertical="center"/>
      <protection hidden="1"/>
    </xf>
    <xf numFmtId="0" fontId="53" fillId="0" borderId="20" xfId="1371" applyFont="1" applyFill="1" applyBorder="1" applyAlignment="1" applyProtection="1">
      <alignment horizontal="justify" vertical="center" wrapText="1"/>
      <protection locked="0" hidden="1"/>
    </xf>
    <xf numFmtId="0" fontId="53" fillId="0" borderId="33" xfId="1371" applyFont="1" applyFill="1" applyBorder="1" applyAlignment="1" applyProtection="1">
      <alignment horizontal="justify" vertical="center" wrapText="1"/>
      <protection locked="0" hidden="1"/>
    </xf>
    <xf numFmtId="0" fontId="53" fillId="0" borderId="47" xfId="1371" applyFont="1" applyFill="1" applyBorder="1" applyAlignment="1" applyProtection="1">
      <alignment horizontal="justify" vertical="center" wrapText="1"/>
      <protection locked="0" hidden="1"/>
    </xf>
    <xf numFmtId="0" fontId="9" fillId="0" borderId="20" xfId="1371" applyFont="1" applyFill="1" applyBorder="1" applyAlignment="1" applyProtection="1">
      <alignment horizontal="justify" vertical="center" wrapText="1"/>
      <protection locked="0" hidden="1"/>
    </xf>
    <xf numFmtId="0" fontId="9" fillId="0" borderId="33" xfId="1371" applyFont="1" applyFill="1" applyBorder="1" applyAlignment="1" applyProtection="1">
      <alignment horizontal="justify" vertical="center" wrapText="1"/>
      <protection locked="0" hidden="1"/>
    </xf>
    <xf numFmtId="0" fontId="9" fillId="0" borderId="47" xfId="1371" applyFont="1" applyFill="1" applyBorder="1" applyAlignment="1" applyProtection="1">
      <alignment horizontal="justify" vertical="center" wrapText="1"/>
      <protection locked="0" hidden="1"/>
    </xf>
    <xf numFmtId="0" fontId="9" fillId="0" borderId="18" xfId="1371" applyFont="1" applyFill="1" applyBorder="1" applyAlignment="1" applyProtection="1">
      <alignment horizontal="center" vertical="center" wrapText="1"/>
      <protection locked="0" hidden="1"/>
    </xf>
    <xf numFmtId="0" fontId="52" fillId="61" borderId="16" xfId="1371" applyFont="1" applyFill="1" applyBorder="1" applyAlignment="1" applyProtection="1">
      <alignment horizontal="center" vertical="center"/>
      <protection hidden="1"/>
    </xf>
    <xf numFmtId="0" fontId="52" fillId="61" borderId="10" xfId="1371" applyFont="1" applyFill="1" applyBorder="1" applyAlignment="1" applyProtection="1">
      <alignment horizontal="center" vertical="center"/>
      <protection hidden="1"/>
    </xf>
    <xf numFmtId="0" fontId="52" fillId="61" borderId="18" xfId="1371" applyFont="1" applyFill="1" applyBorder="1" applyAlignment="1" applyProtection="1">
      <alignment horizontal="center" vertical="center"/>
      <protection hidden="1"/>
    </xf>
    <xf numFmtId="0" fontId="53" fillId="50" borderId="20" xfId="1371" applyFont="1" applyFill="1" applyBorder="1" applyAlignment="1" applyProtection="1">
      <alignment horizontal="justify" vertical="center" wrapText="1"/>
      <protection locked="0" hidden="1"/>
    </xf>
    <xf numFmtId="0" fontId="53" fillId="50" borderId="33" xfId="1371" applyFont="1" applyFill="1" applyBorder="1" applyAlignment="1" applyProtection="1">
      <alignment horizontal="justify" vertical="center" wrapText="1"/>
      <protection locked="0" hidden="1"/>
    </xf>
    <xf numFmtId="0" fontId="53" fillId="50" borderId="47" xfId="1371" applyFont="1" applyFill="1" applyBorder="1" applyAlignment="1" applyProtection="1">
      <alignment horizontal="justify" vertical="center" wrapText="1"/>
      <protection locked="0" hidden="1"/>
    </xf>
    <xf numFmtId="0" fontId="9" fillId="0" borderId="20" xfId="1371" applyFont="1" applyFill="1" applyBorder="1" applyAlignment="1" applyProtection="1">
      <alignment horizontal="center" vertical="center"/>
      <protection hidden="1"/>
    </xf>
    <xf numFmtId="0" fontId="9" fillId="0" borderId="33" xfId="1371" applyFont="1" applyFill="1" applyBorder="1" applyAlignment="1" applyProtection="1">
      <alignment horizontal="center" vertical="center"/>
      <protection hidden="1"/>
    </xf>
    <xf numFmtId="0" fontId="9" fillId="0" borderId="35" xfId="1371" applyFont="1" applyFill="1" applyBorder="1" applyAlignment="1" applyProtection="1">
      <alignment horizontal="center" vertical="center"/>
      <protection hidden="1"/>
    </xf>
    <xf numFmtId="0" fontId="9" fillId="50" borderId="10" xfId="1371" applyFont="1" applyFill="1" applyBorder="1" applyAlignment="1" applyProtection="1">
      <alignment horizontal="center" vertical="center"/>
      <protection hidden="1"/>
    </xf>
    <xf numFmtId="0" fontId="9" fillId="50" borderId="18" xfId="1371" applyFont="1" applyFill="1" applyBorder="1" applyAlignment="1" applyProtection="1">
      <alignment horizontal="center" vertical="center"/>
      <protection hidden="1"/>
    </xf>
    <xf numFmtId="0" fontId="9" fillId="0" borderId="20" xfId="1371" applyFont="1" applyFill="1" applyBorder="1" applyAlignment="1" applyProtection="1">
      <alignment horizontal="center" vertical="center" wrapText="1"/>
      <protection hidden="1"/>
    </xf>
    <xf numFmtId="0" fontId="9" fillId="0" borderId="33" xfId="1371" applyFont="1" applyFill="1" applyBorder="1" applyAlignment="1" applyProtection="1">
      <alignment horizontal="center" vertical="center" wrapText="1"/>
      <protection hidden="1"/>
    </xf>
    <xf numFmtId="0" fontId="9" fillId="0" borderId="35" xfId="1371" applyFont="1" applyFill="1" applyBorder="1" applyAlignment="1" applyProtection="1">
      <alignment horizontal="center" vertical="center" wrapText="1"/>
      <protection hidden="1"/>
    </xf>
    <xf numFmtId="0" fontId="9" fillId="0" borderId="47" xfId="1371" applyFont="1" applyFill="1" applyBorder="1" applyAlignment="1" applyProtection="1">
      <alignment horizontal="center" vertical="center" wrapText="1"/>
      <protection hidden="1"/>
    </xf>
    <xf numFmtId="14" fontId="9" fillId="0" borderId="20" xfId="1371" applyNumberFormat="1" applyFont="1" applyFill="1" applyBorder="1" applyAlignment="1" applyProtection="1">
      <alignment horizontal="center" vertical="center" wrapText="1"/>
      <protection hidden="1"/>
    </xf>
    <xf numFmtId="10" fontId="9" fillId="24" borderId="20" xfId="1495" applyNumberFormat="1" applyFont="1" applyFill="1" applyBorder="1" applyAlignment="1" applyProtection="1">
      <alignment horizontal="center" vertical="center" wrapText="1"/>
      <protection hidden="1"/>
    </xf>
    <xf numFmtId="10" fontId="9" fillId="24" borderId="33" xfId="1495" applyNumberFormat="1" applyFont="1" applyFill="1" applyBorder="1" applyAlignment="1" applyProtection="1">
      <alignment horizontal="center" vertical="center" wrapText="1"/>
      <protection hidden="1"/>
    </xf>
    <xf numFmtId="10" fontId="9" fillId="24" borderId="47" xfId="1495" applyNumberFormat="1" applyFont="1" applyFill="1" applyBorder="1" applyAlignment="1" applyProtection="1">
      <alignment horizontal="center" vertical="center" wrapText="1"/>
      <protection hidden="1"/>
    </xf>
    <xf numFmtId="0" fontId="9" fillId="50" borderId="22" xfId="1371" applyFont="1" applyFill="1" applyBorder="1" applyAlignment="1" applyProtection="1">
      <alignment horizontal="center" vertical="center"/>
      <protection hidden="1"/>
    </xf>
    <xf numFmtId="0" fontId="9" fillId="50" borderId="23" xfId="1371" applyFont="1" applyFill="1" applyBorder="1" applyAlignment="1" applyProtection="1">
      <alignment horizontal="center" vertical="center"/>
      <protection hidden="1"/>
    </xf>
    <xf numFmtId="0" fontId="9" fillId="50" borderId="24" xfId="1371" applyFont="1" applyFill="1" applyBorder="1" applyAlignment="1" applyProtection="1">
      <alignment horizontal="center" vertical="center"/>
      <protection hidden="1"/>
    </xf>
    <xf numFmtId="10" fontId="9" fillId="50" borderId="17" xfId="1495" applyNumberFormat="1" applyFont="1" applyFill="1" applyBorder="1" applyAlignment="1" applyProtection="1">
      <alignment horizontal="center" vertical="center" wrapText="1"/>
      <protection locked="0" hidden="1"/>
    </xf>
    <xf numFmtId="10" fontId="9" fillId="50" borderId="36" xfId="1495" applyNumberFormat="1" applyFont="1" applyFill="1" applyBorder="1" applyAlignment="1" applyProtection="1">
      <alignment horizontal="center" vertical="center" wrapText="1"/>
      <protection locked="0" hidden="1"/>
    </xf>
    <xf numFmtId="10" fontId="9" fillId="50" borderId="19" xfId="1495" applyNumberFormat="1" applyFont="1" applyFill="1" applyBorder="1" applyAlignment="1" applyProtection="1">
      <alignment horizontal="center" vertical="center" wrapText="1"/>
      <protection locked="0" hidden="1"/>
    </xf>
    <xf numFmtId="176" fontId="9" fillId="50" borderId="17" xfId="1495" applyNumberFormat="1" applyFont="1" applyFill="1" applyBorder="1" applyAlignment="1" applyProtection="1">
      <alignment horizontal="center" vertical="center" wrapText="1"/>
      <protection locked="0" hidden="1"/>
    </xf>
    <xf numFmtId="176" fontId="9" fillId="50" borderId="36" xfId="1495" applyNumberFormat="1" applyFont="1" applyFill="1" applyBorder="1" applyAlignment="1" applyProtection="1">
      <alignment horizontal="center" vertical="center" wrapText="1"/>
      <protection locked="0" hidden="1"/>
    </xf>
    <xf numFmtId="176" fontId="9" fillId="50" borderId="19" xfId="1495" applyNumberFormat="1" applyFont="1" applyFill="1" applyBorder="1" applyAlignment="1" applyProtection="1">
      <alignment horizontal="center" vertical="center" wrapText="1"/>
      <protection locked="0" hidden="1"/>
    </xf>
    <xf numFmtId="0" fontId="9" fillId="0" borderId="10" xfId="1371" applyFont="1" applyFill="1" applyBorder="1" applyAlignment="1" applyProtection="1">
      <alignment horizontal="center" vertical="center" wrapText="1"/>
      <protection hidden="1"/>
    </xf>
    <xf numFmtId="0" fontId="9" fillId="0" borderId="18" xfId="1371" applyFont="1" applyFill="1" applyBorder="1" applyAlignment="1" applyProtection="1">
      <alignment horizontal="center" vertical="center" wrapText="1"/>
      <protection hidden="1"/>
    </xf>
    <xf numFmtId="0" fontId="9" fillId="0" borderId="10" xfId="1371" applyFont="1" applyFill="1" applyBorder="1" applyAlignment="1" applyProtection="1">
      <alignment horizontal="center" vertical="center"/>
      <protection hidden="1"/>
    </xf>
    <xf numFmtId="0" fontId="14" fillId="0" borderId="10" xfId="1371" applyFont="1" applyFill="1" applyBorder="1" applyAlignment="1" applyProtection="1">
      <alignment horizontal="center" vertical="center"/>
      <protection hidden="1"/>
    </xf>
    <xf numFmtId="0" fontId="14" fillId="0" borderId="18" xfId="1371" applyFont="1" applyFill="1" applyBorder="1" applyAlignment="1" applyProtection="1">
      <alignment horizontal="center" vertical="center"/>
      <protection hidden="1"/>
    </xf>
    <xf numFmtId="0" fontId="8" fillId="61" borderId="16" xfId="1371" applyFont="1" applyFill="1" applyBorder="1" applyAlignment="1" applyProtection="1">
      <alignment horizontal="left" vertical="center" wrapText="1"/>
      <protection hidden="1"/>
    </xf>
    <xf numFmtId="0" fontId="8" fillId="61" borderId="10" xfId="1371" applyFont="1" applyFill="1" applyBorder="1" applyAlignment="1" applyProtection="1">
      <alignment horizontal="center" vertical="center"/>
      <protection hidden="1"/>
    </xf>
    <xf numFmtId="9" fontId="8" fillId="61" borderId="10" xfId="1496" applyFont="1" applyFill="1" applyBorder="1" applyAlignment="1" applyProtection="1">
      <alignment horizontal="center" vertical="center"/>
      <protection hidden="1"/>
    </xf>
    <xf numFmtId="9" fontId="8" fillId="61" borderId="18" xfId="1496" applyFont="1" applyFill="1" applyBorder="1" applyAlignment="1" applyProtection="1">
      <alignment horizontal="center" vertical="center"/>
      <protection hidden="1"/>
    </xf>
    <xf numFmtId="0" fontId="9" fillId="50" borderId="20" xfId="1371" applyFont="1" applyFill="1" applyBorder="1" applyAlignment="1" applyProtection="1">
      <alignment horizontal="left" vertical="center" wrapText="1"/>
      <protection hidden="1"/>
    </xf>
    <xf numFmtId="0" fontId="9" fillId="50" borderId="33" xfId="1371" applyFont="1" applyFill="1" applyBorder="1" applyAlignment="1" applyProtection="1">
      <alignment horizontal="left" vertical="center" wrapText="1"/>
      <protection hidden="1"/>
    </xf>
    <xf numFmtId="0" fontId="9" fillId="50" borderId="47" xfId="1371" applyFont="1" applyFill="1" applyBorder="1" applyAlignment="1" applyProtection="1">
      <alignment horizontal="left" vertical="center" wrapText="1"/>
      <protection hidden="1"/>
    </xf>
    <xf numFmtId="1" fontId="9" fillId="0" borderId="10" xfId="1273" applyNumberFormat="1" applyFont="1" applyFill="1" applyBorder="1" applyAlignment="1" applyProtection="1">
      <alignment horizontal="center" vertical="center" wrapText="1"/>
      <protection hidden="1"/>
    </xf>
    <xf numFmtId="1" fontId="9" fillId="0" borderId="18" xfId="1273" applyNumberFormat="1" applyFont="1" applyFill="1" applyBorder="1" applyAlignment="1" applyProtection="1">
      <alignment horizontal="center" vertical="center" wrapText="1"/>
      <protection hidden="1"/>
    </xf>
    <xf numFmtId="9" fontId="9" fillId="0" borderId="10" xfId="1496" applyFont="1" applyFill="1" applyBorder="1" applyAlignment="1" applyProtection="1">
      <alignment horizontal="center" vertical="center"/>
      <protection hidden="1"/>
    </xf>
    <xf numFmtId="0" fontId="9" fillId="0" borderId="10" xfId="1496" applyNumberFormat="1" applyFont="1" applyFill="1" applyBorder="1" applyAlignment="1" applyProtection="1">
      <alignment horizontal="center" vertical="center" wrapText="1"/>
      <protection hidden="1"/>
    </xf>
    <xf numFmtId="0" fontId="9" fillId="0" borderId="18" xfId="1496" applyNumberFormat="1" applyFont="1" applyFill="1" applyBorder="1" applyAlignment="1" applyProtection="1">
      <alignment horizontal="center" vertical="center" wrapText="1"/>
      <protection hidden="1"/>
    </xf>
    <xf numFmtId="0" fontId="9" fillId="0" borderId="20" xfId="1371" applyFont="1" applyFill="1" applyBorder="1" applyAlignment="1" applyProtection="1">
      <alignment horizontal="left" vertical="center" wrapText="1"/>
      <protection hidden="1"/>
    </xf>
    <xf numFmtId="0" fontId="9" fillId="0" borderId="33" xfId="1371" applyFont="1" applyFill="1" applyBorder="1" applyAlignment="1" applyProtection="1">
      <alignment horizontal="left" vertical="center" wrapText="1"/>
      <protection hidden="1"/>
    </xf>
    <xf numFmtId="0" fontId="9" fillId="0" borderId="47" xfId="1371" applyFont="1" applyFill="1" applyBorder="1" applyAlignment="1" applyProtection="1">
      <alignment horizontal="left" vertical="center" wrapText="1"/>
      <protection hidden="1"/>
    </xf>
    <xf numFmtId="0" fontId="9" fillId="50" borderId="10" xfId="1371" applyFont="1" applyFill="1" applyBorder="1" applyAlignment="1" applyProtection="1">
      <alignment horizontal="center" vertical="center" wrapText="1"/>
      <protection hidden="1"/>
    </xf>
    <xf numFmtId="49" fontId="9" fillId="0" borderId="10" xfId="1371" applyNumberFormat="1" applyFont="1" applyFill="1" applyBorder="1" applyAlignment="1" applyProtection="1">
      <alignment horizontal="center" vertical="center"/>
      <protection hidden="1"/>
    </xf>
    <xf numFmtId="0" fontId="9" fillId="0" borderId="18" xfId="1371" applyFont="1" applyFill="1" applyBorder="1" applyAlignment="1" applyProtection="1">
      <alignment horizontal="center" vertical="center"/>
      <protection hidden="1"/>
    </xf>
    <xf numFmtId="0" fontId="9" fillId="50" borderId="10" xfId="1371" applyFont="1" applyFill="1" applyBorder="1" applyAlignment="1" applyProtection="1">
      <alignment horizontal="left" vertical="center" wrapText="1"/>
      <protection hidden="1"/>
    </xf>
    <xf numFmtId="0" fontId="9" fillId="50" borderId="18" xfId="1371" applyFont="1" applyFill="1" applyBorder="1" applyAlignment="1" applyProtection="1">
      <alignment horizontal="left" vertical="center" wrapText="1"/>
      <protection hidden="1"/>
    </xf>
    <xf numFmtId="0" fontId="75" fillId="0" borderId="43" xfId="0" applyFont="1" applyBorder="1" applyAlignment="1" applyProtection="1">
      <alignment horizontal="center" wrapText="1"/>
      <protection locked="0" hidden="1"/>
    </xf>
    <xf numFmtId="0" fontId="75" fillId="0" borderId="16" xfId="0" applyFont="1" applyBorder="1" applyAlignment="1" applyProtection="1">
      <alignment horizontal="center" wrapText="1"/>
      <protection locked="0" hidden="1"/>
    </xf>
    <xf numFmtId="0" fontId="57" fillId="0" borderId="31" xfId="0" applyFont="1" applyFill="1" applyBorder="1" applyAlignment="1" applyProtection="1">
      <alignment horizontal="center" vertical="center" wrapText="1"/>
      <protection locked="0" hidden="1"/>
    </xf>
    <xf numFmtId="0" fontId="57" fillId="0" borderId="18" xfId="0" applyFont="1" applyFill="1" applyBorder="1" applyAlignment="1" applyProtection="1">
      <alignment horizontal="center" vertical="center" wrapText="1"/>
      <protection locked="0" hidden="1"/>
    </xf>
    <xf numFmtId="0" fontId="9" fillId="0" borderId="32" xfId="1371" applyFont="1" applyFill="1" applyBorder="1" applyAlignment="1" applyProtection="1">
      <alignment horizontal="center" vertical="center" wrapText="1"/>
      <protection locked="0" hidden="1"/>
    </xf>
    <xf numFmtId="0" fontId="9" fillId="0" borderId="64" xfId="1371" applyFont="1" applyFill="1" applyBorder="1" applyAlignment="1" applyProtection="1">
      <alignment horizontal="center" vertical="center" wrapText="1"/>
      <protection locked="0" hidden="1"/>
    </xf>
    <xf numFmtId="0" fontId="59" fillId="0" borderId="30" xfId="0" applyFont="1" applyBorder="1" applyAlignment="1" applyProtection="1">
      <alignment horizontal="center" vertical="center" wrapText="1"/>
      <protection locked="0" hidden="1"/>
    </xf>
    <xf numFmtId="0" fontId="59" fillId="0" borderId="10" xfId="0" applyFont="1" applyBorder="1" applyAlignment="1" applyProtection="1">
      <alignment horizontal="center" vertical="center" wrapText="1"/>
      <protection locked="0" hidden="1"/>
    </xf>
    <xf numFmtId="0" fontId="11" fillId="24" borderId="16" xfId="1371" applyFont="1" applyFill="1" applyBorder="1" applyAlignment="1" applyProtection="1">
      <alignment horizontal="center" vertical="center"/>
      <protection hidden="1"/>
    </xf>
    <xf numFmtId="0" fontId="11" fillId="24" borderId="10" xfId="1371" applyFont="1" applyFill="1" applyBorder="1" applyAlignment="1" applyProtection="1">
      <alignment horizontal="center" vertical="center"/>
      <protection hidden="1"/>
    </xf>
    <xf numFmtId="0" fontId="11" fillId="24" borderId="18" xfId="1371" applyFont="1" applyFill="1" applyBorder="1" applyAlignment="1" applyProtection="1">
      <alignment horizontal="center" vertical="center"/>
      <protection hidden="1"/>
    </xf>
    <xf numFmtId="0" fontId="59" fillId="61" borderId="16" xfId="1371" applyFont="1" applyFill="1" applyBorder="1" applyAlignment="1" applyProtection="1">
      <alignment horizontal="center" vertical="center"/>
      <protection hidden="1"/>
    </xf>
    <xf numFmtId="0" fontId="59" fillId="61" borderId="10" xfId="1371" applyFont="1" applyFill="1" applyBorder="1" applyAlignment="1" applyProtection="1">
      <alignment horizontal="center" vertical="center"/>
      <protection hidden="1"/>
    </xf>
    <xf numFmtId="0" fontId="59" fillId="61" borderId="18" xfId="1371" applyFont="1" applyFill="1" applyBorder="1" applyAlignment="1" applyProtection="1">
      <alignment horizontal="center" vertical="center"/>
      <protection hidden="1"/>
    </xf>
    <xf numFmtId="0" fontId="8" fillId="61" borderId="10" xfId="1371" applyFont="1" applyFill="1" applyBorder="1" applyAlignment="1" applyProtection="1">
      <alignment horizontal="center" vertical="center" wrapText="1"/>
      <protection hidden="1"/>
    </xf>
    <xf numFmtId="0" fontId="9" fillId="0" borderId="20" xfId="1371" applyFont="1" applyFill="1" applyBorder="1" applyAlignment="1" applyProtection="1">
      <alignment horizontal="justify" vertical="center" wrapText="1"/>
      <protection hidden="1"/>
    </xf>
    <xf numFmtId="0" fontId="9" fillId="0" borderId="33" xfId="1371" applyFont="1" applyFill="1" applyBorder="1" applyAlignment="1" applyProtection="1">
      <alignment horizontal="justify" vertical="center" wrapText="1"/>
      <protection hidden="1"/>
    </xf>
    <xf numFmtId="0" fontId="9" fillId="0" borderId="47" xfId="1371" applyFont="1" applyFill="1" applyBorder="1" applyAlignment="1" applyProtection="1">
      <alignment horizontal="justify" vertical="center" wrapText="1"/>
      <protection hidden="1"/>
    </xf>
    <xf numFmtId="171" fontId="9" fillId="50" borderId="17" xfId="1250" applyNumberFormat="1" applyFont="1" applyFill="1" applyBorder="1" applyAlignment="1" applyProtection="1">
      <alignment horizontal="center" vertical="center" wrapText="1"/>
      <protection locked="0" hidden="1"/>
    </xf>
    <xf numFmtId="171" fontId="9" fillId="50" borderId="36" xfId="1250" applyNumberFormat="1" applyFont="1" applyFill="1" applyBorder="1" applyAlignment="1" applyProtection="1">
      <alignment horizontal="center" vertical="center" wrapText="1"/>
      <protection locked="0" hidden="1"/>
    </xf>
    <xf numFmtId="171" fontId="9" fillId="50" borderId="19" xfId="1250" applyNumberFormat="1" applyFont="1" applyFill="1" applyBorder="1" applyAlignment="1" applyProtection="1">
      <alignment horizontal="center" vertical="center" wrapText="1"/>
      <protection locked="0" hidden="1"/>
    </xf>
    <xf numFmtId="171" fontId="9" fillId="50" borderId="65" xfId="1250" applyNumberFormat="1" applyFont="1" applyFill="1" applyBorder="1" applyAlignment="1" applyProtection="1">
      <alignment horizontal="center" vertical="center" wrapText="1"/>
      <protection locked="0" hidden="1"/>
    </xf>
    <xf numFmtId="171" fontId="9" fillId="50" borderId="66" xfId="1250" applyNumberFormat="1" applyFont="1" applyFill="1" applyBorder="1" applyAlignment="1" applyProtection="1">
      <alignment horizontal="center" vertical="center" wrapText="1"/>
      <protection locked="0" hidden="1"/>
    </xf>
    <xf numFmtId="171" fontId="9" fillId="50" borderId="67" xfId="1250" applyNumberFormat="1" applyFont="1" applyFill="1" applyBorder="1" applyAlignment="1" applyProtection="1">
      <alignment horizontal="center" vertical="center" wrapText="1"/>
      <protection locked="0" hidden="1"/>
    </xf>
    <xf numFmtId="3" fontId="9" fillId="24" borderId="20" xfId="1496" applyNumberFormat="1" applyFont="1" applyFill="1" applyBorder="1" applyAlignment="1" applyProtection="1">
      <alignment horizontal="center" vertical="center" wrapText="1"/>
      <protection hidden="1"/>
    </xf>
    <xf numFmtId="3" fontId="9" fillId="24" borderId="33" xfId="1496" applyNumberFormat="1" applyFont="1" applyFill="1" applyBorder="1" applyAlignment="1" applyProtection="1">
      <alignment horizontal="center" vertical="center" wrapText="1"/>
      <protection hidden="1"/>
    </xf>
    <xf numFmtId="3" fontId="9" fillId="24" borderId="47" xfId="1496" applyNumberFormat="1" applyFont="1" applyFill="1" applyBorder="1" applyAlignment="1" applyProtection="1">
      <alignment horizontal="center" vertical="center" wrapText="1"/>
      <protection hidden="1"/>
    </xf>
    <xf numFmtId="0" fontId="8" fillId="61" borderId="17" xfId="1371" applyFont="1" applyFill="1" applyBorder="1" applyAlignment="1" applyProtection="1">
      <alignment horizontal="left" vertical="center" wrapText="1"/>
      <protection hidden="1"/>
    </xf>
    <xf numFmtId="0" fontId="8" fillId="61" borderId="19" xfId="1371" applyFont="1" applyFill="1" applyBorder="1" applyAlignment="1" applyProtection="1">
      <alignment horizontal="left" vertical="center" wrapText="1"/>
      <protection hidden="1"/>
    </xf>
    <xf numFmtId="182" fontId="9" fillId="50" borderId="17" xfId="1250" applyNumberFormat="1" applyFont="1" applyFill="1" applyBorder="1" applyAlignment="1" applyProtection="1">
      <alignment horizontal="center" vertical="center" wrapText="1"/>
      <protection locked="0" hidden="1"/>
    </xf>
    <xf numFmtId="182" fontId="9" fillId="50" borderId="36" xfId="1250" applyNumberFormat="1" applyFont="1" applyFill="1" applyBorder="1" applyAlignment="1" applyProtection="1">
      <alignment horizontal="center" vertical="center" wrapText="1"/>
      <protection locked="0" hidden="1"/>
    </xf>
    <xf numFmtId="182" fontId="9" fillId="50" borderId="19" xfId="1250" applyNumberFormat="1" applyFont="1" applyFill="1" applyBorder="1" applyAlignment="1" applyProtection="1">
      <alignment horizontal="center" vertical="center" wrapText="1"/>
      <protection locked="0" hidden="1"/>
    </xf>
    <xf numFmtId="175" fontId="9" fillId="50" borderId="17" xfId="1250" applyNumberFormat="1" applyFont="1" applyFill="1" applyBorder="1" applyAlignment="1" applyProtection="1">
      <alignment horizontal="center" vertical="center" wrapText="1"/>
      <protection locked="0" hidden="1"/>
    </xf>
    <xf numFmtId="175" fontId="9" fillId="50" borderId="36" xfId="1250" applyNumberFormat="1" applyFont="1" applyFill="1" applyBorder="1" applyAlignment="1" applyProtection="1">
      <alignment horizontal="center" vertical="center" wrapText="1"/>
      <protection locked="0" hidden="1"/>
    </xf>
    <xf numFmtId="175" fontId="9" fillId="50" borderId="19" xfId="1250" applyNumberFormat="1" applyFont="1" applyFill="1" applyBorder="1" applyAlignment="1" applyProtection="1">
      <alignment horizontal="center" vertical="center" wrapText="1"/>
      <protection locked="0" hidden="1"/>
    </xf>
    <xf numFmtId="0" fontId="53" fillId="50" borderId="35" xfId="1371" applyFont="1" applyFill="1" applyBorder="1" applyAlignment="1" applyProtection="1">
      <alignment horizontal="justify" vertical="center" wrapText="1"/>
      <protection locked="0" hidden="1"/>
    </xf>
    <xf numFmtId="0" fontId="52" fillId="0" borderId="22" xfId="1371" applyFont="1" applyFill="1" applyBorder="1" applyAlignment="1" applyProtection="1">
      <alignment horizontal="center" vertical="center"/>
      <protection hidden="1"/>
    </xf>
    <xf numFmtId="0" fontId="52" fillId="0" borderId="24" xfId="1371" applyFont="1" applyFill="1" applyBorder="1" applyAlignment="1" applyProtection="1">
      <alignment horizontal="center" vertical="center"/>
      <protection hidden="1"/>
    </xf>
    <xf numFmtId="0" fontId="52" fillId="0" borderId="25" xfId="1371" applyFont="1" applyFill="1" applyBorder="1" applyAlignment="1" applyProtection="1">
      <alignment horizontal="center" vertical="center"/>
      <protection hidden="1"/>
    </xf>
    <xf numFmtId="0" fontId="52" fillId="0" borderId="26" xfId="1371" applyFont="1" applyFill="1" applyBorder="1" applyAlignment="1" applyProtection="1">
      <alignment horizontal="center" vertical="center"/>
      <protection hidden="1"/>
    </xf>
    <xf numFmtId="0" fontId="52" fillId="0" borderId="27" xfId="1371" applyFont="1" applyFill="1" applyBorder="1" applyAlignment="1" applyProtection="1">
      <alignment horizontal="center" vertical="center"/>
      <protection hidden="1"/>
    </xf>
    <xf numFmtId="0" fontId="52" fillId="0" borderId="29" xfId="1371" applyFont="1" applyFill="1" applyBorder="1" applyAlignment="1" applyProtection="1">
      <alignment horizontal="center" vertical="center"/>
      <protection hidden="1"/>
    </xf>
    <xf numFmtId="0" fontId="53" fillId="0" borderId="35" xfId="1371" applyFont="1" applyFill="1" applyBorder="1" applyAlignment="1" applyProtection="1">
      <alignment horizontal="justify" vertical="center" wrapText="1"/>
      <protection locked="0" hidden="1"/>
    </xf>
    <xf numFmtId="0" fontId="53" fillId="0" borderId="20" xfId="1371" applyFont="1" applyFill="1" applyBorder="1" applyAlignment="1" applyProtection="1">
      <alignment horizontal="left" vertical="center" wrapText="1"/>
      <protection locked="0" hidden="1"/>
    </xf>
    <xf numFmtId="0" fontId="53" fillId="0" borderId="33" xfId="1371" applyFont="1" applyFill="1" applyBorder="1" applyAlignment="1" applyProtection="1">
      <alignment horizontal="left" vertical="center" wrapText="1"/>
      <protection locked="0" hidden="1"/>
    </xf>
    <xf numFmtId="0" fontId="53" fillId="0" borderId="35" xfId="1371" applyFont="1" applyFill="1" applyBorder="1" applyAlignment="1" applyProtection="1">
      <alignment horizontal="left" vertical="center" wrapText="1"/>
      <protection locked="0" hidden="1"/>
    </xf>
    <xf numFmtId="0" fontId="8" fillId="61" borderId="10" xfId="1371" applyFont="1" applyFill="1" applyBorder="1" applyAlignment="1" applyProtection="1">
      <alignment horizontal="left" vertical="center" wrapText="1"/>
      <protection hidden="1"/>
    </xf>
    <xf numFmtId="0" fontId="9" fillId="50" borderId="35" xfId="1371" applyFont="1" applyFill="1" applyBorder="1" applyAlignment="1" applyProtection="1">
      <alignment horizontal="left" vertical="center" wrapText="1"/>
      <protection hidden="1"/>
    </xf>
    <xf numFmtId="0" fontId="9" fillId="0" borderId="10" xfId="1371" applyFont="1" applyFill="1" applyBorder="1" applyAlignment="1" applyProtection="1">
      <alignment horizontal="left" vertical="center" wrapText="1"/>
      <protection hidden="1"/>
    </xf>
    <xf numFmtId="0" fontId="75" fillId="0" borderId="10" xfId="0" applyFont="1" applyBorder="1" applyAlignment="1" applyProtection="1">
      <alignment horizontal="center" wrapText="1"/>
      <protection locked="0" hidden="1"/>
    </xf>
    <xf numFmtId="0" fontId="57" fillId="0" borderId="10" xfId="0" applyFont="1" applyFill="1" applyBorder="1" applyAlignment="1" applyProtection="1">
      <alignment horizontal="center" vertical="center" wrapText="1"/>
      <protection locked="0" hidden="1"/>
    </xf>
    <xf numFmtId="0" fontId="9" fillId="0" borderId="20" xfId="1371" applyFont="1" applyFill="1" applyBorder="1" applyAlignment="1" applyProtection="1">
      <alignment horizontal="center" vertical="center" wrapText="1"/>
      <protection locked="0" hidden="1"/>
    </xf>
    <xf numFmtId="0" fontId="9" fillId="0" borderId="33" xfId="1371" applyFont="1" applyFill="1" applyBorder="1" applyAlignment="1" applyProtection="1">
      <alignment horizontal="center" vertical="center" wrapText="1"/>
      <protection locked="0" hidden="1"/>
    </xf>
    <xf numFmtId="0" fontId="9" fillId="0" borderId="35" xfId="1371" applyFont="1" applyFill="1" applyBorder="1" applyAlignment="1" applyProtection="1">
      <alignment horizontal="center" vertical="center" wrapText="1"/>
      <protection locked="0" hidden="1"/>
    </xf>
    <xf numFmtId="167" fontId="9" fillId="50" borderId="17" xfId="1250" applyFont="1" applyFill="1" applyBorder="1" applyAlignment="1" applyProtection="1">
      <alignment horizontal="center" vertical="center" wrapText="1"/>
      <protection locked="0" hidden="1"/>
    </xf>
    <xf numFmtId="167" fontId="9" fillId="50" borderId="36" xfId="1250" applyFont="1" applyFill="1" applyBorder="1" applyAlignment="1" applyProtection="1">
      <alignment horizontal="center" vertical="center" wrapText="1"/>
      <protection locked="0" hidden="1"/>
    </xf>
    <xf numFmtId="167" fontId="9" fillId="50" borderId="19" xfId="1250" applyFont="1" applyFill="1" applyBorder="1" applyAlignment="1" applyProtection="1">
      <alignment horizontal="center" vertical="center" wrapText="1"/>
      <protection locked="0" hidden="1"/>
    </xf>
    <xf numFmtId="0" fontId="8" fillId="50" borderId="20" xfId="1496" applyNumberFormat="1" applyFont="1" applyFill="1" applyBorder="1" applyAlignment="1">
      <alignment horizontal="center" vertical="center" wrapText="1"/>
    </xf>
    <xf numFmtId="0" fontId="8" fillId="50" borderId="47" xfId="1496" applyNumberFormat="1" applyFont="1" applyFill="1" applyBorder="1" applyAlignment="1">
      <alignment horizontal="center" vertical="center" wrapText="1"/>
    </xf>
    <xf numFmtId="0" fontId="9" fillId="50" borderId="35" xfId="1371" applyFont="1" applyFill="1" applyBorder="1" applyAlignment="1">
      <alignment horizontal="center" vertical="center" wrapText="1"/>
    </xf>
    <xf numFmtId="0" fontId="9" fillId="24" borderId="20" xfId="1371" applyFont="1" applyFill="1" applyBorder="1" applyAlignment="1">
      <alignment horizontal="left" vertical="center" wrapText="1"/>
    </xf>
    <xf numFmtId="0" fontId="9" fillId="24" borderId="33" xfId="1371" applyFont="1" applyFill="1" applyBorder="1" applyAlignment="1">
      <alignment horizontal="left" vertical="center" wrapText="1"/>
    </xf>
    <xf numFmtId="0" fontId="9" fillId="24" borderId="47" xfId="1371" applyFont="1" applyFill="1" applyBorder="1" applyAlignment="1">
      <alignment horizontal="left" vertical="center" wrapText="1"/>
    </xf>
    <xf numFmtId="0" fontId="9" fillId="0" borderId="20" xfId="1371" applyFont="1" applyFill="1" applyBorder="1" applyAlignment="1">
      <alignment horizontal="center" vertical="center" wrapText="1"/>
    </xf>
    <xf numFmtId="0" fontId="9" fillId="0" borderId="33" xfId="1371" applyFont="1" applyFill="1" applyBorder="1" applyAlignment="1">
      <alignment horizontal="center" vertical="center" wrapText="1"/>
    </xf>
    <xf numFmtId="0" fontId="9" fillId="0" borderId="47" xfId="1371" applyFont="1" applyFill="1" applyBorder="1" applyAlignment="1">
      <alignment horizontal="center" vertical="center" wrapText="1"/>
    </xf>
    <xf numFmtId="0" fontId="14" fillId="24" borderId="20" xfId="1371" applyFont="1" applyFill="1" applyBorder="1" applyAlignment="1">
      <alignment horizontal="center" vertical="center"/>
    </xf>
    <xf numFmtId="0" fontId="14" fillId="24" borderId="33" xfId="1371" applyFont="1" applyFill="1" applyBorder="1" applyAlignment="1">
      <alignment horizontal="center" vertical="center"/>
    </xf>
    <xf numFmtId="0" fontId="14" fillId="24" borderId="47" xfId="1371" applyFont="1" applyFill="1" applyBorder="1" applyAlignment="1">
      <alignment horizontal="center" vertical="center"/>
    </xf>
    <xf numFmtId="0" fontId="9" fillId="0" borderId="35" xfId="1371" applyFont="1" applyFill="1" applyBorder="1" applyAlignment="1">
      <alignment horizontal="center" vertical="center" wrapText="1"/>
    </xf>
    <xf numFmtId="0" fontId="9" fillId="50" borderId="35" xfId="1371" applyFont="1" applyFill="1" applyBorder="1" applyAlignment="1">
      <alignment horizontal="center" vertical="center"/>
    </xf>
    <xf numFmtId="0" fontId="9" fillId="0" borderId="20" xfId="1371" applyFont="1" applyFill="1" applyBorder="1" applyAlignment="1">
      <alignment horizontal="justify" vertical="center" wrapText="1"/>
    </xf>
    <xf numFmtId="0" fontId="9" fillId="0" borderId="33" xfId="1371" applyFont="1" applyFill="1" applyBorder="1" applyAlignment="1">
      <alignment horizontal="justify" vertical="center" wrapText="1"/>
    </xf>
    <xf numFmtId="0" fontId="9" fillId="0" borderId="35" xfId="1371" applyFont="1" applyFill="1" applyBorder="1" applyAlignment="1">
      <alignment horizontal="justify" vertical="center" wrapText="1"/>
    </xf>
    <xf numFmtId="1" fontId="9" fillId="50" borderId="20" xfId="1495" applyNumberFormat="1" applyFont="1" applyFill="1" applyBorder="1" applyAlignment="1">
      <alignment horizontal="center" vertical="center" wrapText="1"/>
    </xf>
    <xf numFmtId="1" fontId="9" fillId="50" borderId="33" xfId="1495" applyNumberFormat="1" applyFont="1" applyFill="1" applyBorder="1" applyAlignment="1">
      <alignment horizontal="center" vertical="center" wrapText="1"/>
    </xf>
    <xf numFmtId="1" fontId="9" fillId="50" borderId="47" xfId="1495" applyNumberFormat="1" applyFont="1" applyFill="1" applyBorder="1" applyAlignment="1">
      <alignment horizontal="center" vertical="center" wrapText="1"/>
    </xf>
    <xf numFmtId="0" fontId="53" fillId="50" borderId="20" xfId="0" applyFont="1" applyFill="1" applyBorder="1" applyAlignment="1">
      <alignment horizontal="justify" vertical="center" wrapText="1"/>
    </xf>
    <xf numFmtId="0" fontId="53" fillId="50" borderId="33" xfId="0" applyFont="1" applyFill="1" applyBorder="1" applyAlignment="1">
      <alignment horizontal="justify" vertical="center" wrapText="1"/>
    </xf>
    <xf numFmtId="0" fontId="53" fillId="50" borderId="35" xfId="0" applyFont="1" applyFill="1" applyBorder="1" applyAlignment="1">
      <alignment horizontal="justify" vertical="center" wrapText="1"/>
    </xf>
    <xf numFmtId="0" fontId="56" fillId="50" borderId="20" xfId="0" applyFont="1" applyFill="1" applyBorder="1" applyAlignment="1">
      <alignment horizontal="justify" vertical="center" wrapText="1"/>
    </xf>
    <xf numFmtId="0" fontId="56" fillId="50" borderId="33" xfId="0" applyFont="1" applyFill="1" applyBorder="1" applyAlignment="1">
      <alignment horizontal="justify" vertical="center" wrapText="1"/>
    </xf>
    <xf numFmtId="0" fontId="56" fillId="50" borderId="47" xfId="0" applyFont="1" applyFill="1" applyBorder="1" applyAlignment="1">
      <alignment horizontal="justify" vertical="center" wrapText="1"/>
    </xf>
    <xf numFmtId="0" fontId="9" fillId="50" borderId="20" xfId="1371" applyFont="1" applyFill="1" applyBorder="1" applyAlignment="1" applyProtection="1">
      <alignment horizontal="center" vertical="center" wrapText="1"/>
      <protection locked="0"/>
    </xf>
    <xf numFmtId="0" fontId="9" fillId="50" borderId="35" xfId="1371" applyFont="1" applyFill="1" applyBorder="1" applyAlignment="1" applyProtection="1">
      <alignment horizontal="center" vertical="center" wrapText="1"/>
      <protection locked="0"/>
    </xf>
    <xf numFmtId="0" fontId="51" fillId="56" borderId="20" xfId="0" applyFont="1" applyFill="1" applyBorder="1" applyAlignment="1">
      <alignment horizontal="center" vertical="center" wrapText="1"/>
    </xf>
    <xf numFmtId="0" fontId="51" fillId="56" borderId="35" xfId="0" applyFont="1" applyFill="1" applyBorder="1" applyAlignment="1">
      <alignment horizontal="center" vertical="center" wrapText="1"/>
    </xf>
    <xf numFmtId="9" fontId="66" fillId="56" borderId="20" xfId="1495" applyFont="1" applyFill="1" applyBorder="1" applyAlignment="1">
      <alignment horizontal="center" vertical="center" wrapText="1"/>
    </xf>
    <xf numFmtId="9" fontId="66" fillId="56" borderId="35" xfId="1495" applyFont="1" applyFill="1" applyBorder="1" applyAlignment="1">
      <alignment horizontal="center" vertical="center" wrapText="1"/>
    </xf>
    <xf numFmtId="0" fontId="0" fillId="56" borderId="17" xfId="0" applyFont="1" applyFill="1" applyBorder="1" applyAlignment="1">
      <alignment horizontal="center" vertical="center" wrapText="1"/>
    </xf>
    <xf numFmtId="0" fontId="0" fillId="56" borderId="19" xfId="0" applyFont="1" applyFill="1" applyBorder="1" applyAlignment="1">
      <alignment horizontal="center" vertical="center" wrapText="1"/>
    </xf>
    <xf numFmtId="0" fontId="39" fillId="64" borderId="27" xfId="0" applyFont="1" applyFill="1" applyBorder="1" applyAlignment="1">
      <alignment horizontal="center" vertical="center"/>
    </xf>
    <xf numFmtId="0" fontId="39" fillId="64" borderId="28" xfId="0" applyFont="1" applyFill="1" applyBorder="1" applyAlignment="1">
      <alignment horizontal="center" vertical="center"/>
    </xf>
  </cellXfs>
  <cellStyles count="1789">
    <cellStyle name="20% - Énfasis1 10" xfId="1" xr:uid="{00000000-0005-0000-0000-000000000000}"/>
    <cellStyle name="20% - Énfasis1 11" xfId="2" xr:uid="{00000000-0005-0000-0000-000001000000}"/>
    <cellStyle name="20% - Énfasis1 12" xfId="3" xr:uid="{00000000-0005-0000-0000-000002000000}"/>
    <cellStyle name="20% - Énfasis1 13" xfId="4" xr:uid="{00000000-0005-0000-0000-000003000000}"/>
    <cellStyle name="20% - Énfasis1 14" xfId="5" xr:uid="{00000000-0005-0000-0000-000004000000}"/>
    <cellStyle name="20% - Énfasis1 15" xfId="6" xr:uid="{00000000-0005-0000-0000-000005000000}"/>
    <cellStyle name="20% - Énfasis1 16" xfId="7" xr:uid="{00000000-0005-0000-0000-000006000000}"/>
    <cellStyle name="20% - Énfasis1 17" xfId="8" xr:uid="{00000000-0005-0000-0000-000007000000}"/>
    <cellStyle name="20% - Énfasis1 18" xfId="9" xr:uid="{00000000-0005-0000-0000-000008000000}"/>
    <cellStyle name="20% - Énfasis1 19" xfId="10" xr:uid="{00000000-0005-0000-0000-000009000000}"/>
    <cellStyle name="20% - Énfasis1 2" xfId="11" xr:uid="{00000000-0005-0000-0000-00000A000000}"/>
    <cellStyle name="20% - Énfasis1 20" xfId="12" xr:uid="{00000000-0005-0000-0000-00000B000000}"/>
    <cellStyle name="20% - Énfasis1 3" xfId="13" xr:uid="{00000000-0005-0000-0000-00000C000000}"/>
    <cellStyle name="20% - Énfasis1 4" xfId="14" xr:uid="{00000000-0005-0000-0000-00000D000000}"/>
    <cellStyle name="20% - Énfasis1 5" xfId="15" xr:uid="{00000000-0005-0000-0000-00000E000000}"/>
    <cellStyle name="20% - Énfasis1 6" xfId="16" xr:uid="{00000000-0005-0000-0000-00000F000000}"/>
    <cellStyle name="20% - Énfasis1 7" xfId="17" xr:uid="{00000000-0005-0000-0000-000010000000}"/>
    <cellStyle name="20% - Énfasis1 8" xfId="18" xr:uid="{00000000-0005-0000-0000-000011000000}"/>
    <cellStyle name="20% - Énfasis1 9" xfId="19" xr:uid="{00000000-0005-0000-0000-000012000000}"/>
    <cellStyle name="20% - Énfasis1 9 10" xfId="20" xr:uid="{00000000-0005-0000-0000-000013000000}"/>
    <cellStyle name="20% - Énfasis1 9 11" xfId="21" xr:uid="{00000000-0005-0000-0000-000014000000}"/>
    <cellStyle name="20% - Énfasis1 9 12" xfId="22" xr:uid="{00000000-0005-0000-0000-000015000000}"/>
    <cellStyle name="20% - Énfasis1 9 13" xfId="23" xr:uid="{00000000-0005-0000-0000-000016000000}"/>
    <cellStyle name="20% - Énfasis1 9 14" xfId="24" xr:uid="{00000000-0005-0000-0000-000017000000}"/>
    <cellStyle name="20% - Énfasis1 9 15" xfId="25" xr:uid="{00000000-0005-0000-0000-000018000000}"/>
    <cellStyle name="20% - Énfasis1 9 16" xfId="26" xr:uid="{00000000-0005-0000-0000-000019000000}"/>
    <cellStyle name="20% - Énfasis1 9 17" xfId="27" xr:uid="{00000000-0005-0000-0000-00001A000000}"/>
    <cellStyle name="20% - Énfasis1 9 18" xfId="28" xr:uid="{00000000-0005-0000-0000-00001B000000}"/>
    <cellStyle name="20% - Énfasis1 9 19" xfId="29" xr:uid="{00000000-0005-0000-0000-00001C000000}"/>
    <cellStyle name="20% - Énfasis1 9 2" xfId="30" xr:uid="{00000000-0005-0000-0000-00001D000000}"/>
    <cellStyle name="20% - Énfasis1 9 20" xfId="31" xr:uid="{00000000-0005-0000-0000-00001E000000}"/>
    <cellStyle name="20% - Énfasis1 9 21" xfId="32" xr:uid="{00000000-0005-0000-0000-00001F000000}"/>
    <cellStyle name="20% - Énfasis1 9 22" xfId="33" xr:uid="{00000000-0005-0000-0000-000020000000}"/>
    <cellStyle name="20% - Énfasis1 9 3" xfId="34" xr:uid="{00000000-0005-0000-0000-000021000000}"/>
    <cellStyle name="20% - Énfasis1 9 4" xfId="35" xr:uid="{00000000-0005-0000-0000-000022000000}"/>
    <cellStyle name="20% - Énfasis1 9 5" xfId="36" xr:uid="{00000000-0005-0000-0000-000023000000}"/>
    <cellStyle name="20% - Énfasis1 9 6" xfId="37" xr:uid="{00000000-0005-0000-0000-000024000000}"/>
    <cellStyle name="20% - Énfasis1 9 7" xfId="38" xr:uid="{00000000-0005-0000-0000-000025000000}"/>
    <cellStyle name="20% - Énfasis1 9 8" xfId="39" xr:uid="{00000000-0005-0000-0000-000026000000}"/>
    <cellStyle name="20% - Énfasis1 9 9" xfId="40" xr:uid="{00000000-0005-0000-0000-000027000000}"/>
    <cellStyle name="20% - Énfasis2 10" xfId="41" xr:uid="{00000000-0005-0000-0000-000028000000}"/>
    <cellStyle name="20% - Énfasis2 11" xfId="42" xr:uid="{00000000-0005-0000-0000-000029000000}"/>
    <cellStyle name="20% - Énfasis2 12" xfId="43" xr:uid="{00000000-0005-0000-0000-00002A000000}"/>
    <cellStyle name="20% - Énfasis2 13" xfId="44" xr:uid="{00000000-0005-0000-0000-00002B000000}"/>
    <cellStyle name="20% - Énfasis2 14" xfId="45" xr:uid="{00000000-0005-0000-0000-00002C000000}"/>
    <cellStyle name="20% - Énfasis2 15" xfId="46" xr:uid="{00000000-0005-0000-0000-00002D000000}"/>
    <cellStyle name="20% - Énfasis2 16" xfId="47" xr:uid="{00000000-0005-0000-0000-00002E000000}"/>
    <cellStyle name="20% - Énfasis2 17" xfId="48" xr:uid="{00000000-0005-0000-0000-00002F000000}"/>
    <cellStyle name="20% - Énfasis2 18" xfId="49" xr:uid="{00000000-0005-0000-0000-000030000000}"/>
    <cellStyle name="20% - Énfasis2 19" xfId="50" xr:uid="{00000000-0005-0000-0000-000031000000}"/>
    <cellStyle name="20% - Énfasis2 2" xfId="51" xr:uid="{00000000-0005-0000-0000-000032000000}"/>
    <cellStyle name="20% - Énfasis2 20" xfId="52" xr:uid="{00000000-0005-0000-0000-000033000000}"/>
    <cellStyle name="20% - Énfasis2 3" xfId="53" xr:uid="{00000000-0005-0000-0000-000034000000}"/>
    <cellStyle name="20% - Énfasis2 4" xfId="54" xr:uid="{00000000-0005-0000-0000-000035000000}"/>
    <cellStyle name="20% - Énfasis2 5" xfId="55" xr:uid="{00000000-0005-0000-0000-000036000000}"/>
    <cellStyle name="20% - Énfasis2 6" xfId="56" xr:uid="{00000000-0005-0000-0000-000037000000}"/>
    <cellStyle name="20% - Énfasis2 7" xfId="57" xr:uid="{00000000-0005-0000-0000-000038000000}"/>
    <cellStyle name="20% - Énfasis2 8" xfId="58" xr:uid="{00000000-0005-0000-0000-000039000000}"/>
    <cellStyle name="20% - Énfasis2 9" xfId="59" xr:uid="{00000000-0005-0000-0000-00003A000000}"/>
    <cellStyle name="20% - Énfasis2 9 10" xfId="60" xr:uid="{00000000-0005-0000-0000-00003B000000}"/>
    <cellStyle name="20% - Énfasis2 9 11" xfId="61" xr:uid="{00000000-0005-0000-0000-00003C000000}"/>
    <cellStyle name="20% - Énfasis2 9 12" xfId="62" xr:uid="{00000000-0005-0000-0000-00003D000000}"/>
    <cellStyle name="20% - Énfasis2 9 13" xfId="63" xr:uid="{00000000-0005-0000-0000-00003E000000}"/>
    <cellStyle name="20% - Énfasis2 9 14" xfId="64" xr:uid="{00000000-0005-0000-0000-00003F000000}"/>
    <cellStyle name="20% - Énfasis2 9 15" xfId="65" xr:uid="{00000000-0005-0000-0000-000040000000}"/>
    <cellStyle name="20% - Énfasis2 9 16" xfId="66" xr:uid="{00000000-0005-0000-0000-000041000000}"/>
    <cellStyle name="20% - Énfasis2 9 17" xfId="67" xr:uid="{00000000-0005-0000-0000-000042000000}"/>
    <cellStyle name="20% - Énfasis2 9 18" xfId="68" xr:uid="{00000000-0005-0000-0000-000043000000}"/>
    <cellStyle name="20% - Énfasis2 9 19" xfId="69" xr:uid="{00000000-0005-0000-0000-000044000000}"/>
    <cellStyle name="20% - Énfasis2 9 2" xfId="70" xr:uid="{00000000-0005-0000-0000-000045000000}"/>
    <cellStyle name="20% - Énfasis2 9 20" xfId="71" xr:uid="{00000000-0005-0000-0000-000046000000}"/>
    <cellStyle name="20% - Énfasis2 9 21" xfId="72" xr:uid="{00000000-0005-0000-0000-000047000000}"/>
    <cellStyle name="20% - Énfasis2 9 22" xfId="73" xr:uid="{00000000-0005-0000-0000-000048000000}"/>
    <cellStyle name="20% - Énfasis2 9 3" xfId="74" xr:uid="{00000000-0005-0000-0000-000049000000}"/>
    <cellStyle name="20% - Énfasis2 9 4" xfId="75" xr:uid="{00000000-0005-0000-0000-00004A000000}"/>
    <cellStyle name="20% - Énfasis2 9 5" xfId="76" xr:uid="{00000000-0005-0000-0000-00004B000000}"/>
    <cellStyle name="20% - Énfasis2 9 6" xfId="77" xr:uid="{00000000-0005-0000-0000-00004C000000}"/>
    <cellStyle name="20% - Énfasis2 9 7" xfId="78" xr:uid="{00000000-0005-0000-0000-00004D000000}"/>
    <cellStyle name="20% - Énfasis2 9 8" xfId="79" xr:uid="{00000000-0005-0000-0000-00004E000000}"/>
    <cellStyle name="20% - Énfasis2 9 9" xfId="80" xr:uid="{00000000-0005-0000-0000-00004F000000}"/>
    <cellStyle name="20% - Énfasis3 10" xfId="81" xr:uid="{00000000-0005-0000-0000-000050000000}"/>
    <cellStyle name="20% - Énfasis3 11" xfId="82" xr:uid="{00000000-0005-0000-0000-000051000000}"/>
    <cellStyle name="20% - Énfasis3 12" xfId="83" xr:uid="{00000000-0005-0000-0000-000052000000}"/>
    <cellStyle name="20% - Énfasis3 13" xfId="84" xr:uid="{00000000-0005-0000-0000-000053000000}"/>
    <cellStyle name="20% - Énfasis3 14" xfId="85" xr:uid="{00000000-0005-0000-0000-000054000000}"/>
    <cellStyle name="20% - Énfasis3 15" xfId="86" xr:uid="{00000000-0005-0000-0000-000055000000}"/>
    <cellStyle name="20% - Énfasis3 16" xfId="87" xr:uid="{00000000-0005-0000-0000-000056000000}"/>
    <cellStyle name="20% - Énfasis3 17" xfId="88" xr:uid="{00000000-0005-0000-0000-000057000000}"/>
    <cellStyle name="20% - Énfasis3 18" xfId="89" xr:uid="{00000000-0005-0000-0000-000058000000}"/>
    <cellStyle name="20% - Énfasis3 19" xfId="90" xr:uid="{00000000-0005-0000-0000-000059000000}"/>
    <cellStyle name="20% - Énfasis3 2" xfId="91" xr:uid="{00000000-0005-0000-0000-00005A000000}"/>
    <cellStyle name="20% - Énfasis3 20" xfId="92" xr:uid="{00000000-0005-0000-0000-00005B000000}"/>
    <cellStyle name="20% - Énfasis3 3" xfId="93" xr:uid="{00000000-0005-0000-0000-00005C000000}"/>
    <cellStyle name="20% - Énfasis3 4" xfId="94" xr:uid="{00000000-0005-0000-0000-00005D000000}"/>
    <cellStyle name="20% - Énfasis3 5" xfId="95" xr:uid="{00000000-0005-0000-0000-00005E000000}"/>
    <cellStyle name="20% - Énfasis3 6" xfId="96" xr:uid="{00000000-0005-0000-0000-00005F000000}"/>
    <cellStyle name="20% - Énfasis3 7" xfId="97" xr:uid="{00000000-0005-0000-0000-000060000000}"/>
    <cellStyle name="20% - Énfasis3 8" xfId="98" xr:uid="{00000000-0005-0000-0000-000061000000}"/>
    <cellStyle name="20% - Énfasis3 9" xfId="99" xr:uid="{00000000-0005-0000-0000-000062000000}"/>
    <cellStyle name="20% - Énfasis3 9 10" xfId="100" xr:uid="{00000000-0005-0000-0000-000063000000}"/>
    <cellStyle name="20% - Énfasis3 9 11" xfId="101" xr:uid="{00000000-0005-0000-0000-000064000000}"/>
    <cellStyle name="20% - Énfasis3 9 12" xfId="102" xr:uid="{00000000-0005-0000-0000-000065000000}"/>
    <cellStyle name="20% - Énfasis3 9 13" xfId="103" xr:uid="{00000000-0005-0000-0000-000066000000}"/>
    <cellStyle name="20% - Énfasis3 9 14" xfId="104" xr:uid="{00000000-0005-0000-0000-000067000000}"/>
    <cellStyle name="20% - Énfasis3 9 15" xfId="105" xr:uid="{00000000-0005-0000-0000-000068000000}"/>
    <cellStyle name="20% - Énfasis3 9 16" xfId="106" xr:uid="{00000000-0005-0000-0000-000069000000}"/>
    <cellStyle name="20% - Énfasis3 9 17" xfId="107" xr:uid="{00000000-0005-0000-0000-00006A000000}"/>
    <cellStyle name="20% - Énfasis3 9 18" xfId="108" xr:uid="{00000000-0005-0000-0000-00006B000000}"/>
    <cellStyle name="20% - Énfasis3 9 19" xfId="109" xr:uid="{00000000-0005-0000-0000-00006C000000}"/>
    <cellStyle name="20% - Énfasis3 9 2" xfId="110" xr:uid="{00000000-0005-0000-0000-00006D000000}"/>
    <cellStyle name="20% - Énfasis3 9 20" xfId="111" xr:uid="{00000000-0005-0000-0000-00006E000000}"/>
    <cellStyle name="20% - Énfasis3 9 21" xfId="112" xr:uid="{00000000-0005-0000-0000-00006F000000}"/>
    <cellStyle name="20% - Énfasis3 9 22" xfId="113" xr:uid="{00000000-0005-0000-0000-000070000000}"/>
    <cellStyle name="20% - Énfasis3 9 3" xfId="114" xr:uid="{00000000-0005-0000-0000-000071000000}"/>
    <cellStyle name="20% - Énfasis3 9 4" xfId="115" xr:uid="{00000000-0005-0000-0000-000072000000}"/>
    <cellStyle name="20% - Énfasis3 9 5" xfId="116" xr:uid="{00000000-0005-0000-0000-000073000000}"/>
    <cellStyle name="20% - Énfasis3 9 6" xfId="117" xr:uid="{00000000-0005-0000-0000-000074000000}"/>
    <cellStyle name="20% - Énfasis3 9 7" xfId="118" xr:uid="{00000000-0005-0000-0000-000075000000}"/>
    <cellStyle name="20% - Énfasis3 9 8" xfId="119" xr:uid="{00000000-0005-0000-0000-000076000000}"/>
    <cellStyle name="20% - Énfasis3 9 9" xfId="120" xr:uid="{00000000-0005-0000-0000-000077000000}"/>
    <cellStyle name="20% - Énfasis4 10" xfId="121" xr:uid="{00000000-0005-0000-0000-000078000000}"/>
    <cellStyle name="20% - Énfasis4 11" xfId="122" xr:uid="{00000000-0005-0000-0000-000079000000}"/>
    <cellStyle name="20% - Énfasis4 12" xfId="123" xr:uid="{00000000-0005-0000-0000-00007A000000}"/>
    <cellStyle name="20% - Énfasis4 13" xfId="124" xr:uid="{00000000-0005-0000-0000-00007B000000}"/>
    <cellStyle name="20% - Énfasis4 14" xfId="125" xr:uid="{00000000-0005-0000-0000-00007C000000}"/>
    <cellStyle name="20% - Énfasis4 15" xfId="126" xr:uid="{00000000-0005-0000-0000-00007D000000}"/>
    <cellStyle name="20% - Énfasis4 16" xfId="127" xr:uid="{00000000-0005-0000-0000-00007E000000}"/>
    <cellStyle name="20% - Énfasis4 17" xfId="128" xr:uid="{00000000-0005-0000-0000-00007F000000}"/>
    <cellStyle name="20% - Énfasis4 18" xfId="129" xr:uid="{00000000-0005-0000-0000-000080000000}"/>
    <cellStyle name="20% - Énfasis4 19" xfId="130" xr:uid="{00000000-0005-0000-0000-000081000000}"/>
    <cellStyle name="20% - Énfasis4 2" xfId="131" xr:uid="{00000000-0005-0000-0000-000082000000}"/>
    <cellStyle name="20% - Énfasis4 20" xfId="132" xr:uid="{00000000-0005-0000-0000-000083000000}"/>
    <cellStyle name="20% - Énfasis4 3" xfId="133" xr:uid="{00000000-0005-0000-0000-000084000000}"/>
    <cellStyle name="20% - Énfasis4 4" xfId="134" xr:uid="{00000000-0005-0000-0000-000085000000}"/>
    <cellStyle name="20% - Énfasis4 5" xfId="135" xr:uid="{00000000-0005-0000-0000-000086000000}"/>
    <cellStyle name="20% - Énfasis4 6" xfId="136" xr:uid="{00000000-0005-0000-0000-000087000000}"/>
    <cellStyle name="20% - Énfasis4 7" xfId="137" xr:uid="{00000000-0005-0000-0000-000088000000}"/>
    <cellStyle name="20% - Énfasis4 8" xfId="138" xr:uid="{00000000-0005-0000-0000-000089000000}"/>
    <cellStyle name="20% - Énfasis4 9" xfId="139" xr:uid="{00000000-0005-0000-0000-00008A000000}"/>
    <cellStyle name="20% - Énfasis4 9 10" xfId="140" xr:uid="{00000000-0005-0000-0000-00008B000000}"/>
    <cellStyle name="20% - Énfasis4 9 11" xfId="141" xr:uid="{00000000-0005-0000-0000-00008C000000}"/>
    <cellStyle name="20% - Énfasis4 9 12" xfId="142" xr:uid="{00000000-0005-0000-0000-00008D000000}"/>
    <cellStyle name="20% - Énfasis4 9 13" xfId="143" xr:uid="{00000000-0005-0000-0000-00008E000000}"/>
    <cellStyle name="20% - Énfasis4 9 14" xfId="144" xr:uid="{00000000-0005-0000-0000-00008F000000}"/>
    <cellStyle name="20% - Énfasis4 9 15" xfId="145" xr:uid="{00000000-0005-0000-0000-000090000000}"/>
    <cellStyle name="20% - Énfasis4 9 16" xfId="146" xr:uid="{00000000-0005-0000-0000-000091000000}"/>
    <cellStyle name="20% - Énfasis4 9 17" xfId="147" xr:uid="{00000000-0005-0000-0000-000092000000}"/>
    <cellStyle name="20% - Énfasis4 9 18" xfId="148" xr:uid="{00000000-0005-0000-0000-000093000000}"/>
    <cellStyle name="20% - Énfasis4 9 19" xfId="149" xr:uid="{00000000-0005-0000-0000-000094000000}"/>
    <cellStyle name="20% - Énfasis4 9 2" xfId="150" xr:uid="{00000000-0005-0000-0000-000095000000}"/>
    <cellStyle name="20% - Énfasis4 9 20" xfId="151" xr:uid="{00000000-0005-0000-0000-000096000000}"/>
    <cellStyle name="20% - Énfasis4 9 21" xfId="152" xr:uid="{00000000-0005-0000-0000-000097000000}"/>
    <cellStyle name="20% - Énfasis4 9 22" xfId="153" xr:uid="{00000000-0005-0000-0000-000098000000}"/>
    <cellStyle name="20% - Énfasis4 9 3" xfId="154" xr:uid="{00000000-0005-0000-0000-000099000000}"/>
    <cellStyle name="20% - Énfasis4 9 4" xfId="155" xr:uid="{00000000-0005-0000-0000-00009A000000}"/>
    <cellStyle name="20% - Énfasis4 9 5" xfId="156" xr:uid="{00000000-0005-0000-0000-00009B000000}"/>
    <cellStyle name="20% - Énfasis4 9 6" xfId="157" xr:uid="{00000000-0005-0000-0000-00009C000000}"/>
    <cellStyle name="20% - Énfasis4 9 7" xfId="158" xr:uid="{00000000-0005-0000-0000-00009D000000}"/>
    <cellStyle name="20% - Énfasis4 9 8" xfId="159" xr:uid="{00000000-0005-0000-0000-00009E000000}"/>
    <cellStyle name="20% - Énfasis4 9 9" xfId="160" xr:uid="{00000000-0005-0000-0000-00009F000000}"/>
    <cellStyle name="20% - Énfasis5" xfId="161" builtinId="46" customBuiltin="1"/>
    <cellStyle name="20% - Énfasis5 10" xfId="162" xr:uid="{00000000-0005-0000-0000-0000A1000000}"/>
    <cellStyle name="20% - Énfasis5 11" xfId="163" xr:uid="{00000000-0005-0000-0000-0000A2000000}"/>
    <cellStyle name="20% - Énfasis5 12" xfId="164" xr:uid="{00000000-0005-0000-0000-0000A3000000}"/>
    <cellStyle name="20% - Énfasis5 13" xfId="165" xr:uid="{00000000-0005-0000-0000-0000A4000000}"/>
    <cellStyle name="20% - Énfasis5 14" xfId="166" xr:uid="{00000000-0005-0000-0000-0000A5000000}"/>
    <cellStyle name="20% - Énfasis5 15" xfId="167" xr:uid="{00000000-0005-0000-0000-0000A6000000}"/>
    <cellStyle name="20% - Énfasis5 16" xfId="168" xr:uid="{00000000-0005-0000-0000-0000A7000000}"/>
    <cellStyle name="20% - Énfasis5 17" xfId="169" xr:uid="{00000000-0005-0000-0000-0000A8000000}"/>
    <cellStyle name="20% - Énfasis5 18" xfId="170" xr:uid="{00000000-0005-0000-0000-0000A9000000}"/>
    <cellStyle name="20% - Énfasis5 2" xfId="171" xr:uid="{00000000-0005-0000-0000-0000AA000000}"/>
    <cellStyle name="20% - Énfasis5 3" xfId="172" xr:uid="{00000000-0005-0000-0000-0000AB000000}"/>
    <cellStyle name="20% - Énfasis5 4" xfId="173" xr:uid="{00000000-0005-0000-0000-0000AC000000}"/>
    <cellStyle name="20% - Énfasis5 5" xfId="174" xr:uid="{00000000-0005-0000-0000-0000AD000000}"/>
    <cellStyle name="20% - Énfasis5 6" xfId="175" xr:uid="{00000000-0005-0000-0000-0000AE000000}"/>
    <cellStyle name="20% - Énfasis5 7" xfId="176" xr:uid="{00000000-0005-0000-0000-0000AF000000}"/>
    <cellStyle name="20% - Énfasis5 8" xfId="177" xr:uid="{00000000-0005-0000-0000-0000B0000000}"/>
    <cellStyle name="20% - Énfasis5 9" xfId="178" xr:uid="{00000000-0005-0000-0000-0000B1000000}"/>
    <cellStyle name="20% - Énfasis5 9 10" xfId="179" xr:uid="{00000000-0005-0000-0000-0000B2000000}"/>
    <cellStyle name="20% - Énfasis5 9 11" xfId="180" xr:uid="{00000000-0005-0000-0000-0000B3000000}"/>
    <cellStyle name="20% - Énfasis5 9 12" xfId="181" xr:uid="{00000000-0005-0000-0000-0000B4000000}"/>
    <cellStyle name="20% - Énfasis5 9 13" xfId="182" xr:uid="{00000000-0005-0000-0000-0000B5000000}"/>
    <cellStyle name="20% - Énfasis5 9 14" xfId="183" xr:uid="{00000000-0005-0000-0000-0000B6000000}"/>
    <cellStyle name="20% - Énfasis5 9 15" xfId="184" xr:uid="{00000000-0005-0000-0000-0000B7000000}"/>
    <cellStyle name="20% - Énfasis5 9 16" xfId="185" xr:uid="{00000000-0005-0000-0000-0000B8000000}"/>
    <cellStyle name="20% - Énfasis5 9 17" xfId="186" xr:uid="{00000000-0005-0000-0000-0000B9000000}"/>
    <cellStyle name="20% - Énfasis5 9 18" xfId="187" xr:uid="{00000000-0005-0000-0000-0000BA000000}"/>
    <cellStyle name="20% - Énfasis5 9 19" xfId="188" xr:uid="{00000000-0005-0000-0000-0000BB000000}"/>
    <cellStyle name="20% - Énfasis5 9 2" xfId="189" xr:uid="{00000000-0005-0000-0000-0000BC000000}"/>
    <cellStyle name="20% - Énfasis5 9 20" xfId="190" xr:uid="{00000000-0005-0000-0000-0000BD000000}"/>
    <cellStyle name="20% - Énfasis5 9 21" xfId="191" xr:uid="{00000000-0005-0000-0000-0000BE000000}"/>
    <cellStyle name="20% - Énfasis5 9 22" xfId="192" xr:uid="{00000000-0005-0000-0000-0000BF000000}"/>
    <cellStyle name="20% - Énfasis5 9 3" xfId="193" xr:uid="{00000000-0005-0000-0000-0000C0000000}"/>
    <cellStyle name="20% - Énfasis5 9 4" xfId="194" xr:uid="{00000000-0005-0000-0000-0000C1000000}"/>
    <cellStyle name="20% - Énfasis5 9 5" xfId="195" xr:uid="{00000000-0005-0000-0000-0000C2000000}"/>
    <cellStyle name="20% - Énfasis5 9 6" xfId="196" xr:uid="{00000000-0005-0000-0000-0000C3000000}"/>
    <cellStyle name="20% - Énfasis5 9 7" xfId="197" xr:uid="{00000000-0005-0000-0000-0000C4000000}"/>
    <cellStyle name="20% - Énfasis5 9 8" xfId="198" xr:uid="{00000000-0005-0000-0000-0000C5000000}"/>
    <cellStyle name="20% - Énfasis5 9 9" xfId="199" xr:uid="{00000000-0005-0000-0000-0000C6000000}"/>
    <cellStyle name="20% - Énfasis6" xfId="200" builtinId="50" customBuiltin="1"/>
    <cellStyle name="20% - Énfasis6 10" xfId="201" xr:uid="{00000000-0005-0000-0000-0000C8000000}"/>
    <cellStyle name="20% - Énfasis6 11" xfId="202" xr:uid="{00000000-0005-0000-0000-0000C9000000}"/>
    <cellStyle name="20% - Énfasis6 12" xfId="203" xr:uid="{00000000-0005-0000-0000-0000CA000000}"/>
    <cellStyle name="20% - Énfasis6 13" xfId="204" xr:uid="{00000000-0005-0000-0000-0000CB000000}"/>
    <cellStyle name="20% - Énfasis6 14" xfId="205" xr:uid="{00000000-0005-0000-0000-0000CC000000}"/>
    <cellStyle name="20% - Énfasis6 15" xfId="206" xr:uid="{00000000-0005-0000-0000-0000CD000000}"/>
    <cellStyle name="20% - Énfasis6 16" xfId="207" xr:uid="{00000000-0005-0000-0000-0000CE000000}"/>
    <cellStyle name="20% - Énfasis6 17" xfId="208" xr:uid="{00000000-0005-0000-0000-0000CF000000}"/>
    <cellStyle name="20% - Énfasis6 18" xfId="209" xr:uid="{00000000-0005-0000-0000-0000D0000000}"/>
    <cellStyle name="20% - Énfasis6 2" xfId="210" xr:uid="{00000000-0005-0000-0000-0000D1000000}"/>
    <cellStyle name="20% - Énfasis6 3" xfId="211" xr:uid="{00000000-0005-0000-0000-0000D2000000}"/>
    <cellStyle name="20% - Énfasis6 4" xfId="212" xr:uid="{00000000-0005-0000-0000-0000D3000000}"/>
    <cellStyle name="20% - Énfasis6 5" xfId="213" xr:uid="{00000000-0005-0000-0000-0000D4000000}"/>
    <cellStyle name="20% - Énfasis6 6" xfId="214" xr:uid="{00000000-0005-0000-0000-0000D5000000}"/>
    <cellStyle name="20% - Énfasis6 7" xfId="215" xr:uid="{00000000-0005-0000-0000-0000D6000000}"/>
    <cellStyle name="20% - Énfasis6 8" xfId="216" xr:uid="{00000000-0005-0000-0000-0000D7000000}"/>
    <cellStyle name="20% - Énfasis6 9" xfId="217" xr:uid="{00000000-0005-0000-0000-0000D8000000}"/>
    <cellStyle name="20% - Énfasis6 9 10" xfId="218" xr:uid="{00000000-0005-0000-0000-0000D9000000}"/>
    <cellStyle name="20% - Énfasis6 9 11" xfId="219" xr:uid="{00000000-0005-0000-0000-0000DA000000}"/>
    <cellStyle name="20% - Énfasis6 9 12" xfId="220" xr:uid="{00000000-0005-0000-0000-0000DB000000}"/>
    <cellStyle name="20% - Énfasis6 9 13" xfId="221" xr:uid="{00000000-0005-0000-0000-0000DC000000}"/>
    <cellStyle name="20% - Énfasis6 9 14" xfId="222" xr:uid="{00000000-0005-0000-0000-0000DD000000}"/>
    <cellStyle name="20% - Énfasis6 9 15" xfId="223" xr:uid="{00000000-0005-0000-0000-0000DE000000}"/>
    <cellStyle name="20% - Énfasis6 9 16" xfId="224" xr:uid="{00000000-0005-0000-0000-0000DF000000}"/>
    <cellStyle name="20% - Énfasis6 9 17" xfId="225" xr:uid="{00000000-0005-0000-0000-0000E0000000}"/>
    <cellStyle name="20% - Énfasis6 9 18" xfId="226" xr:uid="{00000000-0005-0000-0000-0000E1000000}"/>
    <cellStyle name="20% - Énfasis6 9 19" xfId="227" xr:uid="{00000000-0005-0000-0000-0000E2000000}"/>
    <cellStyle name="20% - Énfasis6 9 2" xfId="228" xr:uid="{00000000-0005-0000-0000-0000E3000000}"/>
    <cellStyle name="20% - Énfasis6 9 20" xfId="229" xr:uid="{00000000-0005-0000-0000-0000E4000000}"/>
    <cellStyle name="20% - Énfasis6 9 21" xfId="230" xr:uid="{00000000-0005-0000-0000-0000E5000000}"/>
    <cellStyle name="20% - Énfasis6 9 22" xfId="231" xr:uid="{00000000-0005-0000-0000-0000E6000000}"/>
    <cellStyle name="20% - Énfasis6 9 3" xfId="232" xr:uid="{00000000-0005-0000-0000-0000E7000000}"/>
    <cellStyle name="20% - Énfasis6 9 4" xfId="233" xr:uid="{00000000-0005-0000-0000-0000E8000000}"/>
    <cellStyle name="20% - Énfasis6 9 5" xfId="234" xr:uid="{00000000-0005-0000-0000-0000E9000000}"/>
    <cellStyle name="20% - Énfasis6 9 6" xfId="235" xr:uid="{00000000-0005-0000-0000-0000EA000000}"/>
    <cellStyle name="20% - Énfasis6 9 7" xfId="236" xr:uid="{00000000-0005-0000-0000-0000EB000000}"/>
    <cellStyle name="20% - Énfasis6 9 8" xfId="237" xr:uid="{00000000-0005-0000-0000-0000EC000000}"/>
    <cellStyle name="20% - Énfasis6 9 9" xfId="238" xr:uid="{00000000-0005-0000-0000-0000ED000000}"/>
    <cellStyle name="40% - Énfasis1" xfId="239" builtinId="31" customBuiltin="1"/>
    <cellStyle name="40% - Énfasis1 10" xfId="240" xr:uid="{00000000-0005-0000-0000-0000EF000000}"/>
    <cellStyle name="40% - Énfasis1 11" xfId="241" xr:uid="{00000000-0005-0000-0000-0000F0000000}"/>
    <cellStyle name="40% - Énfasis1 12" xfId="242" xr:uid="{00000000-0005-0000-0000-0000F1000000}"/>
    <cellStyle name="40% - Énfasis1 13" xfId="243" xr:uid="{00000000-0005-0000-0000-0000F2000000}"/>
    <cellStyle name="40% - Énfasis1 14" xfId="244" xr:uid="{00000000-0005-0000-0000-0000F3000000}"/>
    <cellStyle name="40% - Énfasis1 15" xfId="245" xr:uid="{00000000-0005-0000-0000-0000F4000000}"/>
    <cellStyle name="40% - Énfasis1 16" xfId="246" xr:uid="{00000000-0005-0000-0000-0000F5000000}"/>
    <cellStyle name="40% - Énfasis1 17" xfId="247" xr:uid="{00000000-0005-0000-0000-0000F6000000}"/>
    <cellStyle name="40% - Énfasis1 18" xfId="248" xr:uid="{00000000-0005-0000-0000-0000F7000000}"/>
    <cellStyle name="40% - Énfasis1 2" xfId="249" xr:uid="{00000000-0005-0000-0000-0000F8000000}"/>
    <cellStyle name="40% - Énfasis1 3" xfId="250" xr:uid="{00000000-0005-0000-0000-0000F9000000}"/>
    <cellStyle name="40% - Énfasis1 4" xfId="251" xr:uid="{00000000-0005-0000-0000-0000FA000000}"/>
    <cellStyle name="40% - Énfasis1 5" xfId="252" xr:uid="{00000000-0005-0000-0000-0000FB000000}"/>
    <cellStyle name="40% - Énfasis1 6" xfId="253" xr:uid="{00000000-0005-0000-0000-0000FC000000}"/>
    <cellStyle name="40% - Énfasis1 7" xfId="254" xr:uid="{00000000-0005-0000-0000-0000FD000000}"/>
    <cellStyle name="40% - Énfasis1 8" xfId="255" xr:uid="{00000000-0005-0000-0000-0000FE000000}"/>
    <cellStyle name="40% - Énfasis1 9" xfId="256" xr:uid="{00000000-0005-0000-0000-0000FF000000}"/>
    <cellStyle name="40% - Énfasis1 9 10" xfId="257" xr:uid="{00000000-0005-0000-0000-000000010000}"/>
    <cellStyle name="40% - Énfasis1 9 11" xfId="258" xr:uid="{00000000-0005-0000-0000-000001010000}"/>
    <cellStyle name="40% - Énfasis1 9 12" xfId="259" xr:uid="{00000000-0005-0000-0000-000002010000}"/>
    <cellStyle name="40% - Énfasis1 9 13" xfId="260" xr:uid="{00000000-0005-0000-0000-000003010000}"/>
    <cellStyle name="40% - Énfasis1 9 14" xfId="261" xr:uid="{00000000-0005-0000-0000-000004010000}"/>
    <cellStyle name="40% - Énfasis1 9 15" xfId="262" xr:uid="{00000000-0005-0000-0000-000005010000}"/>
    <cellStyle name="40% - Énfasis1 9 16" xfId="263" xr:uid="{00000000-0005-0000-0000-000006010000}"/>
    <cellStyle name="40% - Énfasis1 9 17" xfId="264" xr:uid="{00000000-0005-0000-0000-000007010000}"/>
    <cellStyle name="40% - Énfasis1 9 18" xfId="265" xr:uid="{00000000-0005-0000-0000-000008010000}"/>
    <cellStyle name="40% - Énfasis1 9 19" xfId="266" xr:uid="{00000000-0005-0000-0000-000009010000}"/>
    <cellStyle name="40% - Énfasis1 9 2" xfId="267" xr:uid="{00000000-0005-0000-0000-00000A010000}"/>
    <cellStyle name="40% - Énfasis1 9 20" xfId="268" xr:uid="{00000000-0005-0000-0000-00000B010000}"/>
    <cellStyle name="40% - Énfasis1 9 21" xfId="269" xr:uid="{00000000-0005-0000-0000-00000C010000}"/>
    <cellStyle name="40% - Énfasis1 9 22" xfId="270" xr:uid="{00000000-0005-0000-0000-00000D010000}"/>
    <cellStyle name="40% - Énfasis1 9 3" xfId="271" xr:uid="{00000000-0005-0000-0000-00000E010000}"/>
    <cellStyle name="40% - Énfasis1 9 4" xfId="272" xr:uid="{00000000-0005-0000-0000-00000F010000}"/>
    <cellStyle name="40% - Énfasis1 9 5" xfId="273" xr:uid="{00000000-0005-0000-0000-000010010000}"/>
    <cellStyle name="40% - Énfasis1 9 6" xfId="274" xr:uid="{00000000-0005-0000-0000-000011010000}"/>
    <cellStyle name="40% - Énfasis1 9 7" xfId="275" xr:uid="{00000000-0005-0000-0000-000012010000}"/>
    <cellStyle name="40% - Énfasis1 9 8" xfId="276" xr:uid="{00000000-0005-0000-0000-000013010000}"/>
    <cellStyle name="40% - Énfasis1 9 9" xfId="277" xr:uid="{00000000-0005-0000-0000-000014010000}"/>
    <cellStyle name="40% - Énfasis2" xfId="278" builtinId="35" customBuiltin="1"/>
    <cellStyle name="40% - Énfasis2 10" xfId="279" xr:uid="{00000000-0005-0000-0000-000016010000}"/>
    <cellStyle name="40% - Énfasis2 11" xfId="280" xr:uid="{00000000-0005-0000-0000-000017010000}"/>
    <cellStyle name="40% - Énfasis2 12" xfId="281" xr:uid="{00000000-0005-0000-0000-000018010000}"/>
    <cellStyle name="40% - Énfasis2 13" xfId="282" xr:uid="{00000000-0005-0000-0000-000019010000}"/>
    <cellStyle name="40% - Énfasis2 14" xfId="283" xr:uid="{00000000-0005-0000-0000-00001A010000}"/>
    <cellStyle name="40% - Énfasis2 15" xfId="284" xr:uid="{00000000-0005-0000-0000-00001B010000}"/>
    <cellStyle name="40% - Énfasis2 16" xfId="285" xr:uid="{00000000-0005-0000-0000-00001C010000}"/>
    <cellStyle name="40% - Énfasis2 17" xfId="286" xr:uid="{00000000-0005-0000-0000-00001D010000}"/>
    <cellStyle name="40% - Énfasis2 18" xfId="287" xr:uid="{00000000-0005-0000-0000-00001E010000}"/>
    <cellStyle name="40% - Énfasis2 2" xfId="288" xr:uid="{00000000-0005-0000-0000-00001F010000}"/>
    <cellStyle name="40% - Énfasis2 3" xfId="289" xr:uid="{00000000-0005-0000-0000-000020010000}"/>
    <cellStyle name="40% - Énfasis2 4" xfId="290" xr:uid="{00000000-0005-0000-0000-000021010000}"/>
    <cellStyle name="40% - Énfasis2 5" xfId="291" xr:uid="{00000000-0005-0000-0000-000022010000}"/>
    <cellStyle name="40% - Énfasis2 6" xfId="292" xr:uid="{00000000-0005-0000-0000-000023010000}"/>
    <cellStyle name="40% - Énfasis2 7" xfId="293" xr:uid="{00000000-0005-0000-0000-000024010000}"/>
    <cellStyle name="40% - Énfasis2 8" xfId="294" xr:uid="{00000000-0005-0000-0000-000025010000}"/>
    <cellStyle name="40% - Énfasis2 9" xfId="295" xr:uid="{00000000-0005-0000-0000-000026010000}"/>
    <cellStyle name="40% - Énfasis2 9 10" xfId="296" xr:uid="{00000000-0005-0000-0000-000027010000}"/>
    <cellStyle name="40% - Énfasis2 9 11" xfId="297" xr:uid="{00000000-0005-0000-0000-000028010000}"/>
    <cellStyle name="40% - Énfasis2 9 12" xfId="298" xr:uid="{00000000-0005-0000-0000-000029010000}"/>
    <cellStyle name="40% - Énfasis2 9 13" xfId="299" xr:uid="{00000000-0005-0000-0000-00002A010000}"/>
    <cellStyle name="40% - Énfasis2 9 14" xfId="300" xr:uid="{00000000-0005-0000-0000-00002B010000}"/>
    <cellStyle name="40% - Énfasis2 9 15" xfId="301" xr:uid="{00000000-0005-0000-0000-00002C010000}"/>
    <cellStyle name="40% - Énfasis2 9 16" xfId="302" xr:uid="{00000000-0005-0000-0000-00002D010000}"/>
    <cellStyle name="40% - Énfasis2 9 17" xfId="303" xr:uid="{00000000-0005-0000-0000-00002E010000}"/>
    <cellStyle name="40% - Énfasis2 9 18" xfId="304" xr:uid="{00000000-0005-0000-0000-00002F010000}"/>
    <cellStyle name="40% - Énfasis2 9 19" xfId="305" xr:uid="{00000000-0005-0000-0000-000030010000}"/>
    <cellStyle name="40% - Énfasis2 9 2" xfId="306" xr:uid="{00000000-0005-0000-0000-000031010000}"/>
    <cellStyle name="40% - Énfasis2 9 20" xfId="307" xr:uid="{00000000-0005-0000-0000-000032010000}"/>
    <cellStyle name="40% - Énfasis2 9 21" xfId="308" xr:uid="{00000000-0005-0000-0000-000033010000}"/>
    <cellStyle name="40% - Énfasis2 9 22" xfId="309" xr:uid="{00000000-0005-0000-0000-000034010000}"/>
    <cellStyle name="40% - Énfasis2 9 3" xfId="310" xr:uid="{00000000-0005-0000-0000-000035010000}"/>
    <cellStyle name="40% - Énfasis2 9 4" xfId="311" xr:uid="{00000000-0005-0000-0000-000036010000}"/>
    <cellStyle name="40% - Énfasis2 9 5" xfId="312" xr:uid="{00000000-0005-0000-0000-000037010000}"/>
    <cellStyle name="40% - Énfasis2 9 6" xfId="313" xr:uid="{00000000-0005-0000-0000-000038010000}"/>
    <cellStyle name="40% - Énfasis2 9 7" xfId="314" xr:uid="{00000000-0005-0000-0000-000039010000}"/>
    <cellStyle name="40% - Énfasis2 9 8" xfId="315" xr:uid="{00000000-0005-0000-0000-00003A010000}"/>
    <cellStyle name="40% - Énfasis2 9 9" xfId="316" xr:uid="{00000000-0005-0000-0000-00003B010000}"/>
    <cellStyle name="40% - Énfasis3 10" xfId="317" xr:uid="{00000000-0005-0000-0000-00003C010000}"/>
    <cellStyle name="40% - Énfasis3 11" xfId="318" xr:uid="{00000000-0005-0000-0000-00003D010000}"/>
    <cellStyle name="40% - Énfasis3 12" xfId="319" xr:uid="{00000000-0005-0000-0000-00003E010000}"/>
    <cellStyle name="40% - Énfasis3 13" xfId="320" xr:uid="{00000000-0005-0000-0000-00003F010000}"/>
    <cellStyle name="40% - Énfasis3 14" xfId="321" xr:uid="{00000000-0005-0000-0000-000040010000}"/>
    <cellStyle name="40% - Énfasis3 15" xfId="322" xr:uid="{00000000-0005-0000-0000-000041010000}"/>
    <cellStyle name="40% - Énfasis3 16" xfId="323" xr:uid="{00000000-0005-0000-0000-000042010000}"/>
    <cellStyle name="40% - Énfasis3 17" xfId="324" xr:uid="{00000000-0005-0000-0000-000043010000}"/>
    <cellStyle name="40% - Énfasis3 18" xfId="325" xr:uid="{00000000-0005-0000-0000-000044010000}"/>
    <cellStyle name="40% - Énfasis3 19" xfId="326" xr:uid="{00000000-0005-0000-0000-000045010000}"/>
    <cellStyle name="40% - Énfasis3 2" xfId="327" xr:uid="{00000000-0005-0000-0000-000046010000}"/>
    <cellStyle name="40% - Énfasis3 20" xfId="328" xr:uid="{00000000-0005-0000-0000-000047010000}"/>
    <cellStyle name="40% - Énfasis3 3" xfId="329" xr:uid="{00000000-0005-0000-0000-000048010000}"/>
    <cellStyle name="40% - Énfasis3 4" xfId="330" xr:uid="{00000000-0005-0000-0000-000049010000}"/>
    <cellStyle name="40% - Énfasis3 5" xfId="331" xr:uid="{00000000-0005-0000-0000-00004A010000}"/>
    <cellStyle name="40% - Énfasis3 6" xfId="332" xr:uid="{00000000-0005-0000-0000-00004B010000}"/>
    <cellStyle name="40% - Énfasis3 7" xfId="333" xr:uid="{00000000-0005-0000-0000-00004C010000}"/>
    <cellStyle name="40% - Énfasis3 8" xfId="334" xr:uid="{00000000-0005-0000-0000-00004D010000}"/>
    <cellStyle name="40% - Énfasis3 9" xfId="335" xr:uid="{00000000-0005-0000-0000-00004E010000}"/>
    <cellStyle name="40% - Énfasis3 9 10" xfId="336" xr:uid="{00000000-0005-0000-0000-00004F010000}"/>
    <cellStyle name="40% - Énfasis3 9 11" xfId="337" xr:uid="{00000000-0005-0000-0000-000050010000}"/>
    <cellStyle name="40% - Énfasis3 9 12" xfId="338" xr:uid="{00000000-0005-0000-0000-000051010000}"/>
    <cellStyle name="40% - Énfasis3 9 13" xfId="339" xr:uid="{00000000-0005-0000-0000-000052010000}"/>
    <cellStyle name="40% - Énfasis3 9 14" xfId="340" xr:uid="{00000000-0005-0000-0000-000053010000}"/>
    <cellStyle name="40% - Énfasis3 9 15" xfId="341" xr:uid="{00000000-0005-0000-0000-000054010000}"/>
    <cellStyle name="40% - Énfasis3 9 16" xfId="342" xr:uid="{00000000-0005-0000-0000-000055010000}"/>
    <cellStyle name="40% - Énfasis3 9 17" xfId="343" xr:uid="{00000000-0005-0000-0000-000056010000}"/>
    <cellStyle name="40% - Énfasis3 9 18" xfId="344" xr:uid="{00000000-0005-0000-0000-000057010000}"/>
    <cellStyle name="40% - Énfasis3 9 19" xfId="345" xr:uid="{00000000-0005-0000-0000-000058010000}"/>
    <cellStyle name="40% - Énfasis3 9 2" xfId="346" xr:uid="{00000000-0005-0000-0000-000059010000}"/>
    <cellStyle name="40% - Énfasis3 9 20" xfId="347" xr:uid="{00000000-0005-0000-0000-00005A010000}"/>
    <cellStyle name="40% - Énfasis3 9 21" xfId="348" xr:uid="{00000000-0005-0000-0000-00005B010000}"/>
    <cellStyle name="40% - Énfasis3 9 22" xfId="349" xr:uid="{00000000-0005-0000-0000-00005C010000}"/>
    <cellStyle name="40% - Énfasis3 9 3" xfId="350" xr:uid="{00000000-0005-0000-0000-00005D010000}"/>
    <cellStyle name="40% - Énfasis3 9 4" xfId="351" xr:uid="{00000000-0005-0000-0000-00005E010000}"/>
    <cellStyle name="40% - Énfasis3 9 5" xfId="352" xr:uid="{00000000-0005-0000-0000-00005F010000}"/>
    <cellStyle name="40% - Énfasis3 9 6" xfId="353" xr:uid="{00000000-0005-0000-0000-000060010000}"/>
    <cellStyle name="40% - Énfasis3 9 7" xfId="354" xr:uid="{00000000-0005-0000-0000-000061010000}"/>
    <cellStyle name="40% - Énfasis3 9 8" xfId="355" xr:uid="{00000000-0005-0000-0000-000062010000}"/>
    <cellStyle name="40% - Énfasis3 9 9" xfId="356" xr:uid="{00000000-0005-0000-0000-000063010000}"/>
    <cellStyle name="40% - Énfasis4" xfId="357" builtinId="43" customBuiltin="1"/>
    <cellStyle name="40% - Énfasis4 10" xfId="358" xr:uid="{00000000-0005-0000-0000-000065010000}"/>
    <cellStyle name="40% - Énfasis4 11" xfId="359" xr:uid="{00000000-0005-0000-0000-000066010000}"/>
    <cellStyle name="40% - Énfasis4 12" xfId="360" xr:uid="{00000000-0005-0000-0000-000067010000}"/>
    <cellStyle name="40% - Énfasis4 13" xfId="361" xr:uid="{00000000-0005-0000-0000-000068010000}"/>
    <cellStyle name="40% - Énfasis4 14" xfId="362" xr:uid="{00000000-0005-0000-0000-000069010000}"/>
    <cellStyle name="40% - Énfasis4 15" xfId="363" xr:uid="{00000000-0005-0000-0000-00006A010000}"/>
    <cellStyle name="40% - Énfasis4 16" xfId="364" xr:uid="{00000000-0005-0000-0000-00006B010000}"/>
    <cellStyle name="40% - Énfasis4 17" xfId="365" xr:uid="{00000000-0005-0000-0000-00006C010000}"/>
    <cellStyle name="40% - Énfasis4 18" xfId="366" xr:uid="{00000000-0005-0000-0000-00006D010000}"/>
    <cellStyle name="40% - Énfasis4 2" xfId="367" xr:uid="{00000000-0005-0000-0000-00006E010000}"/>
    <cellStyle name="40% - Énfasis4 3" xfId="368" xr:uid="{00000000-0005-0000-0000-00006F010000}"/>
    <cellStyle name="40% - Énfasis4 4" xfId="369" xr:uid="{00000000-0005-0000-0000-000070010000}"/>
    <cellStyle name="40% - Énfasis4 5" xfId="370" xr:uid="{00000000-0005-0000-0000-000071010000}"/>
    <cellStyle name="40% - Énfasis4 6" xfId="371" xr:uid="{00000000-0005-0000-0000-000072010000}"/>
    <cellStyle name="40% - Énfasis4 7" xfId="372" xr:uid="{00000000-0005-0000-0000-000073010000}"/>
    <cellStyle name="40% - Énfasis4 8" xfId="373" xr:uid="{00000000-0005-0000-0000-000074010000}"/>
    <cellStyle name="40% - Énfasis4 9" xfId="374" xr:uid="{00000000-0005-0000-0000-000075010000}"/>
    <cellStyle name="40% - Énfasis4 9 10" xfId="375" xr:uid="{00000000-0005-0000-0000-000076010000}"/>
    <cellStyle name="40% - Énfasis4 9 11" xfId="376" xr:uid="{00000000-0005-0000-0000-000077010000}"/>
    <cellStyle name="40% - Énfasis4 9 12" xfId="377" xr:uid="{00000000-0005-0000-0000-000078010000}"/>
    <cellStyle name="40% - Énfasis4 9 13" xfId="378" xr:uid="{00000000-0005-0000-0000-000079010000}"/>
    <cellStyle name="40% - Énfasis4 9 14" xfId="379" xr:uid="{00000000-0005-0000-0000-00007A010000}"/>
    <cellStyle name="40% - Énfasis4 9 15" xfId="380" xr:uid="{00000000-0005-0000-0000-00007B010000}"/>
    <cellStyle name="40% - Énfasis4 9 16" xfId="381" xr:uid="{00000000-0005-0000-0000-00007C010000}"/>
    <cellStyle name="40% - Énfasis4 9 17" xfId="382" xr:uid="{00000000-0005-0000-0000-00007D010000}"/>
    <cellStyle name="40% - Énfasis4 9 18" xfId="383" xr:uid="{00000000-0005-0000-0000-00007E010000}"/>
    <cellStyle name="40% - Énfasis4 9 19" xfId="384" xr:uid="{00000000-0005-0000-0000-00007F010000}"/>
    <cellStyle name="40% - Énfasis4 9 2" xfId="385" xr:uid="{00000000-0005-0000-0000-000080010000}"/>
    <cellStyle name="40% - Énfasis4 9 20" xfId="386" xr:uid="{00000000-0005-0000-0000-000081010000}"/>
    <cellStyle name="40% - Énfasis4 9 21" xfId="387" xr:uid="{00000000-0005-0000-0000-000082010000}"/>
    <cellStyle name="40% - Énfasis4 9 22" xfId="388" xr:uid="{00000000-0005-0000-0000-000083010000}"/>
    <cellStyle name="40% - Énfasis4 9 3" xfId="389" xr:uid="{00000000-0005-0000-0000-000084010000}"/>
    <cellStyle name="40% - Énfasis4 9 4" xfId="390" xr:uid="{00000000-0005-0000-0000-000085010000}"/>
    <cellStyle name="40% - Énfasis4 9 5" xfId="391" xr:uid="{00000000-0005-0000-0000-000086010000}"/>
    <cellStyle name="40% - Énfasis4 9 6" xfId="392" xr:uid="{00000000-0005-0000-0000-000087010000}"/>
    <cellStyle name="40% - Énfasis4 9 7" xfId="393" xr:uid="{00000000-0005-0000-0000-000088010000}"/>
    <cellStyle name="40% - Énfasis4 9 8" xfId="394" xr:uid="{00000000-0005-0000-0000-000089010000}"/>
    <cellStyle name="40% - Énfasis4 9 9" xfId="395" xr:uid="{00000000-0005-0000-0000-00008A010000}"/>
    <cellStyle name="40% - Énfasis5" xfId="396" builtinId="47" customBuiltin="1"/>
    <cellStyle name="40% - Énfasis5 10" xfId="397" xr:uid="{00000000-0005-0000-0000-00008C010000}"/>
    <cellStyle name="40% - Énfasis5 11" xfId="398" xr:uid="{00000000-0005-0000-0000-00008D010000}"/>
    <cellStyle name="40% - Énfasis5 12" xfId="399" xr:uid="{00000000-0005-0000-0000-00008E010000}"/>
    <cellStyle name="40% - Énfasis5 13" xfId="400" xr:uid="{00000000-0005-0000-0000-00008F010000}"/>
    <cellStyle name="40% - Énfasis5 14" xfId="401" xr:uid="{00000000-0005-0000-0000-000090010000}"/>
    <cellStyle name="40% - Énfasis5 15" xfId="402" xr:uid="{00000000-0005-0000-0000-000091010000}"/>
    <cellStyle name="40% - Énfasis5 16" xfId="403" xr:uid="{00000000-0005-0000-0000-000092010000}"/>
    <cellStyle name="40% - Énfasis5 17" xfId="404" xr:uid="{00000000-0005-0000-0000-000093010000}"/>
    <cellStyle name="40% - Énfasis5 18" xfId="405" xr:uid="{00000000-0005-0000-0000-000094010000}"/>
    <cellStyle name="40% - Énfasis5 2" xfId="406" xr:uid="{00000000-0005-0000-0000-000095010000}"/>
    <cellStyle name="40% - Énfasis5 3" xfId="407" xr:uid="{00000000-0005-0000-0000-000096010000}"/>
    <cellStyle name="40% - Énfasis5 4" xfId="408" xr:uid="{00000000-0005-0000-0000-000097010000}"/>
    <cellStyle name="40% - Énfasis5 5" xfId="409" xr:uid="{00000000-0005-0000-0000-000098010000}"/>
    <cellStyle name="40% - Énfasis5 6" xfId="410" xr:uid="{00000000-0005-0000-0000-000099010000}"/>
    <cellStyle name="40% - Énfasis5 7" xfId="411" xr:uid="{00000000-0005-0000-0000-00009A010000}"/>
    <cellStyle name="40% - Énfasis5 8" xfId="412" xr:uid="{00000000-0005-0000-0000-00009B010000}"/>
    <cellStyle name="40% - Énfasis5 9" xfId="413" xr:uid="{00000000-0005-0000-0000-00009C010000}"/>
    <cellStyle name="40% - Énfasis5 9 10" xfId="414" xr:uid="{00000000-0005-0000-0000-00009D010000}"/>
    <cellStyle name="40% - Énfasis5 9 11" xfId="415" xr:uid="{00000000-0005-0000-0000-00009E010000}"/>
    <cellStyle name="40% - Énfasis5 9 12" xfId="416" xr:uid="{00000000-0005-0000-0000-00009F010000}"/>
    <cellStyle name="40% - Énfasis5 9 13" xfId="417" xr:uid="{00000000-0005-0000-0000-0000A0010000}"/>
    <cellStyle name="40% - Énfasis5 9 14" xfId="418" xr:uid="{00000000-0005-0000-0000-0000A1010000}"/>
    <cellStyle name="40% - Énfasis5 9 15" xfId="419" xr:uid="{00000000-0005-0000-0000-0000A2010000}"/>
    <cellStyle name="40% - Énfasis5 9 16" xfId="420" xr:uid="{00000000-0005-0000-0000-0000A3010000}"/>
    <cellStyle name="40% - Énfasis5 9 17" xfId="421" xr:uid="{00000000-0005-0000-0000-0000A4010000}"/>
    <cellStyle name="40% - Énfasis5 9 18" xfId="422" xr:uid="{00000000-0005-0000-0000-0000A5010000}"/>
    <cellStyle name="40% - Énfasis5 9 19" xfId="423" xr:uid="{00000000-0005-0000-0000-0000A6010000}"/>
    <cellStyle name="40% - Énfasis5 9 2" xfId="424" xr:uid="{00000000-0005-0000-0000-0000A7010000}"/>
    <cellStyle name="40% - Énfasis5 9 20" xfId="425" xr:uid="{00000000-0005-0000-0000-0000A8010000}"/>
    <cellStyle name="40% - Énfasis5 9 21" xfId="426" xr:uid="{00000000-0005-0000-0000-0000A9010000}"/>
    <cellStyle name="40% - Énfasis5 9 22" xfId="427" xr:uid="{00000000-0005-0000-0000-0000AA010000}"/>
    <cellStyle name="40% - Énfasis5 9 3" xfId="428" xr:uid="{00000000-0005-0000-0000-0000AB010000}"/>
    <cellStyle name="40% - Énfasis5 9 4" xfId="429" xr:uid="{00000000-0005-0000-0000-0000AC010000}"/>
    <cellStyle name="40% - Énfasis5 9 5" xfId="430" xr:uid="{00000000-0005-0000-0000-0000AD010000}"/>
    <cellStyle name="40% - Énfasis5 9 6" xfId="431" xr:uid="{00000000-0005-0000-0000-0000AE010000}"/>
    <cellStyle name="40% - Énfasis5 9 7" xfId="432" xr:uid="{00000000-0005-0000-0000-0000AF010000}"/>
    <cellStyle name="40% - Énfasis5 9 8" xfId="433" xr:uid="{00000000-0005-0000-0000-0000B0010000}"/>
    <cellStyle name="40% - Énfasis5 9 9" xfId="434" xr:uid="{00000000-0005-0000-0000-0000B1010000}"/>
    <cellStyle name="40% - Énfasis6" xfId="435" builtinId="51" customBuiltin="1"/>
    <cellStyle name="40% - Énfasis6 10" xfId="436" xr:uid="{00000000-0005-0000-0000-0000B3010000}"/>
    <cellStyle name="40% - Énfasis6 11" xfId="437" xr:uid="{00000000-0005-0000-0000-0000B4010000}"/>
    <cellStyle name="40% - Énfasis6 12" xfId="438" xr:uid="{00000000-0005-0000-0000-0000B5010000}"/>
    <cellStyle name="40% - Énfasis6 13" xfId="439" xr:uid="{00000000-0005-0000-0000-0000B6010000}"/>
    <cellStyle name="40% - Énfasis6 14" xfId="440" xr:uid="{00000000-0005-0000-0000-0000B7010000}"/>
    <cellStyle name="40% - Énfasis6 15" xfId="441" xr:uid="{00000000-0005-0000-0000-0000B8010000}"/>
    <cellStyle name="40% - Énfasis6 16" xfId="442" xr:uid="{00000000-0005-0000-0000-0000B9010000}"/>
    <cellStyle name="40% - Énfasis6 17" xfId="443" xr:uid="{00000000-0005-0000-0000-0000BA010000}"/>
    <cellStyle name="40% - Énfasis6 18" xfId="444" xr:uid="{00000000-0005-0000-0000-0000BB010000}"/>
    <cellStyle name="40% - Énfasis6 2" xfId="445" xr:uid="{00000000-0005-0000-0000-0000BC010000}"/>
    <cellStyle name="40% - Énfasis6 3" xfId="446" xr:uid="{00000000-0005-0000-0000-0000BD010000}"/>
    <cellStyle name="40% - Énfasis6 4" xfId="447" xr:uid="{00000000-0005-0000-0000-0000BE010000}"/>
    <cellStyle name="40% - Énfasis6 5" xfId="448" xr:uid="{00000000-0005-0000-0000-0000BF010000}"/>
    <cellStyle name="40% - Énfasis6 6" xfId="449" xr:uid="{00000000-0005-0000-0000-0000C0010000}"/>
    <cellStyle name="40% - Énfasis6 7" xfId="450" xr:uid="{00000000-0005-0000-0000-0000C1010000}"/>
    <cellStyle name="40% - Énfasis6 8" xfId="451" xr:uid="{00000000-0005-0000-0000-0000C2010000}"/>
    <cellStyle name="40% - Énfasis6 9" xfId="452" xr:uid="{00000000-0005-0000-0000-0000C3010000}"/>
    <cellStyle name="40% - Énfasis6 9 10" xfId="453" xr:uid="{00000000-0005-0000-0000-0000C4010000}"/>
    <cellStyle name="40% - Énfasis6 9 11" xfId="454" xr:uid="{00000000-0005-0000-0000-0000C5010000}"/>
    <cellStyle name="40% - Énfasis6 9 12" xfId="455" xr:uid="{00000000-0005-0000-0000-0000C6010000}"/>
    <cellStyle name="40% - Énfasis6 9 13" xfId="456" xr:uid="{00000000-0005-0000-0000-0000C7010000}"/>
    <cellStyle name="40% - Énfasis6 9 14" xfId="457" xr:uid="{00000000-0005-0000-0000-0000C8010000}"/>
    <cellStyle name="40% - Énfasis6 9 15" xfId="458" xr:uid="{00000000-0005-0000-0000-0000C9010000}"/>
    <cellStyle name="40% - Énfasis6 9 16" xfId="459" xr:uid="{00000000-0005-0000-0000-0000CA010000}"/>
    <cellStyle name="40% - Énfasis6 9 17" xfId="460" xr:uid="{00000000-0005-0000-0000-0000CB010000}"/>
    <cellStyle name="40% - Énfasis6 9 18" xfId="461" xr:uid="{00000000-0005-0000-0000-0000CC010000}"/>
    <cellStyle name="40% - Énfasis6 9 19" xfId="462" xr:uid="{00000000-0005-0000-0000-0000CD010000}"/>
    <cellStyle name="40% - Énfasis6 9 2" xfId="463" xr:uid="{00000000-0005-0000-0000-0000CE010000}"/>
    <cellStyle name="40% - Énfasis6 9 20" xfId="464" xr:uid="{00000000-0005-0000-0000-0000CF010000}"/>
    <cellStyle name="40% - Énfasis6 9 21" xfId="465" xr:uid="{00000000-0005-0000-0000-0000D0010000}"/>
    <cellStyle name="40% - Énfasis6 9 22" xfId="466" xr:uid="{00000000-0005-0000-0000-0000D1010000}"/>
    <cellStyle name="40% - Énfasis6 9 3" xfId="467" xr:uid="{00000000-0005-0000-0000-0000D2010000}"/>
    <cellStyle name="40% - Énfasis6 9 4" xfId="468" xr:uid="{00000000-0005-0000-0000-0000D3010000}"/>
    <cellStyle name="40% - Énfasis6 9 5" xfId="469" xr:uid="{00000000-0005-0000-0000-0000D4010000}"/>
    <cellStyle name="40% - Énfasis6 9 6" xfId="470" xr:uid="{00000000-0005-0000-0000-0000D5010000}"/>
    <cellStyle name="40% - Énfasis6 9 7" xfId="471" xr:uid="{00000000-0005-0000-0000-0000D6010000}"/>
    <cellStyle name="40% - Énfasis6 9 8" xfId="472" xr:uid="{00000000-0005-0000-0000-0000D7010000}"/>
    <cellStyle name="40% - Énfasis6 9 9" xfId="473" xr:uid="{00000000-0005-0000-0000-0000D8010000}"/>
    <cellStyle name="60% - Énfasis1" xfId="474" builtinId="32" customBuiltin="1"/>
    <cellStyle name="60% - Énfasis1 10" xfId="475" xr:uid="{00000000-0005-0000-0000-0000DA010000}"/>
    <cellStyle name="60% - Énfasis1 11" xfId="476" xr:uid="{00000000-0005-0000-0000-0000DB010000}"/>
    <cellStyle name="60% - Énfasis1 12" xfId="477" xr:uid="{00000000-0005-0000-0000-0000DC010000}"/>
    <cellStyle name="60% - Énfasis1 13" xfId="478" xr:uid="{00000000-0005-0000-0000-0000DD010000}"/>
    <cellStyle name="60% - Énfasis1 14" xfId="479" xr:uid="{00000000-0005-0000-0000-0000DE010000}"/>
    <cellStyle name="60% - Énfasis1 15" xfId="480" xr:uid="{00000000-0005-0000-0000-0000DF010000}"/>
    <cellStyle name="60% - Énfasis1 16" xfId="481" xr:uid="{00000000-0005-0000-0000-0000E0010000}"/>
    <cellStyle name="60% - Énfasis1 17" xfId="482" xr:uid="{00000000-0005-0000-0000-0000E1010000}"/>
    <cellStyle name="60% - Énfasis1 18" xfId="483" xr:uid="{00000000-0005-0000-0000-0000E2010000}"/>
    <cellStyle name="60% - Énfasis1 2" xfId="484" xr:uid="{00000000-0005-0000-0000-0000E3010000}"/>
    <cellStyle name="60% - Énfasis1 3" xfId="485" xr:uid="{00000000-0005-0000-0000-0000E4010000}"/>
    <cellStyle name="60% - Énfasis1 4" xfId="486" xr:uid="{00000000-0005-0000-0000-0000E5010000}"/>
    <cellStyle name="60% - Énfasis1 5" xfId="487" xr:uid="{00000000-0005-0000-0000-0000E6010000}"/>
    <cellStyle name="60% - Énfasis1 6" xfId="488" xr:uid="{00000000-0005-0000-0000-0000E7010000}"/>
    <cellStyle name="60% - Énfasis1 7" xfId="489" xr:uid="{00000000-0005-0000-0000-0000E8010000}"/>
    <cellStyle name="60% - Énfasis1 8" xfId="490" xr:uid="{00000000-0005-0000-0000-0000E9010000}"/>
    <cellStyle name="60% - Énfasis1 9" xfId="491" xr:uid="{00000000-0005-0000-0000-0000EA010000}"/>
    <cellStyle name="60% - Énfasis1 9 10" xfId="492" xr:uid="{00000000-0005-0000-0000-0000EB010000}"/>
    <cellStyle name="60% - Énfasis1 9 11" xfId="493" xr:uid="{00000000-0005-0000-0000-0000EC010000}"/>
    <cellStyle name="60% - Énfasis1 9 12" xfId="494" xr:uid="{00000000-0005-0000-0000-0000ED010000}"/>
    <cellStyle name="60% - Énfasis1 9 13" xfId="495" xr:uid="{00000000-0005-0000-0000-0000EE010000}"/>
    <cellStyle name="60% - Énfasis1 9 14" xfId="496" xr:uid="{00000000-0005-0000-0000-0000EF010000}"/>
    <cellStyle name="60% - Énfasis1 9 15" xfId="497" xr:uid="{00000000-0005-0000-0000-0000F0010000}"/>
    <cellStyle name="60% - Énfasis1 9 16" xfId="498" xr:uid="{00000000-0005-0000-0000-0000F1010000}"/>
    <cellStyle name="60% - Énfasis1 9 17" xfId="499" xr:uid="{00000000-0005-0000-0000-0000F2010000}"/>
    <cellStyle name="60% - Énfasis1 9 18" xfId="500" xr:uid="{00000000-0005-0000-0000-0000F3010000}"/>
    <cellStyle name="60% - Énfasis1 9 19" xfId="501" xr:uid="{00000000-0005-0000-0000-0000F4010000}"/>
    <cellStyle name="60% - Énfasis1 9 2" xfId="502" xr:uid="{00000000-0005-0000-0000-0000F5010000}"/>
    <cellStyle name="60% - Énfasis1 9 20" xfId="503" xr:uid="{00000000-0005-0000-0000-0000F6010000}"/>
    <cellStyle name="60% - Énfasis1 9 21" xfId="504" xr:uid="{00000000-0005-0000-0000-0000F7010000}"/>
    <cellStyle name="60% - Énfasis1 9 22" xfId="505" xr:uid="{00000000-0005-0000-0000-0000F8010000}"/>
    <cellStyle name="60% - Énfasis1 9 3" xfId="506" xr:uid="{00000000-0005-0000-0000-0000F9010000}"/>
    <cellStyle name="60% - Énfasis1 9 4" xfId="507" xr:uid="{00000000-0005-0000-0000-0000FA010000}"/>
    <cellStyle name="60% - Énfasis1 9 5" xfId="508" xr:uid="{00000000-0005-0000-0000-0000FB010000}"/>
    <cellStyle name="60% - Énfasis1 9 6" xfId="509" xr:uid="{00000000-0005-0000-0000-0000FC010000}"/>
    <cellStyle name="60% - Énfasis1 9 7" xfId="510" xr:uid="{00000000-0005-0000-0000-0000FD010000}"/>
    <cellStyle name="60% - Énfasis1 9 8" xfId="511" xr:uid="{00000000-0005-0000-0000-0000FE010000}"/>
    <cellStyle name="60% - Énfasis1 9 9" xfId="512" xr:uid="{00000000-0005-0000-0000-0000FF010000}"/>
    <cellStyle name="60% - Énfasis2" xfId="513" builtinId="36" customBuiltin="1"/>
    <cellStyle name="60% - Énfasis2 10" xfId="514" xr:uid="{00000000-0005-0000-0000-000001020000}"/>
    <cellStyle name="60% - Énfasis2 11" xfId="515" xr:uid="{00000000-0005-0000-0000-000002020000}"/>
    <cellStyle name="60% - Énfasis2 12" xfId="516" xr:uid="{00000000-0005-0000-0000-000003020000}"/>
    <cellStyle name="60% - Énfasis2 13" xfId="517" xr:uid="{00000000-0005-0000-0000-000004020000}"/>
    <cellStyle name="60% - Énfasis2 14" xfId="518" xr:uid="{00000000-0005-0000-0000-000005020000}"/>
    <cellStyle name="60% - Énfasis2 15" xfId="519" xr:uid="{00000000-0005-0000-0000-000006020000}"/>
    <cellStyle name="60% - Énfasis2 16" xfId="520" xr:uid="{00000000-0005-0000-0000-000007020000}"/>
    <cellStyle name="60% - Énfasis2 17" xfId="521" xr:uid="{00000000-0005-0000-0000-000008020000}"/>
    <cellStyle name="60% - Énfasis2 18" xfId="522" xr:uid="{00000000-0005-0000-0000-000009020000}"/>
    <cellStyle name="60% - Énfasis2 2" xfId="523" xr:uid="{00000000-0005-0000-0000-00000A020000}"/>
    <cellStyle name="60% - Énfasis2 3" xfId="524" xr:uid="{00000000-0005-0000-0000-00000B020000}"/>
    <cellStyle name="60% - Énfasis2 4" xfId="525" xr:uid="{00000000-0005-0000-0000-00000C020000}"/>
    <cellStyle name="60% - Énfasis2 5" xfId="526" xr:uid="{00000000-0005-0000-0000-00000D020000}"/>
    <cellStyle name="60% - Énfasis2 6" xfId="527" xr:uid="{00000000-0005-0000-0000-00000E020000}"/>
    <cellStyle name="60% - Énfasis2 7" xfId="528" xr:uid="{00000000-0005-0000-0000-00000F020000}"/>
    <cellStyle name="60% - Énfasis2 8" xfId="529" xr:uid="{00000000-0005-0000-0000-000010020000}"/>
    <cellStyle name="60% - Énfasis2 9" xfId="530" xr:uid="{00000000-0005-0000-0000-000011020000}"/>
    <cellStyle name="60% - Énfasis2 9 10" xfId="531" xr:uid="{00000000-0005-0000-0000-000012020000}"/>
    <cellStyle name="60% - Énfasis2 9 11" xfId="532" xr:uid="{00000000-0005-0000-0000-000013020000}"/>
    <cellStyle name="60% - Énfasis2 9 12" xfId="533" xr:uid="{00000000-0005-0000-0000-000014020000}"/>
    <cellStyle name="60% - Énfasis2 9 13" xfId="534" xr:uid="{00000000-0005-0000-0000-000015020000}"/>
    <cellStyle name="60% - Énfasis2 9 14" xfId="535" xr:uid="{00000000-0005-0000-0000-000016020000}"/>
    <cellStyle name="60% - Énfasis2 9 15" xfId="536" xr:uid="{00000000-0005-0000-0000-000017020000}"/>
    <cellStyle name="60% - Énfasis2 9 16" xfId="537" xr:uid="{00000000-0005-0000-0000-000018020000}"/>
    <cellStyle name="60% - Énfasis2 9 17" xfId="538" xr:uid="{00000000-0005-0000-0000-000019020000}"/>
    <cellStyle name="60% - Énfasis2 9 18" xfId="539" xr:uid="{00000000-0005-0000-0000-00001A020000}"/>
    <cellStyle name="60% - Énfasis2 9 19" xfId="540" xr:uid="{00000000-0005-0000-0000-00001B020000}"/>
    <cellStyle name="60% - Énfasis2 9 2" xfId="541" xr:uid="{00000000-0005-0000-0000-00001C020000}"/>
    <cellStyle name="60% - Énfasis2 9 20" xfId="542" xr:uid="{00000000-0005-0000-0000-00001D020000}"/>
    <cellStyle name="60% - Énfasis2 9 21" xfId="543" xr:uid="{00000000-0005-0000-0000-00001E020000}"/>
    <cellStyle name="60% - Énfasis2 9 22" xfId="544" xr:uid="{00000000-0005-0000-0000-00001F020000}"/>
    <cellStyle name="60% - Énfasis2 9 3" xfId="545" xr:uid="{00000000-0005-0000-0000-000020020000}"/>
    <cellStyle name="60% - Énfasis2 9 4" xfId="546" xr:uid="{00000000-0005-0000-0000-000021020000}"/>
    <cellStyle name="60% - Énfasis2 9 5" xfId="547" xr:uid="{00000000-0005-0000-0000-000022020000}"/>
    <cellStyle name="60% - Énfasis2 9 6" xfId="548" xr:uid="{00000000-0005-0000-0000-000023020000}"/>
    <cellStyle name="60% - Énfasis2 9 7" xfId="549" xr:uid="{00000000-0005-0000-0000-000024020000}"/>
    <cellStyle name="60% - Énfasis2 9 8" xfId="550" xr:uid="{00000000-0005-0000-0000-000025020000}"/>
    <cellStyle name="60% - Énfasis2 9 9" xfId="551" xr:uid="{00000000-0005-0000-0000-000026020000}"/>
    <cellStyle name="60% - Énfasis3 10" xfId="552" xr:uid="{00000000-0005-0000-0000-000027020000}"/>
    <cellStyle name="60% - Énfasis3 11" xfId="553" xr:uid="{00000000-0005-0000-0000-000028020000}"/>
    <cellStyle name="60% - Énfasis3 12" xfId="554" xr:uid="{00000000-0005-0000-0000-000029020000}"/>
    <cellStyle name="60% - Énfasis3 13" xfId="555" xr:uid="{00000000-0005-0000-0000-00002A020000}"/>
    <cellStyle name="60% - Énfasis3 14" xfId="556" xr:uid="{00000000-0005-0000-0000-00002B020000}"/>
    <cellStyle name="60% - Énfasis3 15" xfId="557" xr:uid="{00000000-0005-0000-0000-00002C020000}"/>
    <cellStyle name="60% - Énfasis3 16" xfId="558" xr:uid="{00000000-0005-0000-0000-00002D020000}"/>
    <cellStyle name="60% - Énfasis3 17" xfId="559" xr:uid="{00000000-0005-0000-0000-00002E020000}"/>
    <cellStyle name="60% - Énfasis3 18" xfId="560" xr:uid="{00000000-0005-0000-0000-00002F020000}"/>
    <cellStyle name="60% - Énfasis3 19" xfId="561" xr:uid="{00000000-0005-0000-0000-000030020000}"/>
    <cellStyle name="60% - Énfasis3 2" xfId="562" xr:uid="{00000000-0005-0000-0000-000031020000}"/>
    <cellStyle name="60% - Énfasis3 20" xfId="563" xr:uid="{00000000-0005-0000-0000-000032020000}"/>
    <cellStyle name="60% - Énfasis3 3" xfId="564" xr:uid="{00000000-0005-0000-0000-000033020000}"/>
    <cellStyle name="60% - Énfasis3 4" xfId="565" xr:uid="{00000000-0005-0000-0000-000034020000}"/>
    <cellStyle name="60% - Énfasis3 5" xfId="566" xr:uid="{00000000-0005-0000-0000-000035020000}"/>
    <cellStyle name="60% - Énfasis3 6" xfId="567" xr:uid="{00000000-0005-0000-0000-000036020000}"/>
    <cellStyle name="60% - Énfasis3 7" xfId="568" xr:uid="{00000000-0005-0000-0000-000037020000}"/>
    <cellStyle name="60% - Énfasis3 8" xfId="569" xr:uid="{00000000-0005-0000-0000-000038020000}"/>
    <cellStyle name="60% - Énfasis3 9" xfId="570" xr:uid="{00000000-0005-0000-0000-000039020000}"/>
    <cellStyle name="60% - Énfasis3 9 10" xfId="571" xr:uid="{00000000-0005-0000-0000-00003A020000}"/>
    <cellStyle name="60% - Énfasis3 9 11" xfId="572" xr:uid="{00000000-0005-0000-0000-00003B020000}"/>
    <cellStyle name="60% - Énfasis3 9 12" xfId="573" xr:uid="{00000000-0005-0000-0000-00003C020000}"/>
    <cellStyle name="60% - Énfasis3 9 13" xfId="574" xr:uid="{00000000-0005-0000-0000-00003D020000}"/>
    <cellStyle name="60% - Énfasis3 9 14" xfId="575" xr:uid="{00000000-0005-0000-0000-00003E020000}"/>
    <cellStyle name="60% - Énfasis3 9 15" xfId="576" xr:uid="{00000000-0005-0000-0000-00003F020000}"/>
    <cellStyle name="60% - Énfasis3 9 16" xfId="577" xr:uid="{00000000-0005-0000-0000-000040020000}"/>
    <cellStyle name="60% - Énfasis3 9 17" xfId="578" xr:uid="{00000000-0005-0000-0000-000041020000}"/>
    <cellStyle name="60% - Énfasis3 9 18" xfId="579" xr:uid="{00000000-0005-0000-0000-000042020000}"/>
    <cellStyle name="60% - Énfasis3 9 19" xfId="580" xr:uid="{00000000-0005-0000-0000-000043020000}"/>
    <cellStyle name="60% - Énfasis3 9 2" xfId="581" xr:uid="{00000000-0005-0000-0000-000044020000}"/>
    <cellStyle name="60% - Énfasis3 9 20" xfId="582" xr:uid="{00000000-0005-0000-0000-000045020000}"/>
    <cellStyle name="60% - Énfasis3 9 21" xfId="583" xr:uid="{00000000-0005-0000-0000-000046020000}"/>
    <cellStyle name="60% - Énfasis3 9 22" xfId="584" xr:uid="{00000000-0005-0000-0000-000047020000}"/>
    <cellStyle name="60% - Énfasis3 9 3" xfId="585" xr:uid="{00000000-0005-0000-0000-000048020000}"/>
    <cellStyle name="60% - Énfasis3 9 4" xfId="586" xr:uid="{00000000-0005-0000-0000-000049020000}"/>
    <cellStyle name="60% - Énfasis3 9 5" xfId="587" xr:uid="{00000000-0005-0000-0000-00004A020000}"/>
    <cellStyle name="60% - Énfasis3 9 6" xfId="588" xr:uid="{00000000-0005-0000-0000-00004B020000}"/>
    <cellStyle name="60% - Énfasis3 9 7" xfId="589" xr:uid="{00000000-0005-0000-0000-00004C020000}"/>
    <cellStyle name="60% - Énfasis3 9 8" xfId="590" xr:uid="{00000000-0005-0000-0000-00004D020000}"/>
    <cellStyle name="60% - Énfasis3 9 9" xfId="591" xr:uid="{00000000-0005-0000-0000-00004E020000}"/>
    <cellStyle name="60% - Énfasis4 10" xfId="592" xr:uid="{00000000-0005-0000-0000-00004F020000}"/>
    <cellStyle name="60% - Énfasis4 11" xfId="593" xr:uid="{00000000-0005-0000-0000-000050020000}"/>
    <cellStyle name="60% - Énfasis4 12" xfId="594" xr:uid="{00000000-0005-0000-0000-000051020000}"/>
    <cellStyle name="60% - Énfasis4 13" xfId="595" xr:uid="{00000000-0005-0000-0000-000052020000}"/>
    <cellStyle name="60% - Énfasis4 14" xfId="596" xr:uid="{00000000-0005-0000-0000-000053020000}"/>
    <cellStyle name="60% - Énfasis4 15" xfId="597" xr:uid="{00000000-0005-0000-0000-000054020000}"/>
    <cellStyle name="60% - Énfasis4 16" xfId="598" xr:uid="{00000000-0005-0000-0000-000055020000}"/>
    <cellStyle name="60% - Énfasis4 17" xfId="599" xr:uid="{00000000-0005-0000-0000-000056020000}"/>
    <cellStyle name="60% - Énfasis4 18" xfId="600" xr:uid="{00000000-0005-0000-0000-000057020000}"/>
    <cellStyle name="60% - Énfasis4 19" xfId="601" xr:uid="{00000000-0005-0000-0000-000058020000}"/>
    <cellStyle name="60% - Énfasis4 2" xfId="602" xr:uid="{00000000-0005-0000-0000-000059020000}"/>
    <cellStyle name="60% - Énfasis4 20" xfId="603" xr:uid="{00000000-0005-0000-0000-00005A020000}"/>
    <cellStyle name="60% - Énfasis4 3" xfId="604" xr:uid="{00000000-0005-0000-0000-00005B020000}"/>
    <cellStyle name="60% - Énfasis4 4" xfId="605" xr:uid="{00000000-0005-0000-0000-00005C020000}"/>
    <cellStyle name="60% - Énfasis4 5" xfId="606" xr:uid="{00000000-0005-0000-0000-00005D020000}"/>
    <cellStyle name="60% - Énfasis4 6" xfId="607" xr:uid="{00000000-0005-0000-0000-00005E020000}"/>
    <cellStyle name="60% - Énfasis4 7" xfId="608" xr:uid="{00000000-0005-0000-0000-00005F020000}"/>
    <cellStyle name="60% - Énfasis4 8" xfId="609" xr:uid="{00000000-0005-0000-0000-000060020000}"/>
    <cellStyle name="60% - Énfasis4 9" xfId="610" xr:uid="{00000000-0005-0000-0000-000061020000}"/>
    <cellStyle name="60% - Énfasis4 9 10" xfId="611" xr:uid="{00000000-0005-0000-0000-000062020000}"/>
    <cellStyle name="60% - Énfasis4 9 11" xfId="612" xr:uid="{00000000-0005-0000-0000-000063020000}"/>
    <cellStyle name="60% - Énfasis4 9 12" xfId="613" xr:uid="{00000000-0005-0000-0000-000064020000}"/>
    <cellStyle name="60% - Énfasis4 9 13" xfId="614" xr:uid="{00000000-0005-0000-0000-000065020000}"/>
    <cellStyle name="60% - Énfasis4 9 14" xfId="615" xr:uid="{00000000-0005-0000-0000-000066020000}"/>
    <cellStyle name="60% - Énfasis4 9 15" xfId="616" xr:uid="{00000000-0005-0000-0000-000067020000}"/>
    <cellStyle name="60% - Énfasis4 9 16" xfId="617" xr:uid="{00000000-0005-0000-0000-000068020000}"/>
    <cellStyle name="60% - Énfasis4 9 17" xfId="618" xr:uid="{00000000-0005-0000-0000-000069020000}"/>
    <cellStyle name="60% - Énfasis4 9 18" xfId="619" xr:uid="{00000000-0005-0000-0000-00006A020000}"/>
    <cellStyle name="60% - Énfasis4 9 19" xfId="620" xr:uid="{00000000-0005-0000-0000-00006B020000}"/>
    <cellStyle name="60% - Énfasis4 9 2" xfId="621" xr:uid="{00000000-0005-0000-0000-00006C020000}"/>
    <cellStyle name="60% - Énfasis4 9 20" xfId="622" xr:uid="{00000000-0005-0000-0000-00006D020000}"/>
    <cellStyle name="60% - Énfasis4 9 21" xfId="623" xr:uid="{00000000-0005-0000-0000-00006E020000}"/>
    <cellStyle name="60% - Énfasis4 9 22" xfId="624" xr:uid="{00000000-0005-0000-0000-00006F020000}"/>
    <cellStyle name="60% - Énfasis4 9 3" xfId="625" xr:uid="{00000000-0005-0000-0000-000070020000}"/>
    <cellStyle name="60% - Énfasis4 9 4" xfId="626" xr:uid="{00000000-0005-0000-0000-000071020000}"/>
    <cellStyle name="60% - Énfasis4 9 5" xfId="627" xr:uid="{00000000-0005-0000-0000-000072020000}"/>
    <cellStyle name="60% - Énfasis4 9 6" xfId="628" xr:uid="{00000000-0005-0000-0000-000073020000}"/>
    <cellStyle name="60% - Énfasis4 9 7" xfId="629" xr:uid="{00000000-0005-0000-0000-000074020000}"/>
    <cellStyle name="60% - Énfasis4 9 8" xfId="630" xr:uid="{00000000-0005-0000-0000-000075020000}"/>
    <cellStyle name="60% - Énfasis4 9 9" xfId="631" xr:uid="{00000000-0005-0000-0000-000076020000}"/>
    <cellStyle name="60% - Énfasis5" xfId="632" builtinId="48" customBuiltin="1"/>
    <cellStyle name="60% - Énfasis5 10" xfId="633" xr:uid="{00000000-0005-0000-0000-000078020000}"/>
    <cellStyle name="60% - Énfasis5 11" xfId="634" xr:uid="{00000000-0005-0000-0000-000079020000}"/>
    <cellStyle name="60% - Énfasis5 12" xfId="635" xr:uid="{00000000-0005-0000-0000-00007A020000}"/>
    <cellStyle name="60% - Énfasis5 13" xfId="636" xr:uid="{00000000-0005-0000-0000-00007B020000}"/>
    <cellStyle name="60% - Énfasis5 14" xfId="637" xr:uid="{00000000-0005-0000-0000-00007C020000}"/>
    <cellStyle name="60% - Énfasis5 15" xfId="638" xr:uid="{00000000-0005-0000-0000-00007D020000}"/>
    <cellStyle name="60% - Énfasis5 16" xfId="639" xr:uid="{00000000-0005-0000-0000-00007E020000}"/>
    <cellStyle name="60% - Énfasis5 17" xfId="640" xr:uid="{00000000-0005-0000-0000-00007F020000}"/>
    <cellStyle name="60% - Énfasis5 18" xfId="641" xr:uid="{00000000-0005-0000-0000-000080020000}"/>
    <cellStyle name="60% - Énfasis5 2" xfId="642" xr:uid="{00000000-0005-0000-0000-000081020000}"/>
    <cellStyle name="60% - Énfasis5 3" xfId="643" xr:uid="{00000000-0005-0000-0000-000082020000}"/>
    <cellStyle name="60% - Énfasis5 4" xfId="644" xr:uid="{00000000-0005-0000-0000-000083020000}"/>
    <cellStyle name="60% - Énfasis5 5" xfId="645" xr:uid="{00000000-0005-0000-0000-000084020000}"/>
    <cellStyle name="60% - Énfasis5 6" xfId="646" xr:uid="{00000000-0005-0000-0000-000085020000}"/>
    <cellStyle name="60% - Énfasis5 7" xfId="647" xr:uid="{00000000-0005-0000-0000-000086020000}"/>
    <cellStyle name="60% - Énfasis5 8" xfId="648" xr:uid="{00000000-0005-0000-0000-000087020000}"/>
    <cellStyle name="60% - Énfasis5 9" xfId="649" xr:uid="{00000000-0005-0000-0000-000088020000}"/>
    <cellStyle name="60% - Énfasis5 9 10" xfId="650" xr:uid="{00000000-0005-0000-0000-000089020000}"/>
    <cellStyle name="60% - Énfasis5 9 11" xfId="651" xr:uid="{00000000-0005-0000-0000-00008A020000}"/>
    <cellStyle name="60% - Énfasis5 9 12" xfId="652" xr:uid="{00000000-0005-0000-0000-00008B020000}"/>
    <cellStyle name="60% - Énfasis5 9 13" xfId="653" xr:uid="{00000000-0005-0000-0000-00008C020000}"/>
    <cellStyle name="60% - Énfasis5 9 14" xfId="654" xr:uid="{00000000-0005-0000-0000-00008D020000}"/>
    <cellStyle name="60% - Énfasis5 9 15" xfId="655" xr:uid="{00000000-0005-0000-0000-00008E020000}"/>
    <cellStyle name="60% - Énfasis5 9 16" xfId="656" xr:uid="{00000000-0005-0000-0000-00008F020000}"/>
    <cellStyle name="60% - Énfasis5 9 17" xfId="657" xr:uid="{00000000-0005-0000-0000-000090020000}"/>
    <cellStyle name="60% - Énfasis5 9 18" xfId="658" xr:uid="{00000000-0005-0000-0000-000091020000}"/>
    <cellStyle name="60% - Énfasis5 9 19" xfId="659" xr:uid="{00000000-0005-0000-0000-000092020000}"/>
    <cellStyle name="60% - Énfasis5 9 2" xfId="660" xr:uid="{00000000-0005-0000-0000-000093020000}"/>
    <cellStyle name="60% - Énfasis5 9 20" xfId="661" xr:uid="{00000000-0005-0000-0000-000094020000}"/>
    <cellStyle name="60% - Énfasis5 9 21" xfId="662" xr:uid="{00000000-0005-0000-0000-000095020000}"/>
    <cellStyle name="60% - Énfasis5 9 22" xfId="663" xr:uid="{00000000-0005-0000-0000-000096020000}"/>
    <cellStyle name="60% - Énfasis5 9 3" xfId="664" xr:uid="{00000000-0005-0000-0000-000097020000}"/>
    <cellStyle name="60% - Énfasis5 9 4" xfId="665" xr:uid="{00000000-0005-0000-0000-000098020000}"/>
    <cellStyle name="60% - Énfasis5 9 5" xfId="666" xr:uid="{00000000-0005-0000-0000-000099020000}"/>
    <cellStyle name="60% - Énfasis5 9 6" xfId="667" xr:uid="{00000000-0005-0000-0000-00009A020000}"/>
    <cellStyle name="60% - Énfasis5 9 7" xfId="668" xr:uid="{00000000-0005-0000-0000-00009B020000}"/>
    <cellStyle name="60% - Énfasis5 9 8" xfId="669" xr:uid="{00000000-0005-0000-0000-00009C020000}"/>
    <cellStyle name="60% - Énfasis5 9 9" xfId="670" xr:uid="{00000000-0005-0000-0000-00009D020000}"/>
    <cellStyle name="60% - Énfasis6 10" xfId="671" xr:uid="{00000000-0005-0000-0000-00009E020000}"/>
    <cellStyle name="60% - Énfasis6 11" xfId="672" xr:uid="{00000000-0005-0000-0000-00009F020000}"/>
    <cellStyle name="60% - Énfasis6 12" xfId="673" xr:uid="{00000000-0005-0000-0000-0000A0020000}"/>
    <cellStyle name="60% - Énfasis6 13" xfId="674" xr:uid="{00000000-0005-0000-0000-0000A1020000}"/>
    <cellStyle name="60% - Énfasis6 14" xfId="675" xr:uid="{00000000-0005-0000-0000-0000A2020000}"/>
    <cellStyle name="60% - Énfasis6 15" xfId="676" xr:uid="{00000000-0005-0000-0000-0000A3020000}"/>
    <cellStyle name="60% - Énfasis6 16" xfId="677" xr:uid="{00000000-0005-0000-0000-0000A4020000}"/>
    <cellStyle name="60% - Énfasis6 17" xfId="678" xr:uid="{00000000-0005-0000-0000-0000A5020000}"/>
    <cellStyle name="60% - Énfasis6 18" xfId="679" xr:uid="{00000000-0005-0000-0000-0000A6020000}"/>
    <cellStyle name="60% - Énfasis6 19" xfId="680" xr:uid="{00000000-0005-0000-0000-0000A7020000}"/>
    <cellStyle name="60% - Énfasis6 2" xfId="681" xr:uid="{00000000-0005-0000-0000-0000A8020000}"/>
    <cellStyle name="60% - Énfasis6 20" xfId="682" xr:uid="{00000000-0005-0000-0000-0000A9020000}"/>
    <cellStyle name="60% - Énfasis6 3" xfId="683" xr:uid="{00000000-0005-0000-0000-0000AA020000}"/>
    <cellStyle name="60% - Énfasis6 4" xfId="684" xr:uid="{00000000-0005-0000-0000-0000AB020000}"/>
    <cellStyle name="60% - Énfasis6 5" xfId="685" xr:uid="{00000000-0005-0000-0000-0000AC020000}"/>
    <cellStyle name="60% - Énfasis6 6" xfId="686" xr:uid="{00000000-0005-0000-0000-0000AD020000}"/>
    <cellStyle name="60% - Énfasis6 7" xfId="687" xr:uid="{00000000-0005-0000-0000-0000AE020000}"/>
    <cellStyle name="60% - Énfasis6 8" xfId="688" xr:uid="{00000000-0005-0000-0000-0000AF020000}"/>
    <cellStyle name="60% - Énfasis6 9" xfId="689" xr:uid="{00000000-0005-0000-0000-0000B0020000}"/>
    <cellStyle name="60% - Énfasis6 9 10" xfId="690" xr:uid="{00000000-0005-0000-0000-0000B1020000}"/>
    <cellStyle name="60% - Énfasis6 9 11" xfId="691" xr:uid="{00000000-0005-0000-0000-0000B2020000}"/>
    <cellStyle name="60% - Énfasis6 9 12" xfId="692" xr:uid="{00000000-0005-0000-0000-0000B3020000}"/>
    <cellStyle name="60% - Énfasis6 9 13" xfId="693" xr:uid="{00000000-0005-0000-0000-0000B4020000}"/>
    <cellStyle name="60% - Énfasis6 9 14" xfId="694" xr:uid="{00000000-0005-0000-0000-0000B5020000}"/>
    <cellStyle name="60% - Énfasis6 9 15" xfId="695" xr:uid="{00000000-0005-0000-0000-0000B6020000}"/>
    <cellStyle name="60% - Énfasis6 9 16" xfId="696" xr:uid="{00000000-0005-0000-0000-0000B7020000}"/>
    <cellStyle name="60% - Énfasis6 9 17" xfId="697" xr:uid="{00000000-0005-0000-0000-0000B8020000}"/>
    <cellStyle name="60% - Énfasis6 9 18" xfId="698" xr:uid="{00000000-0005-0000-0000-0000B9020000}"/>
    <cellStyle name="60% - Énfasis6 9 19" xfId="699" xr:uid="{00000000-0005-0000-0000-0000BA020000}"/>
    <cellStyle name="60% - Énfasis6 9 2" xfId="700" xr:uid="{00000000-0005-0000-0000-0000BB020000}"/>
    <cellStyle name="60% - Énfasis6 9 20" xfId="701" xr:uid="{00000000-0005-0000-0000-0000BC020000}"/>
    <cellStyle name="60% - Énfasis6 9 21" xfId="702" xr:uid="{00000000-0005-0000-0000-0000BD020000}"/>
    <cellStyle name="60% - Énfasis6 9 22" xfId="703" xr:uid="{00000000-0005-0000-0000-0000BE020000}"/>
    <cellStyle name="60% - Énfasis6 9 3" xfId="704" xr:uid="{00000000-0005-0000-0000-0000BF020000}"/>
    <cellStyle name="60% - Énfasis6 9 4" xfId="705" xr:uid="{00000000-0005-0000-0000-0000C0020000}"/>
    <cellStyle name="60% - Énfasis6 9 5" xfId="706" xr:uid="{00000000-0005-0000-0000-0000C1020000}"/>
    <cellStyle name="60% - Énfasis6 9 6" xfId="707" xr:uid="{00000000-0005-0000-0000-0000C2020000}"/>
    <cellStyle name="60% - Énfasis6 9 7" xfId="708" xr:uid="{00000000-0005-0000-0000-0000C3020000}"/>
    <cellStyle name="60% - Énfasis6 9 8" xfId="709" xr:uid="{00000000-0005-0000-0000-0000C4020000}"/>
    <cellStyle name="60% - Énfasis6 9 9" xfId="710" xr:uid="{00000000-0005-0000-0000-0000C5020000}"/>
    <cellStyle name="Buena 10" xfId="711" xr:uid="{00000000-0005-0000-0000-0000C6020000}"/>
    <cellStyle name="Buena 11" xfId="712" xr:uid="{00000000-0005-0000-0000-0000C7020000}"/>
    <cellStyle name="Buena 12" xfId="713" xr:uid="{00000000-0005-0000-0000-0000C8020000}"/>
    <cellStyle name="Buena 13" xfId="714" xr:uid="{00000000-0005-0000-0000-0000C9020000}"/>
    <cellStyle name="Buena 14" xfId="715" xr:uid="{00000000-0005-0000-0000-0000CA020000}"/>
    <cellStyle name="Buena 15" xfId="716" xr:uid="{00000000-0005-0000-0000-0000CB020000}"/>
    <cellStyle name="Buena 16" xfId="717" xr:uid="{00000000-0005-0000-0000-0000CC020000}"/>
    <cellStyle name="Buena 17" xfId="718" xr:uid="{00000000-0005-0000-0000-0000CD020000}"/>
    <cellStyle name="Buena 18" xfId="719" xr:uid="{00000000-0005-0000-0000-0000CE020000}"/>
    <cellStyle name="Buena 2" xfId="720" xr:uid="{00000000-0005-0000-0000-0000CF020000}"/>
    <cellStyle name="Buena 3" xfId="721" xr:uid="{00000000-0005-0000-0000-0000D0020000}"/>
    <cellStyle name="Buena 4" xfId="722" xr:uid="{00000000-0005-0000-0000-0000D1020000}"/>
    <cellStyle name="Buena 5" xfId="723" xr:uid="{00000000-0005-0000-0000-0000D2020000}"/>
    <cellStyle name="Buena 6" xfId="724" xr:uid="{00000000-0005-0000-0000-0000D3020000}"/>
    <cellStyle name="Buena 7" xfId="725" xr:uid="{00000000-0005-0000-0000-0000D4020000}"/>
    <cellStyle name="Buena 8" xfId="726" xr:uid="{00000000-0005-0000-0000-0000D5020000}"/>
    <cellStyle name="Buena 9" xfId="727" xr:uid="{00000000-0005-0000-0000-0000D6020000}"/>
    <cellStyle name="Buena 9 10" xfId="728" xr:uid="{00000000-0005-0000-0000-0000D7020000}"/>
    <cellStyle name="Buena 9 11" xfId="729" xr:uid="{00000000-0005-0000-0000-0000D8020000}"/>
    <cellStyle name="Buena 9 12" xfId="730" xr:uid="{00000000-0005-0000-0000-0000D9020000}"/>
    <cellStyle name="Buena 9 13" xfId="731" xr:uid="{00000000-0005-0000-0000-0000DA020000}"/>
    <cellStyle name="Buena 9 14" xfId="732" xr:uid="{00000000-0005-0000-0000-0000DB020000}"/>
    <cellStyle name="Buena 9 15" xfId="733" xr:uid="{00000000-0005-0000-0000-0000DC020000}"/>
    <cellStyle name="Buena 9 16" xfId="734" xr:uid="{00000000-0005-0000-0000-0000DD020000}"/>
    <cellStyle name="Buena 9 17" xfId="735" xr:uid="{00000000-0005-0000-0000-0000DE020000}"/>
    <cellStyle name="Buena 9 18" xfId="736" xr:uid="{00000000-0005-0000-0000-0000DF020000}"/>
    <cellStyle name="Buena 9 19" xfId="737" xr:uid="{00000000-0005-0000-0000-0000E0020000}"/>
    <cellStyle name="Buena 9 2" xfId="738" xr:uid="{00000000-0005-0000-0000-0000E1020000}"/>
    <cellStyle name="Buena 9 20" xfId="739" xr:uid="{00000000-0005-0000-0000-0000E2020000}"/>
    <cellStyle name="Buena 9 21" xfId="740" xr:uid="{00000000-0005-0000-0000-0000E3020000}"/>
    <cellStyle name="Buena 9 22" xfId="741" xr:uid="{00000000-0005-0000-0000-0000E4020000}"/>
    <cellStyle name="Buena 9 3" xfId="742" xr:uid="{00000000-0005-0000-0000-0000E5020000}"/>
    <cellStyle name="Buena 9 4" xfId="743" xr:uid="{00000000-0005-0000-0000-0000E6020000}"/>
    <cellStyle name="Buena 9 5" xfId="744" xr:uid="{00000000-0005-0000-0000-0000E7020000}"/>
    <cellStyle name="Buena 9 6" xfId="745" xr:uid="{00000000-0005-0000-0000-0000E8020000}"/>
    <cellStyle name="Buena 9 7" xfId="746" xr:uid="{00000000-0005-0000-0000-0000E9020000}"/>
    <cellStyle name="Buena 9 8" xfId="747" xr:uid="{00000000-0005-0000-0000-0000EA020000}"/>
    <cellStyle name="Buena 9 9" xfId="748" xr:uid="{00000000-0005-0000-0000-0000EB020000}"/>
    <cellStyle name="Cálculo" xfId="749" builtinId="22" customBuiltin="1"/>
    <cellStyle name="Cálculo 10" xfId="750" xr:uid="{00000000-0005-0000-0000-0000ED020000}"/>
    <cellStyle name="Cálculo 11" xfId="751" xr:uid="{00000000-0005-0000-0000-0000EE020000}"/>
    <cellStyle name="Cálculo 12" xfId="752" xr:uid="{00000000-0005-0000-0000-0000EF020000}"/>
    <cellStyle name="Cálculo 13" xfId="753" xr:uid="{00000000-0005-0000-0000-0000F0020000}"/>
    <cellStyle name="Cálculo 14" xfId="754" xr:uid="{00000000-0005-0000-0000-0000F1020000}"/>
    <cellStyle name="Cálculo 15" xfId="755" xr:uid="{00000000-0005-0000-0000-0000F2020000}"/>
    <cellStyle name="Cálculo 16" xfId="756" xr:uid="{00000000-0005-0000-0000-0000F3020000}"/>
    <cellStyle name="Cálculo 17" xfId="757" xr:uid="{00000000-0005-0000-0000-0000F4020000}"/>
    <cellStyle name="Cálculo 18" xfId="758" xr:uid="{00000000-0005-0000-0000-0000F5020000}"/>
    <cellStyle name="Cálculo 2" xfId="759" xr:uid="{00000000-0005-0000-0000-0000F6020000}"/>
    <cellStyle name="Cálculo 3" xfId="760" xr:uid="{00000000-0005-0000-0000-0000F7020000}"/>
    <cellStyle name="Cálculo 4" xfId="761" xr:uid="{00000000-0005-0000-0000-0000F8020000}"/>
    <cellStyle name="Cálculo 5" xfId="762" xr:uid="{00000000-0005-0000-0000-0000F9020000}"/>
    <cellStyle name="Cálculo 6" xfId="763" xr:uid="{00000000-0005-0000-0000-0000FA020000}"/>
    <cellStyle name="Cálculo 7" xfId="764" xr:uid="{00000000-0005-0000-0000-0000FB020000}"/>
    <cellStyle name="Cálculo 8" xfId="765" xr:uid="{00000000-0005-0000-0000-0000FC020000}"/>
    <cellStyle name="Cálculo 9" xfId="766" xr:uid="{00000000-0005-0000-0000-0000FD020000}"/>
    <cellStyle name="Cálculo 9 10" xfId="767" xr:uid="{00000000-0005-0000-0000-0000FE020000}"/>
    <cellStyle name="Cálculo 9 11" xfId="768" xr:uid="{00000000-0005-0000-0000-0000FF020000}"/>
    <cellStyle name="Cálculo 9 12" xfId="769" xr:uid="{00000000-0005-0000-0000-000000030000}"/>
    <cellStyle name="Cálculo 9 13" xfId="770" xr:uid="{00000000-0005-0000-0000-000001030000}"/>
    <cellStyle name="Cálculo 9 14" xfId="771" xr:uid="{00000000-0005-0000-0000-000002030000}"/>
    <cellStyle name="Cálculo 9 15" xfId="772" xr:uid="{00000000-0005-0000-0000-000003030000}"/>
    <cellStyle name="Cálculo 9 16" xfId="773" xr:uid="{00000000-0005-0000-0000-000004030000}"/>
    <cellStyle name="Cálculo 9 17" xfId="774" xr:uid="{00000000-0005-0000-0000-000005030000}"/>
    <cellStyle name="Cálculo 9 18" xfId="775" xr:uid="{00000000-0005-0000-0000-000006030000}"/>
    <cellStyle name="Cálculo 9 19" xfId="776" xr:uid="{00000000-0005-0000-0000-000007030000}"/>
    <cellStyle name="Cálculo 9 2" xfId="777" xr:uid="{00000000-0005-0000-0000-000008030000}"/>
    <cellStyle name="Cálculo 9 20" xfId="778" xr:uid="{00000000-0005-0000-0000-000009030000}"/>
    <cellStyle name="Cálculo 9 21" xfId="779" xr:uid="{00000000-0005-0000-0000-00000A030000}"/>
    <cellStyle name="Cálculo 9 22" xfId="780" xr:uid="{00000000-0005-0000-0000-00000B030000}"/>
    <cellStyle name="Cálculo 9 3" xfId="781" xr:uid="{00000000-0005-0000-0000-00000C030000}"/>
    <cellStyle name="Cálculo 9 4" xfId="782" xr:uid="{00000000-0005-0000-0000-00000D030000}"/>
    <cellStyle name="Cálculo 9 5" xfId="783" xr:uid="{00000000-0005-0000-0000-00000E030000}"/>
    <cellStyle name="Cálculo 9 6" xfId="784" xr:uid="{00000000-0005-0000-0000-00000F030000}"/>
    <cellStyle name="Cálculo 9 7" xfId="785" xr:uid="{00000000-0005-0000-0000-000010030000}"/>
    <cellStyle name="Cálculo 9 8" xfId="786" xr:uid="{00000000-0005-0000-0000-000011030000}"/>
    <cellStyle name="Cálculo 9 9" xfId="787" xr:uid="{00000000-0005-0000-0000-000012030000}"/>
    <cellStyle name="Celda de comprobación" xfId="788" builtinId="23" customBuiltin="1"/>
    <cellStyle name="Celda de comprobación 10" xfId="789" xr:uid="{00000000-0005-0000-0000-000014030000}"/>
    <cellStyle name="Celda de comprobación 11" xfId="790" xr:uid="{00000000-0005-0000-0000-000015030000}"/>
    <cellStyle name="Celda de comprobación 12" xfId="791" xr:uid="{00000000-0005-0000-0000-000016030000}"/>
    <cellStyle name="Celda de comprobación 13" xfId="792" xr:uid="{00000000-0005-0000-0000-000017030000}"/>
    <cellStyle name="Celda de comprobación 14" xfId="793" xr:uid="{00000000-0005-0000-0000-000018030000}"/>
    <cellStyle name="Celda de comprobación 15" xfId="794" xr:uid="{00000000-0005-0000-0000-000019030000}"/>
    <cellStyle name="Celda de comprobación 16" xfId="795" xr:uid="{00000000-0005-0000-0000-00001A030000}"/>
    <cellStyle name="Celda de comprobación 17" xfId="796" xr:uid="{00000000-0005-0000-0000-00001B030000}"/>
    <cellStyle name="Celda de comprobación 18" xfId="797" xr:uid="{00000000-0005-0000-0000-00001C030000}"/>
    <cellStyle name="Celda de comprobación 2" xfId="798" xr:uid="{00000000-0005-0000-0000-00001D030000}"/>
    <cellStyle name="Celda de comprobación 3" xfId="799" xr:uid="{00000000-0005-0000-0000-00001E030000}"/>
    <cellStyle name="Celda de comprobación 4" xfId="800" xr:uid="{00000000-0005-0000-0000-00001F030000}"/>
    <cellStyle name="Celda de comprobación 5" xfId="801" xr:uid="{00000000-0005-0000-0000-000020030000}"/>
    <cellStyle name="Celda de comprobación 6" xfId="802" xr:uid="{00000000-0005-0000-0000-000021030000}"/>
    <cellStyle name="Celda de comprobación 7" xfId="803" xr:uid="{00000000-0005-0000-0000-000022030000}"/>
    <cellStyle name="Celda de comprobación 8" xfId="804" xr:uid="{00000000-0005-0000-0000-000023030000}"/>
    <cellStyle name="Celda de comprobación 9" xfId="805" xr:uid="{00000000-0005-0000-0000-000024030000}"/>
    <cellStyle name="Celda de comprobación 9 10" xfId="806" xr:uid="{00000000-0005-0000-0000-000025030000}"/>
    <cellStyle name="Celda de comprobación 9 11" xfId="807" xr:uid="{00000000-0005-0000-0000-000026030000}"/>
    <cellStyle name="Celda de comprobación 9 12" xfId="808" xr:uid="{00000000-0005-0000-0000-000027030000}"/>
    <cellStyle name="Celda de comprobación 9 13" xfId="809" xr:uid="{00000000-0005-0000-0000-000028030000}"/>
    <cellStyle name="Celda de comprobación 9 14" xfId="810" xr:uid="{00000000-0005-0000-0000-000029030000}"/>
    <cellStyle name="Celda de comprobación 9 15" xfId="811" xr:uid="{00000000-0005-0000-0000-00002A030000}"/>
    <cellStyle name="Celda de comprobación 9 16" xfId="812" xr:uid="{00000000-0005-0000-0000-00002B030000}"/>
    <cellStyle name="Celda de comprobación 9 17" xfId="813" xr:uid="{00000000-0005-0000-0000-00002C030000}"/>
    <cellStyle name="Celda de comprobación 9 18" xfId="814" xr:uid="{00000000-0005-0000-0000-00002D030000}"/>
    <cellStyle name="Celda de comprobación 9 19" xfId="815" xr:uid="{00000000-0005-0000-0000-00002E030000}"/>
    <cellStyle name="Celda de comprobación 9 2" xfId="816" xr:uid="{00000000-0005-0000-0000-00002F030000}"/>
    <cellStyle name="Celda de comprobación 9 20" xfId="817" xr:uid="{00000000-0005-0000-0000-000030030000}"/>
    <cellStyle name="Celda de comprobación 9 21" xfId="818" xr:uid="{00000000-0005-0000-0000-000031030000}"/>
    <cellStyle name="Celda de comprobación 9 22" xfId="819" xr:uid="{00000000-0005-0000-0000-000032030000}"/>
    <cellStyle name="Celda de comprobación 9 3" xfId="820" xr:uid="{00000000-0005-0000-0000-000033030000}"/>
    <cellStyle name="Celda de comprobación 9 4" xfId="821" xr:uid="{00000000-0005-0000-0000-000034030000}"/>
    <cellStyle name="Celda de comprobación 9 5" xfId="822" xr:uid="{00000000-0005-0000-0000-000035030000}"/>
    <cellStyle name="Celda de comprobación 9 6" xfId="823" xr:uid="{00000000-0005-0000-0000-000036030000}"/>
    <cellStyle name="Celda de comprobación 9 7" xfId="824" xr:uid="{00000000-0005-0000-0000-000037030000}"/>
    <cellStyle name="Celda de comprobación 9 8" xfId="825" xr:uid="{00000000-0005-0000-0000-000038030000}"/>
    <cellStyle name="Celda de comprobación 9 9" xfId="826" xr:uid="{00000000-0005-0000-0000-000039030000}"/>
    <cellStyle name="Celda vinculada" xfId="827" builtinId="24" customBuiltin="1"/>
    <cellStyle name="Celda vinculada 10" xfId="828" xr:uid="{00000000-0005-0000-0000-00003B030000}"/>
    <cellStyle name="Celda vinculada 11" xfId="829" xr:uid="{00000000-0005-0000-0000-00003C030000}"/>
    <cellStyle name="Celda vinculada 12" xfId="830" xr:uid="{00000000-0005-0000-0000-00003D030000}"/>
    <cellStyle name="Celda vinculada 13" xfId="831" xr:uid="{00000000-0005-0000-0000-00003E030000}"/>
    <cellStyle name="Celda vinculada 14" xfId="832" xr:uid="{00000000-0005-0000-0000-00003F030000}"/>
    <cellStyle name="Celda vinculada 15" xfId="833" xr:uid="{00000000-0005-0000-0000-000040030000}"/>
    <cellStyle name="Celda vinculada 16" xfId="834" xr:uid="{00000000-0005-0000-0000-000041030000}"/>
    <cellStyle name="Celda vinculada 17" xfId="835" xr:uid="{00000000-0005-0000-0000-000042030000}"/>
    <cellStyle name="Celda vinculada 18" xfId="836" xr:uid="{00000000-0005-0000-0000-000043030000}"/>
    <cellStyle name="Celda vinculada 2" xfId="837" xr:uid="{00000000-0005-0000-0000-000044030000}"/>
    <cellStyle name="Celda vinculada 3" xfId="838" xr:uid="{00000000-0005-0000-0000-000045030000}"/>
    <cellStyle name="Celda vinculada 4" xfId="839" xr:uid="{00000000-0005-0000-0000-000046030000}"/>
    <cellStyle name="Celda vinculada 5" xfId="840" xr:uid="{00000000-0005-0000-0000-000047030000}"/>
    <cellStyle name="Celda vinculada 6" xfId="841" xr:uid="{00000000-0005-0000-0000-000048030000}"/>
    <cellStyle name="Celda vinculada 7" xfId="842" xr:uid="{00000000-0005-0000-0000-000049030000}"/>
    <cellStyle name="Celda vinculada 8" xfId="843" xr:uid="{00000000-0005-0000-0000-00004A030000}"/>
    <cellStyle name="Celda vinculada 9" xfId="844" xr:uid="{00000000-0005-0000-0000-00004B030000}"/>
    <cellStyle name="Celda vinculada 9 10" xfId="845" xr:uid="{00000000-0005-0000-0000-00004C030000}"/>
    <cellStyle name="Celda vinculada 9 11" xfId="846" xr:uid="{00000000-0005-0000-0000-00004D030000}"/>
    <cellStyle name="Celda vinculada 9 12" xfId="847" xr:uid="{00000000-0005-0000-0000-00004E030000}"/>
    <cellStyle name="Celda vinculada 9 13" xfId="848" xr:uid="{00000000-0005-0000-0000-00004F030000}"/>
    <cellStyle name="Celda vinculada 9 14" xfId="849" xr:uid="{00000000-0005-0000-0000-000050030000}"/>
    <cellStyle name="Celda vinculada 9 15" xfId="850" xr:uid="{00000000-0005-0000-0000-000051030000}"/>
    <cellStyle name="Celda vinculada 9 16" xfId="851" xr:uid="{00000000-0005-0000-0000-000052030000}"/>
    <cellStyle name="Celda vinculada 9 17" xfId="852" xr:uid="{00000000-0005-0000-0000-000053030000}"/>
    <cellStyle name="Celda vinculada 9 18" xfId="853" xr:uid="{00000000-0005-0000-0000-000054030000}"/>
    <cellStyle name="Celda vinculada 9 19" xfId="854" xr:uid="{00000000-0005-0000-0000-000055030000}"/>
    <cellStyle name="Celda vinculada 9 2" xfId="855" xr:uid="{00000000-0005-0000-0000-000056030000}"/>
    <cellStyle name="Celda vinculada 9 20" xfId="856" xr:uid="{00000000-0005-0000-0000-000057030000}"/>
    <cellStyle name="Celda vinculada 9 21" xfId="857" xr:uid="{00000000-0005-0000-0000-000058030000}"/>
    <cellStyle name="Celda vinculada 9 22" xfId="858" xr:uid="{00000000-0005-0000-0000-000059030000}"/>
    <cellStyle name="Celda vinculada 9 3" xfId="859" xr:uid="{00000000-0005-0000-0000-00005A030000}"/>
    <cellStyle name="Celda vinculada 9 4" xfId="860" xr:uid="{00000000-0005-0000-0000-00005B030000}"/>
    <cellStyle name="Celda vinculada 9 5" xfId="861" xr:uid="{00000000-0005-0000-0000-00005C030000}"/>
    <cellStyle name="Celda vinculada 9 6" xfId="862" xr:uid="{00000000-0005-0000-0000-00005D030000}"/>
    <cellStyle name="Celda vinculada 9 7" xfId="863" xr:uid="{00000000-0005-0000-0000-00005E030000}"/>
    <cellStyle name="Celda vinculada 9 8" xfId="864" xr:uid="{00000000-0005-0000-0000-00005F030000}"/>
    <cellStyle name="Celda vinculada 9 9" xfId="865" xr:uid="{00000000-0005-0000-0000-000060030000}"/>
    <cellStyle name="Coma 2" xfId="866" xr:uid="{00000000-0005-0000-0000-000061030000}"/>
    <cellStyle name="Coma 2 2" xfId="867" xr:uid="{00000000-0005-0000-0000-000062030000}"/>
    <cellStyle name="Encabezado 4" xfId="868" builtinId="19" customBuiltin="1"/>
    <cellStyle name="Encabezado 4 10" xfId="869" xr:uid="{00000000-0005-0000-0000-000064030000}"/>
    <cellStyle name="Encabezado 4 11" xfId="870" xr:uid="{00000000-0005-0000-0000-000065030000}"/>
    <cellStyle name="Encabezado 4 12" xfId="871" xr:uid="{00000000-0005-0000-0000-000066030000}"/>
    <cellStyle name="Encabezado 4 13" xfId="872" xr:uid="{00000000-0005-0000-0000-000067030000}"/>
    <cellStyle name="Encabezado 4 14" xfId="873" xr:uid="{00000000-0005-0000-0000-000068030000}"/>
    <cellStyle name="Encabezado 4 15" xfId="874" xr:uid="{00000000-0005-0000-0000-000069030000}"/>
    <cellStyle name="Encabezado 4 16" xfId="875" xr:uid="{00000000-0005-0000-0000-00006A030000}"/>
    <cellStyle name="Encabezado 4 17" xfId="876" xr:uid="{00000000-0005-0000-0000-00006B030000}"/>
    <cellStyle name="Encabezado 4 18" xfId="877" xr:uid="{00000000-0005-0000-0000-00006C030000}"/>
    <cellStyle name="Encabezado 4 2" xfId="878" xr:uid="{00000000-0005-0000-0000-00006D030000}"/>
    <cellStyle name="Encabezado 4 3" xfId="879" xr:uid="{00000000-0005-0000-0000-00006E030000}"/>
    <cellStyle name="Encabezado 4 4" xfId="880" xr:uid="{00000000-0005-0000-0000-00006F030000}"/>
    <cellStyle name="Encabezado 4 5" xfId="881" xr:uid="{00000000-0005-0000-0000-000070030000}"/>
    <cellStyle name="Encabezado 4 6" xfId="882" xr:uid="{00000000-0005-0000-0000-000071030000}"/>
    <cellStyle name="Encabezado 4 7" xfId="883" xr:uid="{00000000-0005-0000-0000-000072030000}"/>
    <cellStyle name="Encabezado 4 8" xfId="884" xr:uid="{00000000-0005-0000-0000-000073030000}"/>
    <cellStyle name="Encabezado 4 9" xfId="885" xr:uid="{00000000-0005-0000-0000-000074030000}"/>
    <cellStyle name="Encabezado 4 9 10" xfId="886" xr:uid="{00000000-0005-0000-0000-000075030000}"/>
    <cellStyle name="Encabezado 4 9 11" xfId="887" xr:uid="{00000000-0005-0000-0000-000076030000}"/>
    <cellStyle name="Encabezado 4 9 12" xfId="888" xr:uid="{00000000-0005-0000-0000-000077030000}"/>
    <cellStyle name="Encabezado 4 9 13" xfId="889" xr:uid="{00000000-0005-0000-0000-000078030000}"/>
    <cellStyle name="Encabezado 4 9 14" xfId="890" xr:uid="{00000000-0005-0000-0000-000079030000}"/>
    <cellStyle name="Encabezado 4 9 15" xfId="891" xr:uid="{00000000-0005-0000-0000-00007A030000}"/>
    <cellStyle name="Encabezado 4 9 16" xfId="892" xr:uid="{00000000-0005-0000-0000-00007B030000}"/>
    <cellStyle name="Encabezado 4 9 17" xfId="893" xr:uid="{00000000-0005-0000-0000-00007C030000}"/>
    <cellStyle name="Encabezado 4 9 18" xfId="894" xr:uid="{00000000-0005-0000-0000-00007D030000}"/>
    <cellStyle name="Encabezado 4 9 19" xfId="895" xr:uid="{00000000-0005-0000-0000-00007E030000}"/>
    <cellStyle name="Encabezado 4 9 2" xfId="896" xr:uid="{00000000-0005-0000-0000-00007F030000}"/>
    <cellStyle name="Encabezado 4 9 20" xfId="897" xr:uid="{00000000-0005-0000-0000-000080030000}"/>
    <cellStyle name="Encabezado 4 9 21" xfId="898" xr:uid="{00000000-0005-0000-0000-000081030000}"/>
    <cellStyle name="Encabezado 4 9 22" xfId="899" xr:uid="{00000000-0005-0000-0000-000082030000}"/>
    <cellStyle name="Encabezado 4 9 3" xfId="900" xr:uid="{00000000-0005-0000-0000-000083030000}"/>
    <cellStyle name="Encabezado 4 9 4" xfId="901" xr:uid="{00000000-0005-0000-0000-000084030000}"/>
    <cellStyle name="Encabezado 4 9 5" xfId="902" xr:uid="{00000000-0005-0000-0000-000085030000}"/>
    <cellStyle name="Encabezado 4 9 6" xfId="903" xr:uid="{00000000-0005-0000-0000-000086030000}"/>
    <cellStyle name="Encabezado 4 9 7" xfId="904" xr:uid="{00000000-0005-0000-0000-000087030000}"/>
    <cellStyle name="Encabezado 4 9 8" xfId="905" xr:uid="{00000000-0005-0000-0000-000088030000}"/>
    <cellStyle name="Encabezado 4 9 9" xfId="906" xr:uid="{00000000-0005-0000-0000-000089030000}"/>
    <cellStyle name="Énfasis1" xfId="907" builtinId="29" customBuiltin="1"/>
    <cellStyle name="Énfasis1 10" xfId="908" xr:uid="{00000000-0005-0000-0000-00008B030000}"/>
    <cellStyle name="Énfasis1 11" xfId="909" xr:uid="{00000000-0005-0000-0000-00008C030000}"/>
    <cellStyle name="Énfasis1 12" xfId="910" xr:uid="{00000000-0005-0000-0000-00008D030000}"/>
    <cellStyle name="Énfasis1 13" xfId="911" xr:uid="{00000000-0005-0000-0000-00008E030000}"/>
    <cellStyle name="Énfasis1 14" xfId="912" xr:uid="{00000000-0005-0000-0000-00008F030000}"/>
    <cellStyle name="Énfasis1 15" xfId="913" xr:uid="{00000000-0005-0000-0000-000090030000}"/>
    <cellStyle name="Énfasis1 16" xfId="914" xr:uid="{00000000-0005-0000-0000-000091030000}"/>
    <cellStyle name="Énfasis1 17" xfId="915" xr:uid="{00000000-0005-0000-0000-000092030000}"/>
    <cellStyle name="Énfasis1 18" xfId="916" xr:uid="{00000000-0005-0000-0000-000093030000}"/>
    <cellStyle name="Énfasis1 2" xfId="917" xr:uid="{00000000-0005-0000-0000-000094030000}"/>
    <cellStyle name="Énfasis1 3" xfId="918" xr:uid="{00000000-0005-0000-0000-000095030000}"/>
    <cellStyle name="Énfasis1 4" xfId="919" xr:uid="{00000000-0005-0000-0000-000096030000}"/>
    <cellStyle name="Énfasis1 5" xfId="920" xr:uid="{00000000-0005-0000-0000-000097030000}"/>
    <cellStyle name="Énfasis1 6" xfId="921" xr:uid="{00000000-0005-0000-0000-000098030000}"/>
    <cellStyle name="Énfasis1 7" xfId="922" xr:uid="{00000000-0005-0000-0000-000099030000}"/>
    <cellStyle name="Énfasis1 8" xfId="923" xr:uid="{00000000-0005-0000-0000-00009A030000}"/>
    <cellStyle name="Énfasis1 9" xfId="924" xr:uid="{00000000-0005-0000-0000-00009B030000}"/>
    <cellStyle name="Énfasis1 9 10" xfId="925" xr:uid="{00000000-0005-0000-0000-00009C030000}"/>
    <cellStyle name="Énfasis1 9 11" xfId="926" xr:uid="{00000000-0005-0000-0000-00009D030000}"/>
    <cellStyle name="Énfasis1 9 12" xfId="927" xr:uid="{00000000-0005-0000-0000-00009E030000}"/>
    <cellStyle name="Énfasis1 9 13" xfId="928" xr:uid="{00000000-0005-0000-0000-00009F030000}"/>
    <cellStyle name="Énfasis1 9 14" xfId="929" xr:uid="{00000000-0005-0000-0000-0000A0030000}"/>
    <cellStyle name="Énfasis1 9 15" xfId="930" xr:uid="{00000000-0005-0000-0000-0000A1030000}"/>
    <cellStyle name="Énfasis1 9 16" xfId="931" xr:uid="{00000000-0005-0000-0000-0000A2030000}"/>
    <cellStyle name="Énfasis1 9 17" xfId="932" xr:uid="{00000000-0005-0000-0000-0000A3030000}"/>
    <cellStyle name="Énfasis1 9 18" xfId="933" xr:uid="{00000000-0005-0000-0000-0000A4030000}"/>
    <cellStyle name="Énfasis1 9 19" xfId="934" xr:uid="{00000000-0005-0000-0000-0000A5030000}"/>
    <cellStyle name="Énfasis1 9 2" xfId="935" xr:uid="{00000000-0005-0000-0000-0000A6030000}"/>
    <cellStyle name="Énfasis1 9 20" xfId="936" xr:uid="{00000000-0005-0000-0000-0000A7030000}"/>
    <cellStyle name="Énfasis1 9 21" xfId="937" xr:uid="{00000000-0005-0000-0000-0000A8030000}"/>
    <cellStyle name="Énfasis1 9 22" xfId="938" xr:uid="{00000000-0005-0000-0000-0000A9030000}"/>
    <cellStyle name="Énfasis1 9 3" xfId="939" xr:uid="{00000000-0005-0000-0000-0000AA030000}"/>
    <cellStyle name="Énfasis1 9 4" xfId="940" xr:uid="{00000000-0005-0000-0000-0000AB030000}"/>
    <cellStyle name="Énfasis1 9 5" xfId="941" xr:uid="{00000000-0005-0000-0000-0000AC030000}"/>
    <cellStyle name="Énfasis1 9 6" xfId="942" xr:uid="{00000000-0005-0000-0000-0000AD030000}"/>
    <cellStyle name="Énfasis1 9 7" xfId="943" xr:uid="{00000000-0005-0000-0000-0000AE030000}"/>
    <cellStyle name="Énfasis1 9 8" xfId="944" xr:uid="{00000000-0005-0000-0000-0000AF030000}"/>
    <cellStyle name="Énfasis1 9 9" xfId="945" xr:uid="{00000000-0005-0000-0000-0000B0030000}"/>
    <cellStyle name="Énfasis2" xfId="946" builtinId="33" customBuiltin="1"/>
    <cellStyle name="Énfasis2 10" xfId="947" xr:uid="{00000000-0005-0000-0000-0000B2030000}"/>
    <cellStyle name="Énfasis2 11" xfId="948" xr:uid="{00000000-0005-0000-0000-0000B3030000}"/>
    <cellStyle name="Énfasis2 12" xfId="949" xr:uid="{00000000-0005-0000-0000-0000B4030000}"/>
    <cellStyle name="Énfasis2 13" xfId="950" xr:uid="{00000000-0005-0000-0000-0000B5030000}"/>
    <cellStyle name="Énfasis2 14" xfId="951" xr:uid="{00000000-0005-0000-0000-0000B6030000}"/>
    <cellStyle name="Énfasis2 15" xfId="952" xr:uid="{00000000-0005-0000-0000-0000B7030000}"/>
    <cellStyle name="Énfasis2 16" xfId="953" xr:uid="{00000000-0005-0000-0000-0000B8030000}"/>
    <cellStyle name="Énfasis2 17" xfId="954" xr:uid="{00000000-0005-0000-0000-0000B9030000}"/>
    <cellStyle name="Énfasis2 18" xfId="955" xr:uid="{00000000-0005-0000-0000-0000BA030000}"/>
    <cellStyle name="Énfasis2 2" xfId="956" xr:uid="{00000000-0005-0000-0000-0000BB030000}"/>
    <cellStyle name="Énfasis2 3" xfId="957" xr:uid="{00000000-0005-0000-0000-0000BC030000}"/>
    <cellStyle name="Énfasis2 4" xfId="958" xr:uid="{00000000-0005-0000-0000-0000BD030000}"/>
    <cellStyle name="Énfasis2 5" xfId="959" xr:uid="{00000000-0005-0000-0000-0000BE030000}"/>
    <cellStyle name="Énfasis2 6" xfId="960" xr:uid="{00000000-0005-0000-0000-0000BF030000}"/>
    <cellStyle name="Énfasis2 7" xfId="961" xr:uid="{00000000-0005-0000-0000-0000C0030000}"/>
    <cellStyle name="Énfasis2 8" xfId="962" xr:uid="{00000000-0005-0000-0000-0000C1030000}"/>
    <cellStyle name="Énfasis2 9" xfId="963" xr:uid="{00000000-0005-0000-0000-0000C2030000}"/>
    <cellStyle name="Énfasis2 9 10" xfId="964" xr:uid="{00000000-0005-0000-0000-0000C3030000}"/>
    <cellStyle name="Énfasis2 9 11" xfId="965" xr:uid="{00000000-0005-0000-0000-0000C4030000}"/>
    <cellStyle name="Énfasis2 9 12" xfId="966" xr:uid="{00000000-0005-0000-0000-0000C5030000}"/>
    <cellStyle name="Énfasis2 9 13" xfId="967" xr:uid="{00000000-0005-0000-0000-0000C6030000}"/>
    <cellStyle name="Énfasis2 9 14" xfId="968" xr:uid="{00000000-0005-0000-0000-0000C7030000}"/>
    <cellStyle name="Énfasis2 9 15" xfId="969" xr:uid="{00000000-0005-0000-0000-0000C8030000}"/>
    <cellStyle name="Énfasis2 9 16" xfId="970" xr:uid="{00000000-0005-0000-0000-0000C9030000}"/>
    <cellStyle name="Énfasis2 9 17" xfId="971" xr:uid="{00000000-0005-0000-0000-0000CA030000}"/>
    <cellStyle name="Énfasis2 9 18" xfId="972" xr:uid="{00000000-0005-0000-0000-0000CB030000}"/>
    <cellStyle name="Énfasis2 9 19" xfId="973" xr:uid="{00000000-0005-0000-0000-0000CC030000}"/>
    <cellStyle name="Énfasis2 9 2" xfId="974" xr:uid="{00000000-0005-0000-0000-0000CD030000}"/>
    <cellStyle name="Énfasis2 9 20" xfId="975" xr:uid="{00000000-0005-0000-0000-0000CE030000}"/>
    <cellStyle name="Énfasis2 9 21" xfId="976" xr:uid="{00000000-0005-0000-0000-0000CF030000}"/>
    <cellStyle name="Énfasis2 9 22" xfId="977" xr:uid="{00000000-0005-0000-0000-0000D0030000}"/>
    <cellStyle name="Énfasis2 9 3" xfId="978" xr:uid="{00000000-0005-0000-0000-0000D1030000}"/>
    <cellStyle name="Énfasis2 9 4" xfId="979" xr:uid="{00000000-0005-0000-0000-0000D2030000}"/>
    <cellStyle name="Énfasis2 9 5" xfId="980" xr:uid="{00000000-0005-0000-0000-0000D3030000}"/>
    <cellStyle name="Énfasis2 9 6" xfId="981" xr:uid="{00000000-0005-0000-0000-0000D4030000}"/>
    <cellStyle name="Énfasis2 9 7" xfId="982" xr:uid="{00000000-0005-0000-0000-0000D5030000}"/>
    <cellStyle name="Énfasis2 9 8" xfId="983" xr:uid="{00000000-0005-0000-0000-0000D6030000}"/>
    <cellStyle name="Énfasis2 9 9" xfId="984" xr:uid="{00000000-0005-0000-0000-0000D7030000}"/>
    <cellStyle name="Énfasis3" xfId="985" builtinId="37" customBuiltin="1"/>
    <cellStyle name="Énfasis3 10" xfId="986" xr:uid="{00000000-0005-0000-0000-0000D9030000}"/>
    <cellStyle name="Énfasis3 11" xfId="987" xr:uid="{00000000-0005-0000-0000-0000DA030000}"/>
    <cellStyle name="Énfasis3 12" xfId="988" xr:uid="{00000000-0005-0000-0000-0000DB030000}"/>
    <cellStyle name="Énfasis3 13" xfId="989" xr:uid="{00000000-0005-0000-0000-0000DC030000}"/>
    <cellStyle name="Énfasis3 14" xfId="990" xr:uid="{00000000-0005-0000-0000-0000DD030000}"/>
    <cellStyle name="Énfasis3 15" xfId="991" xr:uid="{00000000-0005-0000-0000-0000DE030000}"/>
    <cellStyle name="Énfasis3 16" xfId="992" xr:uid="{00000000-0005-0000-0000-0000DF030000}"/>
    <cellStyle name="Énfasis3 17" xfId="993" xr:uid="{00000000-0005-0000-0000-0000E0030000}"/>
    <cellStyle name="Énfasis3 18" xfId="994" xr:uid="{00000000-0005-0000-0000-0000E1030000}"/>
    <cellStyle name="Énfasis3 2" xfId="995" xr:uid="{00000000-0005-0000-0000-0000E2030000}"/>
    <cellStyle name="Énfasis3 3" xfId="996" xr:uid="{00000000-0005-0000-0000-0000E3030000}"/>
    <cellStyle name="Énfasis3 4" xfId="997" xr:uid="{00000000-0005-0000-0000-0000E4030000}"/>
    <cellStyle name="Énfasis3 5" xfId="998" xr:uid="{00000000-0005-0000-0000-0000E5030000}"/>
    <cellStyle name="Énfasis3 6" xfId="999" xr:uid="{00000000-0005-0000-0000-0000E6030000}"/>
    <cellStyle name="Énfasis3 7" xfId="1000" xr:uid="{00000000-0005-0000-0000-0000E7030000}"/>
    <cellStyle name="Énfasis3 8" xfId="1001" xr:uid="{00000000-0005-0000-0000-0000E8030000}"/>
    <cellStyle name="Énfasis3 9" xfId="1002" xr:uid="{00000000-0005-0000-0000-0000E9030000}"/>
    <cellStyle name="Énfasis3 9 10" xfId="1003" xr:uid="{00000000-0005-0000-0000-0000EA030000}"/>
    <cellStyle name="Énfasis3 9 11" xfId="1004" xr:uid="{00000000-0005-0000-0000-0000EB030000}"/>
    <cellStyle name="Énfasis3 9 12" xfId="1005" xr:uid="{00000000-0005-0000-0000-0000EC030000}"/>
    <cellStyle name="Énfasis3 9 13" xfId="1006" xr:uid="{00000000-0005-0000-0000-0000ED030000}"/>
    <cellStyle name="Énfasis3 9 14" xfId="1007" xr:uid="{00000000-0005-0000-0000-0000EE030000}"/>
    <cellStyle name="Énfasis3 9 15" xfId="1008" xr:uid="{00000000-0005-0000-0000-0000EF030000}"/>
    <cellStyle name="Énfasis3 9 16" xfId="1009" xr:uid="{00000000-0005-0000-0000-0000F0030000}"/>
    <cellStyle name="Énfasis3 9 17" xfId="1010" xr:uid="{00000000-0005-0000-0000-0000F1030000}"/>
    <cellStyle name="Énfasis3 9 18" xfId="1011" xr:uid="{00000000-0005-0000-0000-0000F2030000}"/>
    <cellStyle name="Énfasis3 9 19" xfId="1012" xr:uid="{00000000-0005-0000-0000-0000F3030000}"/>
    <cellStyle name="Énfasis3 9 2" xfId="1013" xr:uid="{00000000-0005-0000-0000-0000F4030000}"/>
    <cellStyle name="Énfasis3 9 20" xfId="1014" xr:uid="{00000000-0005-0000-0000-0000F5030000}"/>
    <cellStyle name="Énfasis3 9 21" xfId="1015" xr:uid="{00000000-0005-0000-0000-0000F6030000}"/>
    <cellStyle name="Énfasis3 9 22" xfId="1016" xr:uid="{00000000-0005-0000-0000-0000F7030000}"/>
    <cellStyle name="Énfasis3 9 3" xfId="1017" xr:uid="{00000000-0005-0000-0000-0000F8030000}"/>
    <cellStyle name="Énfasis3 9 4" xfId="1018" xr:uid="{00000000-0005-0000-0000-0000F9030000}"/>
    <cellStyle name="Énfasis3 9 5" xfId="1019" xr:uid="{00000000-0005-0000-0000-0000FA030000}"/>
    <cellStyle name="Énfasis3 9 6" xfId="1020" xr:uid="{00000000-0005-0000-0000-0000FB030000}"/>
    <cellStyle name="Énfasis3 9 7" xfId="1021" xr:uid="{00000000-0005-0000-0000-0000FC030000}"/>
    <cellStyle name="Énfasis3 9 8" xfId="1022" xr:uid="{00000000-0005-0000-0000-0000FD030000}"/>
    <cellStyle name="Énfasis3 9 9" xfId="1023" xr:uid="{00000000-0005-0000-0000-0000FE030000}"/>
    <cellStyle name="Énfasis4" xfId="1024" builtinId="41" customBuiltin="1"/>
    <cellStyle name="Énfasis4 10" xfId="1025" xr:uid="{00000000-0005-0000-0000-000000040000}"/>
    <cellStyle name="Énfasis4 11" xfId="1026" xr:uid="{00000000-0005-0000-0000-000001040000}"/>
    <cellStyle name="Énfasis4 12" xfId="1027" xr:uid="{00000000-0005-0000-0000-000002040000}"/>
    <cellStyle name="Énfasis4 13" xfId="1028" xr:uid="{00000000-0005-0000-0000-000003040000}"/>
    <cellStyle name="Énfasis4 14" xfId="1029" xr:uid="{00000000-0005-0000-0000-000004040000}"/>
    <cellStyle name="Énfasis4 15" xfId="1030" xr:uid="{00000000-0005-0000-0000-000005040000}"/>
    <cellStyle name="Énfasis4 16" xfId="1031" xr:uid="{00000000-0005-0000-0000-000006040000}"/>
    <cellStyle name="Énfasis4 17" xfId="1032" xr:uid="{00000000-0005-0000-0000-000007040000}"/>
    <cellStyle name="Énfasis4 18" xfId="1033" xr:uid="{00000000-0005-0000-0000-000008040000}"/>
    <cellStyle name="Énfasis4 2" xfId="1034" xr:uid="{00000000-0005-0000-0000-000009040000}"/>
    <cellStyle name="Énfasis4 3" xfId="1035" xr:uid="{00000000-0005-0000-0000-00000A040000}"/>
    <cellStyle name="Énfasis4 4" xfId="1036" xr:uid="{00000000-0005-0000-0000-00000B040000}"/>
    <cellStyle name="Énfasis4 5" xfId="1037" xr:uid="{00000000-0005-0000-0000-00000C040000}"/>
    <cellStyle name="Énfasis4 6" xfId="1038" xr:uid="{00000000-0005-0000-0000-00000D040000}"/>
    <cellStyle name="Énfasis4 7" xfId="1039" xr:uid="{00000000-0005-0000-0000-00000E040000}"/>
    <cellStyle name="Énfasis4 8" xfId="1040" xr:uid="{00000000-0005-0000-0000-00000F040000}"/>
    <cellStyle name="Énfasis4 9" xfId="1041" xr:uid="{00000000-0005-0000-0000-000010040000}"/>
    <cellStyle name="Énfasis4 9 10" xfId="1042" xr:uid="{00000000-0005-0000-0000-000011040000}"/>
    <cellStyle name="Énfasis4 9 11" xfId="1043" xr:uid="{00000000-0005-0000-0000-000012040000}"/>
    <cellStyle name="Énfasis4 9 12" xfId="1044" xr:uid="{00000000-0005-0000-0000-000013040000}"/>
    <cellStyle name="Énfasis4 9 13" xfId="1045" xr:uid="{00000000-0005-0000-0000-000014040000}"/>
    <cellStyle name="Énfasis4 9 14" xfId="1046" xr:uid="{00000000-0005-0000-0000-000015040000}"/>
    <cellStyle name="Énfasis4 9 15" xfId="1047" xr:uid="{00000000-0005-0000-0000-000016040000}"/>
    <cellStyle name="Énfasis4 9 16" xfId="1048" xr:uid="{00000000-0005-0000-0000-000017040000}"/>
    <cellStyle name="Énfasis4 9 17" xfId="1049" xr:uid="{00000000-0005-0000-0000-000018040000}"/>
    <cellStyle name="Énfasis4 9 18" xfId="1050" xr:uid="{00000000-0005-0000-0000-000019040000}"/>
    <cellStyle name="Énfasis4 9 19" xfId="1051" xr:uid="{00000000-0005-0000-0000-00001A040000}"/>
    <cellStyle name="Énfasis4 9 2" xfId="1052" xr:uid="{00000000-0005-0000-0000-00001B040000}"/>
    <cellStyle name="Énfasis4 9 20" xfId="1053" xr:uid="{00000000-0005-0000-0000-00001C040000}"/>
    <cellStyle name="Énfasis4 9 21" xfId="1054" xr:uid="{00000000-0005-0000-0000-00001D040000}"/>
    <cellStyle name="Énfasis4 9 22" xfId="1055" xr:uid="{00000000-0005-0000-0000-00001E040000}"/>
    <cellStyle name="Énfasis4 9 3" xfId="1056" xr:uid="{00000000-0005-0000-0000-00001F040000}"/>
    <cellStyle name="Énfasis4 9 4" xfId="1057" xr:uid="{00000000-0005-0000-0000-000020040000}"/>
    <cellStyle name="Énfasis4 9 5" xfId="1058" xr:uid="{00000000-0005-0000-0000-000021040000}"/>
    <cellStyle name="Énfasis4 9 6" xfId="1059" xr:uid="{00000000-0005-0000-0000-000022040000}"/>
    <cellStyle name="Énfasis4 9 7" xfId="1060" xr:uid="{00000000-0005-0000-0000-000023040000}"/>
    <cellStyle name="Énfasis4 9 8" xfId="1061" xr:uid="{00000000-0005-0000-0000-000024040000}"/>
    <cellStyle name="Énfasis4 9 9" xfId="1062" xr:uid="{00000000-0005-0000-0000-000025040000}"/>
    <cellStyle name="Énfasis5" xfId="1063" builtinId="45" customBuiltin="1"/>
    <cellStyle name="Énfasis5 10" xfId="1064" xr:uid="{00000000-0005-0000-0000-000027040000}"/>
    <cellStyle name="Énfasis5 11" xfId="1065" xr:uid="{00000000-0005-0000-0000-000028040000}"/>
    <cellStyle name="Énfasis5 12" xfId="1066" xr:uid="{00000000-0005-0000-0000-000029040000}"/>
    <cellStyle name="Énfasis5 13" xfId="1067" xr:uid="{00000000-0005-0000-0000-00002A040000}"/>
    <cellStyle name="Énfasis5 14" xfId="1068" xr:uid="{00000000-0005-0000-0000-00002B040000}"/>
    <cellStyle name="Énfasis5 15" xfId="1069" xr:uid="{00000000-0005-0000-0000-00002C040000}"/>
    <cellStyle name="Énfasis5 16" xfId="1070" xr:uid="{00000000-0005-0000-0000-00002D040000}"/>
    <cellStyle name="Énfasis5 17" xfId="1071" xr:uid="{00000000-0005-0000-0000-00002E040000}"/>
    <cellStyle name="Énfasis5 18" xfId="1072" xr:uid="{00000000-0005-0000-0000-00002F040000}"/>
    <cellStyle name="Énfasis5 2" xfId="1073" xr:uid="{00000000-0005-0000-0000-000030040000}"/>
    <cellStyle name="Énfasis5 3" xfId="1074" xr:uid="{00000000-0005-0000-0000-000031040000}"/>
    <cellStyle name="Énfasis5 4" xfId="1075" xr:uid="{00000000-0005-0000-0000-000032040000}"/>
    <cellStyle name="Énfasis5 5" xfId="1076" xr:uid="{00000000-0005-0000-0000-000033040000}"/>
    <cellStyle name="Énfasis5 6" xfId="1077" xr:uid="{00000000-0005-0000-0000-000034040000}"/>
    <cellStyle name="Énfasis5 7" xfId="1078" xr:uid="{00000000-0005-0000-0000-000035040000}"/>
    <cellStyle name="Énfasis5 8" xfId="1079" xr:uid="{00000000-0005-0000-0000-000036040000}"/>
    <cellStyle name="Énfasis5 9" xfId="1080" xr:uid="{00000000-0005-0000-0000-000037040000}"/>
    <cellStyle name="Énfasis5 9 10" xfId="1081" xr:uid="{00000000-0005-0000-0000-000038040000}"/>
    <cellStyle name="Énfasis5 9 11" xfId="1082" xr:uid="{00000000-0005-0000-0000-000039040000}"/>
    <cellStyle name="Énfasis5 9 12" xfId="1083" xr:uid="{00000000-0005-0000-0000-00003A040000}"/>
    <cellStyle name="Énfasis5 9 13" xfId="1084" xr:uid="{00000000-0005-0000-0000-00003B040000}"/>
    <cellStyle name="Énfasis5 9 14" xfId="1085" xr:uid="{00000000-0005-0000-0000-00003C040000}"/>
    <cellStyle name="Énfasis5 9 15" xfId="1086" xr:uid="{00000000-0005-0000-0000-00003D040000}"/>
    <cellStyle name="Énfasis5 9 16" xfId="1087" xr:uid="{00000000-0005-0000-0000-00003E040000}"/>
    <cellStyle name="Énfasis5 9 17" xfId="1088" xr:uid="{00000000-0005-0000-0000-00003F040000}"/>
    <cellStyle name="Énfasis5 9 18" xfId="1089" xr:uid="{00000000-0005-0000-0000-000040040000}"/>
    <cellStyle name="Énfasis5 9 19" xfId="1090" xr:uid="{00000000-0005-0000-0000-000041040000}"/>
    <cellStyle name="Énfasis5 9 2" xfId="1091" xr:uid="{00000000-0005-0000-0000-000042040000}"/>
    <cellStyle name="Énfasis5 9 20" xfId="1092" xr:uid="{00000000-0005-0000-0000-000043040000}"/>
    <cellStyle name="Énfasis5 9 21" xfId="1093" xr:uid="{00000000-0005-0000-0000-000044040000}"/>
    <cellStyle name="Énfasis5 9 22" xfId="1094" xr:uid="{00000000-0005-0000-0000-000045040000}"/>
    <cellStyle name="Énfasis5 9 3" xfId="1095" xr:uid="{00000000-0005-0000-0000-000046040000}"/>
    <cellStyle name="Énfasis5 9 4" xfId="1096" xr:uid="{00000000-0005-0000-0000-000047040000}"/>
    <cellStyle name="Énfasis5 9 5" xfId="1097" xr:uid="{00000000-0005-0000-0000-000048040000}"/>
    <cellStyle name="Énfasis5 9 6" xfId="1098" xr:uid="{00000000-0005-0000-0000-000049040000}"/>
    <cellStyle name="Énfasis5 9 7" xfId="1099" xr:uid="{00000000-0005-0000-0000-00004A040000}"/>
    <cellStyle name="Énfasis5 9 8" xfId="1100" xr:uid="{00000000-0005-0000-0000-00004B040000}"/>
    <cellStyle name="Énfasis5 9 9" xfId="1101" xr:uid="{00000000-0005-0000-0000-00004C040000}"/>
    <cellStyle name="Énfasis6" xfId="1102" builtinId="49" customBuiltin="1"/>
    <cellStyle name="Énfasis6 10" xfId="1103" xr:uid="{00000000-0005-0000-0000-00004E040000}"/>
    <cellStyle name="Énfasis6 11" xfId="1104" xr:uid="{00000000-0005-0000-0000-00004F040000}"/>
    <cellStyle name="Énfasis6 12" xfId="1105" xr:uid="{00000000-0005-0000-0000-000050040000}"/>
    <cellStyle name="Énfasis6 13" xfId="1106" xr:uid="{00000000-0005-0000-0000-000051040000}"/>
    <cellStyle name="Énfasis6 14" xfId="1107" xr:uid="{00000000-0005-0000-0000-000052040000}"/>
    <cellStyle name="Énfasis6 15" xfId="1108" xr:uid="{00000000-0005-0000-0000-000053040000}"/>
    <cellStyle name="Énfasis6 16" xfId="1109" xr:uid="{00000000-0005-0000-0000-000054040000}"/>
    <cellStyle name="Énfasis6 17" xfId="1110" xr:uid="{00000000-0005-0000-0000-000055040000}"/>
    <cellStyle name="Énfasis6 18" xfId="1111" xr:uid="{00000000-0005-0000-0000-000056040000}"/>
    <cellStyle name="Énfasis6 2" xfId="1112" xr:uid="{00000000-0005-0000-0000-000057040000}"/>
    <cellStyle name="Énfasis6 3" xfId="1113" xr:uid="{00000000-0005-0000-0000-000058040000}"/>
    <cellStyle name="Énfasis6 4" xfId="1114" xr:uid="{00000000-0005-0000-0000-000059040000}"/>
    <cellStyle name="Énfasis6 5" xfId="1115" xr:uid="{00000000-0005-0000-0000-00005A040000}"/>
    <cellStyle name="Énfasis6 6" xfId="1116" xr:uid="{00000000-0005-0000-0000-00005B040000}"/>
    <cellStyle name="Énfasis6 7" xfId="1117" xr:uid="{00000000-0005-0000-0000-00005C040000}"/>
    <cellStyle name="Énfasis6 8" xfId="1118" xr:uid="{00000000-0005-0000-0000-00005D040000}"/>
    <cellStyle name="Énfasis6 9" xfId="1119" xr:uid="{00000000-0005-0000-0000-00005E040000}"/>
    <cellStyle name="Énfasis6 9 10" xfId="1120" xr:uid="{00000000-0005-0000-0000-00005F040000}"/>
    <cellStyle name="Énfasis6 9 11" xfId="1121" xr:uid="{00000000-0005-0000-0000-000060040000}"/>
    <cellStyle name="Énfasis6 9 12" xfId="1122" xr:uid="{00000000-0005-0000-0000-000061040000}"/>
    <cellStyle name="Énfasis6 9 13" xfId="1123" xr:uid="{00000000-0005-0000-0000-000062040000}"/>
    <cellStyle name="Énfasis6 9 14" xfId="1124" xr:uid="{00000000-0005-0000-0000-000063040000}"/>
    <cellStyle name="Énfasis6 9 15" xfId="1125" xr:uid="{00000000-0005-0000-0000-000064040000}"/>
    <cellStyle name="Énfasis6 9 16" xfId="1126" xr:uid="{00000000-0005-0000-0000-000065040000}"/>
    <cellStyle name="Énfasis6 9 17" xfId="1127" xr:uid="{00000000-0005-0000-0000-000066040000}"/>
    <cellStyle name="Énfasis6 9 18" xfId="1128" xr:uid="{00000000-0005-0000-0000-000067040000}"/>
    <cellStyle name="Énfasis6 9 19" xfId="1129" xr:uid="{00000000-0005-0000-0000-000068040000}"/>
    <cellStyle name="Énfasis6 9 2" xfId="1130" xr:uid="{00000000-0005-0000-0000-000069040000}"/>
    <cellStyle name="Énfasis6 9 20" xfId="1131" xr:uid="{00000000-0005-0000-0000-00006A040000}"/>
    <cellStyle name="Énfasis6 9 21" xfId="1132" xr:uid="{00000000-0005-0000-0000-00006B040000}"/>
    <cellStyle name="Énfasis6 9 22" xfId="1133" xr:uid="{00000000-0005-0000-0000-00006C040000}"/>
    <cellStyle name="Énfasis6 9 3" xfId="1134" xr:uid="{00000000-0005-0000-0000-00006D040000}"/>
    <cellStyle name="Énfasis6 9 4" xfId="1135" xr:uid="{00000000-0005-0000-0000-00006E040000}"/>
    <cellStyle name="Énfasis6 9 5" xfId="1136" xr:uid="{00000000-0005-0000-0000-00006F040000}"/>
    <cellStyle name="Énfasis6 9 6" xfId="1137" xr:uid="{00000000-0005-0000-0000-000070040000}"/>
    <cellStyle name="Énfasis6 9 7" xfId="1138" xr:uid="{00000000-0005-0000-0000-000071040000}"/>
    <cellStyle name="Énfasis6 9 8" xfId="1139" xr:uid="{00000000-0005-0000-0000-000072040000}"/>
    <cellStyle name="Énfasis6 9 9" xfId="1140" xr:uid="{00000000-0005-0000-0000-000073040000}"/>
    <cellStyle name="Entrada" xfId="1141" builtinId="20" customBuiltin="1"/>
    <cellStyle name="Entrada 10" xfId="1142" xr:uid="{00000000-0005-0000-0000-000075040000}"/>
    <cellStyle name="Entrada 11" xfId="1143" xr:uid="{00000000-0005-0000-0000-000076040000}"/>
    <cellStyle name="Entrada 12" xfId="1144" xr:uid="{00000000-0005-0000-0000-000077040000}"/>
    <cellStyle name="Entrada 13" xfId="1145" xr:uid="{00000000-0005-0000-0000-000078040000}"/>
    <cellStyle name="Entrada 14" xfId="1146" xr:uid="{00000000-0005-0000-0000-000079040000}"/>
    <cellStyle name="Entrada 15" xfId="1147" xr:uid="{00000000-0005-0000-0000-00007A040000}"/>
    <cellStyle name="Entrada 16" xfId="1148" xr:uid="{00000000-0005-0000-0000-00007B040000}"/>
    <cellStyle name="Entrada 17" xfId="1149" xr:uid="{00000000-0005-0000-0000-00007C040000}"/>
    <cellStyle name="Entrada 18" xfId="1150" xr:uid="{00000000-0005-0000-0000-00007D040000}"/>
    <cellStyle name="Entrada 2" xfId="1151" xr:uid="{00000000-0005-0000-0000-00007E040000}"/>
    <cellStyle name="Entrada 3" xfId="1152" xr:uid="{00000000-0005-0000-0000-00007F040000}"/>
    <cellStyle name="Entrada 4" xfId="1153" xr:uid="{00000000-0005-0000-0000-000080040000}"/>
    <cellStyle name="Entrada 5" xfId="1154" xr:uid="{00000000-0005-0000-0000-000081040000}"/>
    <cellStyle name="Entrada 6" xfId="1155" xr:uid="{00000000-0005-0000-0000-000082040000}"/>
    <cellStyle name="Entrada 7" xfId="1156" xr:uid="{00000000-0005-0000-0000-000083040000}"/>
    <cellStyle name="Entrada 8" xfId="1157" xr:uid="{00000000-0005-0000-0000-000084040000}"/>
    <cellStyle name="Entrada 9" xfId="1158" xr:uid="{00000000-0005-0000-0000-000085040000}"/>
    <cellStyle name="Entrada 9 10" xfId="1159" xr:uid="{00000000-0005-0000-0000-000086040000}"/>
    <cellStyle name="Entrada 9 11" xfId="1160" xr:uid="{00000000-0005-0000-0000-000087040000}"/>
    <cellStyle name="Entrada 9 12" xfId="1161" xr:uid="{00000000-0005-0000-0000-000088040000}"/>
    <cellStyle name="Entrada 9 13" xfId="1162" xr:uid="{00000000-0005-0000-0000-000089040000}"/>
    <cellStyle name="Entrada 9 14" xfId="1163" xr:uid="{00000000-0005-0000-0000-00008A040000}"/>
    <cellStyle name="Entrada 9 15" xfId="1164" xr:uid="{00000000-0005-0000-0000-00008B040000}"/>
    <cellStyle name="Entrada 9 16" xfId="1165" xr:uid="{00000000-0005-0000-0000-00008C040000}"/>
    <cellStyle name="Entrada 9 17" xfId="1166" xr:uid="{00000000-0005-0000-0000-00008D040000}"/>
    <cellStyle name="Entrada 9 18" xfId="1167" xr:uid="{00000000-0005-0000-0000-00008E040000}"/>
    <cellStyle name="Entrada 9 19" xfId="1168" xr:uid="{00000000-0005-0000-0000-00008F040000}"/>
    <cellStyle name="Entrada 9 2" xfId="1169" xr:uid="{00000000-0005-0000-0000-000090040000}"/>
    <cellStyle name="Entrada 9 20" xfId="1170" xr:uid="{00000000-0005-0000-0000-000091040000}"/>
    <cellStyle name="Entrada 9 21" xfId="1171" xr:uid="{00000000-0005-0000-0000-000092040000}"/>
    <cellStyle name="Entrada 9 22" xfId="1172" xr:uid="{00000000-0005-0000-0000-000093040000}"/>
    <cellStyle name="Entrada 9 3" xfId="1173" xr:uid="{00000000-0005-0000-0000-000094040000}"/>
    <cellStyle name="Entrada 9 4" xfId="1174" xr:uid="{00000000-0005-0000-0000-000095040000}"/>
    <cellStyle name="Entrada 9 5" xfId="1175" xr:uid="{00000000-0005-0000-0000-000096040000}"/>
    <cellStyle name="Entrada 9 6" xfId="1176" xr:uid="{00000000-0005-0000-0000-000097040000}"/>
    <cellStyle name="Entrada 9 7" xfId="1177" xr:uid="{00000000-0005-0000-0000-000098040000}"/>
    <cellStyle name="Entrada 9 8" xfId="1178" xr:uid="{00000000-0005-0000-0000-000099040000}"/>
    <cellStyle name="Entrada 9 9" xfId="1179" xr:uid="{00000000-0005-0000-0000-00009A040000}"/>
    <cellStyle name="Euro" xfId="1180" xr:uid="{00000000-0005-0000-0000-00009B040000}"/>
    <cellStyle name="Euro 10" xfId="1181" xr:uid="{00000000-0005-0000-0000-00009C040000}"/>
    <cellStyle name="Euro 11" xfId="1182" xr:uid="{00000000-0005-0000-0000-00009D040000}"/>
    <cellStyle name="Euro 12" xfId="1183" xr:uid="{00000000-0005-0000-0000-00009E040000}"/>
    <cellStyle name="Euro 13" xfId="1184" xr:uid="{00000000-0005-0000-0000-00009F040000}"/>
    <cellStyle name="Euro 14" xfId="1185" xr:uid="{00000000-0005-0000-0000-0000A0040000}"/>
    <cellStyle name="Euro 15" xfId="1186" xr:uid="{00000000-0005-0000-0000-0000A1040000}"/>
    <cellStyle name="Euro 16" xfId="1187" xr:uid="{00000000-0005-0000-0000-0000A2040000}"/>
    <cellStyle name="Euro 17" xfId="1188" xr:uid="{00000000-0005-0000-0000-0000A3040000}"/>
    <cellStyle name="Euro 18" xfId="1189" xr:uid="{00000000-0005-0000-0000-0000A4040000}"/>
    <cellStyle name="Euro 19" xfId="1190" xr:uid="{00000000-0005-0000-0000-0000A5040000}"/>
    <cellStyle name="Euro 2" xfId="1191" xr:uid="{00000000-0005-0000-0000-0000A6040000}"/>
    <cellStyle name="Euro 20" xfId="1192" xr:uid="{00000000-0005-0000-0000-0000A7040000}"/>
    <cellStyle name="Euro 21" xfId="1193" xr:uid="{00000000-0005-0000-0000-0000A8040000}"/>
    <cellStyle name="Euro 22" xfId="1194" xr:uid="{00000000-0005-0000-0000-0000A9040000}"/>
    <cellStyle name="Euro 23" xfId="1195" xr:uid="{00000000-0005-0000-0000-0000AA040000}"/>
    <cellStyle name="Euro 24" xfId="1196" xr:uid="{00000000-0005-0000-0000-0000AB040000}"/>
    <cellStyle name="Euro 25" xfId="1197" xr:uid="{00000000-0005-0000-0000-0000AC040000}"/>
    <cellStyle name="Euro 26" xfId="1198" xr:uid="{00000000-0005-0000-0000-0000AD040000}"/>
    <cellStyle name="Euro 27" xfId="1199" xr:uid="{00000000-0005-0000-0000-0000AE040000}"/>
    <cellStyle name="Euro 28" xfId="1200" xr:uid="{00000000-0005-0000-0000-0000AF040000}"/>
    <cellStyle name="Euro 29" xfId="1201" xr:uid="{00000000-0005-0000-0000-0000B0040000}"/>
    <cellStyle name="Euro 3" xfId="1202" xr:uid="{00000000-0005-0000-0000-0000B1040000}"/>
    <cellStyle name="Euro 4" xfId="1203" xr:uid="{00000000-0005-0000-0000-0000B2040000}"/>
    <cellStyle name="Euro 5" xfId="1204" xr:uid="{00000000-0005-0000-0000-0000B3040000}"/>
    <cellStyle name="Euro 6" xfId="1205" xr:uid="{00000000-0005-0000-0000-0000B4040000}"/>
    <cellStyle name="Euro 7" xfId="1206" xr:uid="{00000000-0005-0000-0000-0000B5040000}"/>
    <cellStyle name="Euro 8" xfId="1207" xr:uid="{00000000-0005-0000-0000-0000B6040000}"/>
    <cellStyle name="Euro 9" xfId="1208" xr:uid="{00000000-0005-0000-0000-0000B7040000}"/>
    <cellStyle name="Hipervínculo 2" xfId="1209" xr:uid="{00000000-0005-0000-0000-0000B8040000}"/>
    <cellStyle name="Hipervínculo 31" xfId="1210" xr:uid="{00000000-0005-0000-0000-0000B9040000}"/>
    <cellStyle name="Incorrecto" xfId="1211" builtinId="27" customBuiltin="1"/>
    <cellStyle name="Incorrecto 10" xfId="1212" xr:uid="{00000000-0005-0000-0000-0000BB040000}"/>
    <cellStyle name="Incorrecto 11" xfId="1213" xr:uid="{00000000-0005-0000-0000-0000BC040000}"/>
    <cellStyle name="Incorrecto 12" xfId="1214" xr:uid="{00000000-0005-0000-0000-0000BD040000}"/>
    <cellStyle name="Incorrecto 13" xfId="1215" xr:uid="{00000000-0005-0000-0000-0000BE040000}"/>
    <cellStyle name="Incorrecto 14" xfId="1216" xr:uid="{00000000-0005-0000-0000-0000BF040000}"/>
    <cellStyle name="Incorrecto 15" xfId="1217" xr:uid="{00000000-0005-0000-0000-0000C0040000}"/>
    <cellStyle name="Incorrecto 16" xfId="1218" xr:uid="{00000000-0005-0000-0000-0000C1040000}"/>
    <cellStyle name="Incorrecto 17" xfId="1219" xr:uid="{00000000-0005-0000-0000-0000C2040000}"/>
    <cellStyle name="Incorrecto 18" xfId="1220" xr:uid="{00000000-0005-0000-0000-0000C3040000}"/>
    <cellStyle name="Incorrecto 2" xfId="1221" xr:uid="{00000000-0005-0000-0000-0000C4040000}"/>
    <cellStyle name="Incorrecto 3" xfId="1222" xr:uid="{00000000-0005-0000-0000-0000C5040000}"/>
    <cellStyle name="Incorrecto 4" xfId="1223" xr:uid="{00000000-0005-0000-0000-0000C6040000}"/>
    <cellStyle name="Incorrecto 5" xfId="1224" xr:uid="{00000000-0005-0000-0000-0000C7040000}"/>
    <cellStyle name="Incorrecto 6" xfId="1225" xr:uid="{00000000-0005-0000-0000-0000C8040000}"/>
    <cellStyle name="Incorrecto 7" xfId="1226" xr:uid="{00000000-0005-0000-0000-0000C9040000}"/>
    <cellStyle name="Incorrecto 8" xfId="1227" xr:uid="{00000000-0005-0000-0000-0000CA040000}"/>
    <cellStyle name="Incorrecto 9" xfId="1228" xr:uid="{00000000-0005-0000-0000-0000CB040000}"/>
    <cellStyle name="Incorrecto 9 10" xfId="1229" xr:uid="{00000000-0005-0000-0000-0000CC040000}"/>
    <cellStyle name="Incorrecto 9 11" xfId="1230" xr:uid="{00000000-0005-0000-0000-0000CD040000}"/>
    <cellStyle name="Incorrecto 9 12" xfId="1231" xr:uid="{00000000-0005-0000-0000-0000CE040000}"/>
    <cellStyle name="Incorrecto 9 13" xfId="1232" xr:uid="{00000000-0005-0000-0000-0000CF040000}"/>
    <cellStyle name="Incorrecto 9 14" xfId="1233" xr:uid="{00000000-0005-0000-0000-0000D0040000}"/>
    <cellStyle name="Incorrecto 9 15" xfId="1234" xr:uid="{00000000-0005-0000-0000-0000D1040000}"/>
    <cellStyle name="Incorrecto 9 16" xfId="1235" xr:uid="{00000000-0005-0000-0000-0000D2040000}"/>
    <cellStyle name="Incorrecto 9 17" xfId="1236" xr:uid="{00000000-0005-0000-0000-0000D3040000}"/>
    <cellStyle name="Incorrecto 9 18" xfId="1237" xr:uid="{00000000-0005-0000-0000-0000D4040000}"/>
    <cellStyle name="Incorrecto 9 19" xfId="1238" xr:uid="{00000000-0005-0000-0000-0000D5040000}"/>
    <cellStyle name="Incorrecto 9 2" xfId="1239" xr:uid="{00000000-0005-0000-0000-0000D6040000}"/>
    <cellStyle name="Incorrecto 9 20" xfId="1240" xr:uid="{00000000-0005-0000-0000-0000D7040000}"/>
    <cellStyle name="Incorrecto 9 21" xfId="1241" xr:uid="{00000000-0005-0000-0000-0000D8040000}"/>
    <cellStyle name="Incorrecto 9 22" xfId="1242" xr:uid="{00000000-0005-0000-0000-0000D9040000}"/>
    <cellStyle name="Incorrecto 9 3" xfId="1243" xr:uid="{00000000-0005-0000-0000-0000DA040000}"/>
    <cellStyle name="Incorrecto 9 4" xfId="1244" xr:uid="{00000000-0005-0000-0000-0000DB040000}"/>
    <cellStyle name="Incorrecto 9 5" xfId="1245" xr:uid="{00000000-0005-0000-0000-0000DC040000}"/>
    <cellStyle name="Incorrecto 9 6" xfId="1246" xr:uid="{00000000-0005-0000-0000-0000DD040000}"/>
    <cellStyle name="Incorrecto 9 7" xfId="1247" xr:uid="{00000000-0005-0000-0000-0000DE040000}"/>
    <cellStyle name="Incorrecto 9 8" xfId="1248" xr:uid="{00000000-0005-0000-0000-0000DF040000}"/>
    <cellStyle name="Incorrecto 9 9" xfId="1249" xr:uid="{00000000-0005-0000-0000-0000E0040000}"/>
    <cellStyle name="Millares" xfId="1250" builtinId="3"/>
    <cellStyle name="Millares [0]" xfId="1251" builtinId="6"/>
    <cellStyle name="Millares [0] 2" xfId="1252" xr:uid="{00000000-0005-0000-0000-0000E3040000}"/>
    <cellStyle name="Millares 2" xfId="1253" xr:uid="{00000000-0005-0000-0000-0000E4040000}"/>
    <cellStyle name="Millares 2 10" xfId="1254" xr:uid="{00000000-0005-0000-0000-0000E5040000}"/>
    <cellStyle name="Millares 2 11" xfId="1255" xr:uid="{00000000-0005-0000-0000-0000E6040000}"/>
    <cellStyle name="Millares 2 12" xfId="1256" xr:uid="{00000000-0005-0000-0000-0000E7040000}"/>
    <cellStyle name="Millares 2 13" xfId="1257" xr:uid="{00000000-0005-0000-0000-0000E8040000}"/>
    <cellStyle name="Millares 2 13 2" xfId="1258" xr:uid="{00000000-0005-0000-0000-0000E9040000}"/>
    <cellStyle name="Millares 2 13 2 2" xfId="1259" xr:uid="{00000000-0005-0000-0000-0000EA040000}"/>
    <cellStyle name="Millares 2 13 2 2 2" xfId="1260" xr:uid="{00000000-0005-0000-0000-0000EB040000}"/>
    <cellStyle name="Millares 2 14" xfId="1261" xr:uid="{00000000-0005-0000-0000-0000EC040000}"/>
    <cellStyle name="Millares 2 2" xfId="1262" xr:uid="{00000000-0005-0000-0000-0000ED040000}"/>
    <cellStyle name="Millares 2 2 2" xfId="1263" xr:uid="{00000000-0005-0000-0000-0000EE040000}"/>
    <cellStyle name="Millares 2 2 3" xfId="1264" xr:uid="{00000000-0005-0000-0000-0000EF040000}"/>
    <cellStyle name="Millares 2 2 4" xfId="1265" xr:uid="{00000000-0005-0000-0000-0000F0040000}"/>
    <cellStyle name="Millares 2 3" xfId="1266" xr:uid="{00000000-0005-0000-0000-0000F1040000}"/>
    <cellStyle name="Millares 2 4" xfId="1267" xr:uid="{00000000-0005-0000-0000-0000F2040000}"/>
    <cellStyle name="Millares 2 5" xfId="1268" xr:uid="{00000000-0005-0000-0000-0000F3040000}"/>
    <cellStyle name="Millares 2 6" xfId="1269" xr:uid="{00000000-0005-0000-0000-0000F4040000}"/>
    <cellStyle name="Millares 2 7" xfId="1270" xr:uid="{00000000-0005-0000-0000-0000F5040000}"/>
    <cellStyle name="Millares 2 8" xfId="1271" xr:uid="{00000000-0005-0000-0000-0000F6040000}"/>
    <cellStyle name="Millares 2 9" xfId="1272" xr:uid="{00000000-0005-0000-0000-0000F7040000}"/>
    <cellStyle name="Millares 3" xfId="1273" xr:uid="{00000000-0005-0000-0000-0000F8040000}"/>
    <cellStyle name="Millares 3 2" xfId="1274" xr:uid="{00000000-0005-0000-0000-0000F9040000}"/>
    <cellStyle name="Millares 3 3" xfId="1275" xr:uid="{00000000-0005-0000-0000-0000FA040000}"/>
    <cellStyle name="Millares 4" xfId="1276" xr:uid="{00000000-0005-0000-0000-0000FB040000}"/>
    <cellStyle name="Millares 4 2" xfId="1277" xr:uid="{00000000-0005-0000-0000-0000FC040000}"/>
    <cellStyle name="Millares 4 2 2" xfId="1278" xr:uid="{00000000-0005-0000-0000-0000FD040000}"/>
    <cellStyle name="Millares 4 2 2 2" xfId="1279" xr:uid="{00000000-0005-0000-0000-0000FE040000}"/>
    <cellStyle name="Millares 4 3" xfId="1280" xr:uid="{00000000-0005-0000-0000-0000FF040000}"/>
    <cellStyle name="Millares 5" xfId="1281" xr:uid="{00000000-0005-0000-0000-000000050000}"/>
    <cellStyle name="Millares 6" xfId="1282" xr:uid="{00000000-0005-0000-0000-000001050000}"/>
    <cellStyle name="Millares 7" xfId="1283" xr:uid="{00000000-0005-0000-0000-000002050000}"/>
    <cellStyle name="Millares 8" xfId="1284" xr:uid="{00000000-0005-0000-0000-000003050000}"/>
    <cellStyle name="Moneda 2" xfId="1285" xr:uid="{00000000-0005-0000-0000-000004050000}"/>
    <cellStyle name="Moneda 2 2" xfId="1286" xr:uid="{00000000-0005-0000-0000-000005050000}"/>
    <cellStyle name="Moneda 2 3" xfId="1287" xr:uid="{00000000-0005-0000-0000-000006050000}"/>
    <cellStyle name="Neutral" xfId="1288" builtinId="28" customBuiltin="1"/>
    <cellStyle name="Neutral 10" xfId="1289" xr:uid="{00000000-0005-0000-0000-000008050000}"/>
    <cellStyle name="Neutral 11" xfId="1290" xr:uid="{00000000-0005-0000-0000-000009050000}"/>
    <cellStyle name="Neutral 12" xfId="1291" xr:uid="{00000000-0005-0000-0000-00000A050000}"/>
    <cellStyle name="Neutral 13" xfId="1292" xr:uid="{00000000-0005-0000-0000-00000B050000}"/>
    <cellStyle name="Neutral 14" xfId="1293" xr:uid="{00000000-0005-0000-0000-00000C050000}"/>
    <cellStyle name="Neutral 15" xfId="1294" xr:uid="{00000000-0005-0000-0000-00000D050000}"/>
    <cellStyle name="Neutral 16" xfId="1295" xr:uid="{00000000-0005-0000-0000-00000E050000}"/>
    <cellStyle name="Neutral 2" xfId="1296" xr:uid="{00000000-0005-0000-0000-00000F050000}"/>
    <cellStyle name="Neutral 3" xfId="1297" xr:uid="{00000000-0005-0000-0000-000010050000}"/>
    <cellStyle name="Neutral 4" xfId="1298" xr:uid="{00000000-0005-0000-0000-000011050000}"/>
    <cellStyle name="Neutral 5" xfId="1299" xr:uid="{00000000-0005-0000-0000-000012050000}"/>
    <cellStyle name="Neutral 6" xfId="1300" xr:uid="{00000000-0005-0000-0000-000013050000}"/>
    <cellStyle name="Neutral 7" xfId="1301" xr:uid="{00000000-0005-0000-0000-000014050000}"/>
    <cellStyle name="Neutral 8" xfId="1302" xr:uid="{00000000-0005-0000-0000-000015050000}"/>
    <cellStyle name="Neutral 9" xfId="1303" xr:uid="{00000000-0005-0000-0000-000016050000}"/>
    <cellStyle name="Normal" xfId="0" builtinId="0"/>
    <cellStyle name="Normal 10" xfId="1304" xr:uid="{00000000-0005-0000-0000-000018050000}"/>
    <cellStyle name="Normal 10 2" xfId="1305" xr:uid="{00000000-0005-0000-0000-000019050000}"/>
    <cellStyle name="Normal 11" xfId="1306" xr:uid="{00000000-0005-0000-0000-00001A050000}"/>
    <cellStyle name="Normal 11 2" xfId="1307" xr:uid="{00000000-0005-0000-0000-00001B050000}"/>
    <cellStyle name="Normal 110" xfId="1308" xr:uid="{00000000-0005-0000-0000-00001C050000}"/>
    <cellStyle name="Normal 112" xfId="1309" xr:uid="{00000000-0005-0000-0000-00001D050000}"/>
    <cellStyle name="Normal 113" xfId="1310" xr:uid="{00000000-0005-0000-0000-00001E050000}"/>
    <cellStyle name="Normal 115" xfId="1311" xr:uid="{00000000-0005-0000-0000-00001F050000}"/>
    <cellStyle name="Normal 12" xfId="1312" xr:uid="{00000000-0005-0000-0000-000020050000}"/>
    <cellStyle name="Normal 12 2" xfId="1313" xr:uid="{00000000-0005-0000-0000-000021050000}"/>
    <cellStyle name="Normal 13" xfId="1314" xr:uid="{00000000-0005-0000-0000-000022050000}"/>
    <cellStyle name="Normal 13 2" xfId="1315" xr:uid="{00000000-0005-0000-0000-000023050000}"/>
    <cellStyle name="Normal 14" xfId="1316" xr:uid="{00000000-0005-0000-0000-000024050000}"/>
    <cellStyle name="Normal 14 2" xfId="1317" xr:uid="{00000000-0005-0000-0000-000025050000}"/>
    <cellStyle name="Normal 15" xfId="1318" xr:uid="{00000000-0005-0000-0000-000026050000}"/>
    <cellStyle name="Normal 15 2" xfId="1319" xr:uid="{00000000-0005-0000-0000-000027050000}"/>
    <cellStyle name="Normal 16" xfId="1320" xr:uid="{00000000-0005-0000-0000-000028050000}"/>
    <cellStyle name="Normal 16 2" xfId="1321" xr:uid="{00000000-0005-0000-0000-000029050000}"/>
    <cellStyle name="Normal 17" xfId="1322" xr:uid="{00000000-0005-0000-0000-00002A050000}"/>
    <cellStyle name="Normal 17 2" xfId="1323" xr:uid="{00000000-0005-0000-0000-00002B050000}"/>
    <cellStyle name="Normal 18 2" xfId="1324" xr:uid="{00000000-0005-0000-0000-00002C050000}"/>
    <cellStyle name="Normal 19" xfId="1325" xr:uid="{00000000-0005-0000-0000-00002D050000}"/>
    <cellStyle name="Normal 19 2" xfId="1326" xr:uid="{00000000-0005-0000-0000-00002E050000}"/>
    <cellStyle name="Normal 2" xfId="1327" xr:uid="{00000000-0005-0000-0000-00002F050000}"/>
    <cellStyle name="Normal 2 10" xfId="1328" xr:uid="{00000000-0005-0000-0000-000030050000}"/>
    <cellStyle name="Normal 2 11" xfId="1329" xr:uid="{00000000-0005-0000-0000-000031050000}"/>
    <cellStyle name="Normal 2 12" xfId="1330" xr:uid="{00000000-0005-0000-0000-000032050000}"/>
    <cellStyle name="Normal 2 2" xfId="1331" xr:uid="{00000000-0005-0000-0000-000033050000}"/>
    <cellStyle name="Normal 2 2 2" xfId="1332" xr:uid="{00000000-0005-0000-0000-000034050000}"/>
    <cellStyle name="Normal 2 2 3" xfId="1333" xr:uid="{00000000-0005-0000-0000-000035050000}"/>
    <cellStyle name="Normal 2 2 4" xfId="1334" xr:uid="{00000000-0005-0000-0000-000036050000}"/>
    <cellStyle name="Normal 2 2 5" xfId="1335" xr:uid="{00000000-0005-0000-0000-000037050000}"/>
    <cellStyle name="Normal 2 3" xfId="1336" xr:uid="{00000000-0005-0000-0000-000038050000}"/>
    <cellStyle name="Normal 2 4" xfId="1337" xr:uid="{00000000-0005-0000-0000-000039050000}"/>
    <cellStyle name="Normal 2 5" xfId="1338" xr:uid="{00000000-0005-0000-0000-00003A050000}"/>
    <cellStyle name="Normal 2 6" xfId="1339" xr:uid="{00000000-0005-0000-0000-00003B050000}"/>
    <cellStyle name="Normal 2 7" xfId="1340" xr:uid="{00000000-0005-0000-0000-00003C050000}"/>
    <cellStyle name="Normal 2 8" xfId="1341" xr:uid="{00000000-0005-0000-0000-00003D050000}"/>
    <cellStyle name="Normal 2 9" xfId="1342" xr:uid="{00000000-0005-0000-0000-00003E050000}"/>
    <cellStyle name="Normal 20 2" xfId="1343" xr:uid="{00000000-0005-0000-0000-00003F050000}"/>
    <cellStyle name="Normal 21 2" xfId="1344" xr:uid="{00000000-0005-0000-0000-000040050000}"/>
    <cellStyle name="Normal 22 2" xfId="1345" xr:uid="{00000000-0005-0000-0000-000041050000}"/>
    <cellStyle name="Normal 23 2" xfId="1346" xr:uid="{00000000-0005-0000-0000-000042050000}"/>
    <cellStyle name="Normal 24 2" xfId="1347" xr:uid="{00000000-0005-0000-0000-000043050000}"/>
    <cellStyle name="Normal 25 2" xfId="1348" xr:uid="{00000000-0005-0000-0000-000044050000}"/>
    <cellStyle name="Normal 3" xfId="1349" xr:uid="{00000000-0005-0000-0000-000045050000}"/>
    <cellStyle name="Normal 3 10" xfId="1350" xr:uid="{00000000-0005-0000-0000-000046050000}"/>
    <cellStyle name="Normal 3 11" xfId="1351" xr:uid="{00000000-0005-0000-0000-000047050000}"/>
    <cellStyle name="Normal 3 12" xfId="1352" xr:uid="{00000000-0005-0000-0000-000048050000}"/>
    <cellStyle name="Normal 3 13" xfId="1353" xr:uid="{00000000-0005-0000-0000-000049050000}"/>
    <cellStyle name="Normal 3 14" xfId="1354" xr:uid="{00000000-0005-0000-0000-00004A050000}"/>
    <cellStyle name="Normal 3 15" xfId="1355" xr:uid="{00000000-0005-0000-0000-00004B050000}"/>
    <cellStyle name="Normal 3 16" xfId="1356" xr:uid="{00000000-0005-0000-0000-00004C050000}"/>
    <cellStyle name="Normal 3 17" xfId="1357" xr:uid="{00000000-0005-0000-0000-00004D050000}"/>
    <cellStyle name="Normal 3 18" xfId="1358" xr:uid="{00000000-0005-0000-0000-00004E050000}"/>
    <cellStyle name="Normal 3 19" xfId="1359" xr:uid="{00000000-0005-0000-0000-00004F050000}"/>
    <cellStyle name="Normal 3 2" xfId="1360" xr:uid="{00000000-0005-0000-0000-000050050000}"/>
    <cellStyle name="Normal 3 20" xfId="1361" xr:uid="{00000000-0005-0000-0000-000051050000}"/>
    <cellStyle name="Normal 3 21" xfId="1362" xr:uid="{00000000-0005-0000-0000-000052050000}"/>
    <cellStyle name="Normal 3 3" xfId="1363" xr:uid="{00000000-0005-0000-0000-000053050000}"/>
    <cellStyle name="Normal 3 4" xfId="1364" xr:uid="{00000000-0005-0000-0000-000054050000}"/>
    <cellStyle name="Normal 3 5" xfId="1365" xr:uid="{00000000-0005-0000-0000-000055050000}"/>
    <cellStyle name="Normal 3 6" xfId="1366" xr:uid="{00000000-0005-0000-0000-000056050000}"/>
    <cellStyle name="Normal 3 7" xfId="1367" xr:uid="{00000000-0005-0000-0000-000057050000}"/>
    <cellStyle name="Normal 3 8" xfId="1368" xr:uid="{00000000-0005-0000-0000-000058050000}"/>
    <cellStyle name="Normal 3 9" xfId="1369" xr:uid="{00000000-0005-0000-0000-000059050000}"/>
    <cellStyle name="Normal 3_PLAN DE ACTIVIDADES 10 DE ABRIL RURALIDAD" xfId="1370" xr:uid="{00000000-0005-0000-0000-00005A050000}"/>
    <cellStyle name="Normal 4" xfId="1371" xr:uid="{00000000-0005-0000-0000-00005B050000}"/>
    <cellStyle name="Normal 4 10" xfId="1372" xr:uid="{00000000-0005-0000-0000-00005C050000}"/>
    <cellStyle name="Normal 4 11" xfId="1373" xr:uid="{00000000-0005-0000-0000-00005D050000}"/>
    <cellStyle name="Normal 4 12" xfId="1374" xr:uid="{00000000-0005-0000-0000-00005E050000}"/>
    <cellStyle name="Normal 4 13" xfId="1375" xr:uid="{00000000-0005-0000-0000-00005F050000}"/>
    <cellStyle name="Normal 4 14" xfId="1376" xr:uid="{00000000-0005-0000-0000-000060050000}"/>
    <cellStyle name="Normal 4 15" xfId="1377" xr:uid="{00000000-0005-0000-0000-000061050000}"/>
    <cellStyle name="Normal 4 16" xfId="1378" xr:uid="{00000000-0005-0000-0000-000062050000}"/>
    <cellStyle name="Normal 4 17" xfId="1379" xr:uid="{00000000-0005-0000-0000-000063050000}"/>
    <cellStyle name="Normal 4 18" xfId="1380" xr:uid="{00000000-0005-0000-0000-000064050000}"/>
    <cellStyle name="Normal 4 19" xfId="1381" xr:uid="{00000000-0005-0000-0000-000065050000}"/>
    <cellStyle name="Normal 4 2" xfId="1382" xr:uid="{00000000-0005-0000-0000-000066050000}"/>
    <cellStyle name="Normal 4 20" xfId="1383" xr:uid="{00000000-0005-0000-0000-000067050000}"/>
    <cellStyle name="Normal 4 21" xfId="1384" xr:uid="{00000000-0005-0000-0000-000068050000}"/>
    <cellStyle name="Normal 4 3" xfId="1385" xr:uid="{00000000-0005-0000-0000-000069050000}"/>
    <cellStyle name="Normal 4 4" xfId="1386" xr:uid="{00000000-0005-0000-0000-00006A050000}"/>
    <cellStyle name="Normal 4 5" xfId="1387" xr:uid="{00000000-0005-0000-0000-00006B050000}"/>
    <cellStyle name="Normal 4 6" xfId="1388" xr:uid="{00000000-0005-0000-0000-00006C050000}"/>
    <cellStyle name="Normal 4 7" xfId="1389" xr:uid="{00000000-0005-0000-0000-00006D050000}"/>
    <cellStyle name="Normal 4 8" xfId="1390" xr:uid="{00000000-0005-0000-0000-00006E050000}"/>
    <cellStyle name="Normal 4 9" xfId="1391" xr:uid="{00000000-0005-0000-0000-00006F050000}"/>
    <cellStyle name="Normal 47" xfId="1392" xr:uid="{00000000-0005-0000-0000-000070050000}"/>
    <cellStyle name="Normal 48" xfId="1393" xr:uid="{00000000-0005-0000-0000-000071050000}"/>
    <cellStyle name="Normal 5" xfId="1394" xr:uid="{00000000-0005-0000-0000-000072050000}"/>
    <cellStyle name="Normal 5 10" xfId="1395" xr:uid="{00000000-0005-0000-0000-000073050000}"/>
    <cellStyle name="Normal 5 11" xfId="1396" xr:uid="{00000000-0005-0000-0000-000074050000}"/>
    <cellStyle name="Normal 5 12" xfId="1397" xr:uid="{00000000-0005-0000-0000-000075050000}"/>
    <cellStyle name="Normal 5 13" xfId="1398" xr:uid="{00000000-0005-0000-0000-000076050000}"/>
    <cellStyle name="Normal 5 14" xfId="1399" xr:uid="{00000000-0005-0000-0000-000077050000}"/>
    <cellStyle name="Normal 5 15" xfId="1400" xr:uid="{00000000-0005-0000-0000-000078050000}"/>
    <cellStyle name="Normal 5 16" xfId="1401" xr:uid="{00000000-0005-0000-0000-000079050000}"/>
    <cellStyle name="Normal 5 17" xfId="1402" xr:uid="{00000000-0005-0000-0000-00007A050000}"/>
    <cellStyle name="Normal 5 18" xfId="1403" xr:uid="{00000000-0005-0000-0000-00007B050000}"/>
    <cellStyle name="Normal 5 19" xfId="1404" xr:uid="{00000000-0005-0000-0000-00007C050000}"/>
    <cellStyle name="Normal 5 2" xfId="1405" xr:uid="{00000000-0005-0000-0000-00007D050000}"/>
    <cellStyle name="Normal 5 20" xfId="1406" xr:uid="{00000000-0005-0000-0000-00007E050000}"/>
    <cellStyle name="Normal 5 21" xfId="1407" xr:uid="{00000000-0005-0000-0000-00007F050000}"/>
    <cellStyle name="Normal 5 3" xfId="1408" xr:uid="{00000000-0005-0000-0000-000080050000}"/>
    <cellStyle name="Normal 5 4" xfId="1409" xr:uid="{00000000-0005-0000-0000-000081050000}"/>
    <cellStyle name="Normal 5 5" xfId="1410" xr:uid="{00000000-0005-0000-0000-000082050000}"/>
    <cellStyle name="Normal 5 6" xfId="1411" xr:uid="{00000000-0005-0000-0000-000083050000}"/>
    <cellStyle name="Normal 5 7" xfId="1412" xr:uid="{00000000-0005-0000-0000-000084050000}"/>
    <cellStyle name="Normal 5 8" xfId="1413" xr:uid="{00000000-0005-0000-0000-000085050000}"/>
    <cellStyle name="Normal 5 9" xfId="1414" xr:uid="{00000000-0005-0000-0000-000086050000}"/>
    <cellStyle name="Normal 53" xfId="1415" xr:uid="{00000000-0005-0000-0000-000087050000}"/>
    <cellStyle name="Normal 54" xfId="1416" xr:uid="{00000000-0005-0000-0000-000088050000}"/>
    <cellStyle name="Normal 55" xfId="1417" xr:uid="{00000000-0005-0000-0000-000089050000}"/>
    <cellStyle name="Normal 56" xfId="1418" xr:uid="{00000000-0005-0000-0000-00008A050000}"/>
    <cellStyle name="Normal 57" xfId="1419" xr:uid="{00000000-0005-0000-0000-00008B050000}"/>
    <cellStyle name="Normal 58" xfId="1420" xr:uid="{00000000-0005-0000-0000-00008C050000}"/>
    <cellStyle name="Normal 59" xfId="1421" xr:uid="{00000000-0005-0000-0000-00008D050000}"/>
    <cellStyle name="Normal 6" xfId="1422" xr:uid="{00000000-0005-0000-0000-00008E050000}"/>
    <cellStyle name="Normal 6 2" xfId="1423" xr:uid="{00000000-0005-0000-0000-00008F050000}"/>
    <cellStyle name="Normal 61" xfId="1424" xr:uid="{00000000-0005-0000-0000-000090050000}"/>
    <cellStyle name="Normal 65" xfId="1425" xr:uid="{00000000-0005-0000-0000-000091050000}"/>
    <cellStyle name="Normal 66" xfId="1426" xr:uid="{00000000-0005-0000-0000-000092050000}"/>
    <cellStyle name="Normal 69" xfId="1427" xr:uid="{00000000-0005-0000-0000-000093050000}"/>
    <cellStyle name="Normal 7" xfId="1428" xr:uid="{00000000-0005-0000-0000-000094050000}"/>
    <cellStyle name="Normal 7 2" xfId="1429" xr:uid="{00000000-0005-0000-0000-000095050000}"/>
    <cellStyle name="Normal 70" xfId="1430" xr:uid="{00000000-0005-0000-0000-000096050000}"/>
    <cellStyle name="Normal 75" xfId="1431" xr:uid="{00000000-0005-0000-0000-000097050000}"/>
    <cellStyle name="Normal 76" xfId="1432" xr:uid="{00000000-0005-0000-0000-000098050000}"/>
    <cellStyle name="Normal 77" xfId="1433" xr:uid="{00000000-0005-0000-0000-000099050000}"/>
    <cellStyle name="Normal 78" xfId="1434" xr:uid="{00000000-0005-0000-0000-00009A050000}"/>
    <cellStyle name="Normal 79" xfId="1435" xr:uid="{00000000-0005-0000-0000-00009B050000}"/>
    <cellStyle name="Normal 8" xfId="1436" xr:uid="{00000000-0005-0000-0000-00009C050000}"/>
    <cellStyle name="Normal 8 2" xfId="1437" xr:uid="{00000000-0005-0000-0000-00009D050000}"/>
    <cellStyle name="Normal 8 3" xfId="1438" xr:uid="{00000000-0005-0000-0000-00009E050000}"/>
    <cellStyle name="Normal 80" xfId="1439" xr:uid="{00000000-0005-0000-0000-00009F050000}"/>
    <cellStyle name="Normal 81" xfId="1440" xr:uid="{00000000-0005-0000-0000-0000A0050000}"/>
    <cellStyle name="Normal 82" xfId="1441" xr:uid="{00000000-0005-0000-0000-0000A1050000}"/>
    <cellStyle name="Normal 87" xfId="1442" xr:uid="{00000000-0005-0000-0000-0000A2050000}"/>
    <cellStyle name="Normal 89" xfId="1443" xr:uid="{00000000-0005-0000-0000-0000A3050000}"/>
    <cellStyle name="Normal 9" xfId="1444" xr:uid="{00000000-0005-0000-0000-0000A4050000}"/>
    <cellStyle name="Normal 9 2" xfId="1445" xr:uid="{00000000-0005-0000-0000-0000A5050000}"/>
    <cellStyle name="Normal 97" xfId="1446" xr:uid="{00000000-0005-0000-0000-0000A6050000}"/>
    <cellStyle name="Normal 99" xfId="1447" xr:uid="{00000000-0005-0000-0000-0000A7050000}"/>
    <cellStyle name="Notas 10" xfId="1448" xr:uid="{00000000-0005-0000-0000-0000A8050000}"/>
    <cellStyle name="Notas 11" xfId="1449" xr:uid="{00000000-0005-0000-0000-0000A9050000}"/>
    <cellStyle name="Notas 12" xfId="1450" xr:uid="{00000000-0005-0000-0000-0000AA050000}"/>
    <cellStyle name="Notas 13" xfId="1451" xr:uid="{00000000-0005-0000-0000-0000AB050000}"/>
    <cellStyle name="Notas 14" xfId="1452" xr:uid="{00000000-0005-0000-0000-0000AC050000}"/>
    <cellStyle name="Notas 15" xfId="1453" xr:uid="{00000000-0005-0000-0000-0000AD050000}"/>
    <cellStyle name="Notas 16" xfId="1454" xr:uid="{00000000-0005-0000-0000-0000AE050000}"/>
    <cellStyle name="Notas 17" xfId="1455" xr:uid="{00000000-0005-0000-0000-0000AF050000}"/>
    <cellStyle name="Notas 18" xfId="1456" xr:uid="{00000000-0005-0000-0000-0000B0050000}"/>
    <cellStyle name="Notas 19" xfId="1457" xr:uid="{00000000-0005-0000-0000-0000B1050000}"/>
    <cellStyle name="Notas 2" xfId="1458" xr:uid="{00000000-0005-0000-0000-0000B2050000}"/>
    <cellStyle name="Notas 2 2" xfId="1459" xr:uid="{00000000-0005-0000-0000-0000B3050000}"/>
    <cellStyle name="Notas 2 3" xfId="1460" xr:uid="{00000000-0005-0000-0000-0000B4050000}"/>
    <cellStyle name="Notas 2 4" xfId="1461" xr:uid="{00000000-0005-0000-0000-0000B5050000}"/>
    <cellStyle name="Notas 20" xfId="1462" xr:uid="{00000000-0005-0000-0000-0000B6050000}"/>
    <cellStyle name="Notas 21" xfId="1463" xr:uid="{00000000-0005-0000-0000-0000B7050000}"/>
    <cellStyle name="Notas 22" xfId="1464" xr:uid="{00000000-0005-0000-0000-0000B8050000}"/>
    <cellStyle name="Notas 3" xfId="1465" xr:uid="{00000000-0005-0000-0000-0000B9050000}"/>
    <cellStyle name="Notas 4" xfId="1466" xr:uid="{00000000-0005-0000-0000-0000BA050000}"/>
    <cellStyle name="Notas 5" xfId="1467" xr:uid="{00000000-0005-0000-0000-0000BB050000}"/>
    <cellStyle name="Notas 6" xfId="1468" xr:uid="{00000000-0005-0000-0000-0000BC050000}"/>
    <cellStyle name="Notas 7" xfId="1469" xr:uid="{00000000-0005-0000-0000-0000BD050000}"/>
    <cellStyle name="Notas 8" xfId="1470" xr:uid="{00000000-0005-0000-0000-0000BE050000}"/>
    <cellStyle name="Notas 9" xfId="1471" xr:uid="{00000000-0005-0000-0000-0000BF050000}"/>
    <cellStyle name="Notas 9 10" xfId="1472" xr:uid="{00000000-0005-0000-0000-0000C0050000}"/>
    <cellStyle name="Notas 9 11" xfId="1473" xr:uid="{00000000-0005-0000-0000-0000C1050000}"/>
    <cellStyle name="Notas 9 12" xfId="1474" xr:uid="{00000000-0005-0000-0000-0000C2050000}"/>
    <cellStyle name="Notas 9 13" xfId="1475" xr:uid="{00000000-0005-0000-0000-0000C3050000}"/>
    <cellStyle name="Notas 9 14" xfId="1476" xr:uid="{00000000-0005-0000-0000-0000C4050000}"/>
    <cellStyle name="Notas 9 15" xfId="1477" xr:uid="{00000000-0005-0000-0000-0000C5050000}"/>
    <cellStyle name="Notas 9 16" xfId="1478" xr:uid="{00000000-0005-0000-0000-0000C6050000}"/>
    <cellStyle name="Notas 9 17" xfId="1479" xr:uid="{00000000-0005-0000-0000-0000C7050000}"/>
    <cellStyle name="Notas 9 18" xfId="1480" xr:uid="{00000000-0005-0000-0000-0000C8050000}"/>
    <cellStyle name="Notas 9 19" xfId="1481" xr:uid="{00000000-0005-0000-0000-0000C9050000}"/>
    <cellStyle name="Notas 9 2" xfId="1482" xr:uid="{00000000-0005-0000-0000-0000CA050000}"/>
    <cellStyle name="Notas 9 20" xfId="1483" xr:uid="{00000000-0005-0000-0000-0000CB050000}"/>
    <cellStyle name="Notas 9 21" xfId="1484" xr:uid="{00000000-0005-0000-0000-0000CC050000}"/>
    <cellStyle name="Notas 9 22" xfId="1485" xr:uid="{00000000-0005-0000-0000-0000CD050000}"/>
    <cellStyle name="Notas 9 3" xfId="1486" xr:uid="{00000000-0005-0000-0000-0000CE050000}"/>
    <cellStyle name="Notas 9 4" xfId="1487" xr:uid="{00000000-0005-0000-0000-0000CF050000}"/>
    <cellStyle name="Notas 9 5" xfId="1488" xr:uid="{00000000-0005-0000-0000-0000D0050000}"/>
    <cellStyle name="Notas 9 6" xfId="1489" xr:uid="{00000000-0005-0000-0000-0000D1050000}"/>
    <cellStyle name="Notas 9 7" xfId="1490" xr:uid="{00000000-0005-0000-0000-0000D2050000}"/>
    <cellStyle name="Notas 9 8" xfId="1491" xr:uid="{00000000-0005-0000-0000-0000D3050000}"/>
    <cellStyle name="Notas 9 9" xfId="1492" xr:uid="{00000000-0005-0000-0000-0000D4050000}"/>
    <cellStyle name="Porcentaje" xfId="1495" builtinId="5"/>
    <cellStyle name="Porcentaje 2" xfId="1493" xr:uid="{00000000-0005-0000-0000-0000D6050000}"/>
    <cellStyle name="Porcentaje 3" xfId="1494" xr:uid="{00000000-0005-0000-0000-0000D7050000}"/>
    <cellStyle name="Porcentual 2" xfId="1496" xr:uid="{00000000-0005-0000-0000-0000D8050000}"/>
    <cellStyle name="Porcentual 2 2" xfId="1497" xr:uid="{00000000-0005-0000-0000-0000D9050000}"/>
    <cellStyle name="Porcentual 2 3" xfId="1498" xr:uid="{00000000-0005-0000-0000-0000DA050000}"/>
    <cellStyle name="Porcentual 2 4" xfId="1499" xr:uid="{00000000-0005-0000-0000-0000DB050000}"/>
    <cellStyle name="Porcentual 3" xfId="1500" xr:uid="{00000000-0005-0000-0000-0000DC050000}"/>
    <cellStyle name="Salida" xfId="1501" builtinId="21" customBuiltin="1"/>
    <cellStyle name="Salida 10" xfId="1502" xr:uid="{00000000-0005-0000-0000-0000DE050000}"/>
    <cellStyle name="Salida 11" xfId="1503" xr:uid="{00000000-0005-0000-0000-0000DF050000}"/>
    <cellStyle name="Salida 12" xfId="1504" xr:uid="{00000000-0005-0000-0000-0000E0050000}"/>
    <cellStyle name="Salida 13" xfId="1505" xr:uid="{00000000-0005-0000-0000-0000E1050000}"/>
    <cellStyle name="Salida 14" xfId="1506" xr:uid="{00000000-0005-0000-0000-0000E2050000}"/>
    <cellStyle name="Salida 15" xfId="1507" xr:uid="{00000000-0005-0000-0000-0000E3050000}"/>
    <cellStyle name="Salida 16" xfId="1508" xr:uid="{00000000-0005-0000-0000-0000E4050000}"/>
    <cellStyle name="Salida 17" xfId="1509" xr:uid="{00000000-0005-0000-0000-0000E5050000}"/>
    <cellStyle name="Salida 18" xfId="1510" xr:uid="{00000000-0005-0000-0000-0000E6050000}"/>
    <cellStyle name="Salida 2" xfId="1511" xr:uid="{00000000-0005-0000-0000-0000E7050000}"/>
    <cellStyle name="Salida 3" xfId="1512" xr:uid="{00000000-0005-0000-0000-0000E8050000}"/>
    <cellStyle name="Salida 4" xfId="1513" xr:uid="{00000000-0005-0000-0000-0000E9050000}"/>
    <cellStyle name="Salida 5" xfId="1514" xr:uid="{00000000-0005-0000-0000-0000EA050000}"/>
    <cellStyle name="Salida 6" xfId="1515" xr:uid="{00000000-0005-0000-0000-0000EB050000}"/>
    <cellStyle name="Salida 7" xfId="1516" xr:uid="{00000000-0005-0000-0000-0000EC050000}"/>
    <cellStyle name="Salida 8" xfId="1517" xr:uid="{00000000-0005-0000-0000-0000ED050000}"/>
    <cellStyle name="Salida 9" xfId="1518" xr:uid="{00000000-0005-0000-0000-0000EE050000}"/>
    <cellStyle name="Salida 9 10" xfId="1519" xr:uid="{00000000-0005-0000-0000-0000EF050000}"/>
    <cellStyle name="Salida 9 11" xfId="1520" xr:uid="{00000000-0005-0000-0000-0000F0050000}"/>
    <cellStyle name="Salida 9 12" xfId="1521" xr:uid="{00000000-0005-0000-0000-0000F1050000}"/>
    <cellStyle name="Salida 9 13" xfId="1522" xr:uid="{00000000-0005-0000-0000-0000F2050000}"/>
    <cellStyle name="Salida 9 14" xfId="1523" xr:uid="{00000000-0005-0000-0000-0000F3050000}"/>
    <cellStyle name="Salida 9 15" xfId="1524" xr:uid="{00000000-0005-0000-0000-0000F4050000}"/>
    <cellStyle name="Salida 9 16" xfId="1525" xr:uid="{00000000-0005-0000-0000-0000F5050000}"/>
    <cellStyle name="Salida 9 17" xfId="1526" xr:uid="{00000000-0005-0000-0000-0000F6050000}"/>
    <cellStyle name="Salida 9 18" xfId="1527" xr:uid="{00000000-0005-0000-0000-0000F7050000}"/>
    <cellStyle name="Salida 9 19" xfId="1528" xr:uid="{00000000-0005-0000-0000-0000F8050000}"/>
    <cellStyle name="Salida 9 2" xfId="1529" xr:uid="{00000000-0005-0000-0000-0000F9050000}"/>
    <cellStyle name="Salida 9 20" xfId="1530" xr:uid="{00000000-0005-0000-0000-0000FA050000}"/>
    <cellStyle name="Salida 9 21" xfId="1531" xr:uid="{00000000-0005-0000-0000-0000FB050000}"/>
    <cellStyle name="Salida 9 22" xfId="1532" xr:uid="{00000000-0005-0000-0000-0000FC050000}"/>
    <cellStyle name="Salida 9 3" xfId="1533" xr:uid="{00000000-0005-0000-0000-0000FD050000}"/>
    <cellStyle name="Salida 9 4" xfId="1534" xr:uid="{00000000-0005-0000-0000-0000FE050000}"/>
    <cellStyle name="Salida 9 5" xfId="1535" xr:uid="{00000000-0005-0000-0000-0000FF050000}"/>
    <cellStyle name="Salida 9 6" xfId="1536" xr:uid="{00000000-0005-0000-0000-000000060000}"/>
    <cellStyle name="Salida 9 7" xfId="1537" xr:uid="{00000000-0005-0000-0000-000001060000}"/>
    <cellStyle name="Salida 9 8" xfId="1538" xr:uid="{00000000-0005-0000-0000-000002060000}"/>
    <cellStyle name="Salida 9 9" xfId="1539" xr:uid="{00000000-0005-0000-0000-000003060000}"/>
    <cellStyle name="Texto de advertencia" xfId="1540" builtinId="11" customBuiltin="1"/>
    <cellStyle name="Texto de advertencia 10" xfId="1541" xr:uid="{00000000-0005-0000-0000-000005060000}"/>
    <cellStyle name="Texto de advertencia 11" xfId="1542" xr:uid="{00000000-0005-0000-0000-000006060000}"/>
    <cellStyle name="Texto de advertencia 12" xfId="1543" xr:uid="{00000000-0005-0000-0000-000007060000}"/>
    <cellStyle name="Texto de advertencia 13" xfId="1544" xr:uid="{00000000-0005-0000-0000-000008060000}"/>
    <cellStyle name="Texto de advertencia 14" xfId="1545" xr:uid="{00000000-0005-0000-0000-000009060000}"/>
    <cellStyle name="Texto de advertencia 15" xfId="1546" xr:uid="{00000000-0005-0000-0000-00000A060000}"/>
    <cellStyle name="Texto de advertencia 16" xfId="1547" xr:uid="{00000000-0005-0000-0000-00000B060000}"/>
    <cellStyle name="Texto de advertencia 17" xfId="1548" xr:uid="{00000000-0005-0000-0000-00000C060000}"/>
    <cellStyle name="Texto de advertencia 18" xfId="1549" xr:uid="{00000000-0005-0000-0000-00000D060000}"/>
    <cellStyle name="Texto de advertencia 2" xfId="1550" xr:uid="{00000000-0005-0000-0000-00000E060000}"/>
    <cellStyle name="Texto de advertencia 3" xfId="1551" xr:uid="{00000000-0005-0000-0000-00000F060000}"/>
    <cellStyle name="Texto de advertencia 4" xfId="1552" xr:uid="{00000000-0005-0000-0000-000010060000}"/>
    <cellStyle name="Texto de advertencia 5" xfId="1553" xr:uid="{00000000-0005-0000-0000-000011060000}"/>
    <cellStyle name="Texto de advertencia 6" xfId="1554" xr:uid="{00000000-0005-0000-0000-000012060000}"/>
    <cellStyle name="Texto de advertencia 7" xfId="1555" xr:uid="{00000000-0005-0000-0000-000013060000}"/>
    <cellStyle name="Texto de advertencia 8" xfId="1556" xr:uid="{00000000-0005-0000-0000-000014060000}"/>
    <cellStyle name="Texto de advertencia 9" xfId="1557" xr:uid="{00000000-0005-0000-0000-000015060000}"/>
    <cellStyle name="Texto de advertencia 9 10" xfId="1558" xr:uid="{00000000-0005-0000-0000-000016060000}"/>
    <cellStyle name="Texto de advertencia 9 11" xfId="1559" xr:uid="{00000000-0005-0000-0000-000017060000}"/>
    <cellStyle name="Texto de advertencia 9 12" xfId="1560" xr:uid="{00000000-0005-0000-0000-000018060000}"/>
    <cellStyle name="Texto de advertencia 9 13" xfId="1561" xr:uid="{00000000-0005-0000-0000-000019060000}"/>
    <cellStyle name="Texto de advertencia 9 14" xfId="1562" xr:uid="{00000000-0005-0000-0000-00001A060000}"/>
    <cellStyle name="Texto de advertencia 9 15" xfId="1563" xr:uid="{00000000-0005-0000-0000-00001B060000}"/>
    <cellStyle name="Texto de advertencia 9 16" xfId="1564" xr:uid="{00000000-0005-0000-0000-00001C060000}"/>
    <cellStyle name="Texto de advertencia 9 17" xfId="1565" xr:uid="{00000000-0005-0000-0000-00001D060000}"/>
    <cellStyle name="Texto de advertencia 9 18" xfId="1566" xr:uid="{00000000-0005-0000-0000-00001E060000}"/>
    <cellStyle name="Texto de advertencia 9 19" xfId="1567" xr:uid="{00000000-0005-0000-0000-00001F060000}"/>
    <cellStyle name="Texto de advertencia 9 2" xfId="1568" xr:uid="{00000000-0005-0000-0000-000020060000}"/>
    <cellStyle name="Texto de advertencia 9 20" xfId="1569" xr:uid="{00000000-0005-0000-0000-000021060000}"/>
    <cellStyle name="Texto de advertencia 9 21" xfId="1570" xr:uid="{00000000-0005-0000-0000-000022060000}"/>
    <cellStyle name="Texto de advertencia 9 22" xfId="1571" xr:uid="{00000000-0005-0000-0000-000023060000}"/>
    <cellStyle name="Texto de advertencia 9 3" xfId="1572" xr:uid="{00000000-0005-0000-0000-000024060000}"/>
    <cellStyle name="Texto de advertencia 9 4" xfId="1573" xr:uid="{00000000-0005-0000-0000-000025060000}"/>
    <cellStyle name="Texto de advertencia 9 5" xfId="1574" xr:uid="{00000000-0005-0000-0000-000026060000}"/>
    <cellStyle name="Texto de advertencia 9 6" xfId="1575" xr:uid="{00000000-0005-0000-0000-000027060000}"/>
    <cellStyle name="Texto de advertencia 9 7" xfId="1576" xr:uid="{00000000-0005-0000-0000-000028060000}"/>
    <cellStyle name="Texto de advertencia 9 8" xfId="1577" xr:uid="{00000000-0005-0000-0000-000029060000}"/>
    <cellStyle name="Texto de advertencia 9 9" xfId="1578" xr:uid="{00000000-0005-0000-0000-00002A060000}"/>
    <cellStyle name="Texto explicativo" xfId="1579" builtinId="53" customBuiltin="1"/>
    <cellStyle name="Texto explicativo 10" xfId="1580" xr:uid="{00000000-0005-0000-0000-00002C060000}"/>
    <cellStyle name="Texto explicativo 11" xfId="1581" xr:uid="{00000000-0005-0000-0000-00002D060000}"/>
    <cellStyle name="Texto explicativo 12" xfId="1582" xr:uid="{00000000-0005-0000-0000-00002E060000}"/>
    <cellStyle name="Texto explicativo 13" xfId="1583" xr:uid="{00000000-0005-0000-0000-00002F060000}"/>
    <cellStyle name="Texto explicativo 14" xfId="1584" xr:uid="{00000000-0005-0000-0000-000030060000}"/>
    <cellStyle name="Texto explicativo 15" xfId="1585" xr:uid="{00000000-0005-0000-0000-000031060000}"/>
    <cellStyle name="Texto explicativo 16" xfId="1586" xr:uid="{00000000-0005-0000-0000-000032060000}"/>
    <cellStyle name="Texto explicativo 17" xfId="1587" xr:uid="{00000000-0005-0000-0000-000033060000}"/>
    <cellStyle name="Texto explicativo 18" xfId="1588" xr:uid="{00000000-0005-0000-0000-000034060000}"/>
    <cellStyle name="Texto explicativo 2" xfId="1589" xr:uid="{00000000-0005-0000-0000-000035060000}"/>
    <cellStyle name="Texto explicativo 3" xfId="1590" xr:uid="{00000000-0005-0000-0000-000036060000}"/>
    <cellStyle name="Texto explicativo 4" xfId="1591" xr:uid="{00000000-0005-0000-0000-000037060000}"/>
    <cellStyle name="Texto explicativo 5" xfId="1592" xr:uid="{00000000-0005-0000-0000-000038060000}"/>
    <cellStyle name="Texto explicativo 6" xfId="1593" xr:uid="{00000000-0005-0000-0000-000039060000}"/>
    <cellStyle name="Texto explicativo 7" xfId="1594" xr:uid="{00000000-0005-0000-0000-00003A060000}"/>
    <cellStyle name="Texto explicativo 8" xfId="1595" xr:uid="{00000000-0005-0000-0000-00003B060000}"/>
    <cellStyle name="Texto explicativo 9" xfId="1596" xr:uid="{00000000-0005-0000-0000-00003C060000}"/>
    <cellStyle name="Texto explicativo 9 10" xfId="1597" xr:uid="{00000000-0005-0000-0000-00003D060000}"/>
    <cellStyle name="Texto explicativo 9 11" xfId="1598" xr:uid="{00000000-0005-0000-0000-00003E060000}"/>
    <cellStyle name="Texto explicativo 9 12" xfId="1599" xr:uid="{00000000-0005-0000-0000-00003F060000}"/>
    <cellStyle name="Texto explicativo 9 13" xfId="1600" xr:uid="{00000000-0005-0000-0000-000040060000}"/>
    <cellStyle name="Texto explicativo 9 14" xfId="1601" xr:uid="{00000000-0005-0000-0000-000041060000}"/>
    <cellStyle name="Texto explicativo 9 15" xfId="1602" xr:uid="{00000000-0005-0000-0000-000042060000}"/>
    <cellStyle name="Texto explicativo 9 16" xfId="1603" xr:uid="{00000000-0005-0000-0000-000043060000}"/>
    <cellStyle name="Texto explicativo 9 17" xfId="1604" xr:uid="{00000000-0005-0000-0000-000044060000}"/>
    <cellStyle name="Texto explicativo 9 18" xfId="1605" xr:uid="{00000000-0005-0000-0000-000045060000}"/>
    <cellStyle name="Texto explicativo 9 19" xfId="1606" xr:uid="{00000000-0005-0000-0000-000046060000}"/>
    <cellStyle name="Texto explicativo 9 2" xfId="1607" xr:uid="{00000000-0005-0000-0000-000047060000}"/>
    <cellStyle name="Texto explicativo 9 20" xfId="1608" xr:uid="{00000000-0005-0000-0000-000048060000}"/>
    <cellStyle name="Texto explicativo 9 21" xfId="1609" xr:uid="{00000000-0005-0000-0000-000049060000}"/>
    <cellStyle name="Texto explicativo 9 22" xfId="1610" xr:uid="{00000000-0005-0000-0000-00004A060000}"/>
    <cellStyle name="Texto explicativo 9 3" xfId="1611" xr:uid="{00000000-0005-0000-0000-00004B060000}"/>
    <cellStyle name="Texto explicativo 9 4" xfId="1612" xr:uid="{00000000-0005-0000-0000-00004C060000}"/>
    <cellStyle name="Texto explicativo 9 5" xfId="1613" xr:uid="{00000000-0005-0000-0000-00004D060000}"/>
    <cellStyle name="Texto explicativo 9 6" xfId="1614" xr:uid="{00000000-0005-0000-0000-00004E060000}"/>
    <cellStyle name="Texto explicativo 9 7" xfId="1615" xr:uid="{00000000-0005-0000-0000-00004F060000}"/>
    <cellStyle name="Texto explicativo 9 8" xfId="1616" xr:uid="{00000000-0005-0000-0000-000050060000}"/>
    <cellStyle name="Texto explicativo 9 9" xfId="1617" xr:uid="{00000000-0005-0000-0000-000051060000}"/>
    <cellStyle name="Título 1 10" xfId="1618" xr:uid="{00000000-0005-0000-0000-000052060000}"/>
    <cellStyle name="Título 1 11" xfId="1619" xr:uid="{00000000-0005-0000-0000-000053060000}"/>
    <cellStyle name="Título 1 12" xfId="1620" xr:uid="{00000000-0005-0000-0000-000054060000}"/>
    <cellStyle name="Título 1 13" xfId="1621" xr:uid="{00000000-0005-0000-0000-000055060000}"/>
    <cellStyle name="Título 1 14" xfId="1622" xr:uid="{00000000-0005-0000-0000-000056060000}"/>
    <cellStyle name="Título 1 15" xfId="1623" xr:uid="{00000000-0005-0000-0000-000057060000}"/>
    <cellStyle name="Título 1 16" xfId="1624" xr:uid="{00000000-0005-0000-0000-000058060000}"/>
    <cellStyle name="Título 1 17" xfId="1625" xr:uid="{00000000-0005-0000-0000-000059060000}"/>
    <cellStyle name="Título 1 18" xfId="1626" xr:uid="{00000000-0005-0000-0000-00005A060000}"/>
    <cellStyle name="Título 1 2" xfId="1627" xr:uid="{00000000-0005-0000-0000-00005B060000}"/>
    <cellStyle name="Título 1 3" xfId="1628" xr:uid="{00000000-0005-0000-0000-00005C060000}"/>
    <cellStyle name="Título 1 4" xfId="1629" xr:uid="{00000000-0005-0000-0000-00005D060000}"/>
    <cellStyle name="Título 1 5" xfId="1630" xr:uid="{00000000-0005-0000-0000-00005E060000}"/>
    <cellStyle name="Título 1 6" xfId="1631" xr:uid="{00000000-0005-0000-0000-00005F060000}"/>
    <cellStyle name="Título 1 7" xfId="1632" xr:uid="{00000000-0005-0000-0000-000060060000}"/>
    <cellStyle name="Título 1 8" xfId="1633" xr:uid="{00000000-0005-0000-0000-000061060000}"/>
    <cellStyle name="Título 1 9" xfId="1634" xr:uid="{00000000-0005-0000-0000-000062060000}"/>
    <cellStyle name="Título 1 9 10" xfId="1635" xr:uid="{00000000-0005-0000-0000-000063060000}"/>
    <cellStyle name="Título 1 9 11" xfId="1636" xr:uid="{00000000-0005-0000-0000-000064060000}"/>
    <cellStyle name="Título 1 9 12" xfId="1637" xr:uid="{00000000-0005-0000-0000-000065060000}"/>
    <cellStyle name="Título 1 9 13" xfId="1638" xr:uid="{00000000-0005-0000-0000-000066060000}"/>
    <cellStyle name="Título 1 9 14" xfId="1639" xr:uid="{00000000-0005-0000-0000-000067060000}"/>
    <cellStyle name="Título 1 9 15" xfId="1640" xr:uid="{00000000-0005-0000-0000-000068060000}"/>
    <cellStyle name="Título 1 9 16" xfId="1641" xr:uid="{00000000-0005-0000-0000-000069060000}"/>
    <cellStyle name="Título 1 9 17" xfId="1642" xr:uid="{00000000-0005-0000-0000-00006A060000}"/>
    <cellStyle name="Título 1 9 18" xfId="1643" xr:uid="{00000000-0005-0000-0000-00006B060000}"/>
    <cellStyle name="Título 1 9 19" xfId="1644" xr:uid="{00000000-0005-0000-0000-00006C060000}"/>
    <cellStyle name="Título 1 9 2" xfId="1645" xr:uid="{00000000-0005-0000-0000-00006D060000}"/>
    <cellStyle name="Título 1 9 20" xfId="1646" xr:uid="{00000000-0005-0000-0000-00006E060000}"/>
    <cellStyle name="Título 1 9 21" xfId="1647" xr:uid="{00000000-0005-0000-0000-00006F060000}"/>
    <cellStyle name="Título 1 9 22" xfId="1648" xr:uid="{00000000-0005-0000-0000-000070060000}"/>
    <cellStyle name="Título 1 9 3" xfId="1649" xr:uid="{00000000-0005-0000-0000-000071060000}"/>
    <cellStyle name="Título 1 9 4" xfId="1650" xr:uid="{00000000-0005-0000-0000-000072060000}"/>
    <cellStyle name="Título 1 9 5" xfId="1651" xr:uid="{00000000-0005-0000-0000-000073060000}"/>
    <cellStyle name="Título 1 9 6" xfId="1652" xr:uid="{00000000-0005-0000-0000-000074060000}"/>
    <cellStyle name="Título 1 9 7" xfId="1653" xr:uid="{00000000-0005-0000-0000-000075060000}"/>
    <cellStyle name="Título 1 9 8" xfId="1654" xr:uid="{00000000-0005-0000-0000-000076060000}"/>
    <cellStyle name="Título 1 9 9" xfId="1655" xr:uid="{00000000-0005-0000-0000-000077060000}"/>
    <cellStyle name="Título 10" xfId="1656" xr:uid="{00000000-0005-0000-0000-000078060000}"/>
    <cellStyle name="Título 11" xfId="1657" xr:uid="{00000000-0005-0000-0000-000079060000}"/>
    <cellStyle name="Título 11 10" xfId="1658" xr:uid="{00000000-0005-0000-0000-00007A060000}"/>
    <cellStyle name="Título 11 11" xfId="1659" xr:uid="{00000000-0005-0000-0000-00007B060000}"/>
    <cellStyle name="Título 11 12" xfId="1660" xr:uid="{00000000-0005-0000-0000-00007C060000}"/>
    <cellStyle name="Título 11 13" xfId="1661" xr:uid="{00000000-0005-0000-0000-00007D060000}"/>
    <cellStyle name="Título 11 14" xfId="1662" xr:uid="{00000000-0005-0000-0000-00007E060000}"/>
    <cellStyle name="Título 11 15" xfId="1663" xr:uid="{00000000-0005-0000-0000-00007F060000}"/>
    <cellStyle name="Título 11 16" xfId="1664" xr:uid="{00000000-0005-0000-0000-000080060000}"/>
    <cellStyle name="Título 11 17" xfId="1665" xr:uid="{00000000-0005-0000-0000-000081060000}"/>
    <cellStyle name="Título 11 18" xfId="1666" xr:uid="{00000000-0005-0000-0000-000082060000}"/>
    <cellStyle name="Título 11 19" xfId="1667" xr:uid="{00000000-0005-0000-0000-000083060000}"/>
    <cellStyle name="Título 11 2" xfId="1668" xr:uid="{00000000-0005-0000-0000-000084060000}"/>
    <cellStyle name="Título 11 20" xfId="1669" xr:uid="{00000000-0005-0000-0000-000085060000}"/>
    <cellStyle name="Título 11 21" xfId="1670" xr:uid="{00000000-0005-0000-0000-000086060000}"/>
    <cellStyle name="Título 11 22" xfId="1671" xr:uid="{00000000-0005-0000-0000-000087060000}"/>
    <cellStyle name="Título 11 3" xfId="1672" xr:uid="{00000000-0005-0000-0000-000088060000}"/>
    <cellStyle name="Título 11 4" xfId="1673" xr:uid="{00000000-0005-0000-0000-000089060000}"/>
    <cellStyle name="Título 11 5" xfId="1674" xr:uid="{00000000-0005-0000-0000-00008A060000}"/>
    <cellStyle name="Título 11 6" xfId="1675" xr:uid="{00000000-0005-0000-0000-00008B060000}"/>
    <cellStyle name="Título 11 7" xfId="1676" xr:uid="{00000000-0005-0000-0000-00008C060000}"/>
    <cellStyle name="Título 11 8" xfId="1677" xr:uid="{00000000-0005-0000-0000-00008D060000}"/>
    <cellStyle name="Título 11 9" xfId="1678" xr:uid="{00000000-0005-0000-0000-00008E060000}"/>
    <cellStyle name="Título 12" xfId="1679" xr:uid="{00000000-0005-0000-0000-00008F060000}"/>
    <cellStyle name="Título 13" xfId="1680" xr:uid="{00000000-0005-0000-0000-000090060000}"/>
    <cellStyle name="Título 14" xfId="1681" xr:uid="{00000000-0005-0000-0000-000091060000}"/>
    <cellStyle name="Título 15" xfId="1682" xr:uid="{00000000-0005-0000-0000-000092060000}"/>
    <cellStyle name="Título 16" xfId="1683" xr:uid="{00000000-0005-0000-0000-000093060000}"/>
    <cellStyle name="Título 17" xfId="1684" xr:uid="{00000000-0005-0000-0000-000094060000}"/>
    <cellStyle name="Título 18" xfId="1685" xr:uid="{00000000-0005-0000-0000-000095060000}"/>
    <cellStyle name="Título 19" xfId="1686" xr:uid="{00000000-0005-0000-0000-000096060000}"/>
    <cellStyle name="Título 2" xfId="1687" builtinId="17" customBuiltin="1"/>
    <cellStyle name="Título 2 10" xfId="1688" xr:uid="{00000000-0005-0000-0000-000098060000}"/>
    <cellStyle name="Título 2 11" xfId="1689" xr:uid="{00000000-0005-0000-0000-000099060000}"/>
    <cellStyle name="Título 2 12" xfId="1690" xr:uid="{00000000-0005-0000-0000-00009A060000}"/>
    <cellStyle name="Título 2 13" xfId="1691" xr:uid="{00000000-0005-0000-0000-00009B060000}"/>
    <cellStyle name="Título 2 14" xfId="1692" xr:uid="{00000000-0005-0000-0000-00009C060000}"/>
    <cellStyle name="Título 2 15" xfId="1693" xr:uid="{00000000-0005-0000-0000-00009D060000}"/>
    <cellStyle name="Título 2 16" xfId="1694" xr:uid="{00000000-0005-0000-0000-00009E060000}"/>
    <cellStyle name="Título 2 17" xfId="1695" xr:uid="{00000000-0005-0000-0000-00009F060000}"/>
    <cellStyle name="Título 2 18" xfId="1696" xr:uid="{00000000-0005-0000-0000-0000A0060000}"/>
    <cellStyle name="Título 2 2" xfId="1697" xr:uid="{00000000-0005-0000-0000-0000A1060000}"/>
    <cellStyle name="Título 2 3" xfId="1698" xr:uid="{00000000-0005-0000-0000-0000A2060000}"/>
    <cellStyle name="Título 2 4" xfId="1699" xr:uid="{00000000-0005-0000-0000-0000A3060000}"/>
    <cellStyle name="Título 2 5" xfId="1700" xr:uid="{00000000-0005-0000-0000-0000A4060000}"/>
    <cellStyle name="Título 2 6" xfId="1701" xr:uid="{00000000-0005-0000-0000-0000A5060000}"/>
    <cellStyle name="Título 2 7" xfId="1702" xr:uid="{00000000-0005-0000-0000-0000A6060000}"/>
    <cellStyle name="Título 2 8" xfId="1703" xr:uid="{00000000-0005-0000-0000-0000A7060000}"/>
    <cellStyle name="Título 2 9" xfId="1704" xr:uid="{00000000-0005-0000-0000-0000A8060000}"/>
    <cellStyle name="Título 2 9 10" xfId="1705" xr:uid="{00000000-0005-0000-0000-0000A9060000}"/>
    <cellStyle name="Título 2 9 11" xfId="1706" xr:uid="{00000000-0005-0000-0000-0000AA060000}"/>
    <cellStyle name="Título 2 9 12" xfId="1707" xr:uid="{00000000-0005-0000-0000-0000AB060000}"/>
    <cellStyle name="Título 2 9 13" xfId="1708" xr:uid="{00000000-0005-0000-0000-0000AC060000}"/>
    <cellStyle name="Título 2 9 14" xfId="1709" xr:uid="{00000000-0005-0000-0000-0000AD060000}"/>
    <cellStyle name="Título 2 9 15" xfId="1710" xr:uid="{00000000-0005-0000-0000-0000AE060000}"/>
    <cellStyle name="Título 2 9 16" xfId="1711" xr:uid="{00000000-0005-0000-0000-0000AF060000}"/>
    <cellStyle name="Título 2 9 17" xfId="1712" xr:uid="{00000000-0005-0000-0000-0000B0060000}"/>
    <cellStyle name="Título 2 9 18" xfId="1713" xr:uid="{00000000-0005-0000-0000-0000B1060000}"/>
    <cellStyle name="Título 2 9 19" xfId="1714" xr:uid="{00000000-0005-0000-0000-0000B2060000}"/>
    <cellStyle name="Título 2 9 2" xfId="1715" xr:uid="{00000000-0005-0000-0000-0000B3060000}"/>
    <cellStyle name="Título 2 9 20" xfId="1716" xr:uid="{00000000-0005-0000-0000-0000B4060000}"/>
    <cellStyle name="Título 2 9 21" xfId="1717" xr:uid="{00000000-0005-0000-0000-0000B5060000}"/>
    <cellStyle name="Título 2 9 22" xfId="1718" xr:uid="{00000000-0005-0000-0000-0000B6060000}"/>
    <cellStyle name="Título 2 9 3" xfId="1719" xr:uid="{00000000-0005-0000-0000-0000B7060000}"/>
    <cellStyle name="Título 2 9 4" xfId="1720" xr:uid="{00000000-0005-0000-0000-0000B8060000}"/>
    <cellStyle name="Título 2 9 5" xfId="1721" xr:uid="{00000000-0005-0000-0000-0000B9060000}"/>
    <cellStyle name="Título 2 9 6" xfId="1722" xr:uid="{00000000-0005-0000-0000-0000BA060000}"/>
    <cellStyle name="Título 2 9 7" xfId="1723" xr:uid="{00000000-0005-0000-0000-0000BB060000}"/>
    <cellStyle name="Título 2 9 8" xfId="1724" xr:uid="{00000000-0005-0000-0000-0000BC060000}"/>
    <cellStyle name="Título 2 9 9" xfId="1725" xr:uid="{00000000-0005-0000-0000-0000BD060000}"/>
    <cellStyle name="Título 20" xfId="1726" xr:uid="{00000000-0005-0000-0000-0000BE060000}"/>
    <cellStyle name="Título 21" xfId="1727" xr:uid="{00000000-0005-0000-0000-0000BF060000}"/>
    <cellStyle name="Título 3" xfId="1728" builtinId="18" customBuiltin="1"/>
    <cellStyle name="Título 3 10" xfId="1729" xr:uid="{00000000-0005-0000-0000-0000C1060000}"/>
    <cellStyle name="Título 3 11" xfId="1730" xr:uid="{00000000-0005-0000-0000-0000C2060000}"/>
    <cellStyle name="Título 3 12" xfId="1731" xr:uid="{00000000-0005-0000-0000-0000C3060000}"/>
    <cellStyle name="Título 3 13" xfId="1732" xr:uid="{00000000-0005-0000-0000-0000C4060000}"/>
    <cellStyle name="Título 3 14" xfId="1733" xr:uid="{00000000-0005-0000-0000-0000C5060000}"/>
    <cellStyle name="Título 3 15" xfId="1734" xr:uid="{00000000-0005-0000-0000-0000C6060000}"/>
    <cellStyle name="Título 3 16" xfId="1735" xr:uid="{00000000-0005-0000-0000-0000C7060000}"/>
    <cellStyle name="Título 3 17" xfId="1736" xr:uid="{00000000-0005-0000-0000-0000C8060000}"/>
    <cellStyle name="Título 3 18" xfId="1737" xr:uid="{00000000-0005-0000-0000-0000C9060000}"/>
    <cellStyle name="Título 3 2" xfId="1738" xr:uid="{00000000-0005-0000-0000-0000CA060000}"/>
    <cellStyle name="Título 3 3" xfId="1739" xr:uid="{00000000-0005-0000-0000-0000CB060000}"/>
    <cellStyle name="Título 3 4" xfId="1740" xr:uid="{00000000-0005-0000-0000-0000CC060000}"/>
    <cellStyle name="Título 3 5" xfId="1741" xr:uid="{00000000-0005-0000-0000-0000CD060000}"/>
    <cellStyle name="Título 3 6" xfId="1742" xr:uid="{00000000-0005-0000-0000-0000CE060000}"/>
    <cellStyle name="Título 3 7" xfId="1743" xr:uid="{00000000-0005-0000-0000-0000CF060000}"/>
    <cellStyle name="Título 3 8" xfId="1744" xr:uid="{00000000-0005-0000-0000-0000D0060000}"/>
    <cellStyle name="Título 3 9" xfId="1745" xr:uid="{00000000-0005-0000-0000-0000D1060000}"/>
    <cellStyle name="Título 3 9 10" xfId="1746" xr:uid="{00000000-0005-0000-0000-0000D2060000}"/>
    <cellStyle name="Título 3 9 11" xfId="1747" xr:uid="{00000000-0005-0000-0000-0000D3060000}"/>
    <cellStyle name="Título 3 9 12" xfId="1748" xr:uid="{00000000-0005-0000-0000-0000D4060000}"/>
    <cellStyle name="Título 3 9 13" xfId="1749" xr:uid="{00000000-0005-0000-0000-0000D5060000}"/>
    <cellStyle name="Título 3 9 14" xfId="1750" xr:uid="{00000000-0005-0000-0000-0000D6060000}"/>
    <cellStyle name="Título 3 9 15" xfId="1751" xr:uid="{00000000-0005-0000-0000-0000D7060000}"/>
    <cellStyle name="Título 3 9 16" xfId="1752" xr:uid="{00000000-0005-0000-0000-0000D8060000}"/>
    <cellStyle name="Título 3 9 17" xfId="1753" xr:uid="{00000000-0005-0000-0000-0000D9060000}"/>
    <cellStyle name="Título 3 9 18" xfId="1754" xr:uid="{00000000-0005-0000-0000-0000DA060000}"/>
    <cellStyle name="Título 3 9 19" xfId="1755" xr:uid="{00000000-0005-0000-0000-0000DB060000}"/>
    <cellStyle name="Título 3 9 2" xfId="1756" xr:uid="{00000000-0005-0000-0000-0000DC060000}"/>
    <cellStyle name="Título 3 9 20" xfId="1757" xr:uid="{00000000-0005-0000-0000-0000DD060000}"/>
    <cellStyle name="Título 3 9 21" xfId="1758" xr:uid="{00000000-0005-0000-0000-0000DE060000}"/>
    <cellStyle name="Título 3 9 22" xfId="1759" xr:uid="{00000000-0005-0000-0000-0000DF060000}"/>
    <cellStyle name="Título 3 9 3" xfId="1760" xr:uid="{00000000-0005-0000-0000-0000E0060000}"/>
    <cellStyle name="Título 3 9 4" xfId="1761" xr:uid="{00000000-0005-0000-0000-0000E1060000}"/>
    <cellStyle name="Título 3 9 5" xfId="1762" xr:uid="{00000000-0005-0000-0000-0000E2060000}"/>
    <cellStyle name="Título 3 9 6" xfId="1763" xr:uid="{00000000-0005-0000-0000-0000E3060000}"/>
    <cellStyle name="Título 3 9 7" xfId="1764" xr:uid="{00000000-0005-0000-0000-0000E4060000}"/>
    <cellStyle name="Título 3 9 8" xfId="1765" xr:uid="{00000000-0005-0000-0000-0000E5060000}"/>
    <cellStyle name="Título 3 9 9" xfId="1766" xr:uid="{00000000-0005-0000-0000-0000E6060000}"/>
    <cellStyle name="Título 4" xfId="1767" xr:uid="{00000000-0005-0000-0000-0000E7060000}"/>
    <cellStyle name="Título 5" xfId="1768" xr:uid="{00000000-0005-0000-0000-0000E8060000}"/>
    <cellStyle name="Título 6" xfId="1769" xr:uid="{00000000-0005-0000-0000-0000E9060000}"/>
    <cellStyle name="Título 7" xfId="1770" xr:uid="{00000000-0005-0000-0000-0000EA060000}"/>
    <cellStyle name="Título 8" xfId="1771" xr:uid="{00000000-0005-0000-0000-0000EB060000}"/>
    <cellStyle name="Título 9" xfId="1772" xr:uid="{00000000-0005-0000-0000-0000EC060000}"/>
    <cellStyle name="Total" xfId="1773" builtinId="25" customBuiltin="1"/>
    <cellStyle name="Total 10" xfId="1774" xr:uid="{00000000-0005-0000-0000-0000EE060000}"/>
    <cellStyle name="Total 11" xfId="1775" xr:uid="{00000000-0005-0000-0000-0000EF060000}"/>
    <cellStyle name="Total 12" xfId="1776" xr:uid="{00000000-0005-0000-0000-0000F0060000}"/>
    <cellStyle name="Total 13" xfId="1777" xr:uid="{00000000-0005-0000-0000-0000F1060000}"/>
    <cellStyle name="Total 14" xfId="1778" xr:uid="{00000000-0005-0000-0000-0000F2060000}"/>
    <cellStyle name="Total 15" xfId="1779" xr:uid="{00000000-0005-0000-0000-0000F3060000}"/>
    <cellStyle name="Total 16" xfId="1780" xr:uid="{00000000-0005-0000-0000-0000F4060000}"/>
    <cellStyle name="Total 2" xfId="1781" xr:uid="{00000000-0005-0000-0000-0000F5060000}"/>
    <cellStyle name="Total 3" xfId="1782" xr:uid="{00000000-0005-0000-0000-0000F6060000}"/>
    <cellStyle name="Total 4" xfId="1783" xr:uid="{00000000-0005-0000-0000-0000F7060000}"/>
    <cellStyle name="Total 5" xfId="1784" xr:uid="{00000000-0005-0000-0000-0000F8060000}"/>
    <cellStyle name="Total 6" xfId="1785" xr:uid="{00000000-0005-0000-0000-0000F9060000}"/>
    <cellStyle name="Total 7" xfId="1786" xr:uid="{00000000-0005-0000-0000-0000FA060000}"/>
    <cellStyle name="Total 8" xfId="1787" xr:uid="{00000000-0005-0000-0000-0000FB060000}"/>
    <cellStyle name="Total 9" xfId="1788" xr:uid="{00000000-0005-0000-0000-0000FC06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externalLink" Target="externalLinks/externalLink7.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externalLink" Target="externalLinks/externalLink6.xml"/><Relationship Id="rId2" Type="http://schemas.openxmlformats.org/officeDocument/2006/relationships/worksheet" Target="worksheets/sheet2.xml"/><Relationship Id="rId16" Type="http://schemas.openxmlformats.org/officeDocument/2006/relationships/externalLink" Target="externalLinks/externalLink5.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4.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 Id="rId22"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8000000000000037E-2"/>
          <c:y val="5.0761421319796989E-2"/>
          <c:w val="0.52800000000000002"/>
          <c:h val="0.79695431472081213"/>
        </c:manualLayout>
      </c:layout>
      <c:lineChart>
        <c:grouping val="standard"/>
        <c:varyColors val="0"/>
        <c:ser>
          <c:idx val="0"/>
          <c:order val="0"/>
          <c:tx>
            <c:strRef>
              <c:f>'[4]HV 12'!$F$29</c:f>
              <c:strCache>
                <c:ptCount val="1"/>
                <c:pt idx="0">
                  <c:v>Denominador Acumulado (Variable 2)</c:v>
                </c:pt>
              </c:strCache>
            </c:strRef>
          </c:tx>
          <c:cat>
            <c:numLit>
              <c:formatCode>General</c:formatCode>
              <c:ptCount val="1"/>
              <c:pt idx="0">
                <c:v>0</c:v>
              </c:pt>
            </c:numLit>
          </c:cat>
          <c:val>
            <c:numLit>
              <c:formatCode>General</c:formatCode>
              <c:ptCount val="1"/>
              <c:pt idx="0">
                <c:v>0</c:v>
              </c:pt>
            </c:numLit>
          </c:val>
          <c:smooth val="0"/>
          <c:extLst>
            <c:ext xmlns:c16="http://schemas.microsoft.com/office/drawing/2014/chart" uri="{C3380CC4-5D6E-409C-BE32-E72D297353CC}">
              <c16:uniqueId val="{00000000-9D5D-4C01-BCD9-1A4052E81B09}"/>
            </c:ext>
          </c:extLst>
        </c:ser>
        <c:ser>
          <c:idx val="1"/>
          <c:order val="1"/>
          <c:tx>
            <c:strRef>
              <c:f>'[4]HV 12'!$D$29</c:f>
              <c:strCache>
                <c:ptCount val="1"/>
                <c:pt idx="0">
                  <c:v>Numerador Acumulado (Variable 1)</c:v>
                </c:pt>
              </c:strCache>
            </c:strRef>
          </c:tx>
          <c:cat>
            <c:numLit>
              <c:formatCode>General</c:formatCode>
              <c:ptCount val="1"/>
              <c:pt idx="0">
                <c:v>0</c:v>
              </c:pt>
            </c:numLit>
          </c:cat>
          <c:val>
            <c:numLit>
              <c:formatCode>General</c:formatCode>
              <c:ptCount val="1"/>
              <c:pt idx="0">
                <c:v>0</c:v>
              </c:pt>
            </c:numLit>
          </c:val>
          <c:smooth val="0"/>
          <c:extLst>
            <c:ext xmlns:c16="http://schemas.microsoft.com/office/drawing/2014/chart" uri="{C3380CC4-5D6E-409C-BE32-E72D297353CC}">
              <c16:uniqueId val="{00000001-9D5D-4C01-BCD9-1A4052E81B09}"/>
            </c:ext>
          </c:extLst>
        </c:ser>
        <c:dLbls>
          <c:showLegendKey val="0"/>
          <c:showVal val="0"/>
          <c:showCatName val="0"/>
          <c:showSerName val="0"/>
          <c:showPercent val="0"/>
          <c:showBubbleSize val="0"/>
        </c:dLbls>
        <c:marker val="1"/>
        <c:smooth val="0"/>
        <c:axId val="114531328"/>
        <c:axId val="164602624"/>
      </c:lineChart>
      <c:catAx>
        <c:axId val="114531328"/>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164602624"/>
        <c:crosses val="autoZero"/>
        <c:auto val="1"/>
        <c:lblAlgn val="ctr"/>
        <c:lblOffset val="100"/>
        <c:noMultiLvlLbl val="0"/>
      </c:catAx>
      <c:valAx>
        <c:axId val="164602624"/>
        <c:scaling>
          <c:orientation val="minMax"/>
        </c:scaling>
        <c:delete val="0"/>
        <c:axPos val="l"/>
        <c:majorGridlines/>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14531328"/>
        <c:crosses val="autoZero"/>
        <c:crossBetween val="between"/>
      </c:valAx>
    </c:plotArea>
    <c:legend>
      <c:legendPos val="r"/>
      <c:layout>
        <c:manualLayout>
          <c:xMode val="edge"/>
          <c:yMode val="edge"/>
          <c:wMode val="edge"/>
          <c:hMode val="edge"/>
          <c:x val="0.78570834645669319"/>
          <c:y val="0.35543120561706437"/>
          <c:w val="0.98403905511811052"/>
          <c:h val="0.79246705836897291"/>
        </c:manualLayout>
      </c:layout>
      <c:overlay val="0"/>
      <c:txPr>
        <a:bodyPr/>
        <a:lstStyle/>
        <a:p>
          <a:pPr>
            <a:defRPr sz="675"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barChart>
        <c:barDir val="col"/>
        <c:grouping val="clustered"/>
        <c:varyColors val="0"/>
        <c:ser>
          <c:idx val="0"/>
          <c:order val="0"/>
          <c:tx>
            <c:strRef>
              <c:f>'META 1'!$C$26</c:f>
              <c:strCache>
                <c:ptCount val="1"/>
                <c:pt idx="0">
                  <c:v>Magnitud programada mensual</c:v>
                </c:pt>
              </c:strCache>
            </c:strRef>
          </c:tx>
          <c:invertIfNegative val="0"/>
          <c:cat>
            <c:strRef>
              <c:f>'[6]META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1'!$C$27:$C$38</c:f>
              <c:numCache>
                <c:formatCode>0.000%</c:formatCode>
                <c:ptCount val="12"/>
                <c:pt idx="0">
                  <c:v>5.5572E-4</c:v>
                </c:pt>
                <c:pt idx="1">
                  <c:v>6.3655199999999995E-3</c:v>
                </c:pt>
                <c:pt idx="2">
                  <c:v>8.3199999999999993E-3</c:v>
                </c:pt>
                <c:pt idx="3">
                  <c:v>7.1399999999999996E-3</c:v>
                </c:pt>
                <c:pt idx="4">
                  <c:v>1.0290000000000001E-2</c:v>
                </c:pt>
                <c:pt idx="5">
                  <c:v>3.4200000000000001E-2</c:v>
                </c:pt>
                <c:pt idx="6">
                  <c:v>1.17E-2</c:v>
                </c:pt>
                <c:pt idx="7">
                  <c:v>1.6760000000000001E-2</c:v>
                </c:pt>
                <c:pt idx="8">
                  <c:v>1.8950000000000002E-2</c:v>
                </c:pt>
                <c:pt idx="9">
                  <c:v>1.618E-2</c:v>
                </c:pt>
                <c:pt idx="10">
                  <c:v>1.8710000000000001E-2</c:v>
                </c:pt>
                <c:pt idx="11">
                  <c:v>1.9210000000000001E-2</c:v>
                </c:pt>
              </c:numCache>
            </c:numRef>
          </c:val>
          <c:extLst>
            <c:ext xmlns:c16="http://schemas.microsoft.com/office/drawing/2014/chart" uri="{C3380CC4-5D6E-409C-BE32-E72D297353CC}">
              <c16:uniqueId val="{00000000-5E5D-411D-8ED2-E568D8B8977F}"/>
            </c:ext>
          </c:extLst>
        </c:ser>
        <c:ser>
          <c:idx val="1"/>
          <c:order val="1"/>
          <c:tx>
            <c:strRef>
              <c:f>'META 1'!$D$26</c:f>
              <c:strCache>
                <c:ptCount val="1"/>
                <c:pt idx="0">
                  <c:v>Magnitud ejecutada mensual</c:v>
                </c:pt>
              </c:strCache>
            </c:strRef>
          </c:tx>
          <c:invertIfNegative val="0"/>
          <c:cat>
            <c:strRef>
              <c:f>'[6]META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1'!$D$27:$D$38</c:f>
              <c:numCache>
                <c:formatCode>0.0000%</c:formatCode>
                <c:ptCount val="12"/>
                <c:pt idx="0">
                  <c:v>5.5572E-4</c:v>
                </c:pt>
                <c:pt idx="1">
                  <c:v>6.3699999999999998E-3</c:v>
                </c:pt>
                <c:pt idx="2" formatCode="0.000%">
                  <c:v>8.3199999999999993E-3</c:v>
                </c:pt>
                <c:pt idx="3" formatCode="0.000%">
                  <c:v>7.1399999999999996E-3</c:v>
                </c:pt>
              </c:numCache>
            </c:numRef>
          </c:val>
          <c:extLst>
            <c:ext xmlns:c16="http://schemas.microsoft.com/office/drawing/2014/chart" uri="{C3380CC4-5D6E-409C-BE32-E72D297353CC}">
              <c16:uniqueId val="{00000001-5E5D-411D-8ED2-E568D8B8977F}"/>
            </c:ext>
          </c:extLst>
        </c:ser>
        <c:dLbls>
          <c:showLegendKey val="0"/>
          <c:showVal val="0"/>
          <c:showCatName val="0"/>
          <c:showSerName val="0"/>
          <c:showPercent val="0"/>
          <c:showBubbleSize val="0"/>
        </c:dLbls>
        <c:gapWidth val="150"/>
        <c:axId val="282299984"/>
        <c:axId val="282300544"/>
      </c:barChart>
      <c:lineChart>
        <c:grouping val="standard"/>
        <c:varyColors val="0"/>
        <c:ser>
          <c:idx val="2"/>
          <c:order val="2"/>
          <c:tx>
            <c:strRef>
              <c:f>'META 1'!$H$26</c:f>
              <c:strCache>
                <c:ptCount val="1"/>
                <c:pt idx="0">
                  <c:v>% Avance acumulado</c:v>
                </c:pt>
              </c:strCache>
            </c:strRef>
          </c:tx>
          <c:val>
            <c:numRef>
              <c:f>'META 1'!$H$27:$H$38</c:f>
              <c:numCache>
                <c:formatCode>0.00%</c:formatCode>
                <c:ptCount val="12"/>
                <c:pt idx="0">
                  <c:v>3.3E-3</c:v>
                </c:pt>
                <c:pt idx="1">
                  <c:v>4.1126603325415671E-2</c:v>
                </c:pt>
                <c:pt idx="2">
                  <c:v>9.0532779097387162E-2</c:v>
                </c:pt>
                <c:pt idx="3">
                  <c:v>0.13293182897862232</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5E5D-411D-8ED2-E568D8B8977F}"/>
            </c:ext>
          </c:extLst>
        </c:ser>
        <c:dLbls>
          <c:showLegendKey val="0"/>
          <c:showVal val="0"/>
          <c:showCatName val="0"/>
          <c:showSerName val="0"/>
          <c:showPercent val="0"/>
          <c:showBubbleSize val="0"/>
        </c:dLbls>
        <c:marker val="1"/>
        <c:smooth val="0"/>
        <c:axId val="686606696"/>
        <c:axId val="685099688"/>
      </c:lineChart>
      <c:catAx>
        <c:axId val="282299984"/>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282300544"/>
        <c:crosses val="autoZero"/>
        <c:auto val="1"/>
        <c:lblAlgn val="ctr"/>
        <c:lblOffset val="100"/>
        <c:noMultiLvlLbl val="0"/>
      </c:catAx>
      <c:valAx>
        <c:axId val="282300544"/>
        <c:scaling>
          <c:orientation val="minMax"/>
          <c:max val="0.17"/>
          <c:min val="0"/>
        </c:scaling>
        <c:delete val="0"/>
        <c:axPos val="l"/>
        <c:majorGridlines/>
        <c:numFmt formatCode="0%"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282299984"/>
        <c:crosses val="autoZero"/>
        <c:crossBetween val="between"/>
      </c:valAx>
      <c:valAx>
        <c:axId val="685099688"/>
        <c:scaling>
          <c:orientation val="minMax"/>
          <c:max val="1"/>
        </c:scaling>
        <c:delete val="0"/>
        <c:axPos val="r"/>
        <c:numFmt formatCode="0.00%" sourceLinked="1"/>
        <c:majorTickMark val="out"/>
        <c:minorTickMark val="none"/>
        <c:tickLblPos val="nextTo"/>
        <c:crossAx val="686606696"/>
        <c:crosses val="max"/>
        <c:crossBetween val="between"/>
      </c:valAx>
      <c:catAx>
        <c:axId val="686606696"/>
        <c:scaling>
          <c:orientation val="minMax"/>
        </c:scaling>
        <c:delete val="1"/>
        <c:axPos val="b"/>
        <c:majorTickMark val="out"/>
        <c:minorTickMark val="none"/>
        <c:tickLblPos val="nextTo"/>
        <c:crossAx val="685099688"/>
        <c:crosses val="autoZero"/>
        <c:auto val="1"/>
        <c:lblAlgn val="ctr"/>
        <c:lblOffset val="100"/>
        <c:noMultiLvlLbl val="0"/>
      </c:catAx>
    </c:plotArea>
    <c:legend>
      <c:legendPos val="r"/>
      <c:layout>
        <c:manualLayout>
          <c:xMode val="edge"/>
          <c:yMode val="edge"/>
          <c:x val="0.71106263737622588"/>
          <c:y val="0.23252231042655197"/>
          <c:w val="0.27047123568464848"/>
          <c:h val="0.29363138285783996"/>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barChart>
        <c:barDir val="col"/>
        <c:grouping val="clustered"/>
        <c:varyColors val="0"/>
        <c:ser>
          <c:idx val="0"/>
          <c:order val="0"/>
          <c:tx>
            <c:strRef>
              <c:f>'META 2'!$C$26</c:f>
              <c:strCache>
                <c:ptCount val="1"/>
                <c:pt idx="0">
                  <c:v>Magnitud programada mensual</c:v>
                </c:pt>
              </c:strCache>
            </c:strRef>
          </c:tx>
          <c:invertIfNegative val="0"/>
          <c:cat>
            <c:strRef>
              <c:f>'[6]META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2'!$C$27:$C$38</c:f>
              <c:numCache>
                <c:formatCode>_(* #,##0_);_(* \(#,##0\);_(* "-"??_);_(@_)</c:formatCode>
                <c:ptCount val="12"/>
                <c:pt idx="0">
                  <c:v>795</c:v>
                </c:pt>
                <c:pt idx="1">
                  <c:v>414</c:v>
                </c:pt>
                <c:pt idx="2">
                  <c:v>1000</c:v>
                </c:pt>
                <c:pt idx="3">
                  <c:v>1165</c:v>
                </c:pt>
                <c:pt idx="4">
                  <c:v>1167</c:v>
                </c:pt>
                <c:pt idx="5">
                  <c:v>1219</c:v>
                </c:pt>
                <c:pt idx="6">
                  <c:v>1219</c:v>
                </c:pt>
                <c:pt idx="7">
                  <c:v>1229</c:v>
                </c:pt>
                <c:pt idx="8">
                  <c:v>1234</c:v>
                </c:pt>
                <c:pt idx="9">
                  <c:v>1224</c:v>
                </c:pt>
                <c:pt idx="10">
                  <c:v>1219</c:v>
                </c:pt>
                <c:pt idx="11">
                  <c:v>1213</c:v>
                </c:pt>
              </c:numCache>
            </c:numRef>
          </c:val>
          <c:extLst>
            <c:ext xmlns:c16="http://schemas.microsoft.com/office/drawing/2014/chart" uri="{C3380CC4-5D6E-409C-BE32-E72D297353CC}">
              <c16:uniqueId val="{00000000-151D-4902-85A4-34A02A090040}"/>
            </c:ext>
          </c:extLst>
        </c:ser>
        <c:ser>
          <c:idx val="1"/>
          <c:order val="1"/>
          <c:tx>
            <c:strRef>
              <c:f>'META 2'!$D$26</c:f>
              <c:strCache>
                <c:ptCount val="1"/>
                <c:pt idx="0">
                  <c:v>Magnitud ejecutada mensual</c:v>
                </c:pt>
              </c:strCache>
            </c:strRef>
          </c:tx>
          <c:invertIfNegative val="0"/>
          <c:cat>
            <c:strRef>
              <c:f>'[6]META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2'!$D$27:$D$38</c:f>
              <c:numCache>
                <c:formatCode>_(* #,##0_);_(* \(#,##0\);_(* "-"??_);_(@_)</c:formatCode>
                <c:ptCount val="12"/>
                <c:pt idx="0">
                  <c:v>795</c:v>
                </c:pt>
                <c:pt idx="1">
                  <c:v>394</c:v>
                </c:pt>
                <c:pt idx="2">
                  <c:v>1358</c:v>
                </c:pt>
                <c:pt idx="3">
                  <c:v>1055</c:v>
                </c:pt>
              </c:numCache>
            </c:numRef>
          </c:val>
          <c:extLst>
            <c:ext xmlns:c16="http://schemas.microsoft.com/office/drawing/2014/chart" uri="{C3380CC4-5D6E-409C-BE32-E72D297353CC}">
              <c16:uniqueId val="{00000001-151D-4902-85A4-34A02A090040}"/>
            </c:ext>
          </c:extLst>
        </c:ser>
        <c:dLbls>
          <c:showLegendKey val="0"/>
          <c:showVal val="0"/>
          <c:showCatName val="0"/>
          <c:showSerName val="0"/>
          <c:showPercent val="0"/>
          <c:showBubbleSize val="0"/>
        </c:dLbls>
        <c:gapWidth val="150"/>
        <c:axId val="282299984"/>
        <c:axId val="282300544"/>
      </c:barChart>
      <c:lineChart>
        <c:grouping val="standard"/>
        <c:varyColors val="0"/>
        <c:ser>
          <c:idx val="2"/>
          <c:order val="2"/>
          <c:tx>
            <c:strRef>
              <c:f>'META 2'!$H$26</c:f>
              <c:strCache>
                <c:ptCount val="1"/>
                <c:pt idx="0">
                  <c:v>% Avance acumulado</c:v>
                </c:pt>
              </c:strCache>
            </c:strRef>
          </c:tx>
          <c:val>
            <c:numRef>
              <c:f>'META 2'!$H$27:$H$38</c:f>
              <c:numCache>
                <c:formatCode>0.00%</c:formatCode>
                <c:ptCount val="12"/>
                <c:pt idx="0">
                  <c:v>6.069628950984883E-2</c:v>
                </c:pt>
                <c:pt idx="1">
                  <c:v>9.0777217895861961E-2</c:v>
                </c:pt>
                <c:pt idx="2">
                  <c:v>0.19445716903344024</c:v>
                </c:pt>
                <c:pt idx="3">
                  <c:v>0.27500381737669877</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151D-4902-85A4-34A02A090040}"/>
            </c:ext>
          </c:extLst>
        </c:ser>
        <c:dLbls>
          <c:showLegendKey val="0"/>
          <c:showVal val="0"/>
          <c:showCatName val="0"/>
          <c:showSerName val="0"/>
          <c:showPercent val="0"/>
          <c:showBubbleSize val="0"/>
        </c:dLbls>
        <c:marker val="1"/>
        <c:smooth val="0"/>
        <c:axId val="686606696"/>
        <c:axId val="685099688"/>
      </c:lineChart>
      <c:catAx>
        <c:axId val="282299984"/>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282300544"/>
        <c:crosses val="autoZero"/>
        <c:auto val="1"/>
        <c:lblAlgn val="ctr"/>
        <c:lblOffset val="100"/>
        <c:noMultiLvlLbl val="0"/>
      </c:catAx>
      <c:valAx>
        <c:axId val="282300544"/>
        <c:scaling>
          <c:orientation val="minMax"/>
          <c:max val="1200"/>
          <c:min val="0"/>
        </c:scaling>
        <c:delete val="0"/>
        <c:axPos val="l"/>
        <c:majorGridlines/>
        <c:numFmt formatCode="#,##0"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282299984"/>
        <c:crosses val="autoZero"/>
        <c:crossBetween val="between"/>
      </c:valAx>
      <c:valAx>
        <c:axId val="685099688"/>
        <c:scaling>
          <c:orientation val="minMax"/>
          <c:max val="1"/>
        </c:scaling>
        <c:delete val="0"/>
        <c:axPos val="r"/>
        <c:numFmt formatCode="0.00%" sourceLinked="1"/>
        <c:majorTickMark val="out"/>
        <c:minorTickMark val="none"/>
        <c:tickLblPos val="nextTo"/>
        <c:crossAx val="686606696"/>
        <c:crosses val="max"/>
        <c:crossBetween val="between"/>
      </c:valAx>
      <c:catAx>
        <c:axId val="686606696"/>
        <c:scaling>
          <c:orientation val="minMax"/>
        </c:scaling>
        <c:delete val="1"/>
        <c:axPos val="b"/>
        <c:majorTickMark val="out"/>
        <c:minorTickMark val="none"/>
        <c:tickLblPos val="nextTo"/>
        <c:crossAx val="685099688"/>
        <c:crosses val="autoZero"/>
        <c:auto val="1"/>
        <c:lblAlgn val="ctr"/>
        <c:lblOffset val="100"/>
        <c:noMultiLvlLbl val="0"/>
      </c:catAx>
    </c:plotArea>
    <c:legend>
      <c:legendPos val="r"/>
      <c:layout>
        <c:manualLayout>
          <c:xMode val="edge"/>
          <c:yMode val="edge"/>
          <c:x val="0.71106263737622588"/>
          <c:y val="0.23252231042655197"/>
          <c:w val="0.27047123568464848"/>
          <c:h val="0.29363138285783996"/>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barChart>
        <c:barDir val="col"/>
        <c:grouping val="clustered"/>
        <c:varyColors val="0"/>
        <c:ser>
          <c:idx val="0"/>
          <c:order val="0"/>
          <c:tx>
            <c:strRef>
              <c:f>'META 3'!$C$26</c:f>
              <c:strCache>
                <c:ptCount val="1"/>
                <c:pt idx="0">
                  <c:v>Magnitud programada mensual</c:v>
                </c:pt>
              </c:strCache>
            </c:strRef>
          </c:tx>
          <c:invertIfNegative val="0"/>
          <c:cat>
            <c:strRef>
              <c:f>'[6]META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3'!$C$27:$C$38</c:f>
              <c:numCache>
                <c:formatCode>0.000</c:formatCode>
                <c:ptCount val="12"/>
                <c:pt idx="0">
                  <c:v>1.4500000000000001E-2</c:v>
                </c:pt>
                <c:pt idx="1">
                  <c:v>1.18E-2</c:v>
                </c:pt>
                <c:pt idx="2">
                  <c:v>1.21E-2</c:v>
                </c:pt>
                <c:pt idx="3">
                  <c:v>1.54E-2</c:v>
                </c:pt>
                <c:pt idx="4">
                  <c:v>1.54E-2</c:v>
                </c:pt>
                <c:pt idx="5">
                  <c:v>1.54E-2</c:v>
                </c:pt>
                <c:pt idx="6">
                  <c:v>1.32E-2</c:v>
                </c:pt>
                <c:pt idx="7">
                  <c:v>1.32E-2</c:v>
                </c:pt>
                <c:pt idx="8">
                  <c:v>1.32E-2</c:v>
                </c:pt>
                <c:pt idx="9">
                  <c:v>1.32E-2</c:v>
                </c:pt>
                <c:pt idx="10">
                  <c:v>1.32E-2</c:v>
                </c:pt>
                <c:pt idx="11">
                  <c:v>1.32E-2</c:v>
                </c:pt>
              </c:numCache>
            </c:numRef>
          </c:val>
          <c:extLst>
            <c:ext xmlns:c16="http://schemas.microsoft.com/office/drawing/2014/chart" uri="{C3380CC4-5D6E-409C-BE32-E72D297353CC}">
              <c16:uniqueId val="{00000000-3F46-4377-A109-3E5451D22313}"/>
            </c:ext>
          </c:extLst>
        </c:ser>
        <c:ser>
          <c:idx val="1"/>
          <c:order val="1"/>
          <c:tx>
            <c:strRef>
              <c:f>'META 3'!$D$26</c:f>
              <c:strCache>
                <c:ptCount val="1"/>
                <c:pt idx="0">
                  <c:v>Magnitud ejecutada mensual</c:v>
                </c:pt>
              </c:strCache>
            </c:strRef>
          </c:tx>
          <c:invertIfNegative val="0"/>
          <c:cat>
            <c:strRef>
              <c:f>'[6]META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3'!$D$27:$D$38</c:f>
              <c:numCache>
                <c:formatCode>0.0000</c:formatCode>
                <c:ptCount val="12"/>
                <c:pt idx="0">
                  <c:v>1.06E-2</c:v>
                </c:pt>
                <c:pt idx="1">
                  <c:v>1.18E-2</c:v>
                </c:pt>
                <c:pt idx="2">
                  <c:v>1.15E-2</c:v>
                </c:pt>
                <c:pt idx="3">
                  <c:v>1.4999999999999999E-2</c:v>
                </c:pt>
              </c:numCache>
            </c:numRef>
          </c:val>
          <c:extLst>
            <c:ext xmlns:c16="http://schemas.microsoft.com/office/drawing/2014/chart" uri="{C3380CC4-5D6E-409C-BE32-E72D297353CC}">
              <c16:uniqueId val="{00000001-3F46-4377-A109-3E5451D22313}"/>
            </c:ext>
          </c:extLst>
        </c:ser>
        <c:dLbls>
          <c:showLegendKey val="0"/>
          <c:showVal val="0"/>
          <c:showCatName val="0"/>
          <c:showSerName val="0"/>
          <c:showPercent val="0"/>
          <c:showBubbleSize val="0"/>
        </c:dLbls>
        <c:gapWidth val="150"/>
        <c:axId val="282299984"/>
        <c:axId val="282300544"/>
      </c:barChart>
      <c:lineChart>
        <c:grouping val="standard"/>
        <c:varyColors val="0"/>
        <c:ser>
          <c:idx val="2"/>
          <c:order val="2"/>
          <c:tx>
            <c:strRef>
              <c:f>'META 3'!$H$26</c:f>
              <c:strCache>
                <c:ptCount val="1"/>
                <c:pt idx="0">
                  <c:v>% Avance acumulado</c:v>
                </c:pt>
              </c:strCache>
            </c:strRef>
          </c:tx>
          <c:val>
            <c:numRef>
              <c:f>'META 3'!$H$27:$H$38</c:f>
              <c:numCache>
                <c:formatCode>0.00%</c:formatCode>
                <c:ptCount val="12"/>
                <c:pt idx="0">
                  <c:v>6.4634146341463417E-2</c:v>
                </c:pt>
                <c:pt idx="1">
                  <c:v>0.13658536585365855</c:v>
                </c:pt>
                <c:pt idx="2">
                  <c:v>0.20670731707317075</c:v>
                </c:pt>
                <c:pt idx="3">
                  <c:v>0.29817073170731712</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3F46-4377-A109-3E5451D22313}"/>
            </c:ext>
          </c:extLst>
        </c:ser>
        <c:dLbls>
          <c:showLegendKey val="0"/>
          <c:showVal val="0"/>
          <c:showCatName val="0"/>
          <c:showSerName val="0"/>
          <c:showPercent val="0"/>
          <c:showBubbleSize val="0"/>
        </c:dLbls>
        <c:marker val="1"/>
        <c:smooth val="0"/>
        <c:axId val="686606696"/>
        <c:axId val="685099688"/>
      </c:lineChart>
      <c:catAx>
        <c:axId val="282299984"/>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282300544"/>
        <c:crosses val="autoZero"/>
        <c:auto val="1"/>
        <c:lblAlgn val="ctr"/>
        <c:lblOffset val="100"/>
        <c:noMultiLvlLbl val="0"/>
      </c:catAx>
      <c:valAx>
        <c:axId val="282300544"/>
        <c:scaling>
          <c:orientation val="minMax"/>
          <c:max val="2.1000000000000005E-2"/>
          <c:min val="0"/>
        </c:scaling>
        <c:delete val="0"/>
        <c:axPos val="l"/>
        <c:majorGridlines/>
        <c:numFmt formatCode="#,##0.0000;[Red]#,##0.0000"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282299984"/>
        <c:crosses val="autoZero"/>
        <c:crossBetween val="between"/>
      </c:valAx>
      <c:valAx>
        <c:axId val="685099688"/>
        <c:scaling>
          <c:orientation val="minMax"/>
          <c:max val="1"/>
        </c:scaling>
        <c:delete val="0"/>
        <c:axPos val="r"/>
        <c:numFmt formatCode="0.00%" sourceLinked="1"/>
        <c:majorTickMark val="out"/>
        <c:minorTickMark val="none"/>
        <c:tickLblPos val="nextTo"/>
        <c:crossAx val="686606696"/>
        <c:crosses val="max"/>
        <c:crossBetween val="between"/>
      </c:valAx>
      <c:catAx>
        <c:axId val="686606696"/>
        <c:scaling>
          <c:orientation val="minMax"/>
        </c:scaling>
        <c:delete val="1"/>
        <c:axPos val="b"/>
        <c:majorTickMark val="out"/>
        <c:minorTickMark val="none"/>
        <c:tickLblPos val="nextTo"/>
        <c:crossAx val="685099688"/>
        <c:crosses val="autoZero"/>
        <c:auto val="1"/>
        <c:lblAlgn val="ctr"/>
        <c:lblOffset val="100"/>
        <c:noMultiLvlLbl val="0"/>
      </c:catAx>
    </c:plotArea>
    <c:legend>
      <c:legendPos val="r"/>
      <c:layout>
        <c:manualLayout>
          <c:xMode val="edge"/>
          <c:yMode val="edge"/>
          <c:x val="0.71106263737622588"/>
          <c:y val="0.23252231042655197"/>
          <c:w val="0.27047123568464848"/>
          <c:h val="0.29363138285783996"/>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barChart>
        <c:barDir val="col"/>
        <c:grouping val="clustered"/>
        <c:varyColors val="0"/>
        <c:ser>
          <c:idx val="0"/>
          <c:order val="0"/>
          <c:tx>
            <c:strRef>
              <c:f>'META 4'!$C$26</c:f>
              <c:strCache>
                <c:ptCount val="1"/>
                <c:pt idx="0">
                  <c:v>Magnitud programada mensual</c:v>
                </c:pt>
              </c:strCache>
            </c:strRef>
          </c:tx>
          <c:invertIfNegative val="0"/>
          <c:cat>
            <c:strRef>
              <c:f>'[6]META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4'!$C$27:$C$38</c:f>
              <c:numCache>
                <c:formatCode>_(* #,##0_);_(* \(#,##0\);_(* "-"??_);_(@_)</c:formatCode>
                <c:ptCount val="12"/>
                <c:pt idx="0">
                  <c:v>0</c:v>
                </c:pt>
                <c:pt idx="1">
                  <c:v>0</c:v>
                </c:pt>
                <c:pt idx="2">
                  <c:v>3866</c:v>
                </c:pt>
                <c:pt idx="3">
                  <c:v>3866</c:v>
                </c:pt>
                <c:pt idx="4">
                  <c:v>3866</c:v>
                </c:pt>
                <c:pt idx="5">
                  <c:v>3866</c:v>
                </c:pt>
                <c:pt idx="6">
                  <c:v>3866</c:v>
                </c:pt>
                <c:pt idx="7">
                  <c:v>3866</c:v>
                </c:pt>
                <c:pt idx="8">
                  <c:v>3866</c:v>
                </c:pt>
                <c:pt idx="9">
                  <c:v>3866</c:v>
                </c:pt>
                <c:pt idx="10">
                  <c:v>1936</c:v>
                </c:pt>
                <c:pt idx="11">
                  <c:v>1933</c:v>
                </c:pt>
              </c:numCache>
            </c:numRef>
          </c:val>
          <c:extLst>
            <c:ext xmlns:c16="http://schemas.microsoft.com/office/drawing/2014/chart" uri="{C3380CC4-5D6E-409C-BE32-E72D297353CC}">
              <c16:uniqueId val="{00000000-37A1-49BF-AE42-A4EC53371116}"/>
            </c:ext>
          </c:extLst>
        </c:ser>
        <c:ser>
          <c:idx val="1"/>
          <c:order val="1"/>
          <c:tx>
            <c:strRef>
              <c:f>'META 4'!$D$26</c:f>
              <c:strCache>
                <c:ptCount val="1"/>
                <c:pt idx="0">
                  <c:v>Magnitud ejecutada mensual</c:v>
                </c:pt>
              </c:strCache>
            </c:strRef>
          </c:tx>
          <c:invertIfNegative val="0"/>
          <c:cat>
            <c:strRef>
              <c:f>'[6]META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4'!$D$27:$D$38</c:f>
              <c:numCache>
                <c:formatCode>_(* #,##0_);_(* \(#,##0\);_(* "-"??_);_(@_)</c:formatCode>
                <c:ptCount val="12"/>
                <c:pt idx="0">
                  <c:v>0</c:v>
                </c:pt>
                <c:pt idx="1">
                  <c:v>0</c:v>
                </c:pt>
                <c:pt idx="2">
                  <c:v>3822</c:v>
                </c:pt>
                <c:pt idx="3">
                  <c:v>2456</c:v>
                </c:pt>
              </c:numCache>
            </c:numRef>
          </c:val>
          <c:extLst>
            <c:ext xmlns:c16="http://schemas.microsoft.com/office/drawing/2014/chart" uri="{C3380CC4-5D6E-409C-BE32-E72D297353CC}">
              <c16:uniqueId val="{00000001-37A1-49BF-AE42-A4EC53371116}"/>
            </c:ext>
          </c:extLst>
        </c:ser>
        <c:dLbls>
          <c:showLegendKey val="0"/>
          <c:showVal val="0"/>
          <c:showCatName val="0"/>
          <c:showSerName val="0"/>
          <c:showPercent val="0"/>
          <c:showBubbleSize val="0"/>
        </c:dLbls>
        <c:gapWidth val="150"/>
        <c:axId val="282299984"/>
        <c:axId val="282300544"/>
      </c:barChart>
      <c:lineChart>
        <c:grouping val="standard"/>
        <c:varyColors val="0"/>
        <c:ser>
          <c:idx val="2"/>
          <c:order val="2"/>
          <c:tx>
            <c:strRef>
              <c:f>'META 4'!$H$26</c:f>
              <c:strCache>
                <c:ptCount val="1"/>
                <c:pt idx="0">
                  <c:v>% Avance acumulado</c:v>
                </c:pt>
              </c:strCache>
            </c:strRef>
          </c:tx>
          <c:val>
            <c:numRef>
              <c:f>'META 4'!$H$27:$H$38</c:f>
              <c:numCache>
                <c:formatCode>0.00%</c:formatCode>
                <c:ptCount val="12"/>
                <c:pt idx="0">
                  <c:v>0</c:v>
                </c:pt>
                <c:pt idx="1">
                  <c:v>0</c:v>
                </c:pt>
                <c:pt idx="2">
                  <c:v>0.10983705491852747</c:v>
                </c:pt>
                <c:pt idx="3">
                  <c:v>0.18041785211368797</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37A1-49BF-AE42-A4EC53371116}"/>
            </c:ext>
          </c:extLst>
        </c:ser>
        <c:dLbls>
          <c:showLegendKey val="0"/>
          <c:showVal val="0"/>
          <c:showCatName val="0"/>
          <c:showSerName val="0"/>
          <c:showPercent val="0"/>
          <c:showBubbleSize val="0"/>
        </c:dLbls>
        <c:marker val="1"/>
        <c:smooth val="0"/>
        <c:axId val="686606696"/>
        <c:axId val="685099688"/>
      </c:lineChart>
      <c:catAx>
        <c:axId val="282299984"/>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282300544"/>
        <c:crosses val="autoZero"/>
        <c:auto val="1"/>
        <c:lblAlgn val="ctr"/>
        <c:lblOffset val="100"/>
        <c:noMultiLvlLbl val="0"/>
      </c:catAx>
      <c:valAx>
        <c:axId val="282300544"/>
        <c:scaling>
          <c:orientation val="minMax"/>
          <c:max val="3500"/>
          <c:min val="0"/>
        </c:scaling>
        <c:delete val="0"/>
        <c:axPos val="l"/>
        <c:majorGridlines/>
        <c:numFmt formatCode="#,##0"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282299984"/>
        <c:crosses val="autoZero"/>
        <c:crossBetween val="between"/>
      </c:valAx>
      <c:valAx>
        <c:axId val="685099688"/>
        <c:scaling>
          <c:orientation val="minMax"/>
          <c:max val="1"/>
        </c:scaling>
        <c:delete val="0"/>
        <c:axPos val="r"/>
        <c:numFmt formatCode="0.00%" sourceLinked="1"/>
        <c:majorTickMark val="out"/>
        <c:minorTickMark val="none"/>
        <c:tickLblPos val="nextTo"/>
        <c:crossAx val="686606696"/>
        <c:crosses val="max"/>
        <c:crossBetween val="between"/>
      </c:valAx>
      <c:catAx>
        <c:axId val="686606696"/>
        <c:scaling>
          <c:orientation val="minMax"/>
        </c:scaling>
        <c:delete val="1"/>
        <c:axPos val="b"/>
        <c:majorTickMark val="out"/>
        <c:minorTickMark val="none"/>
        <c:tickLblPos val="nextTo"/>
        <c:crossAx val="685099688"/>
        <c:crosses val="autoZero"/>
        <c:auto val="1"/>
        <c:lblAlgn val="ctr"/>
        <c:lblOffset val="100"/>
        <c:noMultiLvlLbl val="0"/>
      </c:catAx>
    </c:plotArea>
    <c:legend>
      <c:legendPos val="r"/>
      <c:layout>
        <c:manualLayout>
          <c:xMode val="edge"/>
          <c:yMode val="edge"/>
          <c:x val="0.71106263737622588"/>
          <c:y val="0.23252231042655197"/>
          <c:w val="0.27047123568464848"/>
          <c:h val="0.29363138285783996"/>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
          <c:y val="5.0761421319797002E-3"/>
          <c:w val="0.51600000000000001"/>
          <c:h val="0.54822335025380731"/>
        </c:manualLayout>
      </c:layout>
      <c:lineChart>
        <c:grouping val="standard"/>
        <c:varyColors val="0"/>
        <c:ser>
          <c:idx val="0"/>
          <c:order val="0"/>
          <c:tx>
            <c:strRef>
              <c:f>'HV 14'!$F$29</c:f>
              <c:strCache>
                <c:ptCount val="1"/>
                <c:pt idx="0">
                  <c:v>Denominador Acumulado (Variable 2)</c:v>
                </c:pt>
              </c:strCache>
            </c:strRef>
          </c:tx>
          <c:cat>
            <c:strRef>
              <c:f>'HV 14'!$B$30:$B$41</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'HV 14'!$F$30:$F$41</c:f>
              <c:numCache>
                <c:formatCode>_(* #,##0.00_);_(* \(#,##0.00\);_(*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4965-421E-AD72-12FA7C93BAAC}"/>
            </c:ext>
          </c:extLst>
        </c:ser>
        <c:ser>
          <c:idx val="1"/>
          <c:order val="1"/>
          <c:tx>
            <c:strRef>
              <c:f>'HV 14'!$D$29</c:f>
              <c:strCache>
                <c:ptCount val="1"/>
                <c:pt idx="0">
                  <c:v>Numerador Acumulado (Variable 1)</c:v>
                </c:pt>
              </c:strCache>
            </c:strRef>
          </c:tx>
          <c:cat>
            <c:strRef>
              <c:f>'HV 14'!$B$30:$B$41</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'HV 14'!$D$30:$D$41</c:f>
              <c:numCache>
                <c:formatCode>_(* #,##0.00_);_(* \(#,##0.00\);_(*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1-4965-421E-AD72-12FA7C93BAAC}"/>
            </c:ext>
          </c:extLst>
        </c:ser>
        <c:dLbls>
          <c:showLegendKey val="0"/>
          <c:showVal val="0"/>
          <c:showCatName val="0"/>
          <c:showSerName val="0"/>
          <c:showPercent val="0"/>
          <c:showBubbleSize val="0"/>
        </c:dLbls>
        <c:marker val="1"/>
        <c:smooth val="0"/>
        <c:axId val="183800960"/>
        <c:axId val="183802496"/>
      </c:lineChart>
      <c:catAx>
        <c:axId val="183800960"/>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183802496"/>
        <c:crosses val="autoZero"/>
        <c:auto val="1"/>
        <c:lblAlgn val="ctr"/>
        <c:lblOffset val="100"/>
        <c:noMultiLvlLbl val="0"/>
      </c:catAx>
      <c:valAx>
        <c:axId val="183802496"/>
        <c:scaling>
          <c:orientation val="minMax"/>
        </c:scaling>
        <c:delete val="0"/>
        <c:axPos val="l"/>
        <c:majorGridlines/>
        <c:numFmt formatCode="_(* #,##0.00_);_(* \(#,##0.0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83800960"/>
        <c:crosses val="autoZero"/>
        <c:crossBetween val="between"/>
      </c:valAx>
    </c:plotArea>
    <c:legend>
      <c:legendPos val="r"/>
      <c:overlay val="0"/>
      <c:txPr>
        <a:bodyPr/>
        <a:lstStyle/>
        <a:p>
          <a:pPr>
            <a:defRPr sz="24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2.emf"/><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emf"/></Relationships>
</file>

<file path=xl/drawings/_rels/drawing4.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image" Target="../media/image4.png"/></Relationships>
</file>

<file path=xl/drawings/_rels/drawing8.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image" Target="../media/image2.emf"/><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xdr:from>
      <xdr:col>0</xdr:col>
      <xdr:colOff>438150</xdr:colOff>
      <xdr:row>1</xdr:row>
      <xdr:rowOff>85725</xdr:rowOff>
    </xdr:from>
    <xdr:to>
      <xdr:col>1</xdr:col>
      <xdr:colOff>1019175</xdr:colOff>
      <xdr:row>3</xdr:row>
      <xdr:rowOff>533400</xdr:rowOff>
    </xdr:to>
    <xdr:pic>
      <xdr:nvPicPr>
        <xdr:cNvPr id="35779694" name="Imagen 1">
          <a:extLst>
            <a:ext uri="{FF2B5EF4-FFF2-40B4-BE49-F238E27FC236}">
              <a16:creationId xmlns:a16="http://schemas.microsoft.com/office/drawing/2014/main" id="{00000000-0008-0000-0000-00006EF42102}"/>
            </a:ext>
          </a:extLst>
        </xdr:cNvPr>
        <xdr:cNvPicPr>
          <a:picLocks noChangeAspect="1" noChangeArrowheads="1"/>
        </xdr:cNvPicPr>
      </xdr:nvPicPr>
      <xdr:blipFill>
        <a:blip xmlns:r="http://schemas.openxmlformats.org/officeDocument/2006/relationships" r:embed="rId1"/>
        <a:srcRect l="19054" t="6857" r="17615" b="9743"/>
        <a:stretch>
          <a:fillRect/>
        </a:stretch>
      </xdr:blipFill>
      <xdr:spPr bwMode="auto">
        <a:xfrm>
          <a:off x="438150" y="276225"/>
          <a:ext cx="1638300" cy="1609725"/>
        </a:xfrm>
        <a:prstGeom prst="rect">
          <a:avLst/>
        </a:prstGeom>
        <a:noFill/>
        <a:ln w="9525">
          <a:noFill/>
          <a:miter lim="800000"/>
          <a:headEnd/>
          <a:tailEnd/>
        </a:ln>
      </xdr:spPr>
    </xdr:pic>
    <xdr:clientData/>
  </xdr:twoCellAnchor>
  <xdr:twoCellAnchor>
    <xdr:from>
      <xdr:col>31</xdr:col>
      <xdr:colOff>1876425</xdr:colOff>
      <xdr:row>1</xdr:row>
      <xdr:rowOff>38100</xdr:rowOff>
    </xdr:from>
    <xdr:to>
      <xdr:col>31</xdr:col>
      <xdr:colOff>3905250</xdr:colOff>
      <xdr:row>4</xdr:row>
      <xdr:rowOff>314325</xdr:rowOff>
    </xdr:to>
    <xdr:pic>
      <xdr:nvPicPr>
        <xdr:cNvPr id="35779695" name="Imagen 2">
          <a:extLst>
            <a:ext uri="{FF2B5EF4-FFF2-40B4-BE49-F238E27FC236}">
              <a16:creationId xmlns:a16="http://schemas.microsoft.com/office/drawing/2014/main" id="{00000000-0008-0000-0000-00006FF42102}"/>
            </a:ext>
          </a:extLst>
        </xdr:cNvPr>
        <xdr:cNvPicPr>
          <a:picLocks noChangeAspect="1" noChangeArrowheads="1"/>
        </xdr:cNvPicPr>
      </xdr:nvPicPr>
      <xdr:blipFill>
        <a:blip xmlns:r="http://schemas.openxmlformats.org/officeDocument/2006/relationships" r:embed="rId2"/>
        <a:srcRect l="16048" t="5251" r="18559" b="2000"/>
        <a:stretch>
          <a:fillRect/>
        </a:stretch>
      </xdr:blipFill>
      <xdr:spPr bwMode="auto">
        <a:xfrm>
          <a:off x="42157650" y="228600"/>
          <a:ext cx="2028825" cy="201930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142875</xdr:colOff>
      <xdr:row>0</xdr:row>
      <xdr:rowOff>28575</xdr:rowOff>
    </xdr:from>
    <xdr:to>
      <xdr:col>1</xdr:col>
      <xdr:colOff>1143000</xdr:colOff>
      <xdr:row>3</xdr:row>
      <xdr:rowOff>171450</xdr:rowOff>
    </xdr:to>
    <xdr:pic>
      <xdr:nvPicPr>
        <xdr:cNvPr id="35781103" name="Imagen 1">
          <a:extLst>
            <a:ext uri="{FF2B5EF4-FFF2-40B4-BE49-F238E27FC236}">
              <a16:creationId xmlns:a16="http://schemas.microsoft.com/office/drawing/2014/main" id="{00000000-0008-0000-0100-0000EF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4" name="Imagen 1">
          <a:extLst>
            <a:ext uri="{FF2B5EF4-FFF2-40B4-BE49-F238E27FC236}">
              <a16:creationId xmlns:a16="http://schemas.microsoft.com/office/drawing/2014/main" id="{00000000-0008-0000-0100-0000F0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5" name="Imagen 1">
          <a:extLst>
            <a:ext uri="{FF2B5EF4-FFF2-40B4-BE49-F238E27FC236}">
              <a16:creationId xmlns:a16="http://schemas.microsoft.com/office/drawing/2014/main" id="{00000000-0008-0000-0100-0000F1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6" name="Imagen 1">
          <a:extLst>
            <a:ext uri="{FF2B5EF4-FFF2-40B4-BE49-F238E27FC236}">
              <a16:creationId xmlns:a16="http://schemas.microsoft.com/office/drawing/2014/main" id="{00000000-0008-0000-0100-0000F2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7" name="Imagen 1">
          <a:extLst>
            <a:ext uri="{FF2B5EF4-FFF2-40B4-BE49-F238E27FC236}">
              <a16:creationId xmlns:a16="http://schemas.microsoft.com/office/drawing/2014/main" id="{00000000-0008-0000-0100-0000F3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8" name="Imagen 1">
          <a:extLst>
            <a:ext uri="{FF2B5EF4-FFF2-40B4-BE49-F238E27FC236}">
              <a16:creationId xmlns:a16="http://schemas.microsoft.com/office/drawing/2014/main" id="{00000000-0008-0000-0100-0000F4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342900</xdr:colOff>
      <xdr:row>1</xdr:row>
      <xdr:rowOff>47625</xdr:rowOff>
    </xdr:from>
    <xdr:to>
      <xdr:col>1</xdr:col>
      <xdr:colOff>1333500</xdr:colOff>
      <xdr:row>4</xdr:row>
      <xdr:rowOff>247650</xdr:rowOff>
    </xdr:to>
    <xdr:pic>
      <xdr:nvPicPr>
        <xdr:cNvPr id="35781109" name="Imagen 1">
          <a:extLst>
            <a:ext uri="{FF2B5EF4-FFF2-40B4-BE49-F238E27FC236}">
              <a16:creationId xmlns:a16="http://schemas.microsoft.com/office/drawing/2014/main" id="{00000000-0008-0000-0100-0000F5F92102}"/>
            </a:ext>
          </a:extLst>
        </xdr:cNvPr>
        <xdr:cNvPicPr>
          <a:picLocks noChangeAspect="1" noChangeArrowheads="1"/>
        </xdr:cNvPicPr>
      </xdr:nvPicPr>
      <xdr:blipFill>
        <a:blip xmlns:r="http://schemas.openxmlformats.org/officeDocument/2006/relationships" r:embed="rId1"/>
        <a:srcRect l="20409" t="8356" r="19293" b="10925"/>
        <a:stretch>
          <a:fillRect/>
        </a:stretch>
      </xdr:blipFill>
      <xdr:spPr bwMode="auto">
        <a:xfrm>
          <a:off x="409575" y="123825"/>
          <a:ext cx="990600" cy="1171575"/>
        </a:xfrm>
        <a:prstGeom prst="rect">
          <a:avLst/>
        </a:prstGeom>
        <a:noFill/>
        <a:ln w="9525">
          <a:noFill/>
          <a:miter lim="800000"/>
          <a:headEnd/>
          <a:tailEnd/>
        </a:ln>
      </xdr:spPr>
    </xdr:pic>
    <xdr:clientData/>
  </xdr:twoCellAnchor>
  <xdr:twoCellAnchor>
    <xdr:from>
      <xdr:col>8</xdr:col>
      <xdr:colOff>152400</xdr:colOff>
      <xdr:row>1</xdr:row>
      <xdr:rowOff>28575</xdr:rowOff>
    </xdr:from>
    <xdr:to>
      <xdr:col>8</xdr:col>
      <xdr:colOff>1228725</xdr:colOff>
      <xdr:row>4</xdr:row>
      <xdr:rowOff>238125</xdr:rowOff>
    </xdr:to>
    <xdr:pic>
      <xdr:nvPicPr>
        <xdr:cNvPr id="35781110" name="Imagen 2">
          <a:extLst>
            <a:ext uri="{FF2B5EF4-FFF2-40B4-BE49-F238E27FC236}">
              <a16:creationId xmlns:a16="http://schemas.microsoft.com/office/drawing/2014/main" id="{00000000-0008-0000-0100-0000F6F92102}"/>
            </a:ext>
          </a:extLst>
        </xdr:cNvPr>
        <xdr:cNvPicPr>
          <a:picLocks noChangeAspect="1" noChangeArrowheads="1"/>
        </xdr:cNvPicPr>
      </xdr:nvPicPr>
      <xdr:blipFill>
        <a:blip xmlns:r="http://schemas.openxmlformats.org/officeDocument/2006/relationships" r:embed="rId2"/>
        <a:srcRect l="16048" t="5251" r="18559" b="2000"/>
        <a:stretch>
          <a:fillRect/>
        </a:stretch>
      </xdr:blipFill>
      <xdr:spPr bwMode="auto">
        <a:xfrm>
          <a:off x="9829800" y="104775"/>
          <a:ext cx="1076325" cy="1181100"/>
        </a:xfrm>
        <a:prstGeom prst="rect">
          <a:avLst/>
        </a:prstGeom>
        <a:noFill/>
        <a:ln w="9525">
          <a:noFill/>
          <a:miter lim="800000"/>
          <a:headEnd/>
          <a:tailEnd/>
        </a:ln>
      </xdr:spPr>
    </xdr:pic>
    <xdr:clientData/>
  </xdr:twoCellAnchor>
  <xdr:twoCellAnchor>
    <xdr:from>
      <xdr:col>3</xdr:col>
      <xdr:colOff>361950</xdr:colOff>
      <xdr:row>43</xdr:row>
      <xdr:rowOff>95250</xdr:rowOff>
    </xdr:from>
    <xdr:to>
      <xdr:col>6</xdr:col>
      <xdr:colOff>1019175</xdr:colOff>
      <xdr:row>47</xdr:row>
      <xdr:rowOff>333375</xdr:rowOff>
    </xdr:to>
    <xdr:graphicFrame macro="">
      <xdr:nvGraphicFramePr>
        <xdr:cNvPr id="35781111" name="3 Gráfico">
          <a:extLst>
            <a:ext uri="{FF2B5EF4-FFF2-40B4-BE49-F238E27FC236}">
              <a16:creationId xmlns:a16="http://schemas.microsoft.com/office/drawing/2014/main" id="{00000000-0008-0000-0100-0000F7F921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8</xdr:col>
      <xdr:colOff>428625</xdr:colOff>
      <xdr:row>0</xdr:row>
      <xdr:rowOff>19050</xdr:rowOff>
    </xdr:from>
    <xdr:to>
      <xdr:col>9</xdr:col>
      <xdr:colOff>581025</xdr:colOff>
      <xdr:row>3</xdr:row>
      <xdr:rowOff>152400</xdr:rowOff>
    </xdr:to>
    <xdr:pic>
      <xdr:nvPicPr>
        <xdr:cNvPr id="35956896" name="Imagen 2">
          <a:extLst>
            <a:ext uri="{FF2B5EF4-FFF2-40B4-BE49-F238E27FC236}">
              <a16:creationId xmlns:a16="http://schemas.microsoft.com/office/drawing/2014/main" id="{00000000-0008-0000-0200-0000A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897" name="Imagen 1">
          <a:extLst>
            <a:ext uri="{FF2B5EF4-FFF2-40B4-BE49-F238E27FC236}">
              <a16:creationId xmlns:a16="http://schemas.microsoft.com/office/drawing/2014/main" id="{00000000-0008-0000-0200-0000A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898" name="Imagen 2">
          <a:extLst>
            <a:ext uri="{FF2B5EF4-FFF2-40B4-BE49-F238E27FC236}">
              <a16:creationId xmlns:a16="http://schemas.microsoft.com/office/drawing/2014/main" id="{00000000-0008-0000-0200-0000A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899" name="Imagen 1">
          <a:extLst>
            <a:ext uri="{FF2B5EF4-FFF2-40B4-BE49-F238E27FC236}">
              <a16:creationId xmlns:a16="http://schemas.microsoft.com/office/drawing/2014/main" id="{00000000-0008-0000-0200-0000A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0" name="Imagen 2">
          <a:extLst>
            <a:ext uri="{FF2B5EF4-FFF2-40B4-BE49-F238E27FC236}">
              <a16:creationId xmlns:a16="http://schemas.microsoft.com/office/drawing/2014/main" id="{00000000-0008-0000-0200-0000A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1" name="Imagen 1">
          <a:extLst>
            <a:ext uri="{FF2B5EF4-FFF2-40B4-BE49-F238E27FC236}">
              <a16:creationId xmlns:a16="http://schemas.microsoft.com/office/drawing/2014/main" id="{00000000-0008-0000-0200-0000A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2" name="Imagen 2">
          <a:extLst>
            <a:ext uri="{FF2B5EF4-FFF2-40B4-BE49-F238E27FC236}">
              <a16:creationId xmlns:a16="http://schemas.microsoft.com/office/drawing/2014/main" id="{00000000-0008-0000-0200-0000A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3" name="Imagen 1">
          <a:extLst>
            <a:ext uri="{FF2B5EF4-FFF2-40B4-BE49-F238E27FC236}">
              <a16:creationId xmlns:a16="http://schemas.microsoft.com/office/drawing/2014/main" id="{00000000-0008-0000-0200-0000A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4" name="Imagen 2">
          <a:extLst>
            <a:ext uri="{FF2B5EF4-FFF2-40B4-BE49-F238E27FC236}">
              <a16:creationId xmlns:a16="http://schemas.microsoft.com/office/drawing/2014/main" id="{00000000-0008-0000-0200-0000A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5" name="Imagen 1">
          <a:extLst>
            <a:ext uri="{FF2B5EF4-FFF2-40B4-BE49-F238E27FC236}">
              <a16:creationId xmlns:a16="http://schemas.microsoft.com/office/drawing/2014/main" id="{00000000-0008-0000-0200-0000A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6" name="Imagen 2">
          <a:extLst>
            <a:ext uri="{FF2B5EF4-FFF2-40B4-BE49-F238E27FC236}">
              <a16:creationId xmlns:a16="http://schemas.microsoft.com/office/drawing/2014/main" id="{00000000-0008-0000-0200-0000A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7" name="Imagen 1">
          <a:extLst>
            <a:ext uri="{FF2B5EF4-FFF2-40B4-BE49-F238E27FC236}">
              <a16:creationId xmlns:a16="http://schemas.microsoft.com/office/drawing/2014/main" id="{00000000-0008-0000-0200-0000A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8" name="Imagen 2">
          <a:extLst>
            <a:ext uri="{FF2B5EF4-FFF2-40B4-BE49-F238E27FC236}">
              <a16:creationId xmlns:a16="http://schemas.microsoft.com/office/drawing/2014/main" id="{00000000-0008-0000-0200-0000A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9" name="Imagen 1">
          <a:extLst>
            <a:ext uri="{FF2B5EF4-FFF2-40B4-BE49-F238E27FC236}">
              <a16:creationId xmlns:a16="http://schemas.microsoft.com/office/drawing/2014/main" id="{00000000-0008-0000-0200-0000A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0" name="Imagen 2">
          <a:extLst>
            <a:ext uri="{FF2B5EF4-FFF2-40B4-BE49-F238E27FC236}">
              <a16:creationId xmlns:a16="http://schemas.microsoft.com/office/drawing/2014/main" id="{00000000-0008-0000-0200-0000A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1" name="Imagen 1">
          <a:extLst>
            <a:ext uri="{FF2B5EF4-FFF2-40B4-BE49-F238E27FC236}">
              <a16:creationId xmlns:a16="http://schemas.microsoft.com/office/drawing/2014/main" id="{00000000-0008-0000-0200-0000A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2" name="Imagen 2">
          <a:extLst>
            <a:ext uri="{FF2B5EF4-FFF2-40B4-BE49-F238E27FC236}">
              <a16:creationId xmlns:a16="http://schemas.microsoft.com/office/drawing/2014/main" id="{00000000-0008-0000-0200-0000B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3" name="Imagen 1">
          <a:extLst>
            <a:ext uri="{FF2B5EF4-FFF2-40B4-BE49-F238E27FC236}">
              <a16:creationId xmlns:a16="http://schemas.microsoft.com/office/drawing/2014/main" id="{00000000-0008-0000-0200-0000B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4" name="Imagen 2">
          <a:extLst>
            <a:ext uri="{FF2B5EF4-FFF2-40B4-BE49-F238E27FC236}">
              <a16:creationId xmlns:a16="http://schemas.microsoft.com/office/drawing/2014/main" id="{00000000-0008-0000-0200-0000B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5" name="Imagen 1">
          <a:extLst>
            <a:ext uri="{FF2B5EF4-FFF2-40B4-BE49-F238E27FC236}">
              <a16:creationId xmlns:a16="http://schemas.microsoft.com/office/drawing/2014/main" id="{00000000-0008-0000-0200-0000B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6" name="Imagen 2">
          <a:extLst>
            <a:ext uri="{FF2B5EF4-FFF2-40B4-BE49-F238E27FC236}">
              <a16:creationId xmlns:a16="http://schemas.microsoft.com/office/drawing/2014/main" id="{00000000-0008-0000-0200-0000B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7" name="Imagen 1">
          <a:extLst>
            <a:ext uri="{FF2B5EF4-FFF2-40B4-BE49-F238E27FC236}">
              <a16:creationId xmlns:a16="http://schemas.microsoft.com/office/drawing/2014/main" id="{00000000-0008-0000-0200-0000B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8" name="Imagen 2">
          <a:extLst>
            <a:ext uri="{FF2B5EF4-FFF2-40B4-BE49-F238E27FC236}">
              <a16:creationId xmlns:a16="http://schemas.microsoft.com/office/drawing/2014/main" id="{00000000-0008-0000-0200-0000B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9" name="Imagen 1">
          <a:extLst>
            <a:ext uri="{FF2B5EF4-FFF2-40B4-BE49-F238E27FC236}">
              <a16:creationId xmlns:a16="http://schemas.microsoft.com/office/drawing/2014/main" id="{00000000-0008-0000-0200-0000B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0" name="Imagen 2">
          <a:extLst>
            <a:ext uri="{FF2B5EF4-FFF2-40B4-BE49-F238E27FC236}">
              <a16:creationId xmlns:a16="http://schemas.microsoft.com/office/drawing/2014/main" id="{00000000-0008-0000-0200-0000B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1" name="Imagen 1">
          <a:extLst>
            <a:ext uri="{FF2B5EF4-FFF2-40B4-BE49-F238E27FC236}">
              <a16:creationId xmlns:a16="http://schemas.microsoft.com/office/drawing/2014/main" id="{00000000-0008-0000-0200-0000B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2" name="Imagen 2">
          <a:extLst>
            <a:ext uri="{FF2B5EF4-FFF2-40B4-BE49-F238E27FC236}">
              <a16:creationId xmlns:a16="http://schemas.microsoft.com/office/drawing/2014/main" id="{00000000-0008-0000-0200-0000B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3" name="Imagen 1">
          <a:extLst>
            <a:ext uri="{FF2B5EF4-FFF2-40B4-BE49-F238E27FC236}">
              <a16:creationId xmlns:a16="http://schemas.microsoft.com/office/drawing/2014/main" id="{00000000-0008-0000-0200-0000B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4" name="Imagen 2">
          <a:extLst>
            <a:ext uri="{FF2B5EF4-FFF2-40B4-BE49-F238E27FC236}">
              <a16:creationId xmlns:a16="http://schemas.microsoft.com/office/drawing/2014/main" id="{00000000-0008-0000-0200-0000B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5" name="Imagen 1">
          <a:extLst>
            <a:ext uri="{FF2B5EF4-FFF2-40B4-BE49-F238E27FC236}">
              <a16:creationId xmlns:a16="http://schemas.microsoft.com/office/drawing/2014/main" id="{00000000-0008-0000-0200-0000B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6" name="Imagen 2">
          <a:extLst>
            <a:ext uri="{FF2B5EF4-FFF2-40B4-BE49-F238E27FC236}">
              <a16:creationId xmlns:a16="http://schemas.microsoft.com/office/drawing/2014/main" id="{00000000-0008-0000-0200-0000B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7" name="Imagen 1">
          <a:extLst>
            <a:ext uri="{FF2B5EF4-FFF2-40B4-BE49-F238E27FC236}">
              <a16:creationId xmlns:a16="http://schemas.microsoft.com/office/drawing/2014/main" id="{00000000-0008-0000-0200-0000B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8" name="Imagen 2">
          <a:extLst>
            <a:ext uri="{FF2B5EF4-FFF2-40B4-BE49-F238E27FC236}">
              <a16:creationId xmlns:a16="http://schemas.microsoft.com/office/drawing/2014/main" id="{00000000-0008-0000-0200-0000C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9" name="Imagen 1">
          <a:extLst>
            <a:ext uri="{FF2B5EF4-FFF2-40B4-BE49-F238E27FC236}">
              <a16:creationId xmlns:a16="http://schemas.microsoft.com/office/drawing/2014/main" id="{00000000-0008-0000-0200-0000C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0" name="Imagen 2">
          <a:extLst>
            <a:ext uri="{FF2B5EF4-FFF2-40B4-BE49-F238E27FC236}">
              <a16:creationId xmlns:a16="http://schemas.microsoft.com/office/drawing/2014/main" id="{00000000-0008-0000-0200-0000C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1" name="Imagen 1">
          <a:extLst>
            <a:ext uri="{FF2B5EF4-FFF2-40B4-BE49-F238E27FC236}">
              <a16:creationId xmlns:a16="http://schemas.microsoft.com/office/drawing/2014/main" id="{00000000-0008-0000-0200-0000C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2" name="Imagen 2">
          <a:extLst>
            <a:ext uri="{FF2B5EF4-FFF2-40B4-BE49-F238E27FC236}">
              <a16:creationId xmlns:a16="http://schemas.microsoft.com/office/drawing/2014/main" id="{00000000-0008-0000-0200-0000C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3" name="Imagen 1">
          <a:extLst>
            <a:ext uri="{FF2B5EF4-FFF2-40B4-BE49-F238E27FC236}">
              <a16:creationId xmlns:a16="http://schemas.microsoft.com/office/drawing/2014/main" id="{00000000-0008-0000-0200-0000C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4" name="Imagen 2">
          <a:extLst>
            <a:ext uri="{FF2B5EF4-FFF2-40B4-BE49-F238E27FC236}">
              <a16:creationId xmlns:a16="http://schemas.microsoft.com/office/drawing/2014/main" id="{00000000-0008-0000-0200-0000C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5" name="Imagen 1">
          <a:extLst>
            <a:ext uri="{FF2B5EF4-FFF2-40B4-BE49-F238E27FC236}">
              <a16:creationId xmlns:a16="http://schemas.microsoft.com/office/drawing/2014/main" id="{00000000-0008-0000-0200-0000C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6" name="Imagen 2">
          <a:extLst>
            <a:ext uri="{FF2B5EF4-FFF2-40B4-BE49-F238E27FC236}">
              <a16:creationId xmlns:a16="http://schemas.microsoft.com/office/drawing/2014/main" id="{00000000-0008-0000-0200-0000C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7" name="Imagen 1">
          <a:extLst>
            <a:ext uri="{FF2B5EF4-FFF2-40B4-BE49-F238E27FC236}">
              <a16:creationId xmlns:a16="http://schemas.microsoft.com/office/drawing/2014/main" id="{00000000-0008-0000-0200-0000C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8" name="Imagen 2">
          <a:extLst>
            <a:ext uri="{FF2B5EF4-FFF2-40B4-BE49-F238E27FC236}">
              <a16:creationId xmlns:a16="http://schemas.microsoft.com/office/drawing/2014/main" id="{00000000-0008-0000-0200-0000C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9" name="Imagen 1">
          <a:extLst>
            <a:ext uri="{FF2B5EF4-FFF2-40B4-BE49-F238E27FC236}">
              <a16:creationId xmlns:a16="http://schemas.microsoft.com/office/drawing/2014/main" id="{00000000-0008-0000-0200-0000C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0" name="Imagen 2">
          <a:extLst>
            <a:ext uri="{FF2B5EF4-FFF2-40B4-BE49-F238E27FC236}">
              <a16:creationId xmlns:a16="http://schemas.microsoft.com/office/drawing/2014/main" id="{00000000-0008-0000-0200-0000C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1" name="Imagen 1">
          <a:extLst>
            <a:ext uri="{FF2B5EF4-FFF2-40B4-BE49-F238E27FC236}">
              <a16:creationId xmlns:a16="http://schemas.microsoft.com/office/drawing/2014/main" id="{00000000-0008-0000-0200-0000C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2" name="Imagen 2">
          <a:extLst>
            <a:ext uri="{FF2B5EF4-FFF2-40B4-BE49-F238E27FC236}">
              <a16:creationId xmlns:a16="http://schemas.microsoft.com/office/drawing/2014/main" id="{00000000-0008-0000-0200-0000C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3" name="Imagen 1">
          <a:extLst>
            <a:ext uri="{FF2B5EF4-FFF2-40B4-BE49-F238E27FC236}">
              <a16:creationId xmlns:a16="http://schemas.microsoft.com/office/drawing/2014/main" id="{00000000-0008-0000-0200-0000C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4" name="Imagen 2">
          <a:extLst>
            <a:ext uri="{FF2B5EF4-FFF2-40B4-BE49-F238E27FC236}">
              <a16:creationId xmlns:a16="http://schemas.microsoft.com/office/drawing/2014/main" id="{00000000-0008-0000-0200-0000D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5" name="Imagen 1">
          <a:extLst>
            <a:ext uri="{FF2B5EF4-FFF2-40B4-BE49-F238E27FC236}">
              <a16:creationId xmlns:a16="http://schemas.microsoft.com/office/drawing/2014/main" id="{00000000-0008-0000-0200-0000D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6" name="Imagen 2">
          <a:extLst>
            <a:ext uri="{FF2B5EF4-FFF2-40B4-BE49-F238E27FC236}">
              <a16:creationId xmlns:a16="http://schemas.microsoft.com/office/drawing/2014/main" id="{00000000-0008-0000-0200-0000D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7" name="Imagen 1">
          <a:extLst>
            <a:ext uri="{FF2B5EF4-FFF2-40B4-BE49-F238E27FC236}">
              <a16:creationId xmlns:a16="http://schemas.microsoft.com/office/drawing/2014/main" id="{00000000-0008-0000-0200-0000D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8" name="Imagen 2">
          <a:extLst>
            <a:ext uri="{FF2B5EF4-FFF2-40B4-BE49-F238E27FC236}">
              <a16:creationId xmlns:a16="http://schemas.microsoft.com/office/drawing/2014/main" id="{00000000-0008-0000-0200-0000D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9" name="Imagen 1">
          <a:extLst>
            <a:ext uri="{FF2B5EF4-FFF2-40B4-BE49-F238E27FC236}">
              <a16:creationId xmlns:a16="http://schemas.microsoft.com/office/drawing/2014/main" id="{00000000-0008-0000-0200-0000D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0" name="Imagen 2">
          <a:extLst>
            <a:ext uri="{FF2B5EF4-FFF2-40B4-BE49-F238E27FC236}">
              <a16:creationId xmlns:a16="http://schemas.microsoft.com/office/drawing/2014/main" id="{00000000-0008-0000-0200-0000D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1" name="Imagen 1">
          <a:extLst>
            <a:ext uri="{FF2B5EF4-FFF2-40B4-BE49-F238E27FC236}">
              <a16:creationId xmlns:a16="http://schemas.microsoft.com/office/drawing/2014/main" id="{00000000-0008-0000-0200-0000D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2" name="Imagen 2">
          <a:extLst>
            <a:ext uri="{FF2B5EF4-FFF2-40B4-BE49-F238E27FC236}">
              <a16:creationId xmlns:a16="http://schemas.microsoft.com/office/drawing/2014/main" id="{00000000-0008-0000-0200-0000D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3" name="Imagen 1">
          <a:extLst>
            <a:ext uri="{FF2B5EF4-FFF2-40B4-BE49-F238E27FC236}">
              <a16:creationId xmlns:a16="http://schemas.microsoft.com/office/drawing/2014/main" id="{00000000-0008-0000-0200-0000D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4" name="Imagen 2">
          <a:extLst>
            <a:ext uri="{FF2B5EF4-FFF2-40B4-BE49-F238E27FC236}">
              <a16:creationId xmlns:a16="http://schemas.microsoft.com/office/drawing/2014/main" id="{00000000-0008-0000-0200-0000D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5" name="Imagen 1">
          <a:extLst>
            <a:ext uri="{FF2B5EF4-FFF2-40B4-BE49-F238E27FC236}">
              <a16:creationId xmlns:a16="http://schemas.microsoft.com/office/drawing/2014/main" id="{00000000-0008-0000-0200-0000D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6" name="Imagen 2">
          <a:extLst>
            <a:ext uri="{FF2B5EF4-FFF2-40B4-BE49-F238E27FC236}">
              <a16:creationId xmlns:a16="http://schemas.microsoft.com/office/drawing/2014/main" id="{00000000-0008-0000-0200-0000D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7" name="Imagen 1">
          <a:extLst>
            <a:ext uri="{FF2B5EF4-FFF2-40B4-BE49-F238E27FC236}">
              <a16:creationId xmlns:a16="http://schemas.microsoft.com/office/drawing/2014/main" id="{00000000-0008-0000-0200-0000D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8" name="Imagen 2">
          <a:extLst>
            <a:ext uri="{FF2B5EF4-FFF2-40B4-BE49-F238E27FC236}">
              <a16:creationId xmlns:a16="http://schemas.microsoft.com/office/drawing/2014/main" id="{00000000-0008-0000-0200-0000D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9" name="Imagen 1">
          <a:extLst>
            <a:ext uri="{FF2B5EF4-FFF2-40B4-BE49-F238E27FC236}">
              <a16:creationId xmlns:a16="http://schemas.microsoft.com/office/drawing/2014/main" id="{00000000-0008-0000-0200-0000D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0" name="Imagen 2">
          <a:extLst>
            <a:ext uri="{FF2B5EF4-FFF2-40B4-BE49-F238E27FC236}">
              <a16:creationId xmlns:a16="http://schemas.microsoft.com/office/drawing/2014/main" id="{00000000-0008-0000-0200-0000E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1" name="Imagen 1">
          <a:extLst>
            <a:ext uri="{FF2B5EF4-FFF2-40B4-BE49-F238E27FC236}">
              <a16:creationId xmlns:a16="http://schemas.microsoft.com/office/drawing/2014/main" id="{00000000-0008-0000-0200-0000E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2" name="Imagen 2">
          <a:extLst>
            <a:ext uri="{FF2B5EF4-FFF2-40B4-BE49-F238E27FC236}">
              <a16:creationId xmlns:a16="http://schemas.microsoft.com/office/drawing/2014/main" id="{00000000-0008-0000-0200-0000E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3" name="Imagen 1">
          <a:extLst>
            <a:ext uri="{FF2B5EF4-FFF2-40B4-BE49-F238E27FC236}">
              <a16:creationId xmlns:a16="http://schemas.microsoft.com/office/drawing/2014/main" id="{00000000-0008-0000-0200-0000E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4" name="Imagen 2">
          <a:extLst>
            <a:ext uri="{FF2B5EF4-FFF2-40B4-BE49-F238E27FC236}">
              <a16:creationId xmlns:a16="http://schemas.microsoft.com/office/drawing/2014/main" id="{00000000-0008-0000-0200-0000E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5" name="Imagen 1">
          <a:extLst>
            <a:ext uri="{FF2B5EF4-FFF2-40B4-BE49-F238E27FC236}">
              <a16:creationId xmlns:a16="http://schemas.microsoft.com/office/drawing/2014/main" id="{00000000-0008-0000-0200-0000E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6" name="Imagen 2">
          <a:extLst>
            <a:ext uri="{FF2B5EF4-FFF2-40B4-BE49-F238E27FC236}">
              <a16:creationId xmlns:a16="http://schemas.microsoft.com/office/drawing/2014/main" id="{00000000-0008-0000-0200-0000E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7" name="Imagen 1">
          <a:extLst>
            <a:ext uri="{FF2B5EF4-FFF2-40B4-BE49-F238E27FC236}">
              <a16:creationId xmlns:a16="http://schemas.microsoft.com/office/drawing/2014/main" id="{00000000-0008-0000-0200-0000E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8" name="Imagen 2">
          <a:extLst>
            <a:ext uri="{FF2B5EF4-FFF2-40B4-BE49-F238E27FC236}">
              <a16:creationId xmlns:a16="http://schemas.microsoft.com/office/drawing/2014/main" id="{00000000-0008-0000-0200-0000E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9" name="Imagen 1">
          <a:extLst>
            <a:ext uri="{FF2B5EF4-FFF2-40B4-BE49-F238E27FC236}">
              <a16:creationId xmlns:a16="http://schemas.microsoft.com/office/drawing/2014/main" id="{00000000-0008-0000-0200-0000E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0" name="Imagen 2">
          <a:extLst>
            <a:ext uri="{FF2B5EF4-FFF2-40B4-BE49-F238E27FC236}">
              <a16:creationId xmlns:a16="http://schemas.microsoft.com/office/drawing/2014/main" id="{00000000-0008-0000-0200-0000E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1" name="Imagen 1">
          <a:extLst>
            <a:ext uri="{FF2B5EF4-FFF2-40B4-BE49-F238E27FC236}">
              <a16:creationId xmlns:a16="http://schemas.microsoft.com/office/drawing/2014/main" id="{00000000-0008-0000-0200-0000E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2" name="Imagen 2">
          <a:extLst>
            <a:ext uri="{FF2B5EF4-FFF2-40B4-BE49-F238E27FC236}">
              <a16:creationId xmlns:a16="http://schemas.microsoft.com/office/drawing/2014/main" id="{00000000-0008-0000-0200-0000E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3" name="Imagen 1">
          <a:extLst>
            <a:ext uri="{FF2B5EF4-FFF2-40B4-BE49-F238E27FC236}">
              <a16:creationId xmlns:a16="http://schemas.microsoft.com/office/drawing/2014/main" id="{00000000-0008-0000-0200-0000E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4" name="Imagen 2">
          <a:extLst>
            <a:ext uri="{FF2B5EF4-FFF2-40B4-BE49-F238E27FC236}">
              <a16:creationId xmlns:a16="http://schemas.microsoft.com/office/drawing/2014/main" id="{00000000-0008-0000-0200-0000E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5" name="Imagen 1">
          <a:extLst>
            <a:ext uri="{FF2B5EF4-FFF2-40B4-BE49-F238E27FC236}">
              <a16:creationId xmlns:a16="http://schemas.microsoft.com/office/drawing/2014/main" id="{00000000-0008-0000-0200-0000E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6" name="Imagen 2">
          <a:extLst>
            <a:ext uri="{FF2B5EF4-FFF2-40B4-BE49-F238E27FC236}">
              <a16:creationId xmlns:a16="http://schemas.microsoft.com/office/drawing/2014/main" id="{00000000-0008-0000-0200-0000F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7" name="Imagen 1">
          <a:extLst>
            <a:ext uri="{FF2B5EF4-FFF2-40B4-BE49-F238E27FC236}">
              <a16:creationId xmlns:a16="http://schemas.microsoft.com/office/drawing/2014/main" id="{00000000-0008-0000-0200-0000F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8" name="Imagen 2">
          <a:extLst>
            <a:ext uri="{FF2B5EF4-FFF2-40B4-BE49-F238E27FC236}">
              <a16:creationId xmlns:a16="http://schemas.microsoft.com/office/drawing/2014/main" id="{00000000-0008-0000-0200-0000F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9" name="Imagen 1">
          <a:extLst>
            <a:ext uri="{FF2B5EF4-FFF2-40B4-BE49-F238E27FC236}">
              <a16:creationId xmlns:a16="http://schemas.microsoft.com/office/drawing/2014/main" id="{00000000-0008-0000-0200-0000F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0" name="Imagen 2">
          <a:extLst>
            <a:ext uri="{FF2B5EF4-FFF2-40B4-BE49-F238E27FC236}">
              <a16:creationId xmlns:a16="http://schemas.microsoft.com/office/drawing/2014/main" id="{00000000-0008-0000-0200-0000F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1" name="Imagen 1">
          <a:extLst>
            <a:ext uri="{FF2B5EF4-FFF2-40B4-BE49-F238E27FC236}">
              <a16:creationId xmlns:a16="http://schemas.microsoft.com/office/drawing/2014/main" id="{00000000-0008-0000-0200-0000F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2" name="Imagen 2">
          <a:extLst>
            <a:ext uri="{FF2B5EF4-FFF2-40B4-BE49-F238E27FC236}">
              <a16:creationId xmlns:a16="http://schemas.microsoft.com/office/drawing/2014/main" id="{00000000-0008-0000-0200-0000F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3" name="Imagen 1">
          <a:extLst>
            <a:ext uri="{FF2B5EF4-FFF2-40B4-BE49-F238E27FC236}">
              <a16:creationId xmlns:a16="http://schemas.microsoft.com/office/drawing/2014/main" id="{00000000-0008-0000-0200-0000F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4" name="Imagen 2">
          <a:extLst>
            <a:ext uri="{FF2B5EF4-FFF2-40B4-BE49-F238E27FC236}">
              <a16:creationId xmlns:a16="http://schemas.microsoft.com/office/drawing/2014/main" id="{00000000-0008-0000-0200-0000F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5" name="Imagen 1">
          <a:extLst>
            <a:ext uri="{FF2B5EF4-FFF2-40B4-BE49-F238E27FC236}">
              <a16:creationId xmlns:a16="http://schemas.microsoft.com/office/drawing/2014/main" id="{00000000-0008-0000-0200-0000F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6" name="Imagen 2">
          <a:extLst>
            <a:ext uri="{FF2B5EF4-FFF2-40B4-BE49-F238E27FC236}">
              <a16:creationId xmlns:a16="http://schemas.microsoft.com/office/drawing/2014/main" id="{00000000-0008-0000-0200-0000F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7" name="Imagen 1">
          <a:extLst>
            <a:ext uri="{FF2B5EF4-FFF2-40B4-BE49-F238E27FC236}">
              <a16:creationId xmlns:a16="http://schemas.microsoft.com/office/drawing/2014/main" id="{00000000-0008-0000-0200-0000F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8" name="Imagen 2">
          <a:extLst>
            <a:ext uri="{FF2B5EF4-FFF2-40B4-BE49-F238E27FC236}">
              <a16:creationId xmlns:a16="http://schemas.microsoft.com/office/drawing/2014/main" id="{00000000-0008-0000-0200-0000F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9" name="Imagen 1">
          <a:extLst>
            <a:ext uri="{FF2B5EF4-FFF2-40B4-BE49-F238E27FC236}">
              <a16:creationId xmlns:a16="http://schemas.microsoft.com/office/drawing/2014/main" id="{00000000-0008-0000-0200-0000F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90" name="Imagen 2">
          <a:extLst>
            <a:ext uri="{FF2B5EF4-FFF2-40B4-BE49-F238E27FC236}">
              <a16:creationId xmlns:a16="http://schemas.microsoft.com/office/drawing/2014/main" id="{00000000-0008-0000-0200-0000F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91" name="Imagen 1">
          <a:extLst>
            <a:ext uri="{FF2B5EF4-FFF2-40B4-BE49-F238E27FC236}">
              <a16:creationId xmlns:a16="http://schemas.microsoft.com/office/drawing/2014/main" id="{00000000-0008-0000-0200-0000F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5784913" name="Imagen 4" descr="escudo_negro">
          <a:extLst>
            <a:ext uri="{FF2B5EF4-FFF2-40B4-BE49-F238E27FC236}">
              <a16:creationId xmlns:a16="http://schemas.microsoft.com/office/drawing/2014/main" id="{00000000-0008-0000-0300-0000D10822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784888" name="Object 1208" hidden="1">
              <a:extLst>
                <a:ext uri="{63B3BB69-23CF-44E3-9099-C40C66FF867C}">
                  <a14:compatExt spid="_x0000_s35784888"/>
                </a:ext>
                <a:ext uri="{FF2B5EF4-FFF2-40B4-BE49-F238E27FC236}">
                  <a16:creationId xmlns:a16="http://schemas.microsoft.com/office/drawing/2014/main" id="{00000000-0008-0000-0300-0000B808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387645</xdr:colOff>
      <xdr:row>39</xdr:row>
      <xdr:rowOff>77529</xdr:rowOff>
    </xdr:from>
    <xdr:to>
      <xdr:col>7</xdr:col>
      <xdr:colOff>874971</xdr:colOff>
      <xdr:row>43</xdr:row>
      <xdr:rowOff>797441</xdr:rowOff>
    </xdr:to>
    <xdr:graphicFrame macro="">
      <xdr:nvGraphicFramePr>
        <xdr:cNvPr id="5" name="3 Gráfico">
          <a:extLst>
            <a:ext uri="{FF2B5EF4-FFF2-40B4-BE49-F238E27FC236}">
              <a16:creationId xmlns:a16="http://schemas.microsoft.com/office/drawing/2014/main" id="{00000000-0008-0000-03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 name="Imagen 4" descr="escudo_negro">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787777" name="Object 1" hidden="1">
              <a:extLst>
                <a:ext uri="{63B3BB69-23CF-44E3-9099-C40C66FF867C}">
                  <a14:compatExt spid="_x0000_s35787777"/>
                </a:ext>
                <a:ext uri="{FF2B5EF4-FFF2-40B4-BE49-F238E27FC236}">
                  <a16:creationId xmlns:a16="http://schemas.microsoft.com/office/drawing/2014/main" id="{00000000-0008-0000-0400-00000114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xdr:col>
      <xdr:colOff>1672167</xdr:colOff>
      <xdr:row>39</xdr:row>
      <xdr:rowOff>52918</xdr:rowOff>
    </xdr:from>
    <xdr:to>
      <xdr:col>7</xdr:col>
      <xdr:colOff>1090083</xdr:colOff>
      <xdr:row>43</xdr:row>
      <xdr:rowOff>1105589</xdr:rowOff>
    </xdr:to>
    <xdr:graphicFrame macro="">
      <xdr:nvGraphicFramePr>
        <xdr:cNvPr id="7" name="3 Gráfico">
          <a:extLst>
            <a:ext uri="{FF2B5EF4-FFF2-40B4-BE49-F238E27FC236}">
              <a16:creationId xmlns:a16="http://schemas.microsoft.com/office/drawing/2014/main" id="{00000000-0008-0000-04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 name="Imagen 4" descr="escudo_negro">
          <a:extLst>
            <a:ext uri="{FF2B5EF4-FFF2-40B4-BE49-F238E27FC236}">
              <a16:creationId xmlns:a16="http://schemas.microsoft.com/office/drawing/2014/main" id="{00000000-0008-0000-05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788801" name="Object 1" hidden="1">
              <a:extLst>
                <a:ext uri="{63B3BB69-23CF-44E3-9099-C40C66FF867C}">
                  <a14:compatExt spid="_x0000_s35788801"/>
                </a:ext>
                <a:ext uri="{FF2B5EF4-FFF2-40B4-BE49-F238E27FC236}">
                  <a16:creationId xmlns:a16="http://schemas.microsoft.com/office/drawing/2014/main" id="{00000000-0008-0000-0500-00000118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xdr:col>
      <xdr:colOff>434770</xdr:colOff>
      <xdr:row>39</xdr:row>
      <xdr:rowOff>71692</xdr:rowOff>
    </xdr:from>
    <xdr:to>
      <xdr:col>8</xdr:col>
      <xdr:colOff>809625</xdr:colOff>
      <xdr:row>43</xdr:row>
      <xdr:rowOff>1079499</xdr:rowOff>
    </xdr:to>
    <xdr:graphicFrame macro="">
      <xdr:nvGraphicFramePr>
        <xdr:cNvPr id="7" name="3 Gráfico">
          <a:extLst>
            <a:ext uri="{FF2B5EF4-FFF2-40B4-BE49-F238E27FC236}">
              <a16:creationId xmlns:a16="http://schemas.microsoft.com/office/drawing/2014/main" id="{00000000-0008-0000-05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 name="Imagen 4" descr="escudo_negro">
          <a:extLst>
            <a:ext uri="{FF2B5EF4-FFF2-40B4-BE49-F238E27FC236}">
              <a16:creationId xmlns:a16="http://schemas.microsoft.com/office/drawing/2014/main" id="{00000000-0008-0000-06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789825" name="Object 1" hidden="1">
              <a:extLst>
                <a:ext uri="{63B3BB69-23CF-44E3-9099-C40C66FF867C}">
                  <a14:compatExt spid="_x0000_s35789825"/>
                </a:ext>
                <a:ext uri="{FF2B5EF4-FFF2-40B4-BE49-F238E27FC236}">
                  <a16:creationId xmlns:a16="http://schemas.microsoft.com/office/drawing/2014/main" id="{00000000-0008-0000-0600-0000011C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645584</xdr:colOff>
      <xdr:row>39</xdr:row>
      <xdr:rowOff>21167</xdr:rowOff>
    </xdr:from>
    <xdr:to>
      <xdr:col>8</xdr:col>
      <xdr:colOff>317500</xdr:colOff>
      <xdr:row>43</xdr:row>
      <xdr:rowOff>1073838</xdr:rowOff>
    </xdr:to>
    <xdr:graphicFrame macro="">
      <xdr:nvGraphicFramePr>
        <xdr:cNvPr id="6" name="3 Gráfico">
          <a:extLst>
            <a:ext uri="{FF2B5EF4-FFF2-40B4-BE49-F238E27FC236}">
              <a16:creationId xmlns:a16="http://schemas.microsoft.com/office/drawing/2014/main" id="{00000000-0008-0000-06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xdr:col>
      <xdr:colOff>342900</xdr:colOff>
      <xdr:row>1</xdr:row>
      <xdr:rowOff>47625</xdr:rowOff>
    </xdr:from>
    <xdr:to>
      <xdr:col>1</xdr:col>
      <xdr:colOff>1333500</xdr:colOff>
      <xdr:row>4</xdr:row>
      <xdr:rowOff>247650</xdr:rowOff>
    </xdr:to>
    <xdr:pic>
      <xdr:nvPicPr>
        <xdr:cNvPr id="35786917" name="Imagen 1">
          <a:extLst>
            <a:ext uri="{FF2B5EF4-FFF2-40B4-BE49-F238E27FC236}">
              <a16:creationId xmlns:a16="http://schemas.microsoft.com/office/drawing/2014/main" id="{00000000-0008-0000-0700-0000A5102202}"/>
            </a:ext>
          </a:extLst>
        </xdr:cNvPr>
        <xdr:cNvPicPr>
          <a:picLocks noChangeAspect="1" noChangeArrowheads="1"/>
        </xdr:cNvPicPr>
      </xdr:nvPicPr>
      <xdr:blipFill>
        <a:blip xmlns:r="http://schemas.openxmlformats.org/officeDocument/2006/relationships" r:embed="rId1"/>
        <a:srcRect l="20409" t="8356" r="19293" b="10925"/>
        <a:stretch>
          <a:fillRect/>
        </a:stretch>
      </xdr:blipFill>
      <xdr:spPr bwMode="auto">
        <a:xfrm>
          <a:off x="409575" y="123825"/>
          <a:ext cx="990600" cy="1171575"/>
        </a:xfrm>
        <a:prstGeom prst="rect">
          <a:avLst/>
        </a:prstGeom>
        <a:noFill/>
        <a:ln w="9525">
          <a:noFill/>
          <a:miter lim="800000"/>
          <a:headEnd/>
          <a:tailEnd/>
        </a:ln>
      </xdr:spPr>
    </xdr:pic>
    <xdr:clientData/>
  </xdr:twoCellAnchor>
  <xdr:twoCellAnchor>
    <xdr:from>
      <xdr:col>8</xdr:col>
      <xdr:colOff>152400</xdr:colOff>
      <xdr:row>1</xdr:row>
      <xdr:rowOff>28575</xdr:rowOff>
    </xdr:from>
    <xdr:to>
      <xdr:col>8</xdr:col>
      <xdr:colOff>1228725</xdr:colOff>
      <xdr:row>4</xdr:row>
      <xdr:rowOff>238125</xdr:rowOff>
    </xdr:to>
    <xdr:pic>
      <xdr:nvPicPr>
        <xdr:cNvPr id="35786918" name="Imagen 2">
          <a:extLst>
            <a:ext uri="{FF2B5EF4-FFF2-40B4-BE49-F238E27FC236}">
              <a16:creationId xmlns:a16="http://schemas.microsoft.com/office/drawing/2014/main" id="{00000000-0008-0000-0700-0000A6102202}"/>
            </a:ext>
          </a:extLst>
        </xdr:cNvPr>
        <xdr:cNvPicPr>
          <a:picLocks noChangeAspect="1" noChangeArrowheads="1"/>
        </xdr:cNvPicPr>
      </xdr:nvPicPr>
      <xdr:blipFill>
        <a:blip xmlns:r="http://schemas.openxmlformats.org/officeDocument/2006/relationships" r:embed="rId2"/>
        <a:srcRect l="16048" t="5251" r="18559" b="2000"/>
        <a:stretch>
          <a:fillRect/>
        </a:stretch>
      </xdr:blipFill>
      <xdr:spPr bwMode="auto">
        <a:xfrm>
          <a:off x="9829800" y="104775"/>
          <a:ext cx="1076325" cy="1181100"/>
        </a:xfrm>
        <a:prstGeom prst="rect">
          <a:avLst/>
        </a:prstGeom>
        <a:noFill/>
        <a:ln w="9525">
          <a:noFill/>
          <a:miter lim="800000"/>
          <a:headEnd/>
          <a:tailEnd/>
        </a:ln>
      </xdr:spPr>
    </xdr:pic>
    <xdr:clientData/>
  </xdr:twoCellAnchor>
  <xdr:twoCellAnchor>
    <xdr:from>
      <xdr:col>3</xdr:col>
      <xdr:colOff>361950</xdr:colOff>
      <xdr:row>43</xdr:row>
      <xdr:rowOff>95250</xdr:rowOff>
    </xdr:from>
    <xdr:to>
      <xdr:col>6</xdr:col>
      <xdr:colOff>1019175</xdr:colOff>
      <xdr:row>47</xdr:row>
      <xdr:rowOff>333375</xdr:rowOff>
    </xdr:to>
    <xdr:graphicFrame macro="">
      <xdr:nvGraphicFramePr>
        <xdr:cNvPr id="35786919" name="3 Gráfico">
          <a:extLst>
            <a:ext uri="{FF2B5EF4-FFF2-40B4-BE49-F238E27FC236}">
              <a16:creationId xmlns:a16="http://schemas.microsoft.com/office/drawing/2014/main" id="{00000000-0008-0000-0700-0000A71022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8</xdr:col>
      <xdr:colOff>428625</xdr:colOff>
      <xdr:row>0</xdr:row>
      <xdr:rowOff>19050</xdr:rowOff>
    </xdr:from>
    <xdr:to>
      <xdr:col>9</xdr:col>
      <xdr:colOff>581025</xdr:colOff>
      <xdr:row>3</xdr:row>
      <xdr:rowOff>152400</xdr:rowOff>
    </xdr:to>
    <xdr:pic>
      <xdr:nvPicPr>
        <xdr:cNvPr id="35924264" name="Imagen 2">
          <a:extLst>
            <a:ext uri="{FF2B5EF4-FFF2-40B4-BE49-F238E27FC236}">
              <a16:creationId xmlns:a16="http://schemas.microsoft.com/office/drawing/2014/main" id="{00000000-0008-0000-0800-000028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65" name="Imagen 1">
          <a:extLst>
            <a:ext uri="{FF2B5EF4-FFF2-40B4-BE49-F238E27FC236}">
              <a16:creationId xmlns:a16="http://schemas.microsoft.com/office/drawing/2014/main" id="{00000000-0008-0000-0800-000029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66" name="Imagen 2">
          <a:extLst>
            <a:ext uri="{FF2B5EF4-FFF2-40B4-BE49-F238E27FC236}">
              <a16:creationId xmlns:a16="http://schemas.microsoft.com/office/drawing/2014/main" id="{00000000-0008-0000-0800-00002A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67" name="Imagen 1">
          <a:extLst>
            <a:ext uri="{FF2B5EF4-FFF2-40B4-BE49-F238E27FC236}">
              <a16:creationId xmlns:a16="http://schemas.microsoft.com/office/drawing/2014/main" id="{00000000-0008-0000-0800-00002B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68" name="Imagen 2">
          <a:extLst>
            <a:ext uri="{FF2B5EF4-FFF2-40B4-BE49-F238E27FC236}">
              <a16:creationId xmlns:a16="http://schemas.microsoft.com/office/drawing/2014/main" id="{00000000-0008-0000-0800-00002C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69" name="Imagen 1">
          <a:extLst>
            <a:ext uri="{FF2B5EF4-FFF2-40B4-BE49-F238E27FC236}">
              <a16:creationId xmlns:a16="http://schemas.microsoft.com/office/drawing/2014/main" id="{00000000-0008-0000-0800-00002D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0" name="Imagen 2">
          <a:extLst>
            <a:ext uri="{FF2B5EF4-FFF2-40B4-BE49-F238E27FC236}">
              <a16:creationId xmlns:a16="http://schemas.microsoft.com/office/drawing/2014/main" id="{00000000-0008-0000-0800-00002E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1" name="Imagen 1">
          <a:extLst>
            <a:ext uri="{FF2B5EF4-FFF2-40B4-BE49-F238E27FC236}">
              <a16:creationId xmlns:a16="http://schemas.microsoft.com/office/drawing/2014/main" id="{00000000-0008-0000-0800-00002F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2" name="Imagen 2">
          <a:extLst>
            <a:ext uri="{FF2B5EF4-FFF2-40B4-BE49-F238E27FC236}">
              <a16:creationId xmlns:a16="http://schemas.microsoft.com/office/drawing/2014/main" id="{00000000-0008-0000-0800-000030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3" name="Imagen 1">
          <a:extLst>
            <a:ext uri="{FF2B5EF4-FFF2-40B4-BE49-F238E27FC236}">
              <a16:creationId xmlns:a16="http://schemas.microsoft.com/office/drawing/2014/main" id="{00000000-0008-0000-0800-000031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4" name="Imagen 2">
          <a:extLst>
            <a:ext uri="{FF2B5EF4-FFF2-40B4-BE49-F238E27FC236}">
              <a16:creationId xmlns:a16="http://schemas.microsoft.com/office/drawing/2014/main" id="{00000000-0008-0000-0800-000032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5" name="Imagen 1">
          <a:extLst>
            <a:ext uri="{FF2B5EF4-FFF2-40B4-BE49-F238E27FC236}">
              <a16:creationId xmlns:a16="http://schemas.microsoft.com/office/drawing/2014/main" id="{00000000-0008-0000-0800-000033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6" name="Imagen 2">
          <a:extLst>
            <a:ext uri="{FF2B5EF4-FFF2-40B4-BE49-F238E27FC236}">
              <a16:creationId xmlns:a16="http://schemas.microsoft.com/office/drawing/2014/main" id="{00000000-0008-0000-0800-000034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7" name="Imagen 1">
          <a:extLst>
            <a:ext uri="{FF2B5EF4-FFF2-40B4-BE49-F238E27FC236}">
              <a16:creationId xmlns:a16="http://schemas.microsoft.com/office/drawing/2014/main" id="{00000000-0008-0000-0800-000035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8" name="Imagen 2">
          <a:extLst>
            <a:ext uri="{FF2B5EF4-FFF2-40B4-BE49-F238E27FC236}">
              <a16:creationId xmlns:a16="http://schemas.microsoft.com/office/drawing/2014/main" id="{00000000-0008-0000-0800-000036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9" name="Imagen 1">
          <a:extLst>
            <a:ext uri="{FF2B5EF4-FFF2-40B4-BE49-F238E27FC236}">
              <a16:creationId xmlns:a16="http://schemas.microsoft.com/office/drawing/2014/main" id="{00000000-0008-0000-0800-000037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0" name="Imagen 2">
          <a:extLst>
            <a:ext uri="{FF2B5EF4-FFF2-40B4-BE49-F238E27FC236}">
              <a16:creationId xmlns:a16="http://schemas.microsoft.com/office/drawing/2014/main" id="{00000000-0008-0000-0800-000038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1" name="Imagen 1">
          <a:extLst>
            <a:ext uri="{FF2B5EF4-FFF2-40B4-BE49-F238E27FC236}">
              <a16:creationId xmlns:a16="http://schemas.microsoft.com/office/drawing/2014/main" id="{00000000-0008-0000-0800-000039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2" name="Imagen 2">
          <a:extLst>
            <a:ext uri="{FF2B5EF4-FFF2-40B4-BE49-F238E27FC236}">
              <a16:creationId xmlns:a16="http://schemas.microsoft.com/office/drawing/2014/main" id="{00000000-0008-0000-0800-00003A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3" name="Imagen 1">
          <a:extLst>
            <a:ext uri="{FF2B5EF4-FFF2-40B4-BE49-F238E27FC236}">
              <a16:creationId xmlns:a16="http://schemas.microsoft.com/office/drawing/2014/main" id="{00000000-0008-0000-0800-00003B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4" name="Imagen 2">
          <a:extLst>
            <a:ext uri="{FF2B5EF4-FFF2-40B4-BE49-F238E27FC236}">
              <a16:creationId xmlns:a16="http://schemas.microsoft.com/office/drawing/2014/main" id="{00000000-0008-0000-0800-00003C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5" name="Imagen 1">
          <a:extLst>
            <a:ext uri="{FF2B5EF4-FFF2-40B4-BE49-F238E27FC236}">
              <a16:creationId xmlns:a16="http://schemas.microsoft.com/office/drawing/2014/main" id="{00000000-0008-0000-0800-00003D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6" name="Imagen 2">
          <a:extLst>
            <a:ext uri="{FF2B5EF4-FFF2-40B4-BE49-F238E27FC236}">
              <a16:creationId xmlns:a16="http://schemas.microsoft.com/office/drawing/2014/main" id="{00000000-0008-0000-0800-00003E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7" name="Imagen 1">
          <a:extLst>
            <a:ext uri="{FF2B5EF4-FFF2-40B4-BE49-F238E27FC236}">
              <a16:creationId xmlns:a16="http://schemas.microsoft.com/office/drawing/2014/main" id="{00000000-0008-0000-0800-00003F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Perfil%20ldguerrero/Documents/1.%20DOC%20DARY%202016/1.%20UNIDAD%20EJECUTORA%2002%202016/2.%20POAS%20BOGOTA%20MEJOR%20PARA%20TODOS%202016-2020/4%20POAS%20OCTUBRE%202016%20BMPT/POA%20PROYECTO%201044%20OCTUBRE%20CORREGIDO%20(1%20dic).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7856F208\POA%20_PYTO_1032%20TRIMESTRE%20III%202016_BMPT.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d.docs.live.net/mduran/Desktop/POA%201032%20JUNIO%20-apico.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d.docs.live.net/Users/concepcion.ruiz/Downloads/POA%20PYTO%201032%20SEPTIEMBRE.%20SIT%200510201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d.docs.live.net/Users/amsanchez/Downloads/POA%201032%20I%20Trimestre%202017-PICO%207%20ABRIL%20(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Ivan/Desktop/IDPYBA/POA/7555%20Hoja%20del%20indicador%202021%20-%20INICIAL.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intranetmovilidad.movilidadbogota.gov.co/POAS/POA%20%201032%20DICIEMBRE%20%20ANGELICA%20PIC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1"/>
      <sheetName val="Act. 1"/>
      <sheetName val="2"/>
      <sheetName val="Act. 2"/>
      <sheetName val="3"/>
      <sheetName val="Act. 3"/>
      <sheetName val="4"/>
      <sheetName val="Act. 4"/>
      <sheetName val="5"/>
      <sheetName val="Act. 5"/>
      <sheetName val="6"/>
      <sheetName val="Act.6"/>
      <sheetName val="7"/>
      <sheetName val="Act. 7"/>
      <sheetName val="Variables"/>
    </sheetNames>
    <sheetDataSet>
      <sheetData sheetId="0" refreshError="1">
        <row r="13">
          <cell r="B13" t="str">
            <v>PLAN DE DESARROLLO - BOGOTÁ MEJOR PARA TODOS 2016-2020</v>
          </cell>
        </row>
      </sheetData>
      <sheetData sheetId="1" refreshError="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 sheetId="17"/>
      <sheetData sheetId="1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1"/>
      <sheetName val="Act. 1"/>
      <sheetName val="2"/>
      <sheetName val="Act. 2"/>
      <sheetName val="3"/>
      <sheetName val="Act. 3"/>
      <sheetName val="4"/>
      <sheetName val="Act. 4"/>
      <sheetName val="5"/>
      <sheetName val="Act. 5"/>
      <sheetName val="6"/>
      <sheetName val="Act. 6"/>
      <sheetName val="18"/>
      <sheetName val="Act. 18"/>
      <sheetName val="8"/>
      <sheetName val="Act. 8"/>
      <sheetName val="9"/>
      <sheetName val="Act. 9"/>
      <sheetName val="10"/>
      <sheetName val="Act. 10"/>
      <sheetName val="11"/>
      <sheetName val="Act. 11"/>
      <sheetName val="12"/>
      <sheetName val="Act. 12"/>
      <sheetName val="13"/>
      <sheetName val="Act.  13"/>
      <sheetName val="14"/>
      <sheetName val="Act. 14"/>
      <sheetName val="15"/>
      <sheetName val="Act. 15"/>
      <sheetName val="16"/>
      <sheetName val="ACt. 16"/>
      <sheetName val="17"/>
      <sheetName val="Act. 17"/>
      <sheetName val="7"/>
      <sheetName val="Act. 7"/>
      <sheetName val="Variables"/>
    </sheetNames>
    <sheetDataSet>
      <sheetData sheetId="0" refreshError="1">
        <row r="15">
          <cell r="I15" t="str">
            <v>Demarcar 2.600 kilómetro carril de vías</v>
          </cell>
        </row>
        <row r="18">
          <cell r="I18" t="str">
            <v>Instalar 35.000 señales verticales de pedestal</v>
          </cell>
        </row>
        <row r="45">
          <cell r="I45" t="str">
            <v>Realizar el 100% de las actividades para la segunda fase del Sistema Inteligente de Tranporte - SIT</v>
          </cell>
        </row>
        <row r="48">
          <cell r="I48" t="str">
            <v>Realizar el 100% de las actividades para la segunda fase de Semáforos Inteligentes.</v>
          </cell>
        </row>
        <row r="51">
          <cell r="I51" t="str">
            <v>Realizar el 100% de las actividades para la primera fase de Detección Electrónica DEI</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 val="Hoja2"/>
    </sheetNames>
    <sheetDataSet>
      <sheetData sheetId="0" refreshError="1"/>
      <sheetData sheetId="1" refreshError="1"/>
      <sheetData sheetId="2" refreshError="1"/>
      <sheetData sheetId="3" refreshError="1"/>
      <sheetData sheetId="4" refreshError="1">
        <row r="56">
          <cell r="C56" t="str">
            <v>NICOLAS ADOLFO CORREAL HUERTAS</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HV  231"/>
      <sheetName val="Act. 231"/>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2"/>
    </sheetNames>
    <sheetDataSet>
      <sheetData sheetId="0"/>
      <sheetData sheetId="1"/>
      <sheetData sheetId="2"/>
      <sheetData sheetId="3"/>
      <sheetData sheetId="4"/>
      <sheetData sheetId="5"/>
      <sheetData sheetId="6" refreshError="1">
        <row r="56">
          <cell r="G56" t="str">
            <v>DIANA VIDAL</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efreshError="1"/>
      <sheetData sheetId="25"/>
      <sheetData sheetId="26" refreshError="1">
        <row r="29">
          <cell r="D29" t="str">
            <v>Numerador Acumulado (Variable 1)</v>
          </cell>
          <cell r="F29" t="str">
            <v>Denominador Acumulado (Variable 2)</v>
          </cell>
        </row>
      </sheetData>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s>
    <sheetDataSet>
      <sheetData sheetId="0" refreshError="1">
        <row r="7">
          <cell r="C7" t="str">
            <v>1032 - Gestión y control de tránsito y transporte</v>
          </cell>
        </row>
        <row r="8">
          <cell r="C8" t="str">
            <v>Dirección de Control y Vigilancia</v>
          </cell>
        </row>
        <row r="9">
          <cell r="C9" t="str">
            <v>Subsecretaría de Servicios de la Movilidad</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3. Metas Producto"/>
      <sheetName val="MP - SIT"/>
      <sheetName val="Act.Meta_SIT"/>
      <sheetName val="META No. 1"/>
      <sheetName val="META No. 2"/>
      <sheetName val="META No. 3"/>
      <sheetName val="META No. 4"/>
      <sheetName val="META No. 5"/>
      <sheetName val="META No. 6"/>
      <sheetName val="HV 14"/>
      <sheetName val="Act. 14"/>
      <sheetName val="Hoja3"/>
      <sheetName val="Hoja1"/>
    </sheetNames>
    <sheetDataSet>
      <sheetData sheetId="0" refreshError="1"/>
      <sheetData sheetId="1" refreshError="1"/>
      <sheetData sheetId="2" refreshError="1"/>
      <sheetData sheetId="3">
        <row r="26">
          <cell r="C26" t="str">
            <v>Magnitud programada mensual</v>
          </cell>
        </row>
        <row r="27">
          <cell r="B27" t="str">
            <v xml:space="preserve">Enero </v>
          </cell>
        </row>
        <row r="28">
          <cell r="B28" t="str">
            <v>Febrero</v>
          </cell>
        </row>
        <row r="29">
          <cell r="B29" t="str">
            <v>Marzo</v>
          </cell>
        </row>
        <row r="30">
          <cell r="B30" t="str">
            <v>Abril</v>
          </cell>
        </row>
        <row r="31">
          <cell r="B31" t="str">
            <v>Mayo</v>
          </cell>
        </row>
        <row r="32">
          <cell r="B32" t="str">
            <v>Junio</v>
          </cell>
        </row>
        <row r="33">
          <cell r="B33" t="str">
            <v>Julio</v>
          </cell>
        </row>
        <row r="34">
          <cell r="B34" t="str">
            <v>Agosto</v>
          </cell>
        </row>
        <row r="35">
          <cell r="B35" t="str">
            <v>Septiembre</v>
          </cell>
        </row>
        <row r="36">
          <cell r="B36" t="str">
            <v>Octubre</v>
          </cell>
        </row>
        <row r="37">
          <cell r="B37" t="str">
            <v>Noviembre</v>
          </cell>
        </row>
        <row r="38">
          <cell r="B38" t="str">
            <v>Diciembre</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MP - SIT"/>
      <sheetName val="Act.Meta_SIT"/>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 val="Hoja2"/>
    </sheetNames>
    <sheetDataSet>
      <sheetData sheetId="0" refreshError="1"/>
      <sheetData sheetId="1" refreshError="1"/>
      <sheetData sheetId="2" refreshError="1"/>
      <sheetData sheetId="3" refreshError="1"/>
      <sheetData sheetId="4" refreshError="1"/>
      <sheetData sheetId="5" refreshError="1"/>
      <sheetData sheetId="6" refreshError="1">
        <row r="59">
          <cell r="G59" t="str">
            <v>DIANA VIDAL</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row r="9">
          <cell r="F9" t="str">
            <v>14. Realizar 241 visitas administrativas y de seguimiento a empresas prestadoras del servicio público de transporte.</v>
          </cell>
        </row>
      </sheetData>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3.bin"/><Relationship Id="rId6" Type="http://schemas.openxmlformats.org/officeDocument/2006/relationships/comments" Target="../comments1.xml"/><Relationship Id="rId5" Type="http://schemas.openxmlformats.org/officeDocument/2006/relationships/image" Target="../media/image3.emf"/><Relationship Id="rId4" Type="http://schemas.openxmlformats.org/officeDocument/2006/relationships/oleObject" Target="../embeddings/oleObject1.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4.bin"/><Relationship Id="rId6" Type="http://schemas.openxmlformats.org/officeDocument/2006/relationships/comments" Target="../comments2.xml"/><Relationship Id="rId5" Type="http://schemas.openxmlformats.org/officeDocument/2006/relationships/image" Target="../media/image3.emf"/><Relationship Id="rId4" Type="http://schemas.openxmlformats.org/officeDocument/2006/relationships/oleObject" Target="../embeddings/oleObject2.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6.xml"/><Relationship Id="rId1" Type="http://schemas.openxmlformats.org/officeDocument/2006/relationships/printerSettings" Target="../printerSettings/printerSettings5.bin"/><Relationship Id="rId6" Type="http://schemas.openxmlformats.org/officeDocument/2006/relationships/comments" Target="../comments3.xml"/><Relationship Id="rId5" Type="http://schemas.openxmlformats.org/officeDocument/2006/relationships/image" Target="../media/image3.emf"/><Relationship Id="rId4" Type="http://schemas.openxmlformats.org/officeDocument/2006/relationships/oleObject" Target="../embeddings/oleObject3.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7.xml"/><Relationship Id="rId1" Type="http://schemas.openxmlformats.org/officeDocument/2006/relationships/printerSettings" Target="../printerSettings/printerSettings6.bin"/><Relationship Id="rId6" Type="http://schemas.openxmlformats.org/officeDocument/2006/relationships/comments" Target="../comments4.xml"/><Relationship Id="rId5" Type="http://schemas.openxmlformats.org/officeDocument/2006/relationships/image" Target="../media/image3.emf"/><Relationship Id="rId4" Type="http://schemas.openxmlformats.org/officeDocument/2006/relationships/oleObject" Target="../embeddings/oleObject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BO22"/>
  <sheetViews>
    <sheetView showGridLines="0" topLeftCell="A11" zoomScale="70" zoomScaleNormal="70" zoomScaleSheetLayoutView="80" workbookViewId="0">
      <selection activeCell="AE13" sqref="AE13:AE14"/>
    </sheetView>
  </sheetViews>
  <sheetFormatPr baseColWidth="10" defaultRowHeight="15" x14ac:dyDescent="0.25"/>
  <cols>
    <col min="1" max="1" width="15.85546875" style="80" customWidth="1"/>
    <col min="2" max="2" width="23.140625" style="80" customWidth="1"/>
    <col min="3" max="3" width="16.140625" style="80" customWidth="1"/>
    <col min="4" max="4" width="16.42578125" style="88" customWidth="1"/>
    <col min="5" max="5" width="17.42578125" style="80" customWidth="1"/>
    <col min="6" max="6" width="23.42578125" style="80" customWidth="1"/>
    <col min="7" max="7" width="17.140625" style="80" customWidth="1"/>
    <col min="8" max="8" width="16.5703125" style="80" customWidth="1"/>
    <col min="9" max="9" width="18.140625" style="80" customWidth="1"/>
    <col min="10" max="10" width="13.85546875" style="80" customWidth="1"/>
    <col min="11" max="11" width="13.85546875" style="100" customWidth="1"/>
    <col min="12" max="14" width="13.85546875" style="80" customWidth="1"/>
    <col min="15" max="17" width="13.7109375" style="80" customWidth="1"/>
    <col min="18" max="18" width="11.7109375" style="80" customWidth="1"/>
    <col min="19" max="19" width="9.85546875" style="80" customWidth="1"/>
    <col min="20" max="20" width="10.28515625" style="80" customWidth="1"/>
    <col min="21" max="21" width="14.140625" style="80" customWidth="1"/>
    <col min="22" max="22" width="11.7109375" style="80" customWidth="1"/>
    <col min="23" max="23" width="12.42578125" style="80" customWidth="1"/>
    <col min="24" max="26" width="14.7109375" style="80" customWidth="1"/>
    <col min="27" max="27" width="16.42578125" style="122" customWidth="1"/>
    <col min="28" max="28" width="14.85546875" style="80" customWidth="1"/>
    <col min="29" max="29" width="14.42578125" style="80" customWidth="1"/>
    <col min="30" max="30" width="89.85546875" style="80" customWidth="1"/>
    <col min="31" max="31" width="79.5703125" style="80" customWidth="1"/>
    <col min="32" max="32" width="87.42578125" style="80" customWidth="1"/>
    <col min="33" max="16384" width="11.42578125" style="80"/>
  </cols>
  <sheetData>
    <row r="2" spans="1:67" s="124" customFormat="1" ht="45.75" customHeight="1" x14ac:dyDescent="0.25">
      <c r="A2" s="306"/>
      <c r="B2" s="306"/>
      <c r="C2" s="291" t="s">
        <v>24</v>
      </c>
      <c r="D2" s="291"/>
      <c r="E2" s="291"/>
      <c r="F2" s="291"/>
      <c r="G2" s="291"/>
      <c r="H2" s="291"/>
      <c r="I2" s="291"/>
      <c r="J2" s="291"/>
      <c r="K2" s="291"/>
      <c r="L2" s="291"/>
      <c r="M2" s="291"/>
      <c r="N2" s="291"/>
      <c r="O2" s="291"/>
      <c r="P2" s="291"/>
      <c r="Q2" s="291"/>
      <c r="R2" s="291"/>
      <c r="S2" s="291"/>
      <c r="T2" s="291"/>
      <c r="U2" s="291"/>
      <c r="V2" s="291"/>
      <c r="W2" s="291"/>
      <c r="X2" s="291"/>
      <c r="Y2" s="291"/>
      <c r="Z2" s="291"/>
      <c r="AA2" s="291"/>
      <c r="AB2" s="291"/>
      <c r="AC2" s="291"/>
      <c r="AD2" s="291"/>
      <c r="AE2" s="291"/>
      <c r="AF2" s="298"/>
    </row>
    <row r="3" spans="1:67" s="124" customFormat="1" ht="45.75" customHeight="1" x14ac:dyDescent="0.25">
      <c r="A3" s="306"/>
      <c r="B3" s="306"/>
      <c r="C3" s="291" t="s">
        <v>25</v>
      </c>
      <c r="D3" s="291"/>
      <c r="E3" s="291"/>
      <c r="F3" s="291"/>
      <c r="G3" s="291"/>
      <c r="H3" s="291"/>
      <c r="I3" s="291"/>
      <c r="J3" s="291"/>
      <c r="K3" s="291"/>
      <c r="L3" s="291"/>
      <c r="M3" s="291"/>
      <c r="N3" s="291"/>
      <c r="O3" s="291"/>
      <c r="P3" s="291"/>
      <c r="Q3" s="291"/>
      <c r="R3" s="291"/>
      <c r="S3" s="291"/>
      <c r="T3" s="291"/>
      <c r="U3" s="291"/>
      <c r="V3" s="291"/>
      <c r="W3" s="291"/>
      <c r="X3" s="291"/>
      <c r="Y3" s="291"/>
      <c r="Z3" s="291"/>
      <c r="AA3" s="291"/>
      <c r="AB3" s="291"/>
      <c r="AC3" s="291"/>
      <c r="AD3" s="291"/>
      <c r="AE3" s="291"/>
      <c r="AF3" s="299"/>
    </row>
    <row r="4" spans="1:67" s="124" customFormat="1" ht="45.75" customHeight="1" x14ac:dyDescent="0.25">
      <c r="A4" s="306"/>
      <c r="B4" s="306"/>
      <c r="C4" s="291" t="s">
        <v>198</v>
      </c>
      <c r="D4" s="291"/>
      <c r="E4" s="291"/>
      <c r="F4" s="291"/>
      <c r="G4" s="291"/>
      <c r="H4" s="291"/>
      <c r="I4" s="291"/>
      <c r="J4" s="291"/>
      <c r="K4" s="291"/>
      <c r="L4" s="291"/>
      <c r="M4" s="291"/>
      <c r="N4" s="291"/>
      <c r="O4" s="291"/>
      <c r="P4" s="291"/>
      <c r="Q4" s="291"/>
      <c r="R4" s="291"/>
      <c r="S4" s="291"/>
      <c r="T4" s="291"/>
      <c r="U4" s="291"/>
      <c r="V4" s="291"/>
      <c r="W4" s="291"/>
      <c r="X4" s="291"/>
      <c r="Y4" s="291"/>
      <c r="Z4" s="291"/>
      <c r="AA4" s="291"/>
      <c r="AB4" s="291"/>
      <c r="AC4" s="291"/>
      <c r="AD4" s="291"/>
      <c r="AE4" s="291"/>
      <c r="AF4" s="299"/>
    </row>
    <row r="5" spans="1:67" s="124" customFormat="1" ht="45.75" customHeight="1" x14ac:dyDescent="0.25">
      <c r="A5" s="306"/>
      <c r="B5" s="306"/>
      <c r="C5" s="309" t="s">
        <v>29</v>
      </c>
      <c r="D5" s="309"/>
      <c r="E5" s="309"/>
      <c r="F5" s="309"/>
      <c r="G5" s="309"/>
      <c r="H5" s="309"/>
      <c r="I5" s="309"/>
      <c r="J5" s="309"/>
      <c r="K5" s="309"/>
      <c r="L5" s="309"/>
      <c r="M5" s="309"/>
      <c r="N5" s="309"/>
      <c r="O5" s="309"/>
      <c r="P5" s="309"/>
      <c r="Q5" s="309"/>
      <c r="R5" s="296" t="s">
        <v>189</v>
      </c>
      <c r="S5" s="296"/>
      <c r="T5" s="296"/>
      <c r="U5" s="296"/>
      <c r="V5" s="296"/>
      <c r="W5" s="296"/>
      <c r="X5" s="296"/>
      <c r="Y5" s="296"/>
      <c r="Z5" s="296"/>
      <c r="AA5" s="296"/>
      <c r="AB5" s="296"/>
      <c r="AC5" s="296"/>
      <c r="AD5" s="296"/>
      <c r="AE5" s="296"/>
      <c r="AF5" s="300"/>
    </row>
    <row r="6" spans="1:67" s="125" customFormat="1" ht="30.75" customHeight="1" x14ac:dyDescent="0.25">
      <c r="D6" s="126"/>
      <c r="K6" s="127"/>
      <c r="AA6" s="128"/>
    </row>
    <row r="7" spans="1:67" s="125" customFormat="1" ht="42" customHeight="1" x14ac:dyDescent="0.25">
      <c r="B7" s="129" t="s">
        <v>32</v>
      </c>
      <c r="C7" s="305" t="e">
        <f>+#REF!</f>
        <v>#REF!</v>
      </c>
      <c r="D7" s="305"/>
      <c r="E7" s="305"/>
      <c r="F7" s="305"/>
      <c r="G7" s="305"/>
      <c r="K7" s="127"/>
      <c r="AA7" s="128"/>
    </row>
    <row r="8" spans="1:67" s="125" customFormat="1" ht="42" customHeight="1" x14ac:dyDescent="0.25">
      <c r="B8" s="129" t="s">
        <v>1</v>
      </c>
      <c r="C8" s="305" t="e">
        <f>+#REF!</f>
        <v>#REF!</v>
      </c>
      <c r="D8" s="305"/>
      <c r="E8" s="305"/>
      <c r="F8" s="305"/>
      <c r="G8" s="305"/>
      <c r="K8" s="127"/>
      <c r="AA8" s="128"/>
    </row>
    <row r="9" spans="1:67" s="125" customFormat="1" ht="42" customHeight="1" x14ac:dyDescent="0.25">
      <c r="B9" s="130" t="s">
        <v>30</v>
      </c>
      <c r="C9" s="305" t="e">
        <f>+#REF!</f>
        <v>#REF!</v>
      </c>
      <c r="D9" s="305"/>
      <c r="E9" s="305"/>
      <c r="F9" s="305"/>
      <c r="G9" s="305"/>
      <c r="K9" s="127"/>
      <c r="Q9" s="131"/>
      <c r="R9" s="132"/>
      <c r="AA9" s="128"/>
    </row>
    <row r="10" spans="1:67" s="91" customFormat="1" ht="24.75" customHeight="1" x14ac:dyDescent="0.2">
      <c r="A10" s="89"/>
      <c r="B10" s="89"/>
      <c r="C10" s="89"/>
      <c r="D10" s="89"/>
      <c r="E10" s="90"/>
      <c r="F10" s="90"/>
      <c r="G10" s="90"/>
      <c r="H10" s="90"/>
      <c r="I10" s="90"/>
      <c r="J10" s="90"/>
      <c r="K10" s="105"/>
      <c r="L10" s="90"/>
      <c r="M10" s="90"/>
      <c r="N10" s="90"/>
      <c r="O10" s="90"/>
      <c r="P10" s="90"/>
      <c r="Q10" s="90"/>
      <c r="R10" s="90"/>
      <c r="S10" s="90"/>
      <c r="T10" s="90"/>
      <c r="U10" s="90"/>
      <c r="V10" s="90"/>
      <c r="W10" s="90"/>
      <c r="X10" s="90"/>
      <c r="Y10" s="90"/>
      <c r="Z10" s="90"/>
      <c r="AA10" s="123"/>
      <c r="AB10" s="90"/>
      <c r="AC10" s="90"/>
    </row>
    <row r="11" spans="1:67" s="92" customFormat="1" ht="35.25" customHeight="1" x14ac:dyDescent="0.2">
      <c r="A11" s="280" t="str">
        <f>+'[1]Sección 1. Metas - Magnitud'!B13</f>
        <v>PLAN DE DESARROLLO - BOGOTÁ MEJOR PARA TODOS 2016-2020</v>
      </c>
      <c r="B11" s="281"/>
      <c r="C11" s="281"/>
      <c r="D11" s="281"/>
      <c r="E11" s="281"/>
      <c r="F11" s="281"/>
      <c r="G11" s="281"/>
      <c r="H11" s="282"/>
      <c r="I11" s="302" t="s">
        <v>36</v>
      </c>
      <c r="J11" s="303"/>
      <c r="K11" s="303"/>
      <c r="L11" s="303"/>
      <c r="M11" s="303"/>
      <c r="N11" s="304"/>
      <c r="O11" s="297" t="s">
        <v>38</v>
      </c>
      <c r="P11" s="297"/>
      <c r="Q11" s="297"/>
      <c r="R11" s="297"/>
      <c r="S11" s="297"/>
      <c r="T11" s="297"/>
      <c r="U11" s="297"/>
      <c r="V11" s="297"/>
      <c r="W11" s="297"/>
      <c r="X11" s="297"/>
      <c r="Y11" s="297"/>
      <c r="Z11" s="297"/>
      <c r="AA11" s="297"/>
      <c r="AB11" s="297"/>
      <c r="AC11" s="297"/>
      <c r="AD11" s="280" t="s">
        <v>18</v>
      </c>
      <c r="AE11" s="281"/>
      <c r="AF11" s="282"/>
    </row>
    <row r="12" spans="1:67" s="92" customFormat="1" ht="56.25" customHeight="1" x14ac:dyDescent="0.2">
      <c r="A12" s="85" t="s">
        <v>35</v>
      </c>
      <c r="B12" s="85" t="s">
        <v>27</v>
      </c>
      <c r="C12" s="85" t="s">
        <v>34</v>
      </c>
      <c r="D12" s="85" t="s">
        <v>33</v>
      </c>
      <c r="E12" s="85" t="s">
        <v>26</v>
      </c>
      <c r="F12" s="85" t="s">
        <v>3</v>
      </c>
      <c r="G12" s="85" t="s">
        <v>2</v>
      </c>
      <c r="H12" s="85" t="s">
        <v>150</v>
      </c>
      <c r="I12" s="87" t="s">
        <v>31</v>
      </c>
      <c r="J12" s="87">
        <v>2016</v>
      </c>
      <c r="K12" s="87">
        <v>2017</v>
      </c>
      <c r="L12" s="87">
        <v>2018</v>
      </c>
      <c r="M12" s="87">
        <v>2019</v>
      </c>
      <c r="N12" s="87">
        <v>2020</v>
      </c>
      <c r="O12" s="95" t="s">
        <v>23</v>
      </c>
      <c r="P12" s="95" t="s">
        <v>19</v>
      </c>
      <c r="Q12" s="95" t="s">
        <v>20</v>
      </c>
      <c r="R12" s="95" t="s">
        <v>21</v>
      </c>
      <c r="S12" s="95" t="s">
        <v>22</v>
      </c>
      <c r="T12" s="95" t="s">
        <v>10</v>
      </c>
      <c r="U12" s="95" t="s">
        <v>11</v>
      </c>
      <c r="V12" s="95" t="s">
        <v>12</v>
      </c>
      <c r="W12" s="95" t="s">
        <v>13</v>
      </c>
      <c r="X12" s="95" t="s">
        <v>14</v>
      </c>
      <c r="Y12" s="95" t="s">
        <v>15</v>
      </c>
      <c r="Z12" s="95" t="s">
        <v>16</v>
      </c>
      <c r="AA12" s="95" t="s">
        <v>37</v>
      </c>
      <c r="AB12" s="96" t="s">
        <v>5</v>
      </c>
      <c r="AC12" s="95" t="s">
        <v>6</v>
      </c>
      <c r="AD12" s="86" t="s">
        <v>7</v>
      </c>
      <c r="AE12" s="86" t="s">
        <v>9</v>
      </c>
      <c r="AF12" s="86" t="s">
        <v>8</v>
      </c>
    </row>
    <row r="13" spans="1:67" s="94" customFormat="1" ht="84.75" customHeight="1" x14ac:dyDescent="0.25">
      <c r="A13" s="246" t="s">
        <v>154</v>
      </c>
      <c r="B13" s="246" t="str">
        <f>+'[2]Sección 1. Metas - Magnitud'!I15</f>
        <v>Demarcar 2.600 kilómetro carril de vías</v>
      </c>
      <c r="C13" s="246">
        <v>224</v>
      </c>
      <c r="D13" s="246" t="s">
        <v>187</v>
      </c>
      <c r="E13" s="246">
        <v>171</v>
      </c>
      <c r="F13" s="250" t="s">
        <v>175</v>
      </c>
      <c r="G13" s="246" t="s">
        <v>152</v>
      </c>
      <c r="H13" s="246" t="s">
        <v>70</v>
      </c>
      <c r="I13" s="301" t="e">
        <f>SUM(J13:N14)</f>
        <v>#REF!</v>
      </c>
      <c r="J13" s="283" t="e">
        <f>+#REF!</f>
        <v>#REF!</v>
      </c>
      <c r="K13" s="285" t="e">
        <f>+#REF!</f>
        <v>#REF!</v>
      </c>
      <c r="L13" s="307" t="e">
        <f>+#REF!</f>
        <v>#REF!</v>
      </c>
      <c r="M13" s="283" t="e">
        <f>+#REF!</f>
        <v>#REF!</v>
      </c>
      <c r="N13" s="283" t="e">
        <f>+#REF!</f>
        <v>#REF!</v>
      </c>
      <c r="O13" s="278" t="e">
        <f>+#REF!</f>
        <v>#REF!</v>
      </c>
      <c r="P13" s="278">
        <v>6.45</v>
      </c>
      <c r="Q13" s="278">
        <v>31.03</v>
      </c>
      <c r="R13" s="278"/>
      <c r="S13" s="278" t="e">
        <f>+#REF!</f>
        <v>#REF!</v>
      </c>
      <c r="T13" s="278" t="e">
        <f>+#REF!</f>
        <v>#REF!</v>
      </c>
      <c r="U13" s="278" t="e">
        <f>+#REF!</f>
        <v>#REF!</v>
      </c>
      <c r="V13" s="278" t="e">
        <f>+#REF!</f>
        <v>#REF!</v>
      </c>
      <c r="W13" s="278" t="e">
        <f>+#REF!</f>
        <v>#REF!</v>
      </c>
      <c r="X13" s="278" t="e">
        <f>+#REF!</f>
        <v>#REF!</v>
      </c>
      <c r="Y13" s="278" t="e">
        <f>+#REF!</f>
        <v>#REF!</v>
      </c>
      <c r="Z13" s="278" t="e">
        <f>+#REF!</f>
        <v>#REF!</v>
      </c>
      <c r="AA13" s="289" t="e">
        <f>SUM(O13:Z14)</f>
        <v>#REF!</v>
      </c>
      <c r="AB13" s="253" t="e">
        <f>+AA13/K13</f>
        <v>#REF!</v>
      </c>
      <c r="AC13" s="253" t="e">
        <f>+(J13+AA13)/I13</f>
        <v>#REF!</v>
      </c>
      <c r="AD13" s="287" t="s">
        <v>219</v>
      </c>
      <c r="AE13" s="240" t="s">
        <v>223</v>
      </c>
      <c r="AF13" s="287" t="s">
        <v>220</v>
      </c>
      <c r="AG13" s="93"/>
      <c r="AH13" s="93"/>
      <c r="AI13" s="93"/>
      <c r="AJ13" s="93"/>
      <c r="AK13" s="93"/>
      <c r="AL13" s="93"/>
      <c r="AM13" s="93"/>
      <c r="AN13" s="93"/>
      <c r="AO13" s="93"/>
      <c r="AP13" s="93"/>
      <c r="AQ13" s="93"/>
      <c r="AR13" s="93"/>
      <c r="AS13" s="93"/>
      <c r="AT13" s="93"/>
      <c r="AU13" s="93"/>
      <c r="AV13" s="93"/>
      <c r="AW13" s="93"/>
      <c r="AX13" s="93"/>
      <c r="AY13" s="93"/>
      <c r="AZ13" s="93"/>
      <c r="BA13" s="93"/>
      <c r="BB13" s="93"/>
      <c r="BC13" s="93"/>
      <c r="BD13" s="93"/>
      <c r="BE13" s="93"/>
      <c r="BF13" s="93"/>
      <c r="BG13" s="93"/>
      <c r="BH13" s="93"/>
      <c r="BI13" s="93"/>
      <c r="BJ13" s="93"/>
      <c r="BK13" s="93"/>
      <c r="BL13" s="93"/>
      <c r="BM13" s="93"/>
      <c r="BN13" s="93"/>
      <c r="BO13" s="93"/>
    </row>
    <row r="14" spans="1:67" ht="195.75" customHeight="1" x14ac:dyDescent="0.25">
      <c r="A14" s="246"/>
      <c r="B14" s="246"/>
      <c r="C14" s="246"/>
      <c r="D14" s="246"/>
      <c r="E14" s="246"/>
      <c r="F14" s="250"/>
      <c r="G14" s="246"/>
      <c r="H14" s="246"/>
      <c r="I14" s="301"/>
      <c r="J14" s="284"/>
      <c r="K14" s="286"/>
      <c r="L14" s="308"/>
      <c r="M14" s="284"/>
      <c r="N14" s="284"/>
      <c r="O14" s="279"/>
      <c r="P14" s="279"/>
      <c r="Q14" s="279"/>
      <c r="R14" s="279"/>
      <c r="S14" s="279"/>
      <c r="T14" s="279"/>
      <c r="U14" s="279"/>
      <c r="V14" s="279"/>
      <c r="W14" s="279"/>
      <c r="X14" s="279"/>
      <c r="Y14" s="279"/>
      <c r="Z14" s="279"/>
      <c r="AA14" s="290"/>
      <c r="AB14" s="253"/>
      <c r="AC14" s="253"/>
      <c r="AD14" s="288"/>
      <c r="AE14" s="241"/>
      <c r="AF14" s="288"/>
    </row>
    <row r="15" spans="1:67" ht="89.25" customHeight="1" x14ac:dyDescent="0.25">
      <c r="A15" s="246" t="s">
        <v>154</v>
      </c>
      <c r="B15" s="246" t="str">
        <f>+'[2]Sección 1. Metas - Magnitud'!I18</f>
        <v>Instalar 35.000 señales verticales de pedestal</v>
      </c>
      <c r="C15" s="246">
        <v>223</v>
      </c>
      <c r="D15" s="246" t="s">
        <v>188</v>
      </c>
      <c r="E15" s="246">
        <v>170</v>
      </c>
      <c r="F15" s="250" t="s">
        <v>174</v>
      </c>
      <c r="G15" s="246" t="s">
        <v>152</v>
      </c>
      <c r="H15" s="246" t="s">
        <v>70</v>
      </c>
      <c r="I15" s="301" t="e">
        <f>SUM(J15:N16)</f>
        <v>#REF!</v>
      </c>
      <c r="J15" s="276" t="e">
        <f>+#REF!</f>
        <v>#REF!</v>
      </c>
      <c r="K15" s="292" t="e">
        <f>+#REF!</f>
        <v>#REF!</v>
      </c>
      <c r="L15" s="294" t="e">
        <f>+#REF!</f>
        <v>#REF!</v>
      </c>
      <c r="M15" s="276" t="e">
        <f>+#REF!</f>
        <v>#REF!</v>
      </c>
      <c r="N15" s="276" t="e">
        <f>+#REF!</f>
        <v>#REF!</v>
      </c>
      <c r="O15" s="278">
        <v>53</v>
      </c>
      <c r="P15" s="278">
        <v>712</v>
      </c>
      <c r="Q15" s="278">
        <v>881</v>
      </c>
      <c r="R15" s="278"/>
      <c r="S15" s="278" t="e">
        <f>+#REF!</f>
        <v>#REF!</v>
      </c>
      <c r="T15" s="278" t="e">
        <f>+#REF!</f>
        <v>#REF!</v>
      </c>
      <c r="U15" s="278" t="e">
        <f>+#REF!</f>
        <v>#REF!</v>
      </c>
      <c r="V15" s="278" t="e">
        <f>+#REF!</f>
        <v>#REF!</v>
      </c>
      <c r="W15" s="278" t="e">
        <f>+#REF!</f>
        <v>#REF!</v>
      </c>
      <c r="X15" s="278" t="e">
        <f>+#REF!</f>
        <v>#REF!</v>
      </c>
      <c r="Y15" s="278" t="e">
        <f>+#REF!</f>
        <v>#REF!</v>
      </c>
      <c r="Z15" s="278" t="e">
        <f>+#REF!</f>
        <v>#REF!</v>
      </c>
      <c r="AA15" s="289" t="e">
        <f>SUM(O15:Z16)</f>
        <v>#REF!</v>
      </c>
      <c r="AB15" s="253" t="e">
        <f>+AA15/K15</f>
        <v>#REF!</v>
      </c>
      <c r="AC15" s="253" t="e">
        <f>+(J15+AA15)/I15</f>
        <v>#REF!</v>
      </c>
      <c r="AD15" s="287" t="s">
        <v>221</v>
      </c>
      <c r="AE15" s="240" t="s">
        <v>223</v>
      </c>
      <c r="AF15" s="287" t="s">
        <v>222</v>
      </c>
    </row>
    <row r="16" spans="1:67" ht="140.25" customHeight="1" x14ac:dyDescent="0.25">
      <c r="A16" s="246"/>
      <c r="B16" s="246"/>
      <c r="C16" s="246"/>
      <c r="D16" s="246"/>
      <c r="E16" s="246"/>
      <c r="F16" s="250"/>
      <c r="G16" s="246"/>
      <c r="H16" s="246"/>
      <c r="I16" s="301"/>
      <c r="J16" s="277"/>
      <c r="K16" s="293"/>
      <c r="L16" s="295"/>
      <c r="M16" s="277"/>
      <c r="N16" s="277"/>
      <c r="O16" s="279"/>
      <c r="P16" s="279"/>
      <c r="Q16" s="279"/>
      <c r="R16" s="279"/>
      <c r="S16" s="279"/>
      <c r="T16" s="279"/>
      <c r="U16" s="279"/>
      <c r="V16" s="279"/>
      <c r="W16" s="279"/>
      <c r="X16" s="279"/>
      <c r="Y16" s="279"/>
      <c r="Z16" s="279"/>
      <c r="AA16" s="290"/>
      <c r="AB16" s="253"/>
      <c r="AC16" s="253"/>
      <c r="AD16" s="288"/>
      <c r="AE16" s="241"/>
      <c r="AF16" s="288"/>
    </row>
    <row r="17" spans="1:32" ht="62.25" customHeight="1" x14ac:dyDescent="0.25">
      <c r="A17" s="246" t="s">
        <v>154</v>
      </c>
      <c r="B17" s="247" t="str">
        <f>+'[2]Sección 1. Metas - Magnitud'!I45</f>
        <v>Realizar el 100% de las actividades para la segunda fase del Sistema Inteligente de Tranporte - SIT</v>
      </c>
      <c r="C17" s="246">
        <v>231</v>
      </c>
      <c r="D17" s="246" t="s">
        <v>176</v>
      </c>
      <c r="E17" s="246">
        <v>178</v>
      </c>
      <c r="F17" s="250" t="s">
        <v>177</v>
      </c>
      <c r="G17" s="246" t="s">
        <v>151</v>
      </c>
      <c r="H17" s="246" t="s">
        <v>70</v>
      </c>
      <c r="I17" s="254">
        <f>SUM(J17:N18)</f>
        <v>1</v>
      </c>
      <c r="J17" s="251">
        <v>0.05</v>
      </c>
      <c r="K17" s="248">
        <v>0.28999999999999998</v>
      </c>
      <c r="L17" s="264">
        <v>0.25</v>
      </c>
      <c r="M17" s="248">
        <v>0.4</v>
      </c>
      <c r="N17" s="248">
        <v>0.01</v>
      </c>
      <c r="O17" s="256">
        <v>0.19</v>
      </c>
      <c r="P17" s="257"/>
      <c r="Q17" s="257"/>
      <c r="R17" s="260">
        <v>0</v>
      </c>
      <c r="S17" s="261"/>
      <c r="T17" s="261"/>
      <c r="U17" s="270">
        <v>0</v>
      </c>
      <c r="V17" s="271"/>
      <c r="W17" s="271"/>
      <c r="X17" s="270">
        <v>0</v>
      </c>
      <c r="Y17" s="271"/>
      <c r="Z17" s="271"/>
      <c r="AA17" s="274">
        <f>+R17+O17+U17+X17</f>
        <v>0.19</v>
      </c>
      <c r="AB17" s="253">
        <f>+AA17/K17</f>
        <v>0.65517241379310354</v>
      </c>
      <c r="AC17" s="253">
        <f>+(J17+AA17)/I17</f>
        <v>0.24</v>
      </c>
      <c r="AD17" s="266" t="s">
        <v>224</v>
      </c>
      <c r="AE17" s="240" t="s">
        <v>223</v>
      </c>
      <c r="AF17" s="266" t="s">
        <v>225</v>
      </c>
    </row>
    <row r="18" spans="1:32" ht="200.25" customHeight="1" x14ac:dyDescent="0.25">
      <c r="A18" s="246"/>
      <c r="B18" s="247"/>
      <c r="C18" s="246"/>
      <c r="D18" s="246"/>
      <c r="E18" s="246"/>
      <c r="F18" s="250"/>
      <c r="G18" s="246"/>
      <c r="H18" s="246"/>
      <c r="I18" s="255"/>
      <c r="J18" s="252"/>
      <c r="K18" s="249"/>
      <c r="L18" s="265"/>
      <c r="M18" s="249"/>
      <c r="N18" s="249"/>
      <c r="O18" s="258"/>
      <c r="P18" s="259"/>
      <c r="Q18" s="259"/>
      <c r="R18" s="262"/>
      <c r="S18" s="263"/>
      <c r="T18" s="263"/>
      <c r="U18" s="272"/>
      <c r="V18" s="273"/>
      <c r="W18" s="273"/>
      <c r="X18" s="272"/>
      <c r="Y18" s="273"/>
      <c r="Z18" s="273"/>
      <c r="AA18" s="275"/>
      <c r="AB18" s="253"/>
      <c r="AC18" s="253"/>
      <c r="AD18" s="267"/>
      <c r="AE18" s="241"/>
      <c r="AF18" s="267"/>
    </row>
    <row r="19" spans="1:32" ht="62.25" customHeight="1" x14ac:dyDescent="0.25">
      <c r="A19" s="246" t="s">
        <v>154</v>
      </c>
      <c r="B19" s="247" t="str">
        <f>+'[2]Sección 1. Metas - Magnitud'!I48</f>
        <v>Realizar el 100% de las actividades para la segunda fase de Semáforos Inteligentes.</v>
      </c>
      <c r="C19" s="246">
        <v>232</v>
      </c>
      <c r="D19" s="246" t="s">
        <v>178</v>
      </c>
      <c r="E19" s="246">
        <v>179</v>
      </c>
      <c r="F19" s="250" t="s">
        <v>179</v>
      </c>
      <c r="G19" s="246" t="s">
        <v>151</v>
      </c>
      <c r="H19" s="246" t="s">
        <v>70</v>
      </c>
      <c r="I19" s="254">
        <f>SUM(J19:N20)</f>
        <v>1</v>
      </c>
      <c r="J19" s="251">
        <v>0.01</v>
      </c>
      <c r="K19" s="248">
        <v>0.15</v>
      </c>
      <c r="L19" s="264">
        <v>0.42</v>
      </c>
      <c r="M19" s="248">
        <v>0.42</v>
      </c>
      <c r="N19" s="248">
        <v>0</v>
      </c>
      <c r="O19" s="242">
        <v>0.35</v>
      </c>
      <c r="P19" s="243"/>
      <c r="Q19" s="243"/>
      <c r="R19" s="256">
        <v>0</v>
      </c>
      <c r="S19" s="257"/>
      <c r="T19" s="257"/>
      <c r="U19" s="242">
        <v>0</v>
      </c>
      <c r="V19" s="243"/>
      <c r="W19" s="243"/>
      <c r="X19" s="242">
        <v>0</v>
      </c>
      <c r="Y19" s="243"/>
      <c r="Z19" s="243"/>
      <c r="AA19" s="268">
        <f>+R19+O19+U19+X19</f>
        <v>0.35</v>
      </c>
      <c r="AB19" s="253">
        <f>+AA19/K19</f>
        <v>2.3333333333333335</v>
      </c>
      <c r="AC19" s="253">
        <f>+(J19+AA19)/I19</f>
        <v>0.36</v>
      </c>
      <c r="AD19" s="266" t="s">
        <v>227</v>
      </c>
      <c r="AE19" s="240" t="s">
        <v>223</v>
      </c>
      <c r="AF19" s="266" t="s">
        <v>225</v>
      </c>
    </row>
    <row r="20" spans="1:32" ht="298.5" customHeight="1" x14ac:dyDescent="0.25">
      <c r="A20" s="246"/>
      <c r="B20" s="247"/>
      <c r="C20" s="246"/>
      <c r="D20" s="246"/>
      <c r="E20" s="246"/>
      <c r="F20" s="250"/>
      <c r="G20" s="246"/>
      <c r="H20" s="246"/>
      <c r="I20" s="255"/>
      <c r="J20" s="252"/>
      <c r="K20" s="249"/>
      <c r="L20" s="265"/>
      <c r="M20" s="249"/>
      <c r="N20" s="249"/>
      <c r="O20" s="244"/>
      <c r="P20" s="245"/>
      <c r="Q20" s="245"/>
      <c r="R20" s="258"/>
      <c r="S20" s="259"/>
      <c r="T20" s="259"/>
      <c r="U20" s="244"/>
      <c r="V20" s="245"/>
      <c r="W20" s="245"/>
      <c r="X20" s="244"/>
      <c r="Y20" s="245"/>
      <c r="Z20" s="245"/>
      <c r="AA20" s="269"/>
      <c r="AB20" s="253"/>
      <c r="AC20" s="253"/>
      <c r="AD20" s="267"/>
      <c r="AE20" s="241"/>
      <c r="AF20" s="267"/>
    </row>
    <row r="21" spans="1:32" ht="62.25" customHeight="1" x14ac:dyDescent="0.25">
      <c r="A21" s="246" t="s">
        <v>154</v>
      </c>
      <c r="B21" s="247" t="str">
        <f>+'[2]Sección 1. Metas - Magnitud'!I51</f>
        <v>Realizar el 100% de las actividades para la primera fase de Detección Electrónica DEI</v>
      </c>
      <c r="C21" s="246">
        <v>233</v>
      </c>
      <c r="D21" s="246" t="s">
        <v>180</v>
      </c>
      <c r="E21" s="246">
        <v>180</v>
      </c>
      <c r="F21" s="250" t="s">
        <v>181</v>
      </c>
      <c r="G21" s="246" t="s">
        <v>151</v>
      </c>
      <c r="H21" s="246" t="s">
        <v>70</v>
      </c>
      <c r="I21" s="254">
        <f>SUM(J21:N22)</f>
        <v>1</v>
      </c>
      <c r="J21" s="251">
        <v>0.01</v>
      </c>
      <c r="K21" s="248">
        <v>0.1</v>
      </c>
      <c r="L21" s="264">
        <v>0.3</v>
      </c>
      <c r="M21" s="248">
        <v>0.55000000000000004</v>
      </c>
      <c r="N21" s="248">
        <v>0.04</v>
      </c>
      <c r="O21" s="242">
        <v>4.4999999999999998E-2</v>
      </c>
      <c r="P21" s="243"/>
      <c r="Q21" s="243"/>
      <c r="R21" s="242">
        <v>0</v>
      </c>
      <c r="S21" s="243"/>
      <c r="T21" s="243"/>
      <c r="U21" s="242">
        <v>0</v>
      </c>
      <c r="V21" s="243"/>
      <c r="W21" s="243"/>
      <c r="X21" s="242">
        <v>0</v>
      </c>
      <c r="Y21" s="243"/>
      <c r="Z21" s="243"/>
      <c r="AA21" s="268">
        <f>+R21+O21+U21+X21</f>
        <v>4.4999999999999998E-2</v>
      </c>
      <c r="AB21" s="253">
        <f>+AA21/K21</f>
        <v>0.44999999999999996</v>
      </c>
      <c r="AC21" s="253">
        <f>+(J21+AA21)/I21</f>
        <v>5.5E-2</v>
      </c>
      <c r="AD21" s="266" t="s">
        <v>228</v>
      </c>
      <c r="AE21" s="240" t="s">
        <v>223</v>
      </c>
      <c r="AF21" s="266" t="s">
        <v>225</v>
      </c>
    </row>
    <row r="22" spans="1:32" ht="124.5" customHeight="1" x14ac:dyDescent="0.25">
      <c r="A22" s="246"/>
      <c r="B22" s="247"/>
      <c r="C22" s="246"/>
      <c r="D22" s="246"/>
      <c r="E22" s="246"/>
      <c r="F22" s="250"/>
      <c r="G22" s="246"/>
      <c r="H22" s="246"/>
      <c r="I22" s="255"/>
      <c r="J22" s="252"/>
      <c r="K22" s="249"/>
      <c r="L22" s="265"/>
      <c r="M22" s="249"/>
      <c r="N22" s="249"/>
      <c r="O22" s="244"/>
      <c r="P22" s="245"/>
      <c r="Q22" s="245"/>
      <c r="R22" s="244"/>
      <c r="S22" s="245"/>
      <c r="T22" s="245"/>
      <c r="U22" s="244"/>
      <c r="V22" s="245"/>
      <c r="W22" s="245"/>
      <c r="X22" s="244"/>
      <c r="Y22" s="245"/>
      <c r="Z22" s="245"/>
      <c r="AA22" s="269"/>
      <c r="AB22" s="253"/>
      <c r="AC22" s="253"/>
      <c r="AD22" s="267"/>
      <c r="AE22" s="241"/>
      <c r="AF22" s="267"/>
    </row>
  </sheetData>
  <mergeCells count="150">
    <mergeCell ref="C2:AE2"/>
    <mergeCell ref="G13:G14"/>
    <mergeCell ref="C7:G7"/>
    <mergeCell ref="C8:G8"/>
    <mergeCell ref="C9:G9"/>
    <mergeCell ref="A2:B5"/>
    <mergeCell ref="AE13:AE14"/>
    <mergeCell ref="L13:L14"/>
    <mergeCell ref="M13:M14"/>
    <mergeCell ref="N13:N14"/>
    <mergeCell ref="C5:Q5"/>
    <mergeCell ref="C4:AE4"/>
    <mergeCell ref="I13:I14"/>
    <mergeCell ref="X13:X14"/>
    <mergeCell ref="AB13:AB14"/>
    <mergeCell ref="O13:O14"/>
    <mergeCell ref="AC13:AC14"/>
    <mergeCell ref="AD13:AD14"/>
    <mergeCell ref="W13:W14"/>
    <mergeCell ref="Z13:Z14"/>
    <mergeCell ref="Y13:Y14"/>
    <mergeCell ref="AA13:AA14"/>
    <mergeCell ref="P13:P14"/>
    <mergeCell ref="Q13:Q14"/>
    <mergeCell ref="AD11:AF11"/>
    <mergeCell ref="C3:AE3"/>
    <mergeCell ref="K15:K16"/>
    <mergeCell ref="L15:L16"/>
    <mergeCell ref="M15:M16"/>
    <mergeCell ref="AF13:AF14"/>
    <mergeCell ref="R5:AE5"/>
    <mergeCell ref="C13:C14"/>
    <mergeCell ref="V13:V14"/>
    <mergeCell ref="O11:AC11"/>
    <mergeCell ref="D15:D16"/>
    <mergeCell ref="AF2:AF5"/>
    <mergeCell ref="R13:R14"/>
    <mergeCell ref="S13:S14"/>
    <mergeCell ref="T13:T14"/>
    <mergeCell ref="U13:U14"/>
    <mergeCell ref="F15:F16"/>
    <mergeCell ref="G15:G16"/>
    <mergeCell ref="H15:H16"/>
    <mergeCell ref="I15:I16"/>
    <mergeCell ref="J15:J16"/>
    <mergeCell ref="F13:F14"/>
    <mergeCell ref="E13:E14"/>
    <mergeCell ref="I11:N11"/>
    <mergeCell ref="A11:H11"/>
    <mergeCell ref="H13:H14"/>
    <mergeCell ref="B13:B14"/>
    <mergeCell ref="J13:J14"/>
    <mergeCell ref="K13:K14"/>
    <mergeCell ref="A13:A14"/>
    <mergeCell ref="D13:D14"/>
    <mergeCell ref="AF15:AF16"/>
    <mergeCell ref="E17:E18"/>
    <mergeCell ref="F17:F18"/>
    <mergeCell ref="G17:G18"/>
    <mergeCell ref="H17:H18"/>
    <mergeCell ref="I17:I18"/>
    <mergeCell ref="Z15:Z16"/>
    <mergeCell ref="AA15:AA16"/>
    <mergeCell ref="AB15:AB16"/>
    <mergeCell ref="AC15:AC16"/>
    <mergeCell ref="AD15:AD16"/>
    <mergeCell ref="T15:T16"/>
    <mergeCell ref="U15:U16"/>
    <mergeCell ref="V15:V16"/>
    <mergeCell ref="W15:W16"/>
    <mergeCell ref="X15:X16"/>
    <mergeCell ref="Y15:Y16"/>
    <mergeCell ref="N15:N16"/>
    <mergeCell ref="O15:O16"/>
    <mergeCell ref="P15:P16"/>
    <mergeCell ref="Q15:Q16"/>
    <mergeCell ref="R15:R16"/>
    <mergeCell ref="S15:S16"/>
    <mergeCell ref="E15:E16"/>
    <mergeCell ref="C17:C18"/>
    <mergeCell ref="D17:D18"/>
    <mergeCell ref="AF17:AF18"/>
    <mergeCell ref="AB17:AB18"/>
    <mergeCell ref="AC17:AC18"/>
    <mergeCell ref="AD17:AD18"/>
    <mergeCell ref="X17:Z18"/>
    <mergeCell ref="AA17:AA18"/>
    <mergeCell ref="AE17:AE18"/>
    <mergeCell ref="U17:W18"/>
    <mergeCell ref="AF21:AF22"/>
    <mergeCell ref="A15:A16"/>
    <mergeCell ref="B15:B16"/>
    <mergeCell ref="C15:C16"/>
    <mergeCell ref="AF19:AF20"/>
    <mergeCell ref="AB19:AB20"/>
    <mergeCell ref="AD19:AD20"/>
    <mergeCell ref="AD21:AD22"/>
    <mergeCell ref="G21:G22"/>
    <mergeCell ref="AE21:AE22"/>
    <mergeCell ref="AA21:AA22"/>
    <mergeCell ref="AB21:AB22"/>
    <mergeCell ref="E21:E22"/>
    <mergeCell ref="AE19:AE20"/>
    <mergeCell ref="U19:W20"/>
    <mergeCell ref="X19:Z20"/>
    <mergeCell ref="AA19:AA20"/>
    <mergeCell ref="H19:H20"/>
    <mergeCell ref="AC21:AC22"/>
    <mergeCell ref="M17:M18"/>
    <mergeCell ref="N17:N18"/>
    <mergeCell ref="A17:A18"/>
    <mergeCell ref="B17:B18"/>
    <mergeCell ref="L19:L20"/>
    <mergeCell ref="M19:M20"/>
    <mergeCell ref="M21:M22"/>
    <mergeCell ref="N21:N22"/>
    <mergeCell ref="O17:Q18"/>
    <mergeCell ref="R17:T18"/>
    <mergeCell ref="L21:L22"/>
    <mergeCell ref="I19:I20"/>
    <mergeCell ref="J19:J20"/>
    <mergeCell ref="K19:K20"/>
    <mergeCell ref="R19:T20"/>
    <mergeCell ref="J17:J18"/>
    <mergeCell ref="K17:K18"/>
    <mergeCell ref="L17:L18"/>
    <mergeCell ref="AE15:AE16"/>
    <mergeCell ref="X21:Z22"/>
    <mergeCell ref="A21:A22"/>
    <mergeCell ref="B21:B22"/>
    <mergeCell ref="C21:C22"/>
    <mergeCell ref="D21:D22"/>
    <mergeCell ref="O21:Q22"/>
    <mergeCell ref="R21:T22"/>
    <mergeCell ref="K21:K22"/>
    <mergeCell ref="F21:F22"/>
    <mergeCell ref="A19:A20"/>
    <mergeCell ref="B19:B20"/>
    <mergeCell ref="C19:C20"/>
    <mergeCell ref="D19:D20"/>
    <mergeCell ref="O19:Q20"/>
    <mergeCell ref="J21:J22"/>
    <mergeCell ref="N19:N20"/>
    <mergeCell ref="E19:E20"/>
    <mergeCell ref="F19:F20"/>
    <mergeCell ref="G19:G20"/>
    <mergeCell ref="AC19:AC20"/>
    <mergeCell ref="U21:W22"/>
    <mergeCell ref="H21:H22"/>
    <mergeCell ref="I21:I22"/>
  </mergeCells>
  <phoneticPr fontId="6" type="noConversion"/>
  <printOptions horizontalCentered="1"/>
  <pageMargins left="0.23622047244094491" right="0.23622047244094491" top="0.74803149606299213" bottom="0.74803149606299213" header="0.31496062992125984" footer="0.31496062992125984"/>
  <pageSetup scale="30" fitToWidth="0" orientation="landscape" r:id="rId1"/>
  <headerFooter>
    <oddFooter>&amp;L&amp;"Arial,Normal"&amp;7PE01-PR01-F01&amp;C&amp;"Arial,Normal"&amp;7Versión Impresa no controlada, verificar su vigencia en el listado Maestro de Documentos&amp;R&amp;"Arial,Normal"Pag &amp;P de  &amp;N</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J9:N27"/>
  <sheetViews>
    <sheetView workbookViewId="0">
      <selection activeCell="G36" sqref="G36"/>
    </sheetView>
  </sheetViews>
  <sheetFormatPr baseColWidth="10" defaultRowHeight="15" x14ac:dyDescent="0.25"/>
  <sheetData>
    <row r="9" spans="10:12" x14ac:dyDescent="0.25">
      <c r="K9" s="142" t="s">
        <v>213</v>
      </c>
      <c r="L9" s="142" t="s">
        <v>214</v>
      </c>
    </row>
    <row r="10" spans="10:12" x14ac:dyDescent="0.25">
      <c r="J10" s="139" t="s">
        <v>208</v>
      </c>
      <c r="K10" s="139">
        <v>77</v>
      </c>
      <c r="L10" s="139">
        <v>2</v>
      </c>
    </row>
    <row r="11" spans="10:12" x14ac:dyDescent="0.25">
      <c r="J11" s="108"/>
      <c r="K11" s="108"/>
      <c r="L11" s="108">
        <v>37</v>
      </c>
    </row>
    <row r="12" spans="10:12" x14ac:dyDescent="0.25">
      <c r="J12" s="108"/>
      <c r="K12" s="108"/>
      <c r="L12" s="108">
        <v>43</v>
      </c>
    </row>
    <row r="13" spans="10:12" x14ac:dyDescent="0.25">
      <c r="K13" s="108" t="s">
        <v>4</v>
      </c>
      <c r="L13" s="137">
        <f>SUM(L10:L12)</f>
        <v>82</v>
      </c>
    </row>
    <row r="14" spans="10:12" x14ac:dyDescent="0.25">
      <c r="J14" s="139" t="s">
        <v>209</v>
      </c>
      <c r="K14" s="139">
        <v>115</v>
      </c>
      <c r="L14" s="139">
        <v>16</v>
      </c>
    </row>
    <row r="15" spans="10:12" x14ac:dyDescent="0.25">
      <c r="J15" s="108"/>
      <c r="K15" s="108"/>
      <c r="L15" s="108">
        <v>27</v>
      </c>
    </row>
    <row r="16" spans="10:12" x14ac:dyDescent="0.25">
      <c r="J16" s="108"/>
      <c r="K16" s="108"/>
      <c r="L16" s="108">
        <v>10</v>
      </c>
    </row>
    <row r="17" spans="10:14" x14ac:dyDescent="0.25">
      <c r="J17" s="108"/>
      <c r="K17" s="108" t="s">
        <v>4</v>
      </c>
      <c r="L17" s="137">
        <f>SUM(L14:L16)</f>
        <v>53</v>
      </c>
    </row>
    <row r="18" spans="10:14" x14ac:dyDescent="0.25">
      <c r="J18" s="139" t="s">
        <v>210</v>
      </c>
      <c r="K18" s="139">
        <v>7</v>
      </c>
      <c r="L18" s="139">
        <v>13</v>
      </c>
    </row>
    <row r="19" spans="10:14" x14ac:dyDescent="0.25">
      <c r="J19" s="108"/>
      <c r="K19" s="108"/>
      <c r="L19" s="108">
        <v>14</v>
      </c>
    </row>
    <row r="20" spans="10:14" x14ac:dyDescent="0.25">
      <c r="J20" s="108"/>
      <c r="K20" s="108"/>
      <c r="L20" s="108">
        <v>10</v>
      </c>
    </row>
    <row r="21" spans="10:14" x14ac:dyDescent="0.25">
      <c r="J21" s="108"/>
      <c r="K21" s="108" t="s">
        <v>4</v>
      </c>
      <c r="L21" s="137">
        <f>SUM(L18:L20)</f>
        <v>37</v>
      </c>
    </row>
    <row r="22" spans="10:14" x14ac:dyDescent="0.25">
      <c r="J22" s="139" t="s">
        <v>211</v>
      </c>
      <c r="K22" s="139">
        <v>52</v>
      </c>
      <c r="L22" s="139">
        <v>10</v>
      </c>
    </row>
    <row r="23" spans="10:14" x14ac:dyDescent="0.25">
      <c r="J23" s="108"/>
      <c r="K23" s="108"/>
      <c r="L23" s="108">
        <v>0</v>
      </c>
    </row>
    <row r="24" spans="10:14" x14ac:dyDescent="0.25">
      <c r="J24" s="108"/>
      <c r="K24" s="108"/>
      <c r="L24" s="108">
        <v>59</v>
      </c>
    </row>
    <row r="25" spans="10:14" x14ac:dyDescent="0.25">
      <c r="J25" s="108"/>
      <c r="K25" s="108" t="s">
        <v>4</v>
      </c>
      <c r="L25" s="137">
        <f>SUM(L22:L24)</f>
        <v>69</v>
      </c>
    </row>
    <row r="27" spans="10:14" x14ac:dyDescent="0.25">
      <c r="J27" s="140" t="s">
        <v>212</v>
      </c>
      <c r="K27" s="140">
        <f>SUM(K10:K22)</f>
        <v>251</v>
      </c>
      <c r="L27" s="140">
        <f>+L13+L17+L21+L25</f>
        <v>241</v>
      </c>
      <c r="M27" s="141">
        <f>+L27/K27</f>
        <v>0.96015936254980083</v>
      </c>
      <c r="N27" s="138"/>
    </row>
  </sheetData>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
  <sheetViews>
    <sheetView workbookViewId="0">
      <selection activeCell="D15" sqref="D15:D35"/>
    </sheetView>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249977111117893"/>
  </sheetPr>
  <dimension ref="B1:X68"/>
  <sheetViews>
    <sheetView topLeftCell="A37" zoomScale="90" zoomScaleNormal="90" workbookViewId="0">
      <selection activeCell="C51" sqref="C51:I51"/>
    </sheetView>
  </sheetViews>
  <sheetFormatPr baseColWidth="10" defaultRowHeight="12.75" x14ac:dyDescent="0.2"/>
  <cols>
    <col min="1" max="1" width="1" style="7" customWidth="1"/>
    <col min="2" max="2" width="25.42578125" style="8" customWidth="1"/>
    <col min="3" max="3" width="14.5703125" style="7" customWidth="1"/>
    <col min="4" max="4" width="20.140625" style="7" customWidth="1"/>
    <col min="5" max="5" width="16.42578125" style="7" customWidth="1"/>
    <col min="6" max="6" width="25" style="7" customWidth="1"/>
    <col min="7" max="7" width="22" style="9" customWidth="1"/>
    <col min="8" max="8" width="20.5703125" style="7" customWidth="1"/>
    <col min="9" max="9" width="22.42578125" style="7" customWidth="1"/>
    <col min="10" max="11" width="22.42578125" style="10" customWidth="1"/>
    <col min="12" max="21" width="11.42578125" style="11"/>
    <col min="22" max="24" width="11.42578125" style="12"/>
    <col min="25" max="16384" width="11.42578125" style="7"/>
  </cols>
  <sheetData>
    <row r="1" spans="2:14" ht="6" customHeight="1" thickBot="1" x14ac:dyDescent="0.25"/>
    <row r="2" spans="2:14" ht="25.5" customHeight="1" x14ac:dyDescent="0.2">
      <c r="B2" s="406"/>
      <c r="C2" s="404" t="s">
        <v>24</v>
      </c>
      <c r="D2" s="404"/>
      <c r="E2" s="404"/>
      <c r="F2" s="404"/>
      <c r="G2" s="404"/>
      <c r="H2" s="404"/>
      <c r="I2" s="408"/>
      <c r="J2" s="13"/>
      <c r="K2" s="13"/>
      <c r="M2" s="14" t="s">
        <v>47</v>
      </c>
    </row>
    <row r="3" spans="2:14" ht="25.5" customHeight="1" x14ac:dyDescent="0.2">
      <c r="B3" s="407"/>
      <c r="C3" s="405" t="s">
        <v>25</v>
      </c>
      <c r="D3" s="405"/>
      <c r="E3" s="405"/>
      <c r="F3" s="405"/>
      <c r="G3" s="405"/>
      <c r="H3" s="405"/>
      <c r="I3" s="409"/>
      <c r="J3" s="13"/>
      <c r="K3" s="13"/>
      <c r="M3" s="14" t="s">
        <v>48</v>
      </c>
    </row>
    <row r="4" spans="2:14" ht="25.5" customHeight="1" x14ac:dyDescent="0.2">
      <c r="B4" s="407"/>
      <c r="C4" s="405" t="s">
        <v>49</v>
      </c>
      <c r="D4" s="405"/>
      <c r="E4" s="405"/>
      <c r="F4" s="405"/>
      <c r="G4" s="405"/>
      <c r="H4" s="405"/>
      <c r="I4" s="409"/>
      <c r="J4" s="13"/>
      <c r="K4" s="13"/>
      <c r="M4" s="14" t="s">
        <v>50</v>
      </c>
    </row>
    <row r="5" spans="2:14" ht="25.5" customHeight="1" x14ac:dyDescent="0.2">
      <c r="B5" s="407"/>
      <c r="C5" s="405" t="s">
        <v>51</v>
      </c>
      <c r="D5" s="405"/>
      <c r="E5" s="405"/>
      <c r="F5" s="405"/>
      <c r="G5" s="410" t="s">
        <v>52</v>
      </c>
      <c r="H5" s="410"/>
      <c r="I5" s="409"/>
      <c r="J5" s="13"/>
      <c r="K5" s="13"/>
      <c r="M5" s="14" t="s">
        <v>53</v>
      </c>
    </row>
    <row r="6" spans="2:14" ht="23.25" customHeight="1" x14ac:dyDescent="0.2">
      <c r="B6" s="389" t="s">
        <v>54</v>
      </c>
      <c r="C6" s="390"/>
      <c r="D6" s="390"/>
      <c r="E6" s="390"/>
      <c r="F6" s="390"/>
      <c r="G6" s="390"/>
      <c r="H6" s="390"/>
      <c r="I6" s="391"/>
      <c r="J6" s="15"/>
      <c r="K6" s="15"/>
    </row>
    <row r="7" spans="2:14" ht="24" customHeight="1" x14ac:dyDescent="0.2">
      <c r="B7" s="392" t="s">
        <v>55</v>
      </c>
      <c r="C7" s="393"/>
      <c r="D7" s="393"/>
      <c r="E7" s="393"/>
      <c r="F7" s="393"/>
      <c r="G7" s="393"/>
      <c r="H7" s="393"/>
      <c r="I7" s="394"/>
      <c r="J7" s="16"/>
      <c r="K7" s="16"/>
    </row>
    <row r="8" spans="2:14" ht="24" customHeight="1" x14ac:dyDescent="0.2">
      <c r="B8" s="395" t="s">
        <v>56</v>
      </c>
      <c r="C8" s="396"/>
      <c r="D8" s="396"/>
      <c r="E8" s="396"/>
      <c r="F8" s="396"/>
      <c r="G8" s="396"/>
      <c r="H8" s="396"/>
      <c r="I8" s="397"/>
      <c r="J8" s="64"/>
      <c r="K8" s="64"/>
      <c r="N8" s="6" t="s">
        <v>57</v>
      </c>
    </row>
    <row r="9" spans="2:14" ht="30.75" customHeight="1" x14ac:dyDescent="0.2">
      <c r="B9" s="119" t="s">
        <v>58</v>
      </c>
      <c r="C9" s="65">
        <v>231</v>
      </c>
      <c r="D9" s="401" t="s">
        <v>59</v>
      </c>
      <c r="E9" s="401"/>
      <c r="F9" s="352" t="s">
        <v>201</v>
      </c>
      <c r="G9" s="353"/>
      <c r="H9" s="353"/>
      <c r="I9" s="354"/>
      <c r="J9" s="18"/>
      <c r="K9" s="18"/>
      <c r="M9" s="14" t="s">
        <v>60</v>
      </c>
      <c r="N9" s="6" t="s">
        <v>61</v>
      </c>
    </row>
    <row r="10" spans="2:14" ht="30.75" customHeight="1" x14ac:dyDescent="0.2">
      <c r="B10" s="21" t="s">
        <v>62</v>
      </c>
      <c r="C10" s="66" t="s">
        <v>81</v>
      </c>
      <c r="D10" s="402" t="s">
        <v>63</v>
      </c>
      <c r="E10" s="403"/>
      <c r="F10" s="386" t="s">
        <v>155</v>
      </c>
      <c r="G10" s="387"/>
      <c r="H10" s="19" t="s">
        <v>64</v>
      </c>
      <c r="I10" s="121" t="s">
        <v>81</v>
      </c>
      <c r="J10" s="20"/>
      <c r="K10" s="20"/>
      <c r="M10" s="14" t="s">
        <v>65</v>
      </c>
      <c r="N10" s="6" t="s">
        <v>66</v>
      </c>
    </row>
    <row r="11" spans="2:14" ht="30.75" customHeight="1" x14ac:dyDescent="0.2">
      <c r="B11" s="21" t="s">
        <v>67</v>
      </c>
      <c r="C11" s="398" t="s">
        <v>156</v>
      </c>
      <c r="D11" s="398"/>
      <c r="E11" s="398"/>
      <c r="F11" s="398"/>
      <c r="G11" s="19" t="s">
        <v>68</v>
      </c>
      <c r="H11" s="399">
        <v>1032</v>
      </c>
      <c r="I11" s="400"/>
      <c r="J11" s="22"/>
      <c r="K11" s="22"/>
      <c r="M11" s="14" t="s">
        <v>69</v>
      </c>
      <c r="N11" s="6" t="s">
        <v>70</v>
      </c>
    </row>
    <row r="12" spans="2:14" ht="30.75" customHeight="1" x14ac:dyDescent="0.2">
      <c r="B12" s="21" t="s">
        <v>71</v>
      </c>
      <c r="C12" s="383" t="s">
        <v>65</v>
      </c>
      <c r="D12" s="383"/>
      <c r="E12" s="383"/>
      <c r="F12" s="383"/>
      <c r="G12" s="19" t="s">
        <v>72</v>
      </c>
      <c r="H12" s="384" t="s">
        <v>157</v>
      </c>
      <c r="I12" s="385"/>
      <c r="J12" s="23"/>
      <c r="K12" s="23"/>
      <c r="M12" s="24" t="s">
        <v>73</v>
      </c>
    </row>
    <row r="13" spans="2:14" ht="30.75" customHeight="1" x14ac:dyDescent="0.2">
      <c r="B13" s="21" t="s">
        <v>74</v>
      </c>
      <c r="C13" s="379" t="s">
        <v>45</v>
      </c>
      <c r="D13" s="379"/>
      <c r="E13" s="379"/>
      <c r="F13" s="379"/>
      <c r="G13" s="379"/>
      <c r="H13" s="379"/>
      <c r="I13" s="380"/>
      <c r="J13" s="25"/>
      <c r="K13" s="25"/>
      <c r="M13" s="24"/>
    </row>
    <row r="14" spans="2:14" ht="30.75" customHeight="1" x14ac:dyDescent="0.2">
      <c r="B14" s="21" t="s">
        <v>75</v>
      </c>
      <c r="C14" s="386" t="s">
        <v>202</v>
      </c>
      <c r="D14" s="387"/>
      <c r="E14" s="387"/>
      <c r="F14" s="387"/>
      <c r="G14" s="387"/>
      <c r="H14" s="387"/>
      <c r="I14" s="388"/>
      <c r="J14" s="20"/>
      <c r="K14" s="20"/>
      <c r="M14" s="24"/>
      <c r="N14" s="6" t="s">
        <v>76</v>
      </c>
    </row>
    <row r="15" spans="2:14" ht="30.75" customHeight="1" x14ac:dyDescent="0.2">
      <c r="B15" s="21" t="s">
        <v>77</v>
      </c>
      <c r="C15" s="373" t="s">
        <v>203</v>
      </c>
      <c r="D15" s="373"/>
      <c r="E15" s="373"/>
      <c r="F15" s="373"/>
      <c r="G15" s="19" t="s">
        <v>78</v>
      </c>
      <c r="H15" s="375" t="s">
        <v>91</v>
      </c>
      <c r="I15" s="376"/>
      <c r="J15" s="20"/>
      <c r="K15" s="20"/>
      <c r="M15" s="24" t="s">
        <v>80</v>
      </c>
      <c r="N15" s="6" t="s">
        <v>81</v>
      </c>
    </row>
    <row r="16" spans="2:14" ht="30.75" customHeight="1" x14ac:dyDescent="0.2">
      <c r="B16" s="21" t="s">
        <v>82</v>
      </c>
      <c r="C16" s="377" t="s">
        <v>215</v>
      </c>
      <c r="D16" s="378"/>
      <c r="E16" s="378"/>
      <c r="F16" s="378"/>
      <c r="G16" s="19" t="s">
        <v>83</v>
      </c>
      <c r="H16" s="375" t="s">
        <v>70</v>
      </c>
      <c r="I16" s="376"/>
      <c r="J16" s="20"/>
      <c r="K16" s="20"/>
      <c r="M16" s="24" t="s">
        <v>84</v>
      </c>
    </row>
    <row r="17" spans="2:14" ht="36" customHeight="1" x14ac:dyDescent="0.2">
      <c r="B17" s="21" t="s">
        <v>85</v>
      </c>
      <c r="C17" s="379" t="s">
        <v>204</v>
      </c>
      <c r="D17" s="379"/>
      <c r="E17" s="379"/>
      <c r="F17" s="379"/>
      <c r="G17" s="379"/>
      <c r="H17" s="379"/>
      <c r="I17" s="380"/>
      <c r="J17" s="25"/>
      <c r="K17" s="25"/>
      <c r="M17" s="24" t="s">
        <v>86</v>
      </c>
      <c r="N17" s="6" t="s">
        <v>39</v>
      </c>
    </row>
    <row r="18" spans="2:14" ht="30.75" customHeight="1" x14ac:dyDescent="0.2">
      <c r="B18" s="21" t="s">
        <v>87</v>
      </c>
      <c r="C18" s="373" t="s">
        <v>163</v>
      </c>
      <c r="D18" s="373"/>
      <c r="E18" s="373"/>
      <c r="F18" s="373"/>
      <c r="G18" s="373"/>
      <c r="H18" s="373"/>
      <c r="I18" s="374"/>
      <c r="J18" s="26"/>
      <c r="K18" s="26"/>
      <c r="M18" s="24" t="s">
        <v>88</v>
      </c>
      <c r="N18" s="6" t="s">
        <v>40</v>
      </c>
    </row>
    <row r="19" spans="2:14" ht="30.75" customHeight="1" x14ac:dyDescent="0.2">
      <c r="B19" s="21" t="s">
        <v>89</v>
      </c>
      <c r="C19" s="373" t="s">
        <v>159</v>
      </c>
      <c r="D19" s="373"/>
      <c r="E19" s="373"/>
      <c r="F19" s="373"/>
      <c r="G19" s="373"/>
      <c r="H19" s="373"/>
      <c r="I19" s="374"/>
      <c r="J19" s="27"/>
      <c r="K19" s="27"/>
      <c r="M19" s="24"/>
      <c r="N19" s="6" t="s">
        <v>41</v>
      </c>
    </row>
    <row r="20" spans="2:14" ht="30.75" customHeight="1" x14ac:dyDescent="0.2">
      <c r="B20" s="21" t="s">
        <v>90</v>
      </c>
      <c r="C20" s="381" t="s">
        <v>151</v>
      </c>
      <c r="D20" s="381"/>
      <c r="E20" s="381"/>
      <c r="F20" s="381"/>
      <c r="G20" s="381"/>
      <c r="H20" s="381"/>
      <c r="I20" s="382"/>
      <c r="J20" s="28"/>
      <c r="K20" s="28"/>
      <c r="M20" s="24" t="s">
        <v>91</v>
      </c>
      <c r="N20" s="6" t="s">
        <v>42</v>
      </c>
    </row>
    <row r="21" spans="2:14" ht="27.75" customHeight="1" x14ac:dyDescent="0.2">
      <c r="B21" s="368" t="s">
        <v>92</v>
      </c>
      <c r="C21" s="370" t="s">
        <v>93</v>
      </c>
      <c r="D21" s="370"/>
      <c r="E21" s="370"/>
      <c r="F21" s="371" t="s">
        <v>94</v>
      </c>
      <c r="G21" s="371"/>
      <c r="H21" s="371"/>
      <c r="I21" s="372"/>
      <c r="J21" s="29"/>
      <c r="K21" s="29"/>
      <c r="M21" s="24" t="s">
        <v>79</v>
      </c>
      <c r="N21" s="6" t="s">
        <v>43</v>
      </c>
    </row>
    <row r="22" spans="2:14" ht="27" customHeight="1" x14ac:dyDescent="0.2">
      <c r="B22" s="369"/>
      <c r="C22" s="373" t="s">
        <v>160</v>
      </c>
      <c r="D22" s="373"/>
      <c r="E22" s="373"/>
      <c r="F22" s="373" t="s">
        <v>161</v>
      </c>
      <c r="G22" s="373"/>
      <c r="H22" s="373"/>
      <c r="I22" s="374"/>
      <c r="J22" s="27"/>
      <c r="K22" s="27"/>
      <c r="M22" s="24" t="s">
        <v>95</v>
      </c>
      <c r="N22" s="6" t="s">
        <v>44</v>
      </c>
    </row>
    <row r="23" spans="2:14" ht="39.75" customHeight="1" x14ac:dyDescent="0.2">
      <c r="B23" s="21" t="s">
        <v>96</v>
      </c>
      <c r="C23" s="375" t="s">
        <v>151</v>
      </c>
      <c r="D23" s="375"/>
      <c r="E23" s="375"/>
      <c r="F23" s="375" t="s">
        <v>151</v>
      </c>
      <c r="G23" s="375"/>
      <c r="H23" s="375"/>
      <c r="I23" s="376"/>
      <c r="J23" s="20"/>
      <c r="K23" s="20"/>
      <c r="M23" s="24"/>
      <c r="N23" s="6" t="s">
        <v>45</v>
      </c>
    </row>
    <row r="24" spans="2:14" ht="44.25" customHeight="1" x14ac:dyDescent="0.2">
      <c r="B24" s="21" t="s">
        <v>97</v>
      </c>
      <c r="C24" s="349" t="s">
        <v>205</v>
      </c>
      <c r="D24" s="350"/>
      <c r="E24" s="351"/>
      <c r="F24" s="352" t="s">
        <v>206</v>
      </c>
      <c r="G24" s="353"/>
      <c r="H24" s="353"/>
      <c r="I24" s="354"/>
      <c r="J24" s="26"/>
      <c r="K24" s="26"/>
      <c r="M24" s="30"/>
      <c r="N24" s="6" t="s">
        <v>46</v>
      </c>
    </row>
    <row r="25" spans="2:14" ht="29.25" customHeight="1" x14ac:dyDescent="0.2">
      <c r="B25" s="21" t="s">
        <v>98</v>
      </c>
      <c r="C25" s="355" t="s">
        <v>215</v>
      </c>
      <c r="D25" s="356"/>
      <c r="E25" s="357"/>
      <c r="F25" s="19" t="s">
        <v>99</v>
      </c>
      <c r="G25" s="358">
        <v>0.3</v>
      </c>
      <c r="H25" s="359"/>
      <c r="I25" s="360"/>
      <c r="J25" s="31"/>
      <c r="K25" s="31"/>
      <c r="M25" s="30"/>
    </row>
    <row r="26" spans="2:14" ht="27" customHeight="1" x14ac:dyDescent="0.2">
      <c r="B26" s="21" t="s">
        <v>100</v>
      </c>
      <c r="C26" s="352" t="s">
        <v>216</v>
      </c>
      <c r="D26" s="353"/>
      <c r="E26" s="361"/>
      <c r="F26" s="19" t="s">
        <v>101</v>
      </c>
      <c r="G26" s="362">
        <v>0.3</v>
      </c>
      <c r="H26" s="363"/>
      <c r="I26" s="364"/>
      <c r="J26" s="32"/>
      <c r="K26" s="32"/>
      <c r="M26" s="30"/>
    </row>
    <row r="27" spans="2:14" ht="47.25" customHeight="1" x14ac:dyDescent="0.2">
      <c r="B27" s="118" t="s">
        <v>102</v>
      </c>
      <c r="C27" s="365" t="s">
        <v>86</v>
      </c>
      <c r="D27" s="366"/>
      <c r="E27" s="367"/>
      <c r="F27" s="33" t="s">
        <v>103</v>
      </c>
      <c r="G27" s="362" t="s">
        <v>182</v>
      </c>
      <c r="H27" s="363"/>
      <c r="I27" s="364"/>
      <c r="J27" s="29"/>
      <c r="K27" s="29"/>
      <c r="M27" s="30"/>
    </row>
    <row r="28" spans="2:14" ht="30" customHeight="1" x14ac:dyDescent="0.2">
      <c r="B28" s="332" t="s">
        <v>104</v>
      </c>
      <c r="C28" s="333"/>
      <c r="D28" s="333"/>
      <c r="E28" s="333"/>
      <c r="F28" s="333"/>
      <c r="G28" s="333"/>
      <c r="H28" s="333"/>
      <c r="I28" s="334"/>
      <c r="J28" s="64"/>
      <c r="K28" s="64"/>
      <c r="M28" s="30"/>
    </row>
    <row r="29" spans="2:14" ht="56.25" customHeight="1" x14ac:dyDescent="0.2">
      <c r="B29" s="34" t="s">
        <v>105</v>
      </c>
      <c r="C29" s="35" t="s">
        <v>106</v>
      </c>
      <c r="D29" s="35" t="s">
        <v>107</v>
      </c>
      <c r="E29" s="35" t="s">
        <v>108</v>
      </c>
      <c r="F29" s="35" t="s">
        <v>109</v>
      </c>
      <c r="G29" s="36" t="s">
        <v>110</v>
      </c>
      <c r="H29" s="36" t="s">
        <v>111</v>
      </c>
      <c r="I29" s="37" t="s">
        <v>112</v>
      </c>
      <c r="J29" s="76" t="s">
        <v>162</v>
      </c>
      <c r="K29" s="27"/>
      <c r="M29" s="30"/>
    </row>
    <row r="30" spans="2:14" ht="19.5" customHeight="1" x14ac:dyDescent="0.2">
      <c r="B30" s="38" t="s">
        <v>113</v>
      </c>
      <c r="C30" s="77">
        <v>0</v>
      </c>
      <c r="D30" s="78">
        <f>+C30</f>
        <v>0</v>
      </c>
      <c r="E30" s="98">
        <v>0</v>
      </c>
      <c r="F30" s="79">
        <f>+E30</f>
        <v>0</v>
      </c>
      <c r="G30" s="54" t="e">
        <f>+C30/E30</f>
        <v>#DIV/0!</v>
      </c>
      <c r="H30" s="55" t="e">
        <f>+D30/F30</f>
        <v>#DIV/0!</v>
      </c>
      <c r="I30" s="56">
        <f>+D30/$G$26</f>
        <v>0</v>
      </c>
      <c r="J30" s="75">
        <v>0.99</v>
      </c>
      <c r="K30" s="39"/>
      <c r="M30" s="30"/>
    </row>
    <row r="31" spans="2:14" ht="19.5" customHeight="1" x14ac:dyDescent="0.2">
      <c r="B31" s="38" t="s">
        <v>114</v>
      </c>
      <c r="C31" s="77">
        <v>0</v>
      </c>
      <c r="D31" s="78">
        <f>+D30+C31</f>
        <v>0</v>
      </c>
      <c r="E31" s="98">
        <v>0</v>
      </c>
      <c r="F31" s="79">
        <f>+F30+E31</f>
        <v>0</v>
      </c>
      <c r="G31" s="54" t="e">
        <f t="shared" ref="G31:H40" si="0">+C31/E31</f>
        <v>#DIV/0!</v>
      </c>
      <c r="H31" s="55" t="e">
        <f t="shared" si="0"/>
        <v>#DIV/0!</v>
      </c>
      <c r="I31" s="56">
        <f t="shared" ref="I31:I41" si="1">+D31/$G$26</f>
        <v>0</v>
      </c>
      <c r="J31" s="75">
        <v>0.99</v>
      </c>
      <c r="K31" s="39"/>
      <c r="M31" s="30"/>
    </row>
    <row r="32" spans="2:14" ht="19.5" customHeight="1" x14ac:dyDescent="0.2">
      <c r="B32" s="38" t="s">
        <v>115</v>
      </c>
      <c r="C32" s="77">
        <v>0</v>
      </c>
      <c r="D32" s="78">
        <f t="shared" ref="D32:D40" si="2">+D31+C32</f>
        <v>0</v>
      </c>
      <c r="E32" s="98">
        <v>0.19</v>
      </c>
      <c r="F32" s="79">
        <f t="shared" ref="F32:F41" si="3">+F31+E32</f>
        <v>0.19</v>
      </c>
      <c r="G32" s="54">
        <f t="shared" si="0"/>
        <v>0</v>
      </c>
      <c r="H32" s="55">
        <f t="shared" si="0"/>
        <v>0</v>
      </c>
      <c r="I32" s="56">
        <f t="shared" si="1"/>
        <v>0</v>
      </c>
      <c r="J32" s="75">
        <v>0.99</v>
      </c>
      <c r="K32" s="39"/>
      <c r="M32" s="30"/>
    </row>
    <row r="33" spans="2:11" ht="19.5" customHeight="1" x14ac:dyDescent="0.2">
      <c r="B33" s="38" t="s">
        <v>116</v>
      </c>
      <c r="C33" s="77">
        <v>0</v>
      </c>
      <c r="D33" s="78">
        <f t="shared" si="2"/>
        <v>0</v>
      </c>
      <c r="E33" s="98">
        <v>0</v>
      </c>
      <c r="F33" s="79">
        <f t="shared" si="3"/>
        <v>0.19</v>
      </c>
      <c r="G33" s="54" t="e">
        <f t="shared" si="0"/>
        <v>#DIV/0!</v>
      </c>
      <c r="H33" s="55">
        <f t="shared" si="0"/>
        <v>0</v>
      </c>
      <c r="I33" s="56">
        <f t="shared" si="1"/>
        <v>0</v>
      </c>
      <c r="J33" s="75">
        <v>0.99</v>
      </c>
      <c r="K33" s="39"/>
    </row>
    <row r="34" spans="2:11" ht="19.5" customHeight="1" x14ac:dyDescent="0.2">
      <c r="B34" s="38" t="s">
        <v>117</v>
      </c>
      <c r="C34" s="77">
        <v>0</v>
      </c>
      <c r="D34" s="78">
        <f t="shared" si="2"/>
        <v>0</v>
      </c>
      <c r="E34" s="98">
        <v>0</v>
      </c>
      <c r="F34" s="79">
        <f t="shared" si="3"/>
        <v>0.19</v>
      </c>
      <c r="G34" s="54" t="e">
        <f t="shared" si="0"/>
        <v>#DIV/0!</v>
      </c>
      <c r="H34" s="55">
        <f t="shared" si="0"/>
        <v>0</v>
      </c>
      <c r="I34" s="56">
        <f t="shared" si="1"/>
        <v>0</v>
      </c>
      <c r="J34" s="75">
        <v>0.99</v>
      </c>
      <c r="K34" s="39"/>
    </row>
    <row r="35" spans="2:11" ht="19.5" customHeight="1" x14ac:dyDescent="0.2">
      <c r="B35" s="38" t="s">
        <v>118</v>
      </c>
      <c r="C35" s="77">
        <v>0</v>
      </c>
      <c r="D35" s="78">
        <f t="shared" si="2"/>
        <v>0</v>
      </c>
      <c r="E35" s="98">
        <v>0</v>
      </c>
      <c r="F35" s="79">
        <f t="shared" si="3"/>
        <v>0.19</v>
      </c>
      <c r="G35" s="54" t="e">
        <f t="shared" si="0"/>
        <v>#DIV/0!</v>
      </c>
      <c r="H35" s="55">
        <f t="shared" si="0"/>
        <v>0</v>
      </c>
      <c r="I35" s="56">
        <f t="shared" si="1"/>
        <v>0</v>
      </c>
      <c r="J35" s="75">
        <v>0.99</v>
      </c>
      <c r="K35" s="39"/>
    </row>
    <row r="36" spans="2:11" ht="19.5" customHeight="1" x14ac:dyDescent="0.2">
      <c r="B36" s="38" t="s">
        <v>119</v>
      </c>
      <c r="C36" s="77">
        <v>0</v>
      </c>
      <c r="D36" s="78">
        <f t="shared" si="2"/>
        <v>0</v>
      </c>
      <c r="E36" s="98">
        <v>0</v>
      </c>
      <c r="F36" s="79">
        <f t="shared" si="3"/>
        <v>0.19</v>
      </c>
      <c r="G36" s="54" t="e">
        <f t="shared" si="0"/>
        <v>#DIV/0!</v>
      </c>
      <c r="H36" s="55">
        <f t="shared" si="0"/>
        <v>0</v>
      </c>
      <c r="I36" s="56">
        <f t="shared" si="1"/>
        <v>0</v>
      </c>
      <c r="J36" s="75">
        <v>0.99</v>
      </c>
      <c r="K36" s="39"/>
    </row>
    <row r="37" spans="2:11" ht="19.5" customHeight="1" x14ac:dyDescent="0.2">
      <c r="B37" s="38" t="s">
        <v>120</v>
      </c>
      <c r="C37" s="77">
        <v>0</v>
      </c>
      <c r="D37" s="78">
        <f t="shared" si="2"/>
        <v>0</v>
      </c>
      <c r="E37" s="98">
        <v>0</v>
      </c>
      <c r="F37" s="79">
        <f t="shared" si="3"/>
        <v>0.19</v>
      </c>
      <c r="G37" s="54" t="e">
        <f t="shared" si="0"/>
        <v>#DIV/0!</v>
      </c>
      <c r="H37" s="55">
        <f t="shared" si="0"/>
        <v>0</v>
      </c>
      <c r="I37" s="56">
        <f t="shared" si="1"/>
        <v>0</v>
      </c>
      <c r="J37" s="75">
        <v>0.99</v>
      </c>
      <c r="K37" s="39"/>
    </row>
    <row r="38" spans="2:11" ht="19.5" customHeight="1" x14ac:dyDescent="0.2">
      <c r="B38" s="38" t="s">
        <v>121</v>
      </c>
      <c r="C38" s="77">
        <v>0</v>
      </c>
      <c r="D38" s="78">
        <f t="shared" si="2"/>
        <v>0</v>
      </c>
      <c r="E38" s="98">
        <v>0.02</v>
      </c>
      <c r="F38" s="79">
        <f t="shared" si="3"/>
        <v>0.21</v>
      </c>
      <c r="G38" s="54">
        <f t="shared" si="0"/>
        <v>0</v>
      </c>
      <c r="H38" s="55">
        <f t="shared" si="0"/>
        <v>0</v>
      </c>
      <c r="I38" s="56">
        <f t="shared" si="1"/>
        <v>0</v>
      </c>
      <c r="J38" s="75">
        <v>0.99</v>
      </c>
      <c r="K38" s="39"/>
    </row>
    <row r="39" spans="2:11" ht="19.5" customHeight="1" x14ac:dyDescent="0.2">
      <c r="B39" s="38" t="s">
        <v>122</v>
      </c>
      <c r="C39" s="77">
        <v>0</v>
      </c>
      <c r="D39" s="78">
        <f t="shared" si="2"/>
        <v>0</v>
      </c>
      <c r="E39" s="98">
        <v>0</v>
      </c>
      <c r="F39" s="79">
        <f t="shared" si="3"/>
        <v>0.21</v>
      </c>
      <c r="G39" s="54" t="e">
        <f t="shared" si="0"/>
        <v>#DIV/0!</v>
      </c>
      <c r="H39" s="55">
        <f t="shared" si="0"/>
        <v>0</v>
      </c>
      <c r="I39" s="56">
        <f t="shared" si="1"/>
        <v>0</v>
      </c>
      <c r="J39" s="75">
        <v>0.99</v>
      </c>
      <c r="K39" s="39"/>
    </row>
    <row r="40" spans="2:11" ht="19.5" customHeight="1" x14ac:dyDescent="0.2">
      <c r="B40" s="38" t="s">
        <v>123</v>
      </c>
      <c r="C40" s="77">
        <v>0</v>
      </c>
      <c r="D40" s="78">
        <f t="shared" si="2"/>
        <v>0</v>
      </c>
      <c r="E40" s="98">
        <v>0</v>
      </c>
      <c r="F40" s="79">
        <f t="shared" si="3"/>
        <v>0.21</v>
      </c>
      <c r="G40" s="54" t="e">
        <f t="shared" si="0"/>
        <v>#DIV/0!</v>
      </c>
      <c r="H40" s="55">
        <f t="shared" si="0"/>
        <v>0</v>
      </c>
      <c r="I40" s="56">
        <f t="shared" si="1"/>
        <v>0</v>
      </c>
      <c r="J40" s="75">
        <v>0.99</v>
      </c>
      <c r="K40" s="39"/>
    </row>
    <row r="41" spans="2:11" ht="19.5" customHeight="1" x14ac:dyDescent="0.2">
      <c r="B41" s="38" t="s">
        <v>124</v>
      </c>
      <c r="C41" s="77">
        <v>0</v>
      </c>
      <c r="D41" s="78">
        <f>+D40+C41</f>
        <v>0</v>
      </c>
      <c r="E41" s="98">
        <v>0.04</v>
      </c>
      <c r="F41" s="79">
        <f t="shared" si="3"/>
        <v>0.25</v>
      </c>
      <c r="G41" s="54">
        <f>+C41/E41</f>
        <v>0</v>
      </c>
      <c r="H41" s="55">
        <f>+D41/F41</f>
        <v>0</v>
      </c>
      <c r="I41" s="56">
        <f t="shared" si="1"/>
        <v>0</v>
      </c>
      <c r="J41" s="75">
        <v>0.99</v>
      </c>
      <c r="K41" s="39"/>
    </row>
    <row r="42" spans="2:11" ht="54.75" customHeight="1" x14ac:dyDescent="0.2">
      <c r="B42" s="83" t="s">
        <v>125</v>
      </c>
      <c r="C42" s="326" t="s">
        <v>224</v>
      </c>
      <c r="D42" s="326"/>
      <c r="E42" s="326"/>
      <c r="F42" s="326"/>
      <c r="G42" s="326"/>
      <c r="H42" s="326"/>
      <c r="I42" s="327"/>
      <c r="J42" s="40"/>
      <c r="K42" s="40"/>
    </row>
    <row r="43" spans="2:11" ht="29.25" customHeight="1" x14ac:dyDescent="0.2">
      <c r="B43" s="332" t="s">
        <v>126</v>
      </c>
      <c r="C43" s="333"/>
      <c r="D43" s="333"/>
      <c r="E43" s="333"/>
      <c r="F43" s="333"/>
      <c r="G43" s="333"/>
      <c r="H43" s="333"/>
      <c r="I43" s="334"/>
      <c r="J43" s="64"/>
      <c r="K43" s="64"/>
    </row>
    <row r="44" spans="2:11" ht="32.25" customHeight="1" x14ac:dyDescent="0.2">
      <c r="B44" s="340"/>
      <c r="C44" s="341"/>
      <c r="D44" s="341"/>
      <c r="E44" s="341"/>
      <c r="F44" s="341"/>
      <c r="G44" s="341"/>
      <c r="H44" s="341"/>
      <c r="I44" s="342"/>
      <c r="J44" s="64"/>
      <c r="K44" s="64"/>
    </row>
    <row r="45" spans="2:11" ht="32.25" customHeight="1" x14ac:dyDescent="0.2">
      <c r="B45" s="343"/>
      <c r="C45" s="344"/>
      <c r="D45" s="344"/>
      <c r="E45" s="344"/>
      <c r="F45" s="344"/>
      <c r="G45" s="344"/>
      <c r="H45" s="344"/>
      <c r="I45" s="345"/>
      <c r="J45" s="40"/>
      <c r="K45" s="40"/>
    </row>
    <row r="46" spans="2:11" ht="32.25" customHeight="1" x14ac:dyDescent="0.2">
      <c r="B46" s="343"/>
      <c r="C46" s="344"/>
      <c r="D46" s="344"/>
      <c r="E46" s="344"/>
      <c r="F46" s="344"/>
      <c r="G46" s="344"/>
      <c r="H46" s="344"/>
      <c r="I46" s="345"/>
      <c r="J46" s="40"/>
      <c r="K46" s="40"/>
    </row>
    <row r="47" spans="2:11" ht="32.25" customHeight="1" x14ac:dyDescent="0.2">
      <c r="B47" s="343"/>
      <c r="C47" s="344"/>
      <c r="D47" s="344"/>
      <c r="E47" s="344"/>
      <c r="F47" s="344"/>
      <c r="G47" s="344"/>
      <c r="H47" s="344"/>
      <c r="I47" s="345"/>
      <c r="J47" s="40"/>
      <c r="K47" s="40"/>
    </row>
    <row r="48" spans="2:11" ht="32.25" customHeight="1" x14ac:dyDescent="0.2">
      <c r="B48" s="346"/>
      <c r="C48" s="347"/>
      <c r="D48" s="347"/>
      <c r="E48" s="347"/>
      <c r="F48" s="347"/>
      <c r="G48" s="347"/>
      <c r="H48" s="347"/>
      <c r="I48" s="348"/>
      <c r="J48" s="41"/>
      <c r="K48" s="41"/>
    </row>
    <row r="49" spans="2:11" ht="83.25" customHeight="1" x14ac:dyDescent="0.2">
      <c r="B49" s="21" t="s">
        <v>127</v>
      </c>
      <c r="C49" s="326" t="s">
        <v>224</v>
      </c>
      <c r="D49" s="326"/>
      <c r="E49" s="326"/>
      <c r="F49" s="326"/>
      <c r="G49" s="326"/>
      <c r="H49" s="326"/>
      <c r="I49" s="327"/>
      <c r="J49" s="42"/>
      <c r="K49" s="42"/>
    </row>
    <row r="50" spans="2:11" ht="34.5" customHeight="1" x14ac:dyDescent="0.2">
      <c r="B50" s="21" t="s">
        <v>128</v>
      </c>
      <c r="C50" s="310" t="s">
        <v>182</v>
      </c>
      <c r="D50" s="310"/>
      <c r="E50" s="310"/>
      <c r="F50" s="310"/>
      <c r="G50" s="310"/>
      <c r="H50" s="310"/>
      <c r="I50" s="328"/>
      <c r="J50" s="42"/>
      <c r="K50" s="42"/>
    </row>
    <row r="51" spans="2:11" ht="34.5" customHeight="1" x14ac:dyDescent="0.2">
      <c r="B51" s="120" t="s">
        <v>129</v>
      </c>
      <c r="C51" s="329" t="s">
        <v>225</v>
      </c>
      <c r="D51" s="330"/>
      <c r="E51" s="330"/>
      <c r="F51" s="330"/>
      <c r="G51" s="330"/>
      <c r="H51" s="330"/>
      <c r="I51" s="331"/>
      <c r="J51" s="42"/>
      <c r="K51" s="42"/>
    </row>
    <row r="52" spans="2:11" ht="29.25" customHeight="1" x14ac:dyDescent="0.2">
      <c r="B52" s="332" t="s">
        <v>130</v>
      </c>
      <c r="C52" s="333"/>
      <c r="D52" s="333"/>
      <c r="E52" s="333"/>
      <c r="F52" s="333"/>
      <c r="G52" s="333"/>
      <c r="H52" s="333"/>
      <c r="I52" s="334"/>
      <c r="J52" s="42"/>
      <c r="K52" s="42"/>
    </row>
    <row r="53" spans="2:11" ht="33" customHeight="1" x14ac:dyDescent="0.2">
      <c r="B53" s="335" t="s">
        <v>131</v>
      </c>
      <c r="C53" s="117" t="s">
        <v>132</v>
      </c>
      <c r="D53" s="336" t="s">
        <v>133</v>
      </c>
      <c r="E53" s="336"/>
      <c r="F53" s="336"/>
      <c r="G53" s="336" t="s">
        <v>134</v>
      </c>
      <c r="H53" s="336"/>
      <c r="I53" s="337"/>
      <c r="J53" s="43"/>
      <c r="K53" s="43"/>
    </row>
    <row r="54" spans="2:11" ht="31.5" customHeight="1" x14ac:dyDescent="0.2">
      <c r="B54" s="335"/>
      <c r="C54" s="44"/>
      <c r="D54" s="310"/>
      <c r="E54" s="310"/>
      <c r="F54" s="310"/>
      <c r="G54" s="338"/>
      <c r="H54" s="338"/>
      <c r="I54" s="339"/>
      <c r="J54" s="43"/>
      <c r="K54" s="43"/>
    </row>
    <row r="55" spans="2:11" ht="31.5" customHeight="1" x14ac:dyDescent="0.2">
      <c r="B55" s="120" t="s">
        <v>135</v>
      </c>
      <c r="C55" s="322" t="s">
        <v>164</v>
      </c>
      <c r="D55" s="322"/>
      <c r="E55" s="323" t="s">
        <v>136</v>
      </c>
      <c r="F55" s="323"/>
      <c r="G55" s="322" t="s">
        <v>186</v>
      </c>
      <c r="H55" s="322"/>
      <c r="I55" s="324"/>
      <c r="J55" s="45"/>
      <c r="K55" s="45"/>
    </row>
    <row r="56" spans="2:11" ht="31.5" customHeight="1" x14ac:dyDescent="0.2">
      <c r="B56" s="120" t="s">
        <v>137</v>
      </c>
      <c r="C56" s="310" t="str">
        <f>+'[3]HV 1'!C56:D56</f>
        <v>NICOLAS ADOLFO CORREAL HUERTAS</v>
      </c>
      <c r="D56" s="310"/>
      <c r="E56" s="325" t="s">
        <v>138</v>
      </c>
      <c r="F56" s="325"/>
      <c r="G56" s="322" t="str">
        <f>+'[4]HV 1'!G56:I56</f>
        <v>DIANA VIDAL</v>
      </c>
      <c r="H56" s="322"/>
      <c r="I56" s="324"/>
      <c r="J56" s="45"/>
      <c r="K56" s="45"/>
    </row>
    <row r="57" spans="2:11" ht="31.5" customHeight="1" x14ac:dyDescent="0.2">
      <c r="B57" s="120" t="s">
        <v>139</v>
      </c>
      <c r="C57" s="310"/>
      <c r="D57" s="310"/>
      <c r="E57" s="311" t="s">
        <v>140</v>
      </c>
      <c r="F57" s="312"/>
      <c r="G57" s="315"/>
      <c r="H57" s="316"/>
      <c r="I57" s="317"/>
      <c r="J57" s="46"/>
      <c r="K57" s="46"/>
    </row>
    <row r="58" spans="2:11" ht="31.5" customHeight="1" thickBot="1" x14ac:dyDescent="0.25">
      <c r="B58" s="84" t="s">
        <v>141</v>
      </c>
      <c r="C58" s="321"/>
      <c r="D58" s="321"/>
      <c r="E58" s="313"/>
      <c r="F58" s="314"/>
      <c r="G58" s="318"/>
      <c r="H58" s="319"/>
      <c r="I58" s="320"/>
      <c r="J58" s="46"/>
      <c r="K58" s="46"/>
    </row>
    <row r="59" spans="2:11" hidden="1" x14ac:dyDescent="0.2">
      <c r="B59" s="3"/>
      <c r="C59" s="3"/>
      <c r="D59" s="5"/>
      <c r="E59" s="5"/>
      <c r="F59" s="5"/>
      <c r="G59" s="5"/>
      <c r="H59" s="5"/>
      <c r="I59" s="67"/>
      <c r="J59" s="47"/>
      <c r="K59" s="47"/>
    </row>
    <row r="60" spans="2:11" hidden="1" x14ac:dyDescent="0.2">
      <c r="B60" s="68"/>
      <c r="C60" s="69"/>
      <c r="D60" s="69"/>
      <c r="E60" s="70"/>
      <c r="F60" s="70"/>
      <c r="G60" s="71"/>
      <c r="H60" s="72"/>
      <c r="I60" s="69"/>
      <c r="J60" s="53"/>
      <c r="K60" s="53"/>
    </row>
    <row r="61" spans="2:11" hidden="1" x14ac:dyDescent="0.2">
      <c r="B61" s="68"/>
      <c r="C61" s="69"/>
      <c r="D61" s="69"/>
      <c r="E61" s="70"/>
      <c r="F61" s="70"/>
      <c r="G61" s="71"/>
      <c r="H61" s="72"/>
      <c r="I61" s="69"/>
      <c r="J61" s="53"/>
      <c r="K61" s="53"/>
    </row>
    <row r="62" spans="2:11" hidden="1" x14ac:dyDescent="0.2">
      <c r="B62" s="68"/>
      <c r="C62" s="69"/>
      <c r="D62" s="69"/>
      <c r="E62" s="70"/>
      <c r="F62" s="70"/>
      <c r="G62" s="71"/>
      <c r="H62" s="72"/>
      <c r="I62" s="69"/>
      <c r="J62" s="53"/>
      <c r="K62" s="53"/>
    </row>
    <row r="63" spans="2:11" hidden="1" x14ac:dyDescent="0.2">
      <c r="B63" s="68"/>
      <c r="C63" s="69"/>
      <c r="D63" s="69"/>
      <c r="E63" s="70"/>
      <c r="F63" s="70"/>
      <c r="G63" s="71"/>
      <c r="H63" s="72"/>
      <c r="I63" s="69"/>
      <c r="J63" s="53"/>
      <c r="K63" s="53"/>
    </row>
    <row r="64" spans="2:11" hidden="1" x14ac:dyDescent="0.2">
      <c r="B64" s="68"/>
      <c r="C64" s="69"/>
      <c r="D64" s="69"/>
      <c r="E64" s="70"/>
      <c r="F64" s="70"/>
      <c r="G64" s="71"/>
      <c r="H64" s="72"/>
      <c r="I64" s="69"/>
      <c r="J64" s="53"/>
      <c r="K64" s="53"/>
    </row>
    <row r="65" spans="2:11" hidden="1" x14ac:dyDescent="0.2">
      <c r="B65" s="68"/>
      <c r="C65" s="69"/>
      <c r="D65" s="69"/>
      <c r="E65" s="70"/>
      <c r="F65" s="70"/>
      <c r="G65" s="71"/>
      <c r="H65" s="72"/>
      <c r="I65" s="69"/>
      <c r="J65" s="53"/>
      <c r="K65" s="53"/>
    </row>
    <row r="66" spans="2:11" hidden="1" x14ac:dyDescent="0.2">
      <c r="B66" s="68"/>
      <c r="C66" s="69"/>
      <c r="D66" s="69"/>
      <c r="E66" s="70"/>
      <c r="F66" s="70"/>
      <c r="G66" s="71"/>
      <c r="H66" s="72"/>
      <c r="I66" s="69"/>
      <c r="J66" s="53"/>
      <c r="K66" s="53"/>
    </row>
    <row r="67" spans="2:11" hidden="1" x14ac:dyDescent="0.2">
      <c r="B67" s="68"/>
      <c r="C67" s="69"/>
      <c r="D67" s="69"/>
      <c r="E67" s="70"/>
      <c r="F67" s="70"/>
      <c r="G67" s="71"/>
      <c r="H67" s="72"/>
      <c r="I67" s="69"/>
      <c r="J67" s="53"/>
      <c r="K67" s="53"/>
    </row>
    <row r="68" spans="2:11" x14ac:dyDescent="0.2">
      <c r="B68" s="73"/>
      <c r="C68" s="12"/>
      <c r="D68" s="12"/>
      <c r="E68" s="12"/>
      <c r="F68" s="12"/>
      <c r="G68" s="74"/>
      <c r="H68" s="12"/>
      <c r="I68" s="12"/>
    </row>
  </sheetData>
  <mergeCells count="66">
    <mergeCell ref="C2:H2"/>
    <mergeCell ref="C3:H3"/>
    <mergeCell ref="B2:B5"/>
    <mergeCell ref="I2:I5"/>
    <mergeCell ref="C4:H4"/>
    <mergeCell ref="C5:F5"/>
    <mergeCell ref="G5:H5"/>
    <mergeCell ref="B6:I6"/>
    <mergeCell ref="B7:I7"/>
    <mergeCell ref="B8:I8"/>
    <mergeCell ref="F10:G10"/>
    <mergeCell ref="C11:F11"/>
    <mergeCell ref="H11:I11"/>
    <mergeCell ref="D9:E9"/>
    <mergeCell ref="F9:I9"/>
    <mergeCell ref="D10:E10"/>
    <mergeCell ref="C12:F12"/>
    <mergeCell ref="H12:I12"/>
    <mergeCell ref="C13:I13"/>
    <mergeCell ref="C14:I14"/>
    <mergeCell ref="C15:F15"/>
    <mergeCell ref="H15:I15"/>
    <mergeCell ref="C23:E23"/>
    <mergeCell ref="F23:I23"/>
    <mergeCell ref="C16:F16"/>
    <mergeCell ref="H16:I16"/>
    <mergeCell ref="C17:I17"/>
    <mergeCell ref="C18:I18"/>
    <mergeCell ref="C19:I19"/>
    <mergeCell ref="C20:I20"/>
    <mergeCell ref="B21:B22"/>
    <mergeCell ref="C21:E21"/>
    <mergeCell ref="F21:I21"/>
    <mergeCell ref="C22:E22"/>
    <mergeCell ref="F22:I22"/>
    <mergeCell ref="B44:I48"/>
    <mergeCell ref="C24:E24"/>
    <mergeCell ref="F24:I24"/>
    <mergeCell ref="C25:E25"/>
    <mergeCell ref="G25:I25"/>
    <mergeCell ref="C26:E26"/>
    <mergeCell ref="G26:I26"/>
    <mergeCell ref="C27:E27"/>
    <mergeCell ref="G27:I27"/>
    <mergeCell ref="B28:I28"/>
    <mergeCell ref="C42:I42"/>
    <mergeCell ref="B43:I43"/>
    <mergeCell ref="C49:I49"/>
    <mergeCell ref="C50:I50"/>
    <mergeCell ref="C51:I51"/>
    <mergeCell ref="B52:I52"/>
    <mergeCell ref="B53:B54"/>
    <mergeCell ref="D53:F53"/>
    <mergeCell ref="G53:I53"/>
    <mergeCell ref="D54:F54"/>
    <mergeCell ref="G54:I54"/>
    <mergeCell ref="C57:D57"/>
    <mergeCell ref="E57:F58"/>
    <mergeCell ref="G57:I58"/>
    <mergeCell ref="C58:D58"/>
    <mergeCell ref="C55:D55"/>
    <mergeCell ref="E55:F55"/>
    <mergeCell ref="G55:I55"/>
    <mergeCell ref="C56:D56"/>
    <mergeCell ref="E56:F56"/>
    <mergeCell ref="G56:I56"/>
  </mergeCells>
  <dataValidations count="8">
    <dataValidation type="list" allowBlank="1" showInputMessage="1" showErrorMessage="1" sqref="C27:E27" xr:uid="{00000000-0002-0000-0100-000000000000}">
      <formula1>$M$15:$M$18</formula1>
    </dataValidation>
    <dataValidation type="list" allowBlank="1" showInputMessage="1" showErrorMessage="1" sqref="C12:F12" xr:uid="{00000000-0002-0000-0100-000001000000}">
      <formula1>$M$9:$M$12</formula1>
    </dataValidation>
    <dataValidation type="list" allowBlank="1" showInputMessage="1" showErrorMessage="1" sqref="K15" xr:uid="{00000000-0002-0000-0100-000002000000}">
      <formula1>O20:O22</formula1>
    </dataValidation>
    <dataValidation type="list" allowBlank="1" showInputMessage="1" showErrorMessage="1" sqref="H15:J15" xr:uid="{00000000-0002-0000-0100-000003000000}">
      <formula1>M20:M22</formula1>
    </dataValidation>
    <dataValidation type="list" allowBlank="1" showInputMessage="1" showErrorMessage="1" sqref="J13:K13" xr:uid="{00000000-0002-0000-0100-000004000000}">
      <formula1>$M$24:$M$31</formula1>
    </dataValidation>
    <dataValidation type="list" allowBlank="1" showInputMessage="1" showErrorMessage="1" sqref="C13:I13" xr:uid="{00000000-0002-0000-0100-000005000000}">
      <formula1>$N$17:$N$24</formula1>
    </dataValidation>
    <dataValidation type="list" allowBlank="1" showInputMessage="1" showErrorMessage="1" sqref="H16:I16" xr:uid="{00000000-0002-0000-0100-000006000000}">
      <formula1>$N$8:$N$11</formula1>
    </dataValidation>
    <dataValidation type="list" allowBlank="1" showInputMessage="1" showErrorMessage="1" sqref="C10 I10" xr:uid="{00000000-0002-0000-0100-000007000000}">
      <formula1>$N$14:$N$15</formula1>
    </dataValidation>
  </dataValidation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249977111117893"/>
  </sheetPr>
  <dimension ref="B1:M18"/>
  <sheetViews>
    <sheetView topLeftCell="A7" zoomScale="90" zoomScaleNormal="90" workbookViewId="0">
      <selection activeCell="A7" sqref="A1:IV65536"/>
    </sheetView>
  </sheetViews>
  <sheetFormatPr baseColWidth="10" defaultRowHeight="15" x14ac:dyDescent="0.25"/>
  <cols>
    <col min="1" max="1" width="1.28515625" customWidth="1"/>
    <col min="2" max="2" width="20.140625" style="61" customWidth="1"/>
    <col min="3" max="3" width="34.5703125" customWidth="1"/>
    <col min="4" max="4" width="14.28515625" customWidth="1"/>
    <col min="5" max="5" width="6.7109375" customWidth="1"/>
    <col min="6" max="6" width="31" customWidth="1"/>
    <col min="7" max="8" width="16.140625" customWidth="1"/>
    <col min="9" max="9" width="16.28515625" customWidth="1"/>
    <col min="10" max="10" width="15.7109375" customWidth="1"/>
    <col min="11" max="11" width="54.42578125" customWidth="1"/>
    <col min="13" max="13" width="17.85546875" bestFit="1" customWidth="1"/>
    <col min="108" max="108" width="11.42578125" customWidth="1"/>
    <col min="198" max="198" width="1.42578125" customWidth="1"/>
  </cols>
  <sheetData>
    <row r="1" spans="2:13" ht="18" customHeight="1" thickBot="1" x14ac:dyDescent="0.3">
      <c r="B1" s="427"/>
      <c r="C1" s="430" t="s">
        <v>24</v>
      </c>
      <c r="D1" s="431"/>
      <c r="E1" s="431"/>
      <c r="F1" s="431"/>
      <c r="G1" s="431"/>
      <c r="H1" s="432"/>
      <c r="I1" s="433"/>
      <c r="J1" s="434"/>
    </row>
    <row r="2" spans="2:13" ht="18" customHeight="1" thickBot="1" x14ac:dyDescent="0.3">
      <c r="B2" s="428"/>
      <c r="C2" s="439" t="s">
        <v>25</v>
      </c>
      <c r="D2" s="440"/>
      <c r="E2" s="440"/>
      <c r="F2" s="440"/>
      <c r="G2" s="440"/>
      <c r="H2" s="441"/>
      <c r="I2" s="435"/>
      <c r="J2" s="436"/>
    </row>
    <row r="3" spans="2:13" ht="18" customHeight="1" thickBot="1" x14ac:dyDescent="0.3">
      <c r="B3" s="428"/>
      <c r="C3" s="439" t="s">
        <v>142</v>
      </c>
      <c r="D3" s="440"/>
      <c r="E3" s="440"/>
      <c r="F3" s="440"/>
      <c r="G3" s="440"/>
      <c r="H3" s="441"/>
      <c r="I3" s="435"/>
      <c r="J3" s="436"/>
    </row>
    <row r="4" spans="2:13" ht="18" customHeight="1" thickBot="1" x14ac:dyDescent="0.3">
      <c r="B4" s="429"/>
      <c r="C4" s="439" t="s">
        <v>143</v>
      </c>
      <c r="D4" s="440"/>
      <c r="E4" s="440"/>
      <c r="F4" s="441"/>
      <c r="G4" s="442" t="s">
        <v>190</v>
      </c>
      <c r="H4" s="443"/>
      <c r="I4" s="437"/>
      <c r="J4" s="438"/>
    </row>
    <row r="5" spans="2:13" ht="18" customHeight="1" thickBot="1" x14ac:dyDescent="0.3">
      <c r="B5" s="57"/>
      <c r="C5" s="58"/>
      <c r="D5" s="58"/>
      <c r="E5" s="58"/>
      <c r="F5" s="58"/>
      <c r="G5" s="58"/>
      <c r="H5" s="58"/>
      <c r="I5" s="58"/>
      <c r="J5" s="59"/>
    </row>
    <row r="6" spans="2:13" ht="51.75" customHeight="1" thickBot="1" x14ac:dyDescent="0.3">
      <c r="B6" s="1" t="s">
        <v>185</v>
      </c>
      <c r="C6" s="444" t="str">
        <f>+'[5]Sección 1. Metas - Magnitud'!C7</f>
        <v>1032 - Gestión y control de tránsito y transporte</v>
      </c>
      <c r="D6" s="445"/>
      <c r="E6" s="446"/>
      <c r="F6" s="60"/>
      <c r="G6" s="58"/>
      <c r="H6" s="58"/>
      <c r="I6" s="58"/>
      <c r="J6" s="59"/>
    </row>
    <row r="7" spans="2:13" ht="32.25" customHeight="1" thickBot="1" x14ac:dyDescent="0.3">
      <c r="B7" s="2" t="s">
        <v>0</v>
      </c>
      <c r="C7" s="444" t="str">
        <f>+'[5]Sección 1. Metas - Magnitud'!C8:F8</f>
        <v>Dirección de Control y Vigilancia</v>
      </c>
      <c r="D7" s="445"/>
      <c r="E7" s="446"/>
      <c r="F7" s="60"/>
      <c r="G7" s="58"/>
      <c r="H7" s="58"/>
      <c r="I7" s="58"/>
      <c r="J7" s="59"/>
    </row>
    <row r="8" spans="2:13" ht="32.25" customHeight="1" thickBot="1" x14ac:dyDescent="0.3">
      <c r="B8" s="2" t="s">
        <v>144</v>
      </c>
      <c r="C8" s="444" t="str">
        <f>+'[5]Sección 1. Metas - Magnitud'!C9:F9</f>
        <v>Subsecretaría de Servicios de la Movilidad</v>
      </c>
      <c r="D8" s="445"/>
      <c r="E8" s="446"/>
      <c r="F8" s="4"/>
      <c r="G8" s="58"/>
      <c r="H8" s="58"/>
      <c r="I8" s="58"/>
      <c r="J8" s="59"/>
    </row>
    <row r="9" spans="2:13" ht="33.75" customHeight="1" thickBot="1" x14ac:dyDescent="0.3">
      <c r="B9" s="2" t="s">
        <v>28</v>
      </c>
      <c r="C9" s="444" t="s">
        <v>184</v>
      </c>
      <c r="D9" s="445"/>
      <c r="E9" s="446"/>
      <c r="F9" s="60"/>
      <c r="G9" s="58"/>
      <c r="H9" s="58"/>
      <c r="I9" s="58"/>
      <c r="J9" s="59"/>
    </row>
    <row r="10" spans="2:13" ht="32.25" customHeight="1" thickBot="1" x14ac:dyDescent="0.3">
      <c r="B10" s="2" t="s">
        <v>197</v>
      </c>
      <c r="C10" s="444" t="s">
        <v>202</v>
      </c>
      <c r="D10" s="445"/>
      <c r="E10" s="446"/>
    </row>
    <row r="12" spans="2:13" x14ac:dyDescent="0.25">
      <c r="B12" s="420" t="s">
        <v>217</v>
      </c>
      <c r="C12" s="421"/>
      <c r="D12" s="421"/>
      <c r="E12" s="421"/>
      <c r="F12" s="421"/>
      <c r="G12" s="421"/>
      <c r="H12" s="422"/>
      <c r="I12" s="412" t="s">
        <v>145</v>
      </c>
      <c r="J12" s="413"/>
      <c r="K12" s="413"/>
    </row>
    <row r="13" spans="2:13" s="62" customFormat="1" ht="30" customHeight="1" x14ac:dyDescent="0.25">
      <c r="B13" s="414" t="s">
        <v>146</v>
      </c>
      <c r="C13" s="414" t="s">
        <v>147</v>
      </c>
      <c r="D13" s="414" t="s">
        <v>196</v>
      </c>
      <c r="E13" s="414" t="s">
        <v>148</v>
      </c>
      <c r="F13" s="414" t="s">
        <v>149</v>
      </c>
      <c r="G13" s="414" t="s">
        <v>191</v>
      </c>
      <c r="H13" s="414" t="s">
        <v>192</v>
      </c>
      <c r="I13" s="416" t="s">
        <v>193</v>
      </c>
      <c r="J13" s="418" t="s">
        <v>194</v>
      </c>
      <c r="K13" s="411" t="s">
        <v>195</v>
      </c>
    </row>
    <row r="14" spans="2:13" s="62" customFormat="1" x14ac:dyDescent="0.25">
      <c r="B14" s="415"/>
      <c r="C14" s="415"/>
      <c r="D14" s="415"/>
      <c r="E14" s="415"/>
      <c r="F14" s="415"/>
      <c r="G14" s="415"/>
      <c r="H14" s="415"/>
      <c r="I14" s="417"/>
      <c r="J14" s="419"/>
      <c r="K14" s="411"/>
    </row>
    <row r="15" spans="2:13" s="62" customFormat="1" ht="105" x14ac:dyDescent="0.25">
      <c r="B15" s="102">
        <v>1</v>
      </c>
      <c r="C15" s="146" t="s">
        <v>229</v>
      </c>
      <c r="D15" s="101">
        <v>0.19</v>
      </c>
      <c r="E15" s="97"/>
      <c r="F15" s="99" t="s">
        <v>230</v>
      </c>
      <c r="G15" s="175">
        <v>0.19</v>
      </c>
      <c r="H15" s="112">
        <v>43160</v>
      </c>
      <c r="I15" s="110">
        <v>0.19</v>
      </c>
      <c r="J15" s="116">
        <v>43132</v>
      </c>
      <c r="K15" s="107"/>
      <c r="M15" s="114"/>
    </row>
    <row r="16" spans="2:13" ht="60" x14ac:dyDescent="0.25">
      <c r="B16" s="145">
        <v>2</v>
      </c>
      <c r="C16" s="108" t="s">
        <v>231</v>
      </c>
      <c r="D16" s="101">
        <v>0.02</v>
      </c>
      <c r="E16" s="97"/>
      <c r="F16" s="99" t="s">
        <v>232</v>
      </c>
      <c r="G16" s="175">
        <v>0.02</v>
      </c>
      <c r="H16" s="112">
        <v>43344</v>
      </c>
      <c r="I16" s="110"/>
      <c r="J16" s="116"/>
      <c r="K16" s="107"/>
      <c r="M16" s="115"/>
    </row>
    <row r="17" spans="2:11" ht="75" x14ac:dyDescent="0.25">
      <c r="B17" s="174">
        <v>3</v>
      </c>
      <c r="C17" s="81" t="s">
        <v>226</v>
      </c>
      <c r="D17" s="101">
        <v>0.04</v>
      </c>
      <c r="E17" s="97"/>
      <c r="F17" s="99" t="s">
        <v>233</v>
      </c>
      <c r="G17" s="175">
        <v>0.04</v>
      </c>
      <c r="H17" s="112">
        <v>43435</v>
      </c>
      <c r="I17" s="110"/>
      <c r="J17" s="116"/>
      <c r="K17" s="107"/>
    </row>
    <row r="18" spans="2:11" x14ac:dyDescent="0.25">
      <c r="B18" s="423" t="s">
        <v>17</v>
      </c>
      <c r="C18" s="424"/>
      <c r="D18" s="63">
        <f>SUM(D15:D17)</f>
        <v>0.25</v>
      </c>
      <c r="E18" s="425" t="s">
        <v>17</v>
      </c>
      <c r="F18" s="426"/>
      <c r="G18" s="63">
        <f>SUM(G15:G17)</f>
        <v>0.25</v>
      </c>
      <c r="H18" s="173"/>
      <c r="I18" s="111">
        <f>SUM(I15:I17)</f>
        <v>0.19</v>
      </c>
      <c r="J18" s="109"/>
      <c r="K18" s="109"/>
    </row>
  </sheetData>
  <mergeCells count="26">
    <mergeCell ref="B18:C18"/>
    <mergeCell ref="E18:F18"/>
    <mergeCell ref="B1:B4"/>
    <mergeCell ref="C1:H1"/>
    <mergeCell ref="I1:J4"/>
    <mergeCell ref="C2:H2"/>
    <mergeCell ref="C3:H3"/>
    <mergeCell ref="C4:F4"/>
    <mergeCell ref="G4:H4"/>
    <mergeCell ref="H13:H14"/>
    <mergeCell ref="C6:E6"/>
    <mergeCell ref="C7:E7"/>
    <mergeCell ref="C8:E8"/>
    <mergeCell ref="C9:E9"/>
    <mergeCell ref="C10:E10"/>
    <mergeCell ref="K13:K14"/>
    <mergeCell ref="I12:K12"/>
    <mergeCell ref="B13:B14"/>
    <mergeCell ref="C13:C14"/>
    <mergeCell ref="D13:D14"/>
    <mergeCell ref="E13:E14"/>
    <mergeCell ref="F13:F14"/>
    <mergeCell ref="G13:G14"/>
    <mergeCell ref="I13:I14"/>
    <mergeCell ref="J13:J14"/>
    <mergeCell ref="B12:H12"/>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79998168889431442"/>
  </sheetPr>
  <dimension ref="A1:X64"/>
  <sheetViews>
    <sheetView tabSelected="1" topLeftCell="A28" zoomScale="80" zoomScaleNormal="80" workbookViewId="0">
      <selection activeCell="I27" sqref="I27:I38"/>
    </sheetView>
  </sheetViews>
  <sheetFormatPr baseColWidth="10" defaultColWidth="0" defaultRowHeight="12.75" x14ac:dyDescent="0.2"/>
  <cols>
    <col min="1" max="1" width="1" style="10" customWidth="1"/>
    <col min="2" max="2" width="25.42578125" style="8" customWidth="1"/>
    <col min="3" max="3" width="14.5703125" style="7" customWidth="1"/>
    <col min="4" max="4" width="20.140625" style="7" customWidth="1"/>
    <col min="5" max="5" width="16.42578125" style="7" customWidth="1"/>
    <col min="6" max="6" width="25" style="7" customWidth="1"/>
    <col min="7" max="7" width="22" style="9" customWidth="1"/>
    <col min="8" max="8" width="20.5703125" style="7" customWidth="1"/>
    <col min="9" max="9" width="22.42578125" style="7" customWidth="1"/>
    <col min="10" max="10" width="22.42578125" style="10" customWidth="1"/>
    <col min="11" max="11" width="22.42578125" style="10" hidden="1" customWidth="1"/>
    <col min="12" max="12" width="0" style="11" hidden="1" customWidth="1"/>
    <col min="13" max="14" width="0" style="178" hidden="1" customWidth="1"/>
    <col min="15" max="21" width="0" style="11" hidden="1" customWidth="1"/>
    <col min="22" max="24" width="0" style="12" hidden="1" customWidth="1"/>
    <col min="25" max="16384" width="11.42578125" style="7" hidden="1"/>
  </cols>
  <sheetData>
    <row r="1" spans="2:14" ht="37.5" customHeight="1" x14ac:dyDescent="0.2">
      <c r="B1" s="521"/>
      <c r="C1" s="527" t="s">
        <v>25</v>
      </c>
      <c r="D1" s="527"/>
      <c r="E1" s="527"/>
      <c r="F1" s="527"/>
      <c r="G1" s="527"/>
      <c r="H1" s="527"/>
      <c r="I1" s="523"/>
      <c r="J1" s="13"/>
      <c r="K1" s="13"/>
      <c r="M1" s="177" t="s">
        <v>47</v>
      </c>
    </row>
    <row r="2" spans="2:14" ht="37.5" customHeight="1" x14ac:dyDescent="0.2">
      <c r="B2" s="522"/>
      <c r="C2" s="528" t="s">
        <v>239</v>
      </c>
      <c r="D2" s="528"/>
      <c r="E2" s="528"/>
      <c r="F2" s="528"/>
      <c r="G2" s="528"/>
      <c r="H2" s="528"/>
      <c r="I2" s="524"/>
      <c r="J2" s="13"/>
      <c r="K2" s="13"/>
      <c r="M2" s="177" t="s">
        <v>48</v>
      </c>
    </row>
    <row r="3" spans="2:14" ht="37.5" customHeight="1" x14ac:dyDescent="0.2">
      <c r="B3" s="522"/>
      <c r="C3" s="528" t="s">
        <v>240</v>
      </c>
      <c r="D3" s="528"/>
      <c r="E3" s="528"/>
      <c r="F3" s="528" t="s">
        <v>241</v>
      </c>
      <c r="G3" s="528"/>
      <c r="H3" s="528"/>
      <c r="I3" s="524"/>
      <c r="J3" s="13"/>
      <c r="K3" s="13"/>
      <c r="M3" s="177" t="s">
        <v>50</v>
      </c>
    </row>
    <row r="4" spans="2:14" ht="23.25" customHeight="1" x14ac:dyDescent="0.2">
      <c r="B4" s="529"/>
      <c r="C4" s="530"/>
      <c r="D4" s="530"/>
      <c r="E4" s="530"/>
      <c r="F4" s="530"/>
      <c r="G4" s="530"/>
      <c r="H4" s="530"/>
      <c r="I4" s="531"/>
      <c r="J4" s="15"/>
      <c r="K4" s="15"/>
    </row>
    <row r="5" spans="2:14" ht="24" customHeight="1" x14ac:dyDescent="0.2">
      <c r="B5" s="532" t="s">
        <v>234</v>
      </c>
      <c r="C5" s="533"/>
      <c r="D5" s="533"/>
      <c r="E5" s="533"/>
      <c r="F5" s="533"/>
      <c r="G5" s="533"/>
      <c r="H5" s="533"/>
      <c r="I5" s="534"/>
      <c r="J5" s="17"/>
      <c r="K5" s="17"/>
      <c r="N5" s="178" t="s">
        <v>57</v>
      </c>
    </row>
    <row r="6" spans="2:14" ht="30.75" customHeight="1" x14ac:dyDescent="0.2">
      <c r="B6" s="202" t="s">
        <v>242</v>
      </c>
      <c r="C6" s="200">
        <v>1</v>
      </c>
      <c r="D6" s="535" t="s">
        <v>243</v>
      </c>
      <c r="E6" s="535"/>
      <c r="F6" s="496" t="s">
        <v>295</v>
      </c>
      <c r="G6" s="496"/>
      <c r="H6" s="496"/>
      <c r="I6" s="497"/>
      <c r="J6" s="18"/>
      <c r="K6" s="18"/>
      <c r="M6" s="177" t="s">
        <v>60</v>
      </c>
      <c r="N6" s="178" t="s">
        <v>61</v>
      </c>
    </row>
    <row r="7" spans="2:14" ht="30.75" customHeight="1" x14ac:dyDescent="0.2">
      <c r="B7" s="202" t="s">
        <v>244</v>
      </c>
      <c r="C7" s="200" t="s">
        <v>81</v>
      </c>
      <c r="D7" s="535" t="s">
        <v>245</v>
      </c>
      <c r="E7" s="535"/>
      <c r="F7" s="498" t="s">
        <v>289</v>
      </c>
      <c r="G7" s="498"/>
      <c r="H7" s="201" t="s">
        <v>246</v>
      </c>
      <c r="I7" s="225" t="s">
        <v>81</v>
      </c>
      <c r="J7" s="20"/>
      <c r="K7" s="20"/>
      <c r="M7" s="177" t="s">
        <v>65</v>
      </c>
      <c r="N7" s="178" t="s">
        <v>66</v>
      </c>
    </row>
    <row r="8" spans="2:14" ht="30.75" customHeight="1" x14ac:dyDescent="0.2">
      <c r="B8" s="202" t="s">
        <v>247</v>
      </c>
      <c r="C8" s="496" t="s">
        <v>293</v>
      </c>
      <c r="D8" s="496"/>
      <c r="E8" s="496"/>
      <c r="F8" s="496"/>
      <c r="G8" s="201" t="s">
        <v>248</v>
      </c>
      <c r="H8" s="508">
        <v>7551</v>
      </c>
      <c r="I8" s="509"/>
      <c r="J8" s="22"/>
      <c r="K8" s="22"/>
      <c r="M8" s="177" t="s">
        <v>69</v>
      </c>
      <c r="N8" s="178" t="s">
        <v>70</v>
      </c>
    </row>
    <row r="9" spans="2:14" ht="30.75" customHeight="1" x14ac:dyDescent="0.2">
      <c r="B9" s="202" t="s">
        <v>48</v>
      </c>
      <c r="C9" s="510" t="s">
        <v>65</v>
      </c>
      <c r="D9" s="510"/>
      <c r="E9" s="510"/>
      <c r="F9" s="510"/>
      <c r="G9" s="201" t="s">
        <v>249</v>
      </c>
      <c r="H9" s="511" t="s">
        <v>305</v>
      </c>
      <c r="I9" s="512"/>
      <c r="J9" s="23"/>
      <c r="K9" s="23"/>
      <c r="M9" s="179" t="s">
        <v>73</v>
      </c>
    </row>
    <row r="10" spans="2:14" ht="30.75" customHeight="1" x14ac:dyDescent="0.2">
      <c r="B10" s="202" t="s">
        <v>250</v>
      </c>
      <c r="C10" s="496" t="s">
        <v>345</v>
      </c>
      <c r="D10" s="496"/>
      <c r="E10" s="496"/>
      <c r="F10" s="496"/>
      <c r="G10" s="496"/>
      <c r="H10" s="496"/>
      <c r="I10" s="496"/>
      <c r="J10" s="25"/>
      <c r="K10" s="25"/>
      <c r="M10" s="179"/>
    </row>
    <row r="11" spans="2:14" ht="30.75" customHeight="1" x14ac:dyDescent="0.2">
      <c r="B11" s="202" t="s">
        <v>251</v>
      </c>
      <c r="C11" s="513" t="s">
        <v>294</v>
      </c>
      <c r="D11" s="514"/>
      <c r="E11" s="514"/>
      <c r="F11" s="514"/>
      <c r="G11" s="514"/>
      <c r="H11" s="514"/>
      <c r="I11" s="515"/>
      <c r="J11" s="20"/>
      <c r="K11" s="20"/>
      <c r="M11" s="179"/>
      <c r="N11" s="178" t="s">
        <v>76</v>
      </c>
    </row>
    <row r="12" spans="2:14" ht="30.75" customHeight="1" x14ac:dyDescent="0.2">
      <c r="B12" s="202" t="s">
        <v>254</v>
      </c>
      <c r="C12" s="516" t="s">
        <v>296</v>
      </c>
      <c r="D12" s="516"/>
      <c r="E12" s="516"/>
      <c r="F12" s="516"/>
      <c r="G12" s="201" t="s">
        <v>252</v>
      </c>
      <c r="H12" s="477" t="s">
        <v>91</v>
      </c>
      <c r="I12" s="478"/>
      <c r="J12" s="20"/>
      <c r="K12" s="20"/>
      <c r="M12" s="179" t="s">
        <v>80</v>
      </c>
      <c r="N12" s="178" t="s">
        <v>81</v>
      </c>
    </row>
    <row r="13" spans="2:14" ht="30.75" customHeight="1" x14ac:dyDescent="0.2">
      <c r="B13" s="202" t="s">
        <v>255</v>
      </c>
      <c r="C13" s="517" t="s">
        <v>334</v>
      </c>
      <c r="D13" s="517"/>
      <c r="E13" s="517"/>
      <c r="F13" s="517"/>
      <c r="G13" s="201" t="s">
        <v>253</v>
      </c>
      <c r="H13" s="498" t="s">
        <v>70</v>
      </c>
      <c r="I13" s="518"/>
      <c r="J13" s="20"/>
      <c r="K13" s="20"/>
      <c r="M13" s="179" t="s">
        <v>84</v>
      </c>
    </row>
    <row r="14" spans="2:14" ht="39" customHeight="1" x14ac:dyDescent="0.2">
      <c r="B14" s="202" t="s">
        <v>256</v>
      </c>
      <c r="C14" s="519" t="s">
        <v>338</v>
      </c>
      <c r="D14" s="519"/>
      <c r="E14" s="519"/>
      <c r="F14" s="519"/>
      <c r="G14" s="519"/>
      <c r="H14" s="519"/>
      <c r="I14" s="520"/>
      <c r="J14" s="25"/>
      <c r="K14" s="25"/>
      <c r="M14" s="179" t="s">
        <v>86</v>
      </c>
    </row>
    <row r="15" spans="2:14" ht="30.75" customHeight="1" x14ac:dyDescent="0.2">
      <c r="B15" s="202" t="s">
        <v>257</v>
      </c>
      <c r="C15" s="505" t="s">
        <v>327</v>
      </c>
      <c r="D15" s="506"/>
      <c r="E15" s="506"/>
      <c r="F15" s="506"/>
      <c r="G15" s="506"/>
      <c r="H15" s="506"/>
      <c r="I15" s="507"/>
      <c r="J15" s="26"/>
      <c r="K15" s="26"/>
      <c r="M15" s="179" t="s">
        <v>88</v>
      </c>
    </row>
    <row r="16" spans="2:14" ht="20.25" customHeight="1" x14ac:dyDescent="0.2">
      <c r="B16" s="202" t="s">
        <v>258</v>
      </c>
      <c r="C16" s="496" t="s">
        <v>325</v>
      </c>
      <c r="D16" s="496"/>
      <c r="E16" s="496"/>
      <c r="F16" s="496"/>
      <c r="G16" s="496"/>
      <c r="H16" s="496"/>
      <c r="I16" s="497"/>
      <c r="J16" s="27"/>
      <c r="K16" s="27"/>
      <c r="M16" s="179"/>
    </row>
    <row r="17" spans="2:13" ht="30.75" customHeight="1" x14ac:dyDescent="0.2">
      <c r="B17" s="202" t="s">
        <v>259</v>
      </c>
      <c r="C17" s="498" t="s">
        <v>297</v>
      </c>
      <c r="D17" s="499"/>
      <c r="E17" s="499"/>
      <c r="F17" s="499"/>
      <c r="G17" s="499"/>
      <c r="H17" s="499"/>
      <c r="I17" s="500"/>
      <c r="J17" s="28"/>
      <c r="K17" s="28"/>
      <c r="M17" s="179" t="s">
        <v>91</v>
      </c>
    </row>
    <row r="18" spans="2:13" ht="18" customHeight="1" x14ac:dyDescent="0.2">
      <c r="B18" s="501" t="s">
        <v>265</v>
      </c>
      <c r="C18" s="502" t="s">
        <v>237</v>
      </c>
      <c r="D18" s="502"/>
      <c r="E18" s="502"/>
      <c r="F18" s="503" t="s">
        <v>238</v>
      </c>
      <c r="G18" s="503"/>
      <c r="H18" s="503"/>
      <c r="I18" s="504"/>
      <c r="J18" s="29"/>
      <c r="K18" s="29"/>
      <c r="M18" s="179" t="s">
        <v>79</v>
      </c>
    </row>
    <row r="19" spans="2:13" ht="30" customHeight="1" x14ac:dyDescent="0.2">
      <c r="B19" s="501"/>
      <c r="C19" s="496" t="s">
        <v>326</v>
      </c>
      <c r="D19" s="496"/>
      <c r="E19" s="496"/>
      <c r="F19" s="496" t="s">
        <v>298</v>
      </c>
      <c r="G19" s="496"/>
      <c r="H19" s="496"/>
      <c r="I19" s="497"/>
      <c r="J19" s="27"/>
      <c r="K19" s="27"/>
      <c r="M19" s="179" t="s">
        <v>95</v>
      </c>
    </row>
    <row r="20" spans="2:13" ht="39.75" customHeight="1" x14ac:dyDescent="0.2">
      <c r="B20" s="202" t="s">
        <v>266</v>
      </c>
      <c r="C20" s="474" t="s">
        <v>299</v>
      </c>
      <c r="D20" s="475"/>
      <c r="E20" s="476"/>
      <c r="F20" s="477" t="s">
        <v>299</v>
      </c>
      <c r="G20" s="477"/>
      <c r="H20" s="477"/>
      <c r="I20" s="478"/>
      <c r="J20" s="20"/>
      <c r="K20" s="20"/>
      <c r="M20" s="179"/>
    </row>
    <row r="21" spans="2:13" ht="42" customHeight="1" x14ac:dyDescent="0.2">
      <c r="B21" s="202" t="s">
        <v>267</v>
      </c>
      <c r="C21" s="479" t="s">
        <v>300</v>
      </c>
      <c r="D21" s="480"/>
      <c r="E21" s="481"/>
      <c r="F21" s="479" t="s">
        <v>301</v>
      </c>
      <c r="G21" s="480"/>
      <c r="H21" s="480"/>
      <c r="I21" s="482"/>
      <c r="J21" s="26"/>
      <c r="K21" s="26"/>
      <c r="M21" s="179"/>
    </row>
    <row r="22" spans="2:13" ht="30" customHeight="1" x14ac:dyDescent="0.2">
      <c r="B22" s="202" t="s">
        <v>268</v>
      </c>
      <c r="C22" s="483">
        <v>44197</v>
      </c>
      <c r="D22" s="480"/>
      <c r="E22" s="481"/>
      <c r="F22" s="201" t="s">
        <v>271</v>
      </c>
      <c r="G22" s="232">
        <v>9.1600000000000001E-2</v>
      </c>
      <c r="H22" s="201" t="s">
        <v>275</v>
      </c>
      <c r="I22" s="233">
        <f>G22</f>
        <v>9.1600000000000001E-2</v>
      </c>
      <c r="J22" s="31"/>
      <c r="K22" s="31"/>
      <c r="M22" s="179"/>
    </row>
    <row r="23" spans="2:13" ht="27" customHeight="1" x14ac:dyDescent="0.2">
      <c r="B23" s="202" t="s">
        <v>269</v>
      </c>
      <c r="C23" s="483">
        <v>44561</v>
      </c>
      <c r="D23" s="480"/>
      <c r="E23" s="481"/>
      <c r="F23" s="201" t="s">
        <v>272</v>
      </c>
      <c r="G23" s="484">
        <v>0.16839999999999999</v>
      </c>
      <c r="H23" s="485"/>
      <c r="I23" s="486"/>
      <c r="J23" s="32"/>
      <c r="K23" s="32"/>
      <c r="M23" s="179"/>
    </row>
    <row r="24" spans="2:13" ht="30.75" customHeight="1" x14ac:dyDescent="0.2">
      <c r="B24" s="205" t="s">
        <v>270</v>
      </c>
      <c r="C24" s="487" t="s">
        <v>88</v>
      </c>
      <c r="D24" s="488"/>
      <c r="E24" s="489"/>
      <c r="F24" s="206" t="s">
        <v>274</v>
      </c>
      <c r="G24" s="479" t="s">
        <v>223</v>
      </c>
      <c r="H24" s="480"/>
      <c r="I24" s="482"/>
      <c r="J24" s="29"/>
      <c r="K24" s="29"/>
      <c r="M24" s="179"/>
    </row>
    <row r="25" spans="2:13" ht="22.5" customHeight="1" x14ac:dyDescent="0.2">
      <c r="B25" s="468" t="s">
        <v>235</v>
      </c>
      <c r="C25" s="469"/>
      <c r="D25" s="469"/>
      <c r="E25" s="469"/>
      <c r="F25" s="469"/>
      <c r="G25" s="469"/>
      <c r="H25" s="469"/>
      <c r="I25" s="470"/>
      <c r="J25" s="189"/>
      <c r="K25" s="184"/>
      <c r="L25" s="187"/>
      <c r="M25" s="179"/>
    </row>
    <row r="26" spans="2:13" ht="43.5" customHeight="1" x14ac:dyDescent="0.2">
      <c r="B26" s="207" t="s">
        <v>105</v>
      </c>
      <c r="C26" s="208" t="s">
        <v>261</v>
      </c>
      <c r="D26" s="208" t="s">
        <v>260</v>
      </c>
      <c r="E26" s="209" t="s">
        <v>264</v>
      </c>
      <c r="F26" s="208" t="s">
        <v>263</v>
      </c>
      <c r="G26" s="208" t="s">
        <v>262</v>
      </c>
      <c r="H26" s="209" t="s">
        <v>276</v>
      </c>
      <c r="I26" s="210" t="s">
        <v>273</v>
      </c>
      <c r="J26" s="195"/>
      <c r="K26" s="185"/>
      <c r="L26" s="187"/>
      <c r="M26" s="179"/>
    </row>
    <row r="27" spans="2:13" ht="15.75" customHeight="1" x14ac:dyDescent="0.2">
      <c r="B27" s="211" t="s">
        <v>333</v>
      </c>
      <c r="C27" s="234">
        <v>5.5572E-4</v>
      </c>
      <c r="D27" s="235">
        <f>+C27</f>
        <v>5.5572E-4</v>
      </c>
      <c r="E27" s="214">
        <f>IF(OR(C27=0,C27=""),0,D27/C27)</f>
        <v>1</v>
      </c>
      <c r="F27" s="490">
        <f>SUM(C27:C38)</f>
        <v>0.16838124000000002</v>
      </c>
      <c r="G27" s="493">
        <f>SUM(D27:D38)</f>
        <v>2.2385719999999998E-2</v>
      </c>
      <c r="H27" s="215">
        <f>+(D27*100%)/$G$23</f>
        <v>3.3E-3</v>
      </c>
      <c r="I27" s="490">
        <f>G27+I22</f>
        <v>0.11398572</v>
      </c>
      <c r="J27" s="237"/>
      <c r="K27" s="186"/>
      <c r="L27" s="187"/>
    </row>
    <row r="28" spans="2:13" ht="15.75" customHeight="1" x14ac:dyDescent="0.2">
      <c r="B28" s="211" t="s">
        <v>114</v>
      </c>
      <c r="C28" s="234">
        <v>6.3655199999999995E-3</v>
      </c>
      <c r="D28" s="235">
        <v>6.3699999999999998E-3</v>
      </c>
      <c r="E28" s="214">
        <f t="shared" ref="E28:E38" si="0">IF(OR(C28=0,C28=""),0,D28/C28)</f>
        <v>1.0007037916776635</v>
      </c>
      <c r="F28" s="491"/>
      <c r="G28" s="494"/>
      <c r="H28" s="215">
        <f>+IF(D28="","",((D28*100%)/$G$23)+H27)</f>
        <v>4.1126603325415671E-2</v>
      </c>
      <c r="I28" s="491"/>
      <c r="J28" s="190"/>
      <c r="K28" s="186"/>
      <c r="L28" s="187"/>
    </row>
    <row r="29" spans="2:13" ht="15.75" customHeight="1" x14ac:dyDescent="0.2">
      <c r="B29" s="211" t="s">
        <v>115</v>
      </c>
      <c r="C29" s="234">
        <v>8.3199999999999993E-3</v>
      </c>
      <c r="D29" s="236">
        <v>8.3199999999999993E-3</v>
      </c>
      <c r="E29" s="214">
        <f t="shared" si="0"/>
        <v>1</v>
      </c>
      <c r="F29" s="491"/>
      <c r="G29" s="494"/>
      <c r="H29" s="215">
        <f t="shared" ref="H29:H38" si="1">+IF(D29="","",((D29*100%)/$G$23)+H28)</f>
        <v>9.0532779097387162E-2</v>
      </c>
      <c r="I29" s="491"/>
      <c r="J29" s="183"/>
      <c r="K29" s="186"/>
      <c r="L29" s="187"/>
    </row>
    <row r="30" spans="2:13" ht="15.75" customHeight="1" x14ac:dyDescent="0.2">
      <c r="B30" s="211" t="s">
        <v>116</v>
      </c>
      <c r="C30" s="234">
        <v>7.1399999999999996E-3</v>
      </c>
      <c r="D30" s="236">
        <v>7.1399999999999996E-3</v>
      </c>
      <c r="E30" s="214">
        <f t="shared" si="0"/>
        <v>1</v>
      </c>
      <c r="F30" s="491"/>
      <c r="G30" s="494"/>
      <c r="H30" s="215">
        <f t="shared" si="1"/>
        <v>0.13293182897862232</v>
      </c>
      <c r="I30" s="491"/>
      <c r="J30" s="194"/>
      <c r="K30" s="186"/>
      <c r="L30" s="187"/>
    </row>
    <row r="31" spans="2:13" ht="15.75" customHeight="1" x14ac:dyDescent="0.2">
      <c r="B31" s="211" t="s">
        <v>117</v>
      </c>
      <c r="C31" s="234">
        <v>1.0290000000000001E-2</v>
      </c>
      <c r="D31" s="236"/>
      <c r="E31" s="214">
        <f t="shared" si="0"/>
        <v>0</v>
      </c>
      <c r="F31" s="491"/>
      <c r="G31" s="494"/>
      <c r="H31" s="215" t="str">
        <f t="shared" si="1"/>
        <v/>
      </c>
      <c r="I31" s="491"/>
      <c r="J31" s="183"/>
      <c r="K31" s="186"/>
      <c r="L31" s="187"/>
    </row>
    <row r="32" spans="2:13" ht="15.75" customHeight="1" x14ac:dyDescent="0.2">
      <c r="B32" s="211" t="s">
        <v>118</v>
      </c>
      <c r="C32" s="234">
        <v>3.4200000000000001E-2</v>
      </c>
      <c r="D32" s="236"/>
      <c r="E32" s="214">
        <f t="shared" si="0"/>
        <v>0</v>
      </c>
      <c r="F32" s="491"/>
      <c r="G32" s="494"/>
      <c r="H32" s="215" t="str">
        <f t="shared" si="1"/>
        <v/>
      </c>
      <c r="I32" s="491"/>
      <c r="J32" s="194"/>
      <c r="K32" s="186"/>
      <c r="L32" s="187"/>
    </row>
    <row r="33" spans="2:12" ht="15.75" customHeight="1" x14ac:dyDescent="0.2">
      <c r="B33" s="211" t="s">
        <v>119</v>
      </c>
      <c r="C33" s="234">
        <v>1.17E-2</v>
      </c>
      <c r="D33" s="236"/>
      <c r="E33" s="214">
        <f t="shared" si="0"/>
        <v>0</v>
      </c>
      <c r="F33" s="491"/>
      <c r="G33" s="494"/>
      <c r="H33" s="215" t="str">
        <f t="shared" si="1"/>
        <v/>
      </c>
      <c r="I33" s="491"/>
      <c r="J33" s="238"/>
      <c r="K33" s="186"/>
      <c r="L33" s="187"/>
    </row>
    <row r="34" spans="2:12" ht="15.75" customHeight="1" x14ac:dyDescent="0.2">
      <c r="B34" s="211" t="s">
        <v>120</v>
      </c>
      <c r="C34" s="234">
        <v>1.6760000000000001E-2</v>
      </c>
      <c r="D34" s="236"/>
      <c r="E34" s="214">
        <f t="shared" si="0"/>
        <v>0</v>
      </c>
      <c r="F34" s="491"/>
      <c r="G34" s="494"/>
      <c r="H34" s="215" t="str">
        <f t="shared" si="1"/>
        <v/>
      </c>
      <c r="I34" s="491"/>
      <c r="J34" s="190"/>
      <c r="K34" s="186"/>
      <c r="L34" s="187"/>
    </row>
    <row r="35" spans="2:12" ht="15.75" customHeight="1" x14ac:dyDescent="0.2">
      <c r="B35" s="211" t="s">
        <v>121</v>
      </c>
      <c r="C35" s="234">
        <v>1.8950000000000002E-2</v>
      </c>
      <c r="D35" s="236"/>
      <c r="E35" s="214">
        <f t="shared" si="0"/>
        <v>0</v>
      </c>
      <c r="F35" s="491"/>
      <c r="G35" s="494"/>
      <c r="H35" s="215" t="str">
        <f t="shared" si="1"/>
        <v/>
      </c>
      <c r="I35" s="491"/>
      <c r="J35" s="190"/>
      <c r="K35" s="186"/>
      <c r="L35" s="187"/>
    </row>
    <row r="36" spans="2:12" ht="15.75" customHeight="1" x14ac:dyDescent="0.2">
      <c r="B36" s="211" t="s">
        <v>122</v>
      </c>
      <c r="C36" s="234">
        <v>1.618E-2</v>
      </c>
      <c r="D36" s="236"/>
      <c r="E36" s="214">
        <f t="shared" si="0"/>
        <v>0</v>
      </c>
      <c r="F36" s="491"/>
      <c r="G36" s="494"/>
      <c r="H36" s="215" t="str">
        <f t="shared" si="1"/>
        <v/>
      </c>
      <c r="I36" s="491"/>
      <c r="J36" s="238"/>
      <c r="K36" s="186"/>
      <c r="L36" s="187"/>
    </row>
    <row r="37" spans="2:12" ht="15.75" customHeight="1" x14ac:dyDescent="0.2">
      <c r="B37" s="211" t="s">
        <v>123</v>
      </c>
      <c r="C37" s="234">
        <v>1.8710000000000001E-2</v>
      </c>
      <c r="D37" s="236"/>
      <c r="E37" s="214">
        <f t="shared" si="0"/>
        <v>0</v>
      </c>
      <c r="F37" s="491"/>
      <c r="G37" s="494"/>
      <c r="H37" s="215" t="str">
        <f t="shared" si="1"/>
        <v/>
      </c>
      <c r="I37" s="491"/>
      <c r="J37" s="238"/>
      <c r="K37" s="186"/>
      <c r="L37" s="187"/>
    </row>
    <row r="38" spans="2:12" ht="15.75" customHeight="1" x14ac:dyDescent="0.2">
      <c r="B38" s="211" t="s">
        <v>124</v>
      </c>
      <c r="C38" s="234">
        <v>1.9210000000000001E-2</v>
      </c>
      <c r="D38" s="236"/>
      <c r="E38" s="214">
        <f t="shared" si="0"/>
        <v>0</v>
      </c>
      <c r="F38" s="492"/>
      <c r="G38" s="495"/>
      <c r="H38" s="215" t="str">
        <f t="shared" si="1"/>
        <v/>
      </c>
      <c r="I38" s="492"/>
      <c r="J38" s="238"/>
      <c r="K38" s="183"/>
    </row>
    <row r="39" spans="2:12" ht="42.75" customHeight="1" x14ac:dyDescent="0.2">
      <c r="B39" s="227" t="s">
        <v>277</v>
      </c>
      <c r="C39" s="471" t="s">
        <v>352</v>
      </c>
      <c r="D39" s="472"/>
      <c r="E39" s="472"/>
      <c r="F39" s="472"/>
      <c r="G39" s="472"/>
      <c r="H39" s="472"/>
      <c r="I39" s="473"/>
      <c r="J39" s="40"/>
      <c r="K39" s="40"/>
    </row>
    <row r="40" spans="2:12" ht="34.5" customHeight="1" x14ac:dyDescent="0.2">
      <c r="B40" s="452"/>
      <c r="C40" s="453"/>
      <c r="D40" s="453"/>
      <c r="E40" s="453"/>
      <c r="F40" s="453"/>
      <c r="G40" s="453"/>
      <c r="H40" s="453"/>
      <c r="I40" s="454"/>
      <c r="J40" s="17"/>
      <c r="K40" s="17"/>
    </row>
    <row r="41" spans="2:12" ht="34.5" customHeight="1" x14ac:dyDescent="0.2">
      <c r="B41" s="455"/>
      <c r="C41" s="456"/>
      <c r="D41" s="456"/>
      <c r="E41" s="456"/>
      <c r="F41" s="456"/>
      <c r="G41" s="456"/>
      <c r="H41" s="456"/>
      <c r="I41" s="457"/>
      <c r="J41" s="40"/>
      <c r="K41" s="40"/>
    </row>
    <row r="42" spans="2:12" ht="34.5" customHeight="1" x14ac:dyDescent="0.2">
      <c r="B42" s="455"/>
      <c r="C42" s="456"/>
      <c r="D42" s="456"/>
      <c r="E42" s="456"/>
      <c r="F42" s="456"/>
      <c r="G42" s="456"/>
      <c r="H42" s="456"/>
      <c r="I42" s="457"/>
      <c r="J42" s="40"/>
      <c r="K42" s="40"/>
    </row>
    <row r="43" spans="2:12" ht="34.5" customHeight="1" x14ac:dyDescent="0.2">
      <c r="B43" s="455"/>
      <c r="C43" s="456"/>
      <c r="D43" s="456"/>
      <c r="E43" s="456"/>
      <c r="F43" s="456"/>
      <c r="G43" s="456"/>
      <c r="H43" s="456"/>
      <c r="I43" s="457"/>
      <c r="J43" s="40"/>
      <c r="K43" s="40"/>
    </row>
    <row r="44" spans="2:12" ht="70.5" customHeight="1" x14ac:dyDescent="0.2">
      <c r="B44" s="458"/>
      <c r="C44" s="459"/>
      <c r="D44" s="459"/>
      <c r="E44" s="459"/>
      <c r="F44" s="459"/>
      <c r="G44" s="459"/>
      <c r="H44" s="459"/>
      <c r="I44" s="460"/>
      <c r="J44" s="41"/>
      <c r="K44" s="41"/>
    </row>
    <row r="45" spans="2:12" ht="147.75" customHeight="1" x14ac:dyDescent="0.2">
      <c r="B45" s="202" t="s">
        <v>278</v>
      </c>
      <c r="C45" s="461" t="s">
        <v>353</v>
      </c>
      <c r="D45" s="462"/>
      <c r="E45" s="462"/>
      <c r="F45" s="462"/>
      <c r="G45" s="462"/>
      <c r="H45" s="462"/>
      <c r="I45" s="463"/>
      <c r="J45" s="42"/>
      <c r="K45" s="188"/>
    </row>
    <row r="46" spans="2:12" ht="33" customHeight="1" x14ac:dyDescent="0.2">
      <c r="B46" s="202" t="s">
        <v>279</v>
      </c>
      <c r="C46" s="461" t="s">
        <v>223</v>
      </c>
      <c r="D46" s="462"/>
      <c r="E46" s="462"/>
      <c r="F46" s="462"/>
      <c r="G46" s="462"/>
      <c r="H46" s="462"/>
      <c r="I46" s="463"/>
      <c r="J46" s="42"/>
      <c r="K46" s="42"/>
    </row>
    <row r="47" spans="2:12" ht="39" customHeight="1" x14ac:dyDescent="0.2">
      <c r="B47" s="228" t="s">
        <v>280</v>
      </c>
      <c r="C47" s="464" t="s">
        <v>342</v>
      </c>
      <c r="D47" s="465"/>
      <c r="E47" s="465"/>
      <c r="F47" s="465"/>
      <c r="G47" s="465"/>
      <c r="H47" s="465"/>
      <c r="I47" s="466"/>
      <c r="J47" s="42"/>
      <c r="K47" s="42"/>
    </row>
    <row r="48" spans="2:12" ht="22.5" customHeight="1" x14ac:dyDescent="0.2">
      <c r="B48" s="468" t="s">
        <v>236</v>
      </c>
      <c r="C48" s="469"/>
      <c r="D48" s="469"/>
      <c r="E48" s="469"/>
      <c r="F48" s="469"/>
      <c r="G48" s="469"/>
      <c r="H48" s="469"/>
      <c r="I48" s="470"/>
      <c r="J48" s="42"/>
      <c r="K48" s="42"/>
    </row>
    <row r="49" spans="2:11" ht="22.5" customHeight="1" x14ac:dyDescent="0.2">
      <c r="B49" s="447" t="s">
        <v>281</v>
      </c>
      <c r="C49" s="218" t="s">
        <v>282</v>
      </c>
      <c r="D49" s="449" t="s">
        <v>283</v>
      </c>
      <c r="E49" s="449"/>
      <c r="F49" s="449"/>
      <c r="G49" s="449" t="s">
        <v>284</v>
      </c>
      <c r="H49" s="449"/>
      <c r="I49" s="450"/>
      <c r="J49" s="43"/>
      <c r="K49" s="43"/>
    </row>
    <row r="50" spans="2:11" ht="30.75" customHeight="1" x14ac:dyDescent="0.2">
      <c r="B50" s="448"/>
      <c r="C50" s="219" t="s">
        <v>339</v>
      </c>
      <c r="D50" s="451" t="s">
        <v>339</v>
      </c>
      <c r="E50" s="451"/>
      <c r="F50" s="451"/>
      <c r="G50" s="451" t="s">
        <v>339</v>
      </c>
      <c r="H50" s="451"/>
      <c r="I50" s="467"/>
      <c r="J50" s="43"/>
      <c r="K50" s="43"/>
    </row>
    <row r="51" spans="2:11" ht="32.25" customHeight="1" x14ac:dyDescent="0.2">
      <c r="B51" s="229" t="s">
        <v>285</v>
      </c>
      <c r="C51" s="451" t="s">
        <v>346</v>
      </c>
      <c r="D51" s="451"/>
      <c r="E51" s="451"/>
      <c r="F51" s="451"/>
      <c r="G51" s="451"/>
      <c r="H51" s="451"/>
      <c r="I51" s="467"/>
      <c r="J51" s="46"/>
      <c r="K51" s="46"/>
    </row>
    <row r="52" spans="2:11" ht="28.5" customHeight="1" x14ac:dyDescent="0.2">
      <c r="B52" s="230" t="s">
        <v>286</v>
      </c>
      <c r="C52" s="451" t="s">
        <v>340</v>
      </c>
      <c r="D52" s="451"/>
      <c r="E52" s="451"/>
      <c r="F52" s="451"/>
      <c r="G52" s="451"/>
      <c r="H52" s="451"/>
      <c r="I52" s="467"/>
      <c r="J52" s="46"/>
      <c r="K52" s="46"/>
    </row>
    <row r="53" spans="2:11" ht="30" customHeight="1" x14ac:dyDescent="0.2">
      <c r="B53" s="228" t="s">
        <v>287</v>
      </c>
      <c r="C53" s="451" t="s">
        <v>347</v>
      </c>
      <c r="D53" s="451"/>
      <c r="E53" s="451"/>
      <c r="F53" s="451"/>
      <c r="G53" s="451"/>
      <c r="H53" s="451"/>
      <c r="I53" s="467"/>
      <c r="J53" s="47"/>
      <c r="K53" s="47"/>
    </row>
    <row r="54" spans="2:11" ht="31.5" customHeight="1" thickBot="1" x14ac:dyDescent="0.25">
      <c r="B54" s="231" t="s">
        <v>288</v>
      </c>
      <c r="C54" s="525"/>
      <c r="D54" s="525"/>
      <c r="E54" s="525"/>
      <c r="F54" s="525"/>
      <c r="G54" s="525"/>
      <c r="H54" s="525"/>
      <c r="I54" s="526"/>
      <c r="J54" s="53"/>
      <c r="K54" s="53"/>
    </row>
    <row r="55" spans="2:11" x14ac:dyDescent="0.2">
      <c r="B55" s="48"/>
      <c r="C55" s="49"/>
      <c r="D55" s="49"/>
      <c r="E55" s="50"/>
      <c r="F55" s="50"/>
      <c r="G55" s="51"/>
      <c r="H55" s="52"/>
      <c r="I55" s="49"/>
      <c r="J55" s="53"/>
      <c r="K55" s="53"/>
    </row>
    <row r="56" spans="2:11" x14ac:dyDescent="0.2">
      <c r="B56" s="48"/>
      <c r="C56" s="49"/>
      <c r="D56" s="49"/>
      <c r="E56" s="50"/>
      <c r="F56" s="50"/>
      <c r="G56" s="51"/>
      <c r="H56" s="52"/>
      <c r="I56" s="49"/>
      <c r="J56" s="53"/>
      <c r="K56" s="53"/>
    </row>
    <row r="57" spans="2:11" x14ac:dyDescent="0.2">
      <c r="B57" s="48"/>
      <c r="C57" s="49"/>
      <c r="D57" s="49"/>
      <c r="E57" s="50"/>
      <c r="F57" s="50"/>
      <c r="G57" s="51"/>
      <c r="H57" s="52"/>
      <c r="I57" s="49"/>
      <c r="J57" s="53"/>
      <c r="K57" s="53"/>
    </row>
    <row r="58" spans="2:11" x14ac:dyDescent="0.2">
      <c r="B58" s="48"/>
      <c r="C58" s="49"/>
      <c r="D58" s="49"/>
      <c r="E58" s="50"/>
      <c r="F58" s="50"/>
      <c r="G58" s="51"/>
      <c r="H58" s="52"/>
      <c r="I58" s="49"/>
      <c r="J58" s="53"/>
      <c r="K58" s="53"/>
    </row>
    <row r="59" spans="2:11" x14ac:dyDescent="0.2">
      <c r="B59" s="48"/>
      <c r="C59" s="49"/>
      <c r="D59" s="49"/>
      <c r="E59" s="50"/>
      <c r="F59" s="50"/>
      <c r="G59" s="51"/>
      <c r="H59" s="52"/>
      <c r="I59" s="49"/>
      <c r="J59" s="53"/>
      <c r="K59" s="53"/>
    </row>
    <row r="60" spans="2:11" ht="25.5" customHeight="1" x14ac:dyDescent="0.2">
      <c r="B60" s="48"/>
      <c r="C60" s="49"/>
      <c r="D60" s="49"/>
      <c r="E60" s="50"/>
      <c r="F60" s="50"/>
      <c r="G60" s="51"/>
      <c r="H60" s="52"/>
      <c r="I60" s="49"/>
      <c r="J60" s="53"/>
      <c r="K60" s="53"/>
    </row>
    <row r="64" spans="2:11" x14ac:dyDescent="0.2">
      <c r="C64" s="7" t="s">
        <v>341</v>
      </c>
    </row>
  </sheetData>
  <sheetProtection algorithmName="SHA-512" hashValue="2pwtad/QFk3YYU3de8LkKkwU86pzdRc2PSwyuqUgVvmzkk5ESOPlHJYbIh6R3ADHzVHURAiI77E4W57jjwfYJQ==" saltValue="YjzuRrgWaj9gr6Rhl0cUew==" spinCount="100000" sheet="1" objects="1" scenarios="1"/>
  <mergeCells count="59">
    <mergeCell ref="B1:B3"/>
    <mergeCell ref="I1:I3"/>
    <mergeCell ref="C53:I53"/>
    <mergeCell ref="C54:I54"/>
    <mergeCell ref="C51:I51"/>
    <mergeCell ref="C52:I52"/>
    <mergeCell ref="C1:H1"/>
    <mergeCell ref="C2:H2"/>
    <mergeCell ref="B4:I4"/>
    <mergeCell ref="B5:I5"/>
    <mergeCell ref="D6:E6"/>
    <mergeCell ref="D7:E7"/>
    <mergeCell ref="F7:G7"/>
    <mergeCell ref="F6:I6"/>
    <mergeCell ref="C3:E3"/>
    <mergeCell ref="F3:H3"/>
    <mergeCell ref="C15:I15"/>
    <mergeCell ref="C8:F8"/>
    <mergeCell ref="H8:I8"/>
    <mergeCell ref="C9:F9"/>
    <mergeCell ref="H9:I9"/>
    <mergeCell ref="C10:I10"/>
    <mergeCell ref="C11:I11"/>
    <mergeCell ref="C12:F12"/>
    <mergeCell ref="H12:I12"/>
    <mergeCell ref="C13:F13"/>
    <mergeCell ref="H13:I13"/>
    <mergeCell ref="C14:I14"/>
    <mergeCell ref="C16:I16"/>
    <mergeCell ref="C17:I17"/>
    <mergeCell ref="B18:B19"/>
    <mergeCell ref="C18:E18"/>
    <mergeCell ref="F18:I18"/>
    <mergeCell ref="C19:E19"/>
    <mergeCell ref="F19:I19"/>
    <mergeCell ref="C39:I39"/>
    <mergeCell ref="C20:E20"/>
    <mergeCell ref="F20:I20"/>
    <mergeCell ref="C21:E21"/>
    <mergeCell ref="F21:I21"/>
    <mergeCell ref="C22:E22"/>
    <mergeCell ref="C23:E23"/>
    <mergeCell ref="G23:I23"/>
    <mergeCell ref="C24:E24"/>
    <mergeCell ref="G24:I24"/>
    <mergeCell ref="B25:I25"/>
    <mergeCell ref="F27:F38"/>
    <mergeCell ref="G27:G38"/>
    <mergeCell ref="I27:I38"/>
    <mergeCell ref="B49:B50"/>
    <mergeCell ref="D49:F49"/>
    <mergeCell ref="G49:I49"/>
    <mergeCell ref="D50:F50"/>
    <mergeCell ref="B40:I44"/>
    <mergeCell ref="C45:I45"/>
    <mergeCell ref="C46:I46"/>
    <mergeCell ref="C47:I47"/>
    <mergeCell ref="G50:I50"/>
    <mergeCell ref="B48:I48"/>
  </mergeCells>
  <dataValidations count="7">
    <dataValidation type="list" showDropDown="1" showInputMessage="1" showErrorMessage="1" sqref="K12" xr:uid="{00000000-0002-0000-0300-000000000000}">
      <formula1>O17:O19</formula1>
    </dataValidation>
    <dataValidation type="list" allowBlank="1" showInputMessage="1" showErrorMessage="1" sqref="H12:I12" xr:uid="{00000000-0002-0000-0300-000001000000}">
      <formula1>M17:M19</formula1>
    </dataValidation>
    <dataValidation type="list" allowBlank="1" showInputMessage="1" showErrorMessage="1" sqref="C24:E24" xr:uid="{00000000-0002-0000-0300-000002000000}">
      <formula1>$M$12:$M$15</formula1>
    </dataValidation>
    <dataValidation type="list" allowBlank="1" showInputMessage="1" showErrorMessage="1" sqref="C9:F9" xr:uid="{00000000-0002-0000-0300-000003000000}">
      <formula1>$M$6:$M$9</formula1>
    </dataValidation>
    <dataValidation type="list" allowBlank="1" showInputMessage="1" showErrorMessage="1" sqref="H13:I13" xr:uid="{00000000-0002-0000-0300-000004000000}">
      <formula1>$N$5:$N$8</formula1>
    </dataValidation>
    <dataValidation type="list" allowBlank="1" showInputMessage="1" showErrorMessage="1" sqref="C7 I7" xr:uid="{00000000-0002-0000-0300-000005000000}">
      <formula1>$N$11:$N$12</formula1>
    </dataValidation>
    <dataValidation type="list" allowBlank="1" showInputMessage="1" showErrorMessage="1" sqref="J10:K10" xr:uid="{00000000-0002-0000-0300-000006000000}">
      <formula1>$M$21:$M$26</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784888"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784888" r:id="rId4"/>
      </mc:Fallback>
    </mc:AlternateContent>
  </oleObjec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79998168889431442"/>
  </sheetPr>
  <dimension ref="A1:X60"/>
  <sheetViews>
    <sheetView topLeftCell="B42" zoomScale="80" zoomScaleNormal="80" workbookViewId="0">
      <selection activeCell="J47" sqref="J47"/>
    </sheetView>
  </sheetViews>
  <sheetFormatPr baseColWidth="10" defaultColWidth="0" defaultRowHeight="12.75" x14ac:dyDescent="0.2"/>
  <cols>
    <col min="1" max="1" width="1" style="10" customWidth="1"/>
    <col min="2" max="2" width="25.42578125" style="8" customWidth="1"/>
    <col min="3" max="3" width="14.5703125" style="7" customWidth="1"/>
    <col min="4" max="4" width="19.140625" style="7" customWidth="1"/>
    <col min="5" max="5" width="16.42578125" style="7" customWidth="1"/>
    <col min="6" max="6" width="25" style="7" customWidth="1"/>
    <col min="7" max="7" width="22" style="9" customWidth="1"/>
    <col min="8" max="8" width="20.5703125" style="7" customWidth="1"/>
    <col min="9" max="9" width="22.42578125" style="7" customWidth="1"/>
    <col min="10" max="11" width="22.42578125" style="10" customWidth="1"/>
    <col min="12" max="12" width="11.42578125" style="11" customWidth="1"/>
    <col min="13" max="13" width="0" style="178" hidden="1" customWidth="1"/>
    <col min="14" max="21" width="0" style="11" hidden="1" customWidth="1"/>
    <col min="22" max="24" width="0" style="12" hidden="1" customWidth="1"/>
    <col min="25" max="16384" width="11.42578125" style="7" hidden="1"/>
  </cols>
  <sheetData>
    <row r="1" spans="2:14" ht="37.5" customHeight="1" x14ac:dyDescent="0.2">
      <c r="B1" s="521"/>
      <c r="C1" s="527" t="s">
        <v>25</v>
      </c>
      <c r="D1" s="527"/>
      <c r="E1" s="527"/>
      <c r="F1" s="527"/>
      <c r="G1" s="527"/>
      <c r="H1" s="527"/>
      <c r="I1" s="523"/>
      <c r="J1" s="13"/>
      <c r="K1" s="13"/>
      <c r="M1" s="177" t="s">
        <v>47</v>
      </c>
    </row>
    <row r="2" spans="2:14" ht="37.5" customHeight="1" x14ac:dyDescent="0.2">
      <c r="B2" s="522"/>
      <c r="C2" s="528" t="s">
        <v>239</v>
      </c>
      <c r="D2" s="528"/>
      <c r="E2" s="528"/>
      <c r="F2" s="528"/>
      <c r="G2" s="528"/>
      <c r="H2" s="528"/>
      <c r="I2" s="524"/>
      <c r="J2" s="13"/>
      <c r="K2" s="13"/>
      <c r="M2" s="177" t="s">
        <v>48</v>
      </c>
    </row>
    <row r="3" spans="2:14" ht="37.5" customHeight="1" x14ac:dyDescent="0.2">
      <c r="B3" s="522"/>
      <c r="C3" s="528" t="s">
        <v>240</v>
      </c>
      <c r="D3" s="528"/>
      <c r="E3" s="528"/>
      <c r="F3" s="528" t="s">
        <v>241</v>
      </c>
      <c r="G3" s="528"/>
      <c r="H3" s="528"/>
      <c r="I3" s="524"/>
      <c r="J3" s="13"/>
      <c r="K3" s="13"/>
      <c r="M3" s="177" t="s">
        <v>50</v>
      </c>
    </row>
    <row r="4" spans="2:14" ht="23.25" customHeight="1" x14ac:dyDescent="0.2">
      <c r="B4" s="529"/>
      <c r="C4" s="530"/>
      <c r="D4" s="530"/>
      <c r="E4" s="530"/>
      <c r="F4" s="530"/>
      <c r="G4" s="530"/>
      <c r="H4" s="530"/>
      <c r="I4" s="531"/>
      <c r="J4" s="15"/>
      <c r="K4" s="15"/>
    </row>
    <row r="5" spans="2:14" ht="24" customHeight="1" x14ac:dyDescent="0.2">
      <c r="B5" s="532" t="s">
        <v>234</v>
      </c>
      <c r="C5" s="533"/>
      <c r="D5" s="533"/>
      <c r="E5" s="533"/>
      <c r="F5" s="533"/>
      <c r="G5" s="533"/>
      <c r="H5" s="533"/>
      <c r="I5" s="534"/>
      <c r="J5" s="64"/>
      <c r="K5" s="64"/>
      <c r="N5" s="6" t="s">
        <v>57</v>
      </c>
    </row>
    <row r="6" spans="2:14" ht="30.75" customHeight="1" x14ac:dyDescent="0.2">
      <c r="B6" s="202" t="s">
        <v>242</v>
      </c>
      <c r="C6" s="200">
        <v>2</v>
      </c>
      <c r="D6" s="535" t="s">
        <v>243</v>
      </c>
      <c r="E6" s="535"/>
      <c r="F6" s="496" t="s">
        <v>291</v>
      </c>
      <c r="G6" s="496"/>
      <c r="H6" s="496"/>
      <c r="I6" s="497"/>
      <c r="J6" s="18"/>
      <c r="K6" s="18"/>
      <c r="M6" s="177" t="s">
        <v>60</v>
      </c>
      <c r="N6" s="6" t="s">
        <v>61</v>
      </c>
    </row>
    <row r="7" spans="2:14" ht="30.75" customHeight="1" x14ac:dyDescent="0.2">
      <c r="B7" s="202" t="s">
        <v>244</v>
      </c>
      <c r="C7" s="200" t="s">
        <v>81</v>
      </c>
      <c r="D7" s="535" t="s">
        <v>245</v>
      </c>
      <c r="E7" s="535"/>
      <c r="F7" s="498" t="s">
        <v>289</v>
      </c>
      <c r="G7" s="498"/>
      <c r="H7" s="201" t="s">
        <v>246</v>
      </c>
      <c r="I7" s="225" t="s">
        <v>76</v>
      </c>
      <c r="J7" s="20"/>
      <c r="K7" s="20"/>
      <c r="M7" s="177" t="s">
        <v>65</v>
      </c>
      <c r="N7" s="6" t="s">
        <v>66</v>
      </c>
    </row>
    <row r="8" spans="2:14" ht="30.75" customHeight="1" x14ac:dyDescent="0.2">
      <c r="B8" s="202" t="s">
        <v>247</v>
      </c>
      <c r="C8" s="496" t="s">
        <v>293</v>
      </c>
      <c r="D8" s="496"/>
      <c r="E8" s="496"/>
      <c r="F8" s="496"/>
      <c r="G8" s="201" t="s">
        <v>248</v>
      </c>
      <c r="H8" s="508">
        <v>7551</v>
      </c>
      <c r="I8" s="509"/>
      <c r="J8" s="22"/>
      <c r="K8" s="22"/>
      <c r="M8" s="177" t="s">
        <v>69</v>
      </c>
      <c r="N8" s="6" t="s">
        <v>70</v>
      </c>
    </row>
    <row r="9" spans="2:14" ht="30.75" customHeight="1" x14ac:dyDescent="0.2">
      <c r="B9" s="202" t="s">
        <v>48</v>
      </c>
      <c r="C9" s="510" t="s">
        <v>65</v>
      </c>
      <c r="D9" s="510"/>
      <c r="E9" s="510"/>
      <c r="F9" s="510"/>
      <c r="G9" s="201" t="s">
        <v>249</v>
      </c>
      <c r="H9" s="511" t="s">
        <v>307</v>
      </c>
      <c r="I9" s="512"/>
      <c r="J9" s="23"/>
      <c r="K9" s="23"/>
      <c r="M9" s="179" t="s">
        <v>73</v>
      </c>
    </row>
    <row r="10" spans="2:14" ht="30.75" customHeight="1" x14ac:dyDescent="0.2">
      <c r="B10" s="202" t="s">
        <v>250</v>
      </c>
      <c r="C10" s="496" t="s">
        <v>345</v>
      </c>
      <c r="D10" s="496"/>
      <c r="E10" s="496"/>
      <c r="F10" s="496"/>
      <c r="G10" s="496"/>
      <c r="H10" s="496"/>
      <c r="I10" s="497"/>
      <c r="J10" s="25"/>
      <c r="K10" s="25"/>
      <c r="M10" s="179"/>
    </row>
    <row r="11" spans="2:14" ht="30.75" customHeight="1" x14ac:dyDescent="0.2">
      <c r="B11" s="202" t="s">
        <v>251</v>
      </c>
      <c r="C11" s="498" t="s">
        <v>302</v>
      </c>
      <c r="D11" s="498"/>
      <c r="E11" s="498"/>
      <c r="F11" s="498"/>
      <c r="G11" s="498"/>
      <c r="H11" s="498"/>
      <c r="I11" s="518"/>
      <c r="J11" s="20"/>
      <c r="K11" s="20"/>
      <c r="M11" s="179"/>
      <c r="N11" s="6" t="s">
        <v>76</v>
      </c>
    </row>
    <row r="12" spans="2:14" ht="30.75" customHeight="1" x14ac:dyDescent="0.2">
      <c r="B12" s="202" t="s">
        <v>254</v>
      </c>
      <c r="C12" s="516" t="s">
        <v>324</v>
      </c>
      <c r="D12" s="516"/>
      <c r="E12" s="516"/>
      <c r="F12" s="516"/>
      <c r="G12" s="201" t="s">
        <v>252</v>
      </c>
      <c r="H12" s="477" t="s">
        <v>91</v>
      </c>
      <c r="I12" s="478"/>
      <c r="J12" s="20"/>
      <c r="K12" s="20"/>
      <c r="M12" s="179" t="s">
        <v>80</v>
      </c>
      <c r="N12" s="6" t="s">
        <v>81</v>
      </c>
    </row>
    <row r="13" spans="2:14" ht="23.25" customHeight="1" x14ac:dyDescent="0.2">
      <c r="B13" s="202" t="s">
        <v>255</v>
      </c>
      <c r="C13" s="517" t="s">
        <v>334</v>
      </c>
      <c r="D13" s="517"/>
      <c r="E13" s="517"/>
      <c r="F13" s="517"/>
      <c r="G13" s="201" t="s">
        <v>253</v>
      </c>
      <c r="H13" s="498" t="s">
        <v>70</v>
      </c>
      <c r="I13" s="518"/>
      <c r="J13" s="20"/>
      <c r="K13" s="20"/>
      <c r="M13" s="179" t="s">
        <v>84</v>
      </c>
    </row>
    <row r="14" spans="2:14" ht="145.5" customHeight="1" x14ac:dyDescent="0.2">
      <c r="B14" s="202" t="s">
        <v>256</v>
      </c>
      <c r="C14" s="519" t="s">
        <v>337</v>
      </c>
      <c r="D14" s="519"/>
      <c r="E14" s="519"/>
      <c r="F14" s="519"/>
      <c r="G14" s="519"/>
      <c r="H14" s="519"/>
      <c r="I14" s="520"/>
      <c r="J14" s="25"/>
      <c r="K14" s="25"/>
      <c r="M14" s="179" t="s">
        <v>86</v>
      </c>
      <c r="N14" s="6"/>
    </row>
    <row r="15" spans="2:14" ht="30.75" customHeight="1" x14ac:dyDescent="0.2">
      <c r="B15" s="202" t="s">
        <v>257</v>
      </c>
      <c r="C15" s="505" t="s">
        <v>327</v>
      </c>
      <c r="D15" s="506"/>
      <c r="E15" s="506"/>
      <c r="F15" s="506"/>
      <c r="G15" s="506"/>
      <c r="H15" s="506"/>
      <c r="I15" s="507"/>
      <c r="J15" s="26"/>
      <c r="K15" s="26"/>
      <c r="M15" s="179" t="s">
        <v>88</v>
      </c>
      <c r="N15" s="6"/>
    </row>
    <row r="16" spans="2:14" ht="36" customHeight="1" x14ac:dyDescent="0.2">
      <c r="B16" s="202" t="s">
        <v>258</v>
      </c>
      <c r="C16" s="496" t="s">
        <v>330</v>
      </c>
      <c r="D16" s="496"/>
      <c r="E16" s="496"/>
      <c r="F16" s="496"/>
      <c r="G16" s="496"/>
      <c r="H16" s="496"/>
      <c r="I16" s="497"/>
      <c r="J16" s="27"/>
      <c r="K16" s="27"/>
      <c r="M16" s="179"/>
      <c r="N16" s="6"/>
    </row>
    <row r="17" spans="2:14" ht="30.75" customHeight="1" x14ac:dyDescent="0.2">
      <c r="B17" s="202" t="s">
        <v>259</v>
      </c>
      <c r="C17" s="498" t="s">
        <v>308</v>
      </c>
      <c r="D17" s="499"/>
      <c r="E17" s="499"/>
      <c r="F17" s="499"/>
      <c r="G17" s="499"/>
      <c r="H17" s="499"/>
      <c r="I17" s="500"/>
      <c r="J17" s="28"/>
      <c r="K17" s="28"/>
      <c r="M17" s="179" t="s">
        <v>91</v>
      </c>
      <c r="N17" s="6"/>
    </row>
    <row r="18" spans="2:14" ht="18" customHeight="1" x14ac:dyDescent="0.2">
      <c r="B18" s="501" t="s">
        <v>265</v>
      </c>
      <c r="C18" s="502" t="s">
        <v>237</v>
      </c>
      <c r="D18" s="502"/>
      <c r="E18" s="502"/>
      <c r="F18" s="503" t="s">
        <v>238</v>
      </c>
      <c r="G18" s="503"/>
      <c r="H18" s="503"/>
      <c r="I18" s="504"/>
      <c r="J18" s="29"/>
      <c r="K18" s="29"/>
      <c r="M18" s="179" t="s">
        <v>79</v>
      </c>
      <c r="N18" s="6"/>
    </row>
    <row r="19" spans="2:14" ht="32.25" customHeight="1" x14ac:dyDescent="0.2">
      <c r="B19" s="501"/>
      <c r="C19" s="496" t="s">
        <v>319</v>
      </c>
      <c r="D19" s="496"/>
      <c r="E19" s="496"/>
      <c r="F19" s="496" t="s">
        <v>320</v>
      </c>
      <c r="G19" s="496"/>
      <c r="H19" s="496"/>
      <c r="I19" s="497"/>
      <c r="J19" s="27"/>
      <c r="K19" s="27"/>
      <c r="M19" s="179" t="s">
        <v>95</v>
      </c>
      <c r="N19" s="6"/>
    </row>
    <row r="20" spans="2:14" ht="35.25" customHeight="1" x14ac:dyDescent="0.2">
      <c r="B20" s="202" t="s">
        <v>266</v>
      </c>
      <c r="C20" s="474" t="s">
        <v>308</v>
      </c>
      <c r="D20" s="475"/>
      <c r="E20" s="476"/>
      <c r="F20" s="477" t="s">
        <v>308</v>
      </c>
      <c r="G20" s="477"/>
      <c r="H20" s="477"/>
      <c r="I20" s="478"/>
      <c r="J20" s="20"/>
      <c r="K20" s="20"/>
      <c r="M20" s="179"/>
      <c r="N20" s="6"/>
    </row>
    <row r="21" spans="2:14" ht="42" customHeight="1" x14ac:dyDescent="0.2">
      <c r="B21" s="202" t="s">
        <v>267</v>
      </c>
      <c r="C21" s="479" t="s">
        <v>321</v>
      </c>
      <c r="D21" s="480"/>
      <c r="E21" s="481"/>
      <c r="F21" s="479" t="s">
        <v>322</v>
      </c>
      <c r="G21" s="480"/>
      <c r="H21" s="480"/>
      <c r="I21" s="482"/>
      <c r="J21" s="26"/>
      <c r="K21" s="26"/>
      <c r="M21" s="179"/>
      <c r="N21" s="6"/>
    </row>
    <row r="22" spans="2:14" ht="23.25" customHeight="1" x14ac:dyDescent="0.2">
      <c r="B22" s="202" t="s">
        <v>268</v>
      </c>
      <c r="C22" s="483">
        <v>44197</v>
      </c>
      <c r="D22" s="480"/>
      <c r="E22" s="481"/>
      <c r="F22" s="201" t="s">
        <v>271</v>
      </c>
      <c r="G22" s="203">
        <v>18043</v>
      </c>
      <c r="H22" s="201" t="s">
        <v>275</v>
      </c>
      <c r="I22" s="204">
        <f>G22</f>
        <v>18043</v>
      </c>
      <c r="J22" s="31"/>
      <c r="K22" s="31"/>
      <c r="M22" s="179"/>
    </row>
    <row r="23" spans="2:14" ht="27" customHeight="1" x14ac:dyDescent="0.2">
      <c r="B23" s="202" t="s">
        <v>269</v>
      </c>
      <c r="C23" s="483">
        <v>44561</v>
      </c>
      <c r="D23" s="480"/>
      <c r="E23" s="481"/>
      <c r="F23" s="201" t="s">
        <v>272</v>
      </c>
      <c r="G23" s="545">
        <v>13098</v>
      </c>
      <c r="H23" s="546"/>
      <c r="I23" s="547"/>
      <c r="J23" s="32"/>
      <c r="K23" s="32"/>
      <c r="M23" s="179"/>
    </row>
    <row r="24" spans="2:14" ht="110.25" customHeight="1" x14ac:dyDescent="0.2">
      <c r="B24" s="205" t="s">
        <v>270</v>
      </c>
      <c r="C24" s="487" t="s">
        <v>88</v>
      </c>
      <c r="D24" s="488"/>
      <c r="E24" s="489"/>
      <c r="F24" s="206" t="s">
        <v>274</v>
      </c>
      <c r="G24" s="536" t="s">
        <v>336</v>
      </c>
      <c r="H24" s="537"/>
      <c r="I24" s="538"/>
      <c r="J24" s="29"/>
      <c r="K24" s="29"/>
      <c r="M24" s="179"/>
    </row>
    <row r="25" spans="2:14" ht="22.5" customHeight="1" x14ac:dyDescent="0.2">
      <c r="B25" s="468" t="s">
        <v>235</v>
      </c>
      <c r="C25" s="469"/>
      <c r="D25" s="469"/>
      <c r="E25" s="469"/>
      <c r="F25" s="469"/>
      <c r="G25" s="469"/>
      <c r="H25" s="469"/>
      <c r="I25" s="470"/>
      <c r="J25" s="64"/>
      <c r="K25" s="64"/>
      <c r="M25" s="179"/>
    </row>
    <row r="26" spans="2:14" ht="43.5" customHeight="1" x14ac:dyDescent="0.2">
      <c r="B26" s="207" t="s">
        <v>105</v>
      </c>
      <c r="C26" s="208" t="s">
        <v>261</v>
      </c>
      <c r="D26" s="208" t="s">
        <v>260</v>
      </c>
      <c r="E26" s="209" t="s">
        <v>264</v>
      </c>
      <c r="F26" s="208" t="s">
        <v>263</v>
      </c>
      <c r="G26" s="208" t="s">
        <v>262</v>
      </c>
      <c r="H26" s="209" t="s">
        <v>276</v>
      </c>
      <c r="I26" s="210" t="s">
        <v>273</v>
      </c>
      <c r="J26" s="27"/>
      <c r="K26" s="27"/>
      <c r="M26" s="179"/>
    </row>
    <row r="27" spans="2:14" ht="15" customHeight="1" x14ac:dyDescent="0.2">
      <c r="B27" s="211" t="s">
        <v>333</v>
      </c>
      <c r="C27" s="212">
        <v>795</v>
      </c>
      <c r="D27" s="213">
        <v>795</v>
      </c>
      <c r="E27" s="214">
        <f>IF(OR(C27=0,C27=""),0,D27/C27)</f>
        <v>1</v>
      </c>
      <c r="F27" s="539">
        <f>SUM(C27:C38)</f>
        <v>13098</v>
      </c>
      <c r="G27" s="539">
        <f>SUM(D27:D38)</f>
        <v>3602</v>
      </c>
      <c r="H27" s="215">
        <f>+(D27*100%)/$G$23</f>
        <v>6.069628950984883E-2</v>
      </c>
      <c r="I27" s="542">
        <f>G27+I22</f>
        <v>21645</v>
      </c>
      <c r="J27" s="39"/>
      <c r="K27" s="39"/>
    </row>
    <row r="28" spans="2:14" ht="15" customHeight="1" x14ac:dyDescent="0.2">
      <c r="B28" s="211" t="s">
        <v>114</v>
      </c>
      <c r="C28" s="212">
        <v>414</v>
      </c>
      <c r="D28" s="212">
        <v>394</v>
      </c>
      <c r="E28" s="214">
        <f t="shared" ref="E28:E38" si="0">IF(OR(C28=0,C28=""),0,D28/C28)</f>
        <v>0.95169082125603865</v>
      </c>
      <c r="F28" s="540"/>
      <c r="G28" s="540"/>
      <c r="H28" s="215">
        <f>+IF(D28="","",((D28*100%)/$G$23)+H27)</f>
        <v>9.0777217895861961E-2</v>
      </c>
      <c r="I28" s="543"/>
      <c r="J28" s="39"/>
      <c r="K28" s="190"/>
    </row>
    <row r="29" spans="2:14" ht="15" customHeight="1" x14ac:dyDescent="0.2">
      <c r="B29" s="211" t="s">
        <v>115</v>
      </c>
      <c r="C29" s="212">
        <v>1000</v>
      </c>
      <c r="D29" s="212">
        <v>1358</v>
      </c>
      <c r="E29" s="214">
        <f t="shared" si="0"/>
        <v>1.3580000000000001</v>
      </c>
      <c r="F29" s="540"/>
      <c r="G29" s="540"/>
      <c r="H29" s="215">
        <f t="shared" ref="H29:H38" si="1">+IF(D29="","",((D29*100%)/$G$23)+H28)</f>
        <v>0.19445716903344024</v>
      </c>
      <c r="I29" s="543"/>
      <c r="J29" s="39"/>
      <c r="K29" s="39"/>
    </row>
    <row r="30" spans="2:14" ht="15" customHeight="1" x14ac:dyDescent="0.2">
      <c r="B30" s="211" t="s">
        <v>116</v>
      </c>
      <c r="C30" s="212">
        <v>1165</v>
      </c>
      <c r="D30" s="212">
        <v>1055</v>
      </c>
      <c r="E30" s="214">
        <f t="shared" si="0"/>
        <v>0.90557939914163088</v>
      </c>
      <c r="F30" s="540"/>
      <c r="G30" s="540"/>
      <c r="H30" s="215">
        <f t="shared" si="1"/>
        <v>0.27500381737669877</v>
      </c>
      <c r="I30" s="543"/>
      <c r="J30" s="39"/>
      <c r="K30" s="39"/>
    </row>
    <row r="31" spans="2:14" ht="15" customHeight="1" x14ac:dyDescent="0.2">
      <c r="B31" s="211" t="s">
        <v>117</v>
      </c>
      <c r="C31" s="212">
        <v>1167</v>
      </c>
      <c r="D31" s="212"/>
      <c r="E31" s="214">
        <f t="shared" si="0"/>
        <v>0</v>
      </c>
      <c r="F31" s="540"/>
      <c r="G31" s="540"/>
      <c r="H31" s="215" t="str">
        <f t="shared" si="1"/>
        <v/>
      </c>
      <c r="I31" s="543"/>
      <c r="J31" s="39"/>
      <c r="K31" s="39"/>
    </row>
    <row r="32" spans="2:14" ht="15" customHeight="1" x14ac:dyDescent="0.2">
      <c r="B32" s="211" t="s">
        <v>118</v>
      </c>
      <c r="C32" s="212">
        <v>1219</v>
      </c>
      <c r="D32" s="212"/>
      <c r="E32" s="214">
        <f t="shared" si="0"/>
        <v>0</v>
      </c>
      <c r="F32" s="540"/>
      <c r="G32" s="540"/>
      <c r="H32" s="215" t="str">
        <f t="shared" si="1"/>
        <v/>
      </c>
      <c r="I32" s="543"/>
      <c r="J32" s="39"/>
      <c r="K32" s="39"/>
    </row>
    <row r="33" spans="2:11" ht="15" customHeight="1" x14ac:dyDescent="0.2">
      <c r="B33" s="211" t="s">
        <v>119</v>
      </c>
      <c r="C33" s="212">
        <v>1219</v>
      </c>
      <c r="D33" s="212"/>
      <c r="E33" s="214">
        <f t="shared" si="0"/>
        <v>0</v>
      </c>
      <c r="F33" s="540"/>
      <c r="G33" s="540"/>
      <c r="H33" s="215" t="str">
        <f t="shared" si="1"/>
        <v/>
      </c>
      <c r="I33" s="543"/>
      <c r="J33" s="39"/>
      <c r="K33" s="39"/>
    </row>
    <row r="34" spans="2:11" ht="15" customHeight="1" x14ac:dyDescent="0.2">
      <c r="B34" s="211" t="s">
        <v>120</v>
      </c>
      <c r="C34" s="212">
        <v>1229</v>
      </c>
      <c r="D34" s="212"/>
      <c r="E34" s="214">
        <f t="shared" si="0"/>
        <v>0</v>
      </c>
      <c r="F34" s="540"/>
      <c r="G34" s="540"/>
      <c r="H34" s="215" t="str">
        <f t="shared" si="1"/>
        <v/>
      </c>
      <c r="I34" s="543"/>
      <c r="J34" s="39"/>
      <c r="K34" s="39"/>
    </row>
    <row r="35" spans="2:11" ht="15" customHeight="1" x14ac:dyDescent="0.2">
      <c r="B35" s="211" t="s">
        <v>121</v>
      </c>
      <c r="C35" s="212">
        <v>1234</v>
      </c>
      <c r="D35" s="212"/>
      <c r="E35" s="214">
        <f t="shared" si="0"/>
        <v>0</v>
      </c>
      <c r="F35" s="540"/>
      <c r="G35" s="540"/>
      <c r="H35" s="215" t="str">
        <f t="shared" si="1"/>
        <v/>
      </c>
      <c r="I35" s="543"/>
      <c r="J35" s="39"/>
      <c r="K35" s="39"/>
    </row>
    <row r="36" spans="2:11" ht="15" customHeight="1" x14ac:dyDescent="0.2">
      <c r="B36" s="211" t="s">
        <v>122</v>
      </c>
      <c r="C36" s="212">
        <v>1224</v>
      </c>
      <c r="D36" s="212"/>
      <c r="E36" s="214">
        <f t="shared" si="0"/>
        <v>0</v>
      </c>
      <c r="F36" s="540"/>
      <c r="G36" s="540"/>
      <c r="H36" s="215" t="str">
        <f t="shared" si="1"/>
        <v/>
      </c>
      <c r="I36" s="543"/>
      <c r="J36" s="39"/>
      <c r="K36" s="39"/>
    </row>
    <row r="37" spans="2:11" ht="15" customHeight="1" x14ac:dyDescent="0.2">
      <c r="B37" s="211" t="s">
        <v>123</v>
      </c>
      <c r="C37" s="212">
        <v>1219</v>
      </c>
      <c r="D37" s="212"/>
      <c r="E37" s="214">
        <f t="shared" si="0"/>
        <v>0</v>
      </c>
      <c r="F37" s="540"/>
      <c r="G37" s="540"/>
      <c r="H37" s="215" t="str">
        <f t="shared" si="1"/>
        <v/>
      </c>
      <c r="I37" s="543"/>
      <c r="J37" s="39"/>
      <c r="K37" s="39"/>
    </row>
    <row r="38" spans="2:11" ht="15" customHeight="1" x14ac:dyDescent="0.2">
      <c r="B38" s="211" t="s">
        <v>124</v>
      </c>
      <c r="C38" s="226">
        <v>1213</v>
      </c>
      <c r="D38" s="226"/>
      <c r="E38" s="214">
        <f t="shared" si="0"/>
        <v>0</v>
      </c>
      <c r="F38" s="541"/>
      <c r="G38" s="541"/>
      <c r="H38" s="215" t="str">
        <f t="shared" si="1"/>
        <v/>
      </c>
      <c r="I38" s="544"/>
      <c r="J38" s="39"/>
      <c r="K38" s="39"/>
    </row>
    <row r="39" spans="2:11" ht="33.75" customHeight="1" x14ac:dyDescent="0.2">
      <c r="B39" s="227" t="s">
        <v>277</v>
      </c>
      <c r="C39" s="471" t="s">
        <v>354</v>
      </c>
      <c r="D39" s="472"/>
      <c r="E39" s="472"/>
      <c r="F39" s="472"/>
      <c r="G39" s="472"/>
      <c r="H39" s="472"/>
      <c r="I39" s="473"/>
      <c r="J39" s="40"/>
      <c r="K39" s="40"/>
    </row>
    <row r="40" spans="2:11" ht="34.5" customHeight="1" x14ac:dyDescent="0.2">
      <c r="B40" s="452"/>
      <c r="C40" s="453"/>
      <c r="D40" s="453"/>
      <c r="E40" s="453"/>
      <c r="F40" s="453"/>
      <c r="G40" s="453"/>
      <c r="H40" s="453"/>
      <c r="I40" s="454"/>
      <c r="J40" s="64"/>
      <c r="K40" s="64"/>
    </row>
    <row r="41" spans="2:11" ht="34.5" customHeight="1" x14ac:dyDescent="0.2">
      <c r="B41" s="455"/>
      <c r="C41" s="456"/>
      <c r="D41" s="456"/>
      <c r="E41" s="456"/>
      <c r="F41" s="456"/>
      <c r="G41" s="456"/>
      <c r="H41" s="456"/>
      <c r="I41" s="457"/>
      <c r="J41" s="40"/>
      <c r="K41" s="40"/>
    </row>
    <row r="42" spans="2:11" ht="34.5" customHeight="1" x14ac:dyDescent="0.2">
      <c r="B42" s="455"/>
      <c r="C42" s="456"/>
      <c r="D42" s="456"/>
      <c r="E42" s="456"/>
      <c r="F42" s="456"/>
      <c r="G42" s="456"/>
      <c r="H42" s="456"/>
      <c r="I42" s="457"/>
      <c r="J42" s="40"/>
      <c r="K42" s="40"/>
    </row>
    <row r="43" spans="2:11" ht="34.5" customHeight="1" x14ac:dyDescent="0.2">
      <c r="B43" s="455"/>
      <c r="C43" s="456"/>
      <c r="D43" s="456"/>
      <c r="E43" s="456"/>
      <c r="F43" s="456"/>
      <c r="G43" s="456"/>
      <c r="H43" s="456"/>
      <c r="I43" s="457"/>
      <c r="J43" s="40"/>
      <c r="K43" s="40"/>
    </row>
    <row r="44" spans="2:11" ht="95.25" customHeight="1" x14ac:dyDescent="0.2">
      <c r="B44" s="458"/>
      <c r="C44" s="459"/>
      <c r="D44" s="459"/>
      <c r="E44" s="459"/>
      <c r="F44" s="459"/>
      <c r="G44" s="459"/>
      <c r="H44" s="459"/>
      <c r="I44" s="460"/>
      <c r="J44" s="41"/>
      <c r="K44" s="41"/>
    </row>
    <row r="45" spans="2:11" ht="243" customHeight="1" x14ac:dyDescent="0.2">
      <c r="B45" s="202" t="s">
        <v>278</v>
      </c>
      <c r="C45" s="461" t="s">
        <v>355</v>
      </c>
      <c r="D45" s="462"/>
      <c r="E45" s="462"/>
      <c r="F45" s="462"/>
      <c r="G45" s="462"/>
      <c r="H45" s="462"/>
      <c r="I45" s="463"/>
      <c r="J45" s="42"/>
      <c r="K45" s="42"/>
    </row>
    <row r="46" spans="2:11" ht="36" customHeight="1" x14ac:dyDescent="0.2">
      <c r="B46" s="202" t="s">
        <v>279</v>
      </c>
      <c r="C46" s="461" t="s">
        <v>360</v>
      </c>
      <c r="D46" s="462"/>
      <c r="E46" s="462"/>
      <c r="F46" s="462"/>
      <c r="G46" s="462"/>
      <c r="H46" s="462"/>
      <c r="I46" s="463"/>
      <c r="J46" s="42"/>
      <c r="K46" s="42"/>
    </row>
    <row r="47" spans="2:11" ht="81.75" customHeight="1" x14ac:dyDescent="0.2">
      <c r="B47" s="228" t="s">
        <v>280</v>
      </c>
      <c r="C47" s="464" t="s">
        <v>343</v>
      </c>
      <c r="D47" s="465"/>
      <c r="E47" s="465"/>
      <c r="F47" s="465"/>
      <c r="G47" s="465"/>
      <c r="H47" s="465"/>
      <c r="I47" s="466"/>
      <c r="J47" s="42"/>
      <c r="K47" s="42"/>
    </row>
    <row r="48" spans="2:11" ht="22.5" customHeight="1" x14ac:dyDescent="0.2">
      <c r="B48" s="468" t="s">
        <v>236</v>
      </c>
      <c r="C48" s="469"/>
      <c r="D48" s="469"/>
      <c r="E48" s="469"/>
      <c r="F48" s="469"/>
      <c r="G48" s="469"/>
      <c r="H48" s="469"/>
      <c r="I48" s="470"/>
      <c r="J48" s="42"/>
      <c r="K48" s="42"/>
    </row>
    <row r="49" spans="2:11" ht="22.5" customHeight="1" x14ac:dyDescent="0.2">
      <c r="B49" s="447" t="s">
        <v>281</v>
      </c>
      <c r="C49" s="218" t="s">
        <v>282</v>
      </c>
      <c r="D49" s="449" t="s">
        <v>283</v>
      </c>
      <c r="E49" s="449"/>
      <c r="F49" s="449"/>
      <c r="G49" s="449" t="s">
        <v>284</v>
      </c>
      <c r="H49" s="449"/>
      <c r="I49" s="450"/>
      <c r="J49" s="43"/>
      <c r="K49" s="43"/>
    </row>
    <row r="50" spans="2:11" ht="50.25" customHeight="1" x14ac:dyDescent="0.2">
      <c r="B50" s="448"/>
      <c r="C50" s="219" t="s">
        <v>339</v>
      </c>
      <c r="D50" s="451" t="s">
        <v>339</v>
      </c>
      <c r="E50" s="451"/>
      <c r="F50" s="451"/>
      <c r="G50" s="451" t="s">
        <v>339</v>
      </c>
      <c r="H50" s="451"/>
      <c r="I50" s="467"/>
      <c r="J50" s="43"/>
      <c r="K50" s="43"/>
    </row>
    <row r="51" spans="2:11" ht="82.5" customHeight="1" x14ac:dyDescent="0.2">
      <c r="B51" s="229" t="s">
        <v>285</v>
      </c>
      <c r="C51" s="451" t="s">
        <v>348</v>
      </c>
      <c r="D51" s="451"/>
      <c r="E51" s="451"/>
      <c r="F51" s="451"/>
      <c r="G51" s="451"/>
      <c r="H51" s="451"/>
      <c r="I51" s="467"/>
      <c r="J51" s="46"/>
      <c r="K51" s="46"/>
    </row>
    <row r="52" spans="2:11" ht="28.5" customHeight="1" x14ac:dyDescent="0.2">
      <c r="B52" s="230" t="s">
        <v>286</v>
      </c>
      <c r="C52" s="451" t="s">
        <v>340</v>
      </c>
      <c r="D52" s="451"/>
      <c r="E52" s="451"/>
      <c r="F52" s="451"/>
      <c r="G52" s="451"/>
      <c r="H52" s="451"/>
      <c r="I52" s="467"/>
      <c r="J52" s="46"/>
      <c r="K52" s="46"/>
    </row>
    <row r="53" spans="2:11" ht="30" customHeight="1" x14ac:dyDescent="0.2">
      <c r="B53" s="228" t="s">
        <v>287</v>
      </c>
      <c r="C53" s="451" t="s">
        <v>347</v>
      </c>
      <c r="D53" s="451"/>
      <c r="E53" s="451"/>
      <c r="F53" s="451"/>
      <c r="G53" s="451"/>
      <c r="H53" s="451"/>
      <c r="I53" s="467"/>
      <c r="J53" s="47"/>
      <c r="K53" s="47"/>
    </row>
    <row r="54" spans="2:11" ht="31.5" customHeight="1" thickBot="1" x14ac:dyDescent="0.25">
      <c r="B54" s="231" t="s">
        <v>288</v>
      </c>
      <c r="C54" s="525"/>
      <c r="D54" s="525"/>
      <c r="E54" s="525"/>
      <c r="F54" s="525"/>
      <c r="G54" s="525"/>
      <c r="H54" s="525"/>
      <c r="I54" s="526"/>
      <c r="J54" s="53"/>
      <c r="K54" s="53"/>
    </row>
    <row r="55" spans="2:11" x14ac:dyDescent="0.2">
      <c r="B55" s="48"/>
      <c r="C55" s="49"/>
      <c r="D55" s="49"/>
      <c r="E55" s="50"/>
      <c r="F55" s="50"/>
      <c r="G55" s="51"/>
      <c r="H55" s="52"/>
      <c r="I55" s="49"/>
      <c r="J55" s="53"/>
      <c r="K55" s="53"/>
    </row>
    <row r="56" spans="2:11" x14ac:dyDescent="0.2">
      <c r="B56" s="48"/>
      <c r="C56" s="49"/>
      <c r="D56" s="49"/>
      <c r="E56" s="50"/>
      <c r="F56" s="50"/>
      <c r="G56" s="51"/>
      <c r="H56" s="52"/>
      <c r="I56" s="49"/>
      <c r="J56" s="53"/>
      <c r="K56" s="53"/>
    </row>
    <row r="57" spans="2:11" x14ac:dyDescent="0.2">
      <c r="B57" s="48"/>
      <c r="C57" s="49"/>
      <c r="D57" s="49"/>
      <c r="E57" s="50"/>
      <c r="F57" s="50"/>
      <c r="G57" s="51"/>
      <c r="H57" s="52"/>
      <c r="I57" s="49"/>
      <c r="J57" s="53"/>
      <c r="K57" s="53"/>
    </row>
    <row r="58" spans="2:11" x14ac:dyDescent="0.2">
      <c r="B58" s="48"/>
      <c r="C58" s="49"/>
      <c r="D58" s="49"/>
      <c r="E58" s="50"/>
      <c r="F58" s="50"/>
      <c r="G58" s="51"/>
      <c r="H58" s="52"/>
      <c r="I58" s="49"/>
      <c r="J58" s="53"/>
      <c r="K58" s="53"/>
    </row>
    <row r="59" spans="2:11" x14ac:dyDescent="0.2">
      <c r="B59" s="48"/>
      <c r="C59" s="49"/>
      <c r="D59" s="49"/>
      <c r="E59" s="50"/>
      <c r="F59" s="50"/>
      <c r="G59" s="51"/>
      <c r="H59" s="52"/>
      <c r="I59" s="49"/>
      <c r="J59" s="53"/>
      <c r="K59" s="53"/>
    </row>
    <row r="60" spans="2:11" ht="25.5" customHeight="1" x14ac:dyDescent="0.2">
      <c r="B60" s="48"/>
      <c r="C60" s="49"/>
      <c r="D60" s="49"/>
      <c r="E60" s="50"/>
      <c r="F60" s="50"/>
      <c r="G60" s="51"/>
      <c r="H60" s="52"/>
      <c r="I60" s="49"/>
      <c r="J60" s="53"/>
      <c r="K60" s="53"/>
    </row>
  </sheetData>
  <sheetProtection algorithmName="SHA-512" hashValue="zEymsK5YO3uqyh0bouUWUcs0efKBTdI+5YQ/YkrM/3QbPa00uOhSsrIWe1P/wnWQO2dH2+jBi4ONXduqpcSj6g==" saltValue="8HpJt7YNi7wvJ6QuDUHfJw==" spinCount="100000" sheet="1" objects="1" scenarios="1"/>
  <mergeCells count="59">
    <mergeCell ref="B1:B3"/>
    <mergeCell ref="C1:H1"/>
    <mergeCell ref="I1:I3"/>
    <mergeCell ref="C2:H2"/>
    <mergeCell ref="C3:E3"/>
    <mergeCell ref="F3:H3"/>
    <mergeCell ref="B4:I4"/>
    <mergeCell ref="B5:I5"/>
    <mergeCell ref="D6:E6"/>
    <mergeCell ref="F6:I6"/>
    <mergeCell ref="D7:E7"/>
    <mergeCell ref="F7:G7"/>
    <mergeCell ref="C15:I15"/>
    <mergeCell ref="C8:F8"/>
    <mergeCell ref="H8:I8"/>
    <mergeCell ref="C9:F9"/>
    <mergeCell ref="H9:I9"/>
    <mergeCell ref="C10:I10"/>
    <mergeCell ref="C11:I11"/>
    <mergeCell ref="C12:F12"/>
    <mergeCell ref="H12:I12"/>
    <mergeCell ref="C13:F13"/>
    <mergeCell ref="H13:I13"/>
    <mergeCell ref="C14:I14"/>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B48:I48"/>
    <mergeCell ref="C24:E24"/>
    <mergeCell ref="G24:I24"/>
    <mergeCell ref="B25:I25"/>
    <mergeCell ref="F27:F38"/>
    <mergeCell ref="G27:G38"/>
    <mergeCell ref="I27:I38"/>
    <mergeCell ref="C39:I39"/>
    <mergeCell ref="B40:I44"/>
    <mergeCell ref="C45:I45"/>
    <mergeCell ref="C46:I46"/>
    <mergeCell ref="C47:I47"/>
    <mergeCell ref="C52:I52"/>
    <mergeCell ref="C53:I53"/>
    <mergeCell ref="C54:I54"/>
    <mergeCell ref="B49:B50"/>
    <mergeCell ref="D49:F49"/>
    <mergeCell ref="G49:I49"/>
    <mergeCell ref="D50:F50"/>
    <mergeCell ref="G50:I50"/>
    <mergeCell ref="C51:I51"/>
  </mergeCells>
  <dataValidations count="7">
    <dataValidation type="list" allowBlank="1" showInputMessage="1" showErrorMessage="1" sqref="C7 I7" xr:uid="{00000000-0002-0000-0400-000000000000}">
      <formula1>$N$11:$N$12</formula1>
    </dataValidation>
    <dataValidation type="list" allowBlank="1" showInputMessage="1" showErrorMessage="1" sqref="H13:I13" xr:uid="{00000000-0002-0000-0400-000001000000}">
      <formula1>$N$5:$N$8</formula1>
    </dataValidation>
    <dataValidation type="list" allowBlank="1" showInputMessage="1" showErrorMessage="1" sqref="C9:F9" xr:uid="{00000000-0002-0000-0400-000002000000}">
      <formula1>$M$6:$M$9</formula1>
    </dataValidation>
    <dataValidation type="list" allowBlank="1" showInputMessage="1" showErrorMessage="1" sqref="C24:E24" xr:uid="{00000000-0002-0000-0400-000003000000}">
      <formula1>$M$12:$M$15</formula1>
    </dataValidation>
    <dataValidation type="list" allowBlank="1" showInputMessage="1" showErrorMessage="1" sqref="H12:I12" xr:uid="{00000000-0002-0000-0400-000004000000}">
      <formula1>M17:M19</formula1>
    </dataValidation>
    <dataValidation type="list" showDropDown="1" showInputMessage="1" showErrorMessage="1" sqref="K12" xr:uid="{00000000-0002-0000-0400-000005000000}">
      <formula1>O17:O19</formula1>
    </dataValidation>
    <dataValidation type="list" allowBlank="1" showInputMessage="1" showErrorMessage="1" sqref="J10:K10" xr:uid="{00000000-0002-0000-0400-000006000000}">
      <formula1>$M$21:$M$26</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787777"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787777" r:id="rId4"/>
      </mc:Fallback>
    </mc:AlternateContent>
  </oleObject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3" tint="0.79998168889431442"/>
  </sheetPr>
  <dimension ref="A1:X60"/>
  <sheetViews>
    <sheetView topLeftCell="A26" zoomScale="80" zoomScaleNormal="80" workbookViewId="0">
      <selection activeCell="H27" sqref="H27"/>
    </sheetView>
  </sheetViews>
  <sheetFormatPr baseColWidth="10" defaultColWidth="0" defaultRowHeight="12.75" x14ac:dyDescent="0.2"/>
  <cols>
    <col min="1" max="1" width="1" style="10" customWidth="1"/>
    <col min="2" max="2" width="25.42578125" style="8" customWidth="1"/>
    <col min="3" max="3" width="14.5703125" style="7" customWidth="1"/>
    <col min="4" max="4" width="20.140625" style="7" customWidth="1"/>
    <col min="5" max="5" width="16.42578125" style="7" customWidth="1"/>
    <col min="6" max="6" width="25" style="7" customWidth="1"/>
    <col min="7" max="7" width="22" style="9" customWidth="1"/>
    <col min="8" max="8" width="20.5703125" style="7" customWidth="1"/>
    <col min="9" max="9" width="22.42578125" style="7" customWidth="1"/>
    <col min="10" max="11" width="22.42578125" style="10" customWidth="1"/>
    <col min="12" max="12" width="11.42578125" style="11" hidden="1" customWidth="1"/>
    <col min="13" max="18" width="11.42578125" style="178" hidden="1" customWidth="1"/>
    <col min="19" max="19" width="27.140625" style="11" hidden="1" customWidth="1"/>
    <col min="20" max="21" width="0" style="11" hidden="1" customWidth="1"/>
    <col min="22" max="24" width="0" style="12" hidden="1" customWidth="1"/>
    <col min="25" max="16384" width="11.42578125" style="7" hidden="1"/>
  </cols>
  <sheetData>
    <row r="1" spans="2:14" ht="37.5" customHeight="1" x14ac:dyDescent="0.2">
      <c r="B1" s="570"/>
      <c r="C1" s="528" t="s">
        <v>25</v>
      </c>
      <c r="D1" s="528"/>
      <c r="E1" s="528"/>
      <c r="F1" s="528"/>
      <c r="G1" s="528"/>
      <c r="H1" s="528"/>
      <c r="I1" s="571"/>
      <c r="J1" s="13"/>
      <c r="K1" s="13"/>
      <c r="M1" s="177" t="s">
        <v>47</v>
      </c>
    </row>
    <row r="2" spans="2:14" ht="37.5" customHeight="1" x14ac:dyDescent="0.2">
      <c r="B2" s="570"/>
      <c r="C2" s="528" t="s">
        <v>239</v>
      </c>
      <c r="D2" s="528"/>
      <c r="E2" s="528"/>
      <c r="F2" s="528"/>
      <c r="G2" s="528"/>
      <c r="H2" s="528"/>
      <c r="I2" s="571"/>
      <c r="J2" s="13"/>
      <c r="K2" s="13"/>
      <c r="M2" s="177" t="s">
        <v>48</v>
      </c>
    </row>
    <row r="3" spans="2:14" ht="37.5" customHeight="1" x14ac:dyDescent="0.2">
      <c r="B3" s="570"/>
      <c r="C3" s="528" t="s">
        <v>240</v>
      </c>
      <c r="D3" s="528"/>
      <c r="E3" s="528"/>
      <c r="F3" s="528" t="s">
        <v>241</v>
      </c>
      <c r="G3" s="528"/>
      <c r="H3" s="528"/>
      <c r="I3" s="571"/>
      <c r="J3" s="13"/>
      <c r="K3" s="13"/>
      <c r="M3" s="177" t="s">
        <v>50</v>
      </c>
    </row>
    <row r="4" spans="2:14" ht="23.25" customHeight="1" x14ac:dyDescent="0.2">
      <c r="B4" s="530"/>
      <c r="C4" s="530"/>
      <c r="D4" s="530"/>
      <c r="E4" s="530"/>
      <c r="F4" s="530"/>
      <c r="G4" s="530"/>
      <c r="H4" s="530"/>
      <c r="I4" s="530"/>
      <c r="J4" s="15"/>
      <c r="K4" s="15"/>
    </row>
    <row r="5" spans="2:14" ht="24" customHeight="1" x14ac:dyDescent="0.2">
      <c r="B5" s="533" t="s">
        <v>234</v>
      </c>
      <c r="C5" s="533"/>
      <c r="D5" s="533"/>
      <c r="E5" s="533"/>
      <c r="F5" s="533"/>
      <c r="G5" s="533"/>
      <c r="H5" s="533"/>
      <c r="I5" s="533"/>
      <c r="J5" s="64"/>
      <c r="K5" s="64"/>
      <c r="N5" s="178" t="s">
        <v>57</v>
      </c>
    </row>
    <row r="6" spans="2:14" ht="30.75" customHeight="1" x14ac:dyDescent="0.2">
      <c r="B6" s="199" t="s">
        <v>242</v>
      </c>
      <c r="C6" s="200">
        <v>3</v>
      </c>
      <c r="D6" s="535" t="s">
        <v>243</v>
      </c>
      <c r="E6" s="535"/>
      <c r="F6" s="496" t="s">
        <v>290</v>
      </c>
      <c r="G6" s="496"/>
      <c r="H6" s="496"/>
      <c r="I6" s="496"/>
      <c r="J6" s="18"/>
      <c r="K6" s="18"/>
      <c r="M6" s="177" t="s">
        <v>60</v>
      </c>
      <c r="N6" s="178" t="s">
        <v>61</v>
      </c>
    </row>
    <row r="7" spans="2:14" ht="30.75" customHeight="1" x14ac:dyDescent="0.2">
      <c r="B7" s="199" t="s">
        <v>244</v>
      </c>
      <c r="C7" s="200" t="s">
        <v>81</v>
      </c>
      <c r="D7" s="535" t="s">
        <v>245</v>
      </c>
      <c r="E7" s="535"/>
      <c r="F7" s="498" t="s">
        <v>289</v>
      </c>
      <c r="G7" s="498"/>
      <c r="H7" s="201" t="s">
        <v>246</v>
      </c>
      <c r="I7" s="200" t="s">
        <v>81</v>
      </c>
      <c r="J7" s="20"/>
      <c r="K7" s="20"/>
      <c r="M7" s="177" t="s">
        <v>65</v>
      </c>
      <c r="N7" s="178" t="s">
        <v>66</v>
      </c>
    </row>
    <row r="8" spans="2:14" ht="30.75" customHeight="1" x14ac:dyDescent="0.2">
      <c r="B8" s="199" t="s">
        <v>247</v>
      </c>
      <c r="C8" s="496" t="s">
        <v>293</v>
      </c>
      <c r="D8" s="496"/>
      <c r="E8" s="496"/>
      <c r="F8" s="496"/>
      <c r="G8" s="201" t="s">
        <v>248</v>
      </c>
      <c r="H8" s="508">
        <v>7551</v>
      </c>
      <c r="I8" s="508"/>
      <c r="J8" s="22"/>
      <c r="K8" s="22"/>
      <c r="M8" s="177" t="s">
        <v>69</v>
      </c>
      <c r="N8" s="178" t="s">
        <v>70</v>
      </c>
    </row>
    <row r="9" spans="2:14" ht="30.75" customHeight="1" x14ac:dyDescent="0.2">
      <c r="B9" s="199" t="s">
        <v>48</v>
      </c>
      <c r="C9" s="510" t="s">
        <v>65</v>
      </c>
      <c r="D9" s="510"/>
      <c r="E9" s="510"/>
      <c r="F9" s="510"/>
      <c r="G9" s="201" t="s">
        <v>249</v>
      </c>
      <c r="H9" s="511" t="s">
        <v>306</v>
      </c>
      <c r="I9" s="511"/>
      <c r="J9" s="23"/>
      <c r="K9" s="23"/>
      <c r="M9" s="179" t="s">
        <v>73</v>
      </c>
    </row>
    <row r="10" spans="2:14" ht="30.75" customHeight="1" x14ac:dyDescent="0.2">
      <c r="B10" s="199" t="s">
        <v>250</v>
      </c>
      <c r="C10" s="496" t="s">
        <v>345</v>
      </c>
      <c r="D10" s="496"/>
      <c r="E10" s="496"/>
      <c r="F10" s="496"/>
      <c r="G10" s="496"/>
      <c r="H10" s="496"/>
      <c r="I10" s="496"/>
      <c r="J10" s="25"/>
      <c r="K10" s="25"/>
      <c r="M10" s="179"/>
    </row>
    <row r="11" spans="2:14" ht="30.75" customHeight="1" x14ac:dyDescent="0.2">
      <c r="B11" s="199" t="s">
        <v>251</v>
      </c>
      <c r="C11" s="569" t="s">
        <v>303</v>
      </c>
      <c r="D11" s="569"/>
      <c r="E11" s="569"/>
      <c r="F11" s="569"/>
      <c r="G11" s="569"/>
      <c r="H11" s="569"/>
      <c r="I11" s="569"/>
      <c r="J11" s="20"/>
      <c r="K11" s="20"/>
      <c r="M11" s="179"/>
      <c r="N11" s="178" t="s">
        <v>76</v>
      </c>
    </row>
    <row r="12" spans="2:14" ht="30.75" customHeight="1" x14ac:dyDescent="0.2">
      <c r="B12" s="199" t="s">
        <v>254</v>
      </c>
      <c r="C12" s="516" t="s">
        <v>309</v>
      </c>
      <c r="D12" s="516"/>
      <c r="E12" s="516"/>
      <c r="F12" s="516"/>
      <c r="G12" s="201" t="s">
        <v>252</v>
      </c>
      <c r="H12" s="477" t="s">
        <v>91</v>
      </c>
      <c r="I12" s="477"/>
      <c r="J12" s="20"/>
      <c r="K12" s="20"/>
      <c r="M12" s="179" t="s">
        <v>80</v>
      </c>
      <c r="N12" s="178" t="s">
        <v>81</v>
      </c>
    </row>
    <row r="13" spans="2:14" ht="30.75" customHeight="1" x14ac:dyDescent="0.2">
      <c r="B13" s="199" t="s">
        <v>255</v>
      </c>
      <c r="C13" s="517" t="s">
        <v>334</v>
      </c>
      <c r="D13" s="517"/>
      <c r="E13" s="517"/>
      <c r="F13" s="517"/>
      <c r="G13" s="201" t="s">
        <v>253</v>
      </c>
      <c r="H13" s="498" t="s">
        <v>70</v>
      </c>
      <c r="I13" s="498"/>
      <c r="J13" s="20"/>
      <c r="K13" s="20"/>
      <c r="M13" s="179" t="s">
        <v>84</v>
      </c>
    </row>
    <row r="14" spans="2:14" ht="64.5" customHeight="1" x14ac:dyDescent="0.2">
      <c r="B14" s="199" t="s">
        <v>256</v>
      </c>
      <c r="C14" s="519" t="s">
        <v>329</v>
      </c>
      <c r="D14" s="519"/>
      <c r="E14" s="519"/>
      <c r="F14" s="519"/>
      <c r="G14" s="519"/>
      <c r="H14" s="519"/>
      <c r="I14" s="519"/>
      <c r="J14" s="25"/>
      <c r="K14" s="25"/>
      <c r="M14" s="179" t="s">
        <v>86</v>
      </c>
    </row>
    <row r="15" spans="2:14" ht="30.75" customHeight="1" x14ac:dyDescent="0.2">
      <c r="B15" s="199" t="s">
        <v>257</v>
      </c>
      <c r="C15" s="505" t="s">
        <v>327</v>
      </c>
      <c r="D15" s="506"/>
      <c r="E15" s="506"/>
      <c r="F15" s="506"/>
      <c r="G15" s="506"/>
      <c r="H15" s="506"/>
      <c r="I15" s="568"/>
      <c r="J15" s="26"/>
      <c r="K15" s="26"/>
      <c r="M15" s="179" t="s">
        <v>88</v>
      </c>
    </row>
    <row r="16" spans="2:14" ht="20.25" customHeight="1" x14ac:dyDescent="0.2">
      <c r="B16" s="199" t="s">
        <v>258</v>
      </c>
      <c r="C16" s="496" t="s">
        <v>310</v>
      </c>
      <c r="D16" s="496"/>
      <c r="E16" s="496"/>
      <c r="F16" s="496"/>
      <c r="G16" s="496"/>
      <c r="H16" s="496"/>
      <c r="I16" s="496"/>
      <c r="J16" s="27"/>
      <c r="K16" s="27"/>
      <c r="M16" s="179"/>
    </row>
    <row r="17" spans="2:18" ht="30.75" customHeight="1" x14ac:dyDescent="0.2">
      <c r="B17" s="199" t="s">
        <v>259</v>
      </c>
      <c r="C17" s="498" t="s">
        <v>308</v>
      </c>
      <c r="D17" s="499"/>
      <c r="E17" s="499"/>
      <c r="F17" s="499"/>
      <c r="G17" s="499"/>
      <c r="H17" s="499"/>
      <c r="I17" s="499"/>
      <c r="J17" s="28"/>
      <c r="K17" s="28"/>
      <c r="M17" s="179" t="s">
        <v>91</v>
      </c>
    </row>
    <row r="18" spans="2:18" ht="18" customHeight="1" x14ac:dyDescent="0.2">
      <c r="B18" s="567" t="s">
        <v>265</v>
      </c>
      <c r="C18" s="502" t="s">
        <v>237</v>
      </c>
      <c r="D18" s="502"/>
      <c r="E18" s="502"/>
      <c r="F18" s="503" t="s">
        <v>238</v>
      </c>
      <c r="G18" s="503"/>
      <c r="H18" s="503"/>
      <c r="I18" s="503"/>
      <c r="J18" s="29"/>
      <c r="K18" s="29"/>
      <c r="M18" s="179"/>
    </row>
    <row r="19" spans="2:18" ht="25.5" customHeight="1" x14ac:dyDescent="0.2">
      <c r="B19" s="567"/>
      <c r="C19" s="496" t="s">
        <v>311</v>
      </c>
      <c r="D19" s="496"/>
      <c r="E19" s="496"/>
      <c r="F19" s="496" t="s">
        <v>332</v>
      </c>
      <c r="G19" s="496"/>
      <c r="H19" s="496"/>
      <c r="I19" s="496"/>
      <c r="J19" s="27"/>
      <c r="K19" s="27"/>
      <c r="M19" s="179"/>
    </row>
    <row r="20" spans="2:18" ht="39.75" customHeight="1" x14ac:dyDescent="0.2">
      <c r="B20" s="202" t="s">
        <v>266</v>
      </c>
      <c r="C20" s="474" t="s">
        <v>312</v>
      </c>
      <c r="D20" s="475"/>
      <c r="E20" s="476"/>
      <c r="F20" s="477" t="s">
        <v>312</v>
      </c>
      <c r="G20" s="477"/>
      <c r="H20" s="477"/>
      <c r="I20" s="478"/>
      <c r="J20" s="20"/>
      <c r="K20" s="20"/>
      <c r="M20" s="179"/>
    </row>
    <row r="21" spans="2:18" ht="42" customHeight="1" x14ac:dyDescent="0.2">
      <c r="B21" s="202" t="s">
        <v>267</v>
      </c>
      <c r="C21" s="479" t="s">
        <v>313</v>
      </c>
      <c r="D21" s="480"/>
      <c r="E21" s="481"/>
      <c r="F21" s="479" t="s">
        <v>314</v>
      </c>
      <c r="G21" s="480"/>
      <c r="H21" s="480"/>
      <c r="I21" s="482"/>
      <c r="J21" s="26"/>
      <c r="K21" s="26"/>
      <c r="M21" s="179"/>
    </row>
    <row r="22" spans="2:18" ht="23.25" customHeight="1" x14ac:dyDescent="0.2">
      <c r="B22" s="202" t="s">
        <v>268</v>
      </c>
      <c r="C22" s="483">
        <v>44197</v>
      </c>
      <c r="D22" s="480"/>
      <c r="E22" s="481"/>
      <c r="F22" s="201" t="s">
        <v>271</v>
      </c>
      <c r="G22" s="221">
        <v>9.6000000000000002E-2</v>
      </c>
      <c r="H22" s="201" t="s">
        <v>275</v>
      </c>
      <c r="I22" s="222">
        <f>G22</f>
        <v>9.6000000000000002E-2</v>
      </c>
      <c r="J22" s="31"/>
      <c r="K22" s="31"/>
      <c r="M22" s="179"/>
    </row>
    <row r="23" spans="2:18" ht="27" customHeight="1" x14ac:dyDescent="0.2">
      <c r="B23" s="202" t="s">
        <v>269</v>
      </c>
      <c r="C23" s="483">
        <v>44561</v>
      </c>
      <c r="D23" s="480"/>
      <c r="E23" s="481"/>
      <c r="F23" s="201" t="s">
        <v>272</v>
      </c>
      <c r="G23" s="479">
        <v>0.16400000000000001</v>
      </c>
      <c r="H23" s="480"/>
      <c r="I23" s="481"/>
      <c r="J23" s="32"/>
      <c r="K23" s="32"/>
      <c r="M23" s="179"/>
      <c r="N23" s="181"/>
      <c r="P23" s="178">
        <f>N24*M23</f>
        <v>0</v>
      </c>
      <c r="R23" s="178">
        <v>9.5300000000000003E-3</v>
      </c>
    </row>
    <row r="24" spans="2:18" ht="30.75" customHeight="1" x14ac:dyDescent="0.2">
      <c r="B24" s="205" t="s">
        <v>270</v>
      </c>
      <c r="C24" s="487" t="s">
        <v>88</v>
      </c>
      <c r="D24" s="488"/>
      <c r="E24" s="489"/>
      <c r="F24" s="206" t="s">
        <v>274</v>
      </c>
      <c r="G24" s="479" t="s">
        <v>223</v>
      </c>
      <c r="H24" s="480"/>
      <c r="I24" s="481"/>
      <c r="J24" s="193"/>
      <c r="K24" s="192"/>
      <c r="M24" s="180"/>
      <c r="N24" s="182"/>
      <c r="O24" s="182" t="e">
        <f>N24/N23</f>
        <v>#DIV/0!</v>
      </c>
      <c r="P24" s="182"/>
      <c r="R24" s="178">
        <v>9.5300000000000003E-3</v>
      </c>
    </row>
    <row r="25" spans="2:18" ht="22.5" customHeight="1" x14ac:dyDescent="0.2">
      <c r="B25" s="468" t="s">
        <v>235</v>
      </c>
      <c r="C25" s="469"/>
      <c r="D25" s="469"/>
      <c r="E25" s="469"/>
      <c r="F25" s="469"/>
      <c r="G25" s="469"/>
      <c r="H25" s="469"/>
      <c r="I25" s="470"/>
      <c r="J25" s="64"/>
      <c r="K25" s="64"/>
      <c r="L25" s="176"/>
      <c r="M25" s="179"/>
      <c r="R25" s="178">
        <v>1.6199999999999999E-2</v>
      </c>
    </row>
    <row r="26" spans="2:18" ht="43.5" customHeight="1" x14ac:dyDescent="0.2">
      <c r="B26" s="207" t="s">
        <v>105</v>
      </c>
      <c r="C26" s="208" t="s">
        <v>261</v>
      </c>
      <c r="D26" s="208" t="s">
        <v>260</v>
      </c>
      <c r="E26" s="209" t="s">
        <v>264</v>
      </c>
      <c r="F26" s="208" t="s">
        <v>263</v>
      </c>
      <c r="G26" s="208" t="s">
        <v>262</v>
      </c>
      <c r="H26" s="209" t="s">
        <v>276</v>
      </c>
      <c r="I26" s="210" t="s">
        <v>273</v>
      </c>
      <c r="J26" s="198"/>
      <c r="K26" s="196"/>
      <c r="L26" s="176"/>
      <c r="M26" s="179"/>
      <c r="R26" s="178">
        <v>1.6199999999999999E-2</v>
      </c>
    </row>
    <row r="27" spans="2:18" ht="12" customHeight="1" x14ac:dyDescent="0.2">
      <c r="B27" s="211" t="s">
        <v>333</v>
      </c>
      <c r="C27" s="223">
        <v>1.4500000000000001E-2</v>
      </c>
      <c r="D27" s="224">
        <v>1.06E-2</v>
      </c>
      <c r="E27" s="214">
        <f>IF(OR(C27=0,C27=""),0,D27/C27)</f>
        <v>0.73103448275862071</v>
      </c>
      <c r="F27" s="550">
        <f>SUM(C27:C38)</f>
        <v>0.16379999999999997</v>
      </c>
      <c r="G27" s="553">
        <f>SUM(D27:D38)</f>
        <v>4.8899999999999999E-2</v>
      </c>
      <c r="H27" s="215">
        <f>+(D27*100%)/$G$23</f>
        <v>6.4634146341463417E-2</v>
      </c>
      <c r="I27" s="553">
        <f>G27+I22</f>
        <v>0.1449</v>
      </c>
      <c r="J27" s="197"/>
      <c r="K27" s="190"/>
    </row>
    <row r="28" spans="2:18" ht="12" customHeight="1" x14ac:dyDescent="0.2">
      <c r="B28" s="211" t="s">
        <v>114</v>
      </c>
      <c r="C28" s="223">
        <v>1.18E-2</v>
      </c>
      <c r="D28" s="224">
        <v>1.18E-2</v>
      </c>
      <c r="E28" s="214">
        <f t="shared" ref="E28:E38" si="0">IF(OR(C28=0,C28=""),0,D28/C28)</f>
        <v>1</v>
      </c>
      <c r="F28" s="551"/>
      <c r="G28" s="554"/>
      <c r="H28" s="215">
        <f>+IF(D28="","",((D28*100%)/$G$23)+H27)</f>
        <v>0.13658536585365855</v>
      </c>
      <c r="I28" s="554"/>
      <c r="J28" s="191"/>
      <c r="K28" s="39"/>
    </row>
    <row r="29" spans="2:18" ht="12" customHeight="1" x14ac:dyDescent="0.2">
      <c r="B29" s="211" t="s">
        <v>115</v>
      </c>
      <c r="C29" s="223">
        <v>1.21E-2</v>
      </c>
      <c r="D29" s="224">
        <v>1.15E-2</v>
      </c>
      <c r="E29" s="214">
        <f t="shared" si="0"/>
        <v>0.95041322314049592</v>
      </c>
      <c r="F29" s="551"/>
      <c r="G29" s="554"/>
      <c r="H29" s="215">
        <f t="shared" ref="H29:H38" si="1">+IF(D29="","",((D29*100%)/$G$23)+H28)</f>
        <v>0.20670731707317075</v>
      </c>
      <c r="I29" s="554"/>
      <c r="J29" s="191"/>
      <c r="K29" s="39"/>
    </row>
    <row r="30" spans="2:18" ht="12" customHeight="1" x14ac:dyDescent="0.2">
      <c r="B30" s="211" t="s">
        <v>116</v>
      </c>
      <c r="C30" s="223">
        <v>1.54E-2</v>
      </c>
      <c r="D30" s="224">
        <v>1.4999999999999999E-2</v>
      </c>
      <c r="E30" s="214">
        <f t="shared" si="0"/>
        <v>0.97402597402597391</v>
      </c>
      <c r="F30" s="551"/>
      <c r="G30" s="554"/>
      <c r="H30" s="215">
        <f t="shared" si="1"/>
        <v>0.29817073170731712</v>
      </c>
      <c r="I30" s="554"/>
      <c r="J30" s="197"/>
      <c r="K30" s="39"/>
    </row>
    <row r="31" spans="2:18" ht="12" customHeight="1" x14ac:dyDescent="0.2">
      <c r="B31" s="211" t="s">
        <v>117</v>
      </c>
      <c r="C31" s="223">
        <v>1.54E-2</v>
      </c>
      <c r="D31" s="224"/>
      <c r="E31" s="214">
        <f t="shared" si="0"/>
        <v>0</v>
      </c>
      <c r="F31" s="551"/>
      <c r="G31" s="554"/>
      <c r="H31" s="215" t="str">
        <f t="shared" si="1"/>
        <v/>
      </c>
      <c r="I31" s="554"/>
      <c r="J31" s="197"/>
      <c r="K31" s="39"/>
    </row>
    <row r="32" spans="2:18" ht="12" customHeight="1" x14ac:dyDescent="0.2">
      <c r="B32" s="211" t="s">
        <v>118</v>
      </c>
      <c r="C32" s="223">
        <v>1.54E-2</v>
      </c>
      <c r="D32" s="224"/>
      <c r="E32" s="214">
        <f t="shared" si="0"/>
        <v>0</v>
      </c>
      <c r="F32" s="551"/>
      <c r="G32" s="554"/>
      <c r="H32" s="215" t="str">
        <f t="shared" si="1"/>
        <v/>
      </c>
      <c r="I32" s="554"/>
      <c r="J32" s="197"/>
      <c r="K32" s="39"/>
    </row>
    <row r="33" spans="2:11" ht="12" customHeight="1" x14ac:dyDescent="0.2">
      <c r="B33" s="211" t="s">
        <v>119</v>
      </c>
      <c r="C33" s="223">
        <v>1.32E-2</v>
      </c>
      <c r="D33" s="224"/>
      <c r="E33" s="214">
        <f t="shared" si="0"/>
        <v>0</v>
      </c>
      <c r="F33" s="551"/>
      <c r="G33" s="554"/>
      <c r="H33" s="215" t="str">
        <f t="shared" si="1"/>
        <v/>
      </c>
      <c r="I33" s="554"/>
      <c r="J33" s="191"/>
      <c r="K33" s="39"/>
    </row>
    <row r="34" spans="2:11" ht="12" customHeight="1" x14ac:dyDescent="0.2">
      <c r="B34" s="211" t="s">
        <v>120</v>
      </c>
      <c r="C34" s="223">
        <v>1.32E-2</v>
      </c>
      <c r="D34" s="224"/>
      <c r="E34" s="214">
        <f t="shared" si="0"/>
        <v>0</v>
      </c>
      <c r="F34" s="551"/>
      <c r="G34" s="554"/>
      <c r="H34" s="215" t="str">
        <f t="shared" si="1"/>
        <v/>
      </c>
      <c r="I34" s="554"/>
      <c r="J34" s="191"/>
      <c r="K34" s="39"/>
    </row>
    <row r="35" spans="2:11" ht="12" customHeight="1" x14ac:dyDescent="0.2">
      <c r="B35" s="211" t="s">
        <v>121</v>
      </c>
      <c r="C35" s="223">
        <v>1.32E-2</v>
      </c>
      <c r="D35" s="224"/>
      <c r="E35" s="214">
        <f t="shared" si="0"/>
        <v>0</v>
      </c>
      <c r="F35" s="551"/>
      <c r="G35" s="554"/>
      <c r="H35" s="215" t="str">
        <f t="shared" si="1"/>
        <v/>
      </c>
      <c r="I35" s="554"/>
      <c r="J35" s="197"/>
      <c r="K35" s="39"/>
    </row>
    <row r="36" spans="2:11" ht="12" customHeight="1" x14ac:dyDescent="0.2">
      <c r="B36" s="211" t="s">
        <v>122</v>
      </c>
      <c r="C36" s="223">
        <v>1.32E-2</v>
      </c>
      <c r="D36" s="224"/>
      <c r="E36" s="214">
        <f t="shared" si="0"/>
        <v>0</v>
      </c>
      <c r="F36" s="551"/>
      <c r="G36" s="554"/>
      <c r="H36" s="215" t="str">
        <f t="shared" si="1"/>
        <v/>
      </c>
      <c r="I36" s="554"/>
      <c r="J36" s="197"/>
      <c r="K36" s="39"/>
    </row>
    <row r="37" spans="2:11" ht="12" customHeight="1" x14ac:dyDescent="0.2">
      <c r="B37" s="211" t="s">
        <v>123</v>
      </c>
      <c r="C37" s="223">
        <v>1.32E-2</v>
      </c>
      <c r="D37" s="224"/>
      <c r="E37" s="214">
        <f t="shared" si="0"/>
        <v>0</v>
      </c>
      <c r="F37" s="551"/>
      <c r="G37" s="554"/>
      <c r="H37" s="215" t="str">
        <f t="shared" si="1"/>
        <v/>
      </c>
      <c r="I37" s="554"/>
      <c r="J37" s="197"/>
      <c r="K37" s="39"/>
    </row>
    <row r="38" spans="2:11" ht="12" customHeight="1" x14ac:dyDescent="0.2">
      <c r="B38" s="211" t="s">
        <v>124</v>
      </c>
      <c r="C38" s="223">
        <v>1.32E-2</v>
      </c>
      <c r="D38" s="224"/>
      <c r="E38" s="214">
        <f t="shared" si="0"/>
        <v>0</v>
      </c>
      <c r="F38" s="552"/>
      <c r="G38" s="555"/>
      <c r="H38" s="215" t="str">
        <f t="shared" si="1"/>
        <v/>
      </c>
      <c r="I38" s="555"/>
      <c r="J38" s="191"/>
      <c r="K38" s="39"/>
    </row>
    <row r="39" spans="2:11" ht="43.5" customHeight="1" x14ac:dyDescent="0.2">
      <c r="B39" s="216" t="s">
        <v>277</v>
      </c>
      <c r="C39" s="471" t="s">
        <v>356</v>
      </c>
      <c r="D39" s="472"/>
      <c r="E39" s="472"/>
      <c r="F39" s="472"/>
      <c r="G39" s="472"/>
      <c r="H39" s="472"/>
      <c r="I39" s="556"/>
      <c r="J39" s="40"/>
      <c r="K39" s="40"/>
    </row>
    <row r="40" spans="2:11" ht="34.5" customHeight="1" x14ac:dyDescent="0.2">
      <c r="B40" s="557"/>
      <c r="C40" s="453"/>
      <c r="D40" s="453"/>
      <c r="E40" s="453"/>
      <c r="F40" s="453"/>
      <c r="G40" s="453"/>
      <c r="H40" s="453"/>
      <c r="I40" s="558"/>
      <c r="J40" s="239"/>
      <c r="K40" s="64"/>
    </row>
    <row r="41" spans="2:11" ht="34.5" customHeight="1" x14ac:dyDescent="0.2">
      <c r="B41" s="559"/>
      <c r="C41" s="456"/>
      <c r="D41" s="456"/>
      <c r="E41" s="456"/>
      <c r="F41" s="456"/>
      <c r="G41" s="456"/>
      <c r="H41" s="456"/>
      <c r="I41" s="560"/>
      <c r="J41" s="40"/>
      <c r="K41" s="40"/>
    </row>
    <row r="42" spans="2:11" ht="34.5" customHeight="1" x14ac:dyDescent="0.2">
      <c r="B42" s="559"/>
      <c r="C42" s="456"/>
      <c r="D42" s="456"/>
      <c r="E42" s="456"/>
      <c r="F42" s="456"/>
      <c r="G42" s="456"/>
      <c r="H42" s="456"/>
      <c r="I42" s="560"/>
      <c r="J42" s="40"/>
      <c r="K42" s="40"/>
    </row>
    <row r="43" spans="2:11" ht="34.5" customHeight="1" x14ac:dyDescent="0.2">
      <c r="B43" s="559"/>
      <c r="C43" s="456"/>
      <c r="D43" s="456"/>
      <c r="E43" s="456"/>
      <c r="F43" s="456"/>
      <c r="G43" s="456"/>
      <c r="H43" s="456"/>
      <c r="I43" s="560"/>
      <c r="J43" s="40"/>
      <c r="K43" s="40"/>
    </row>
    <row r="44" spans="2:11" ht="101.25" customHeight="1" x14ac:dyDescent="0.2">
      <c r="B44" s="561"/>
      <c r="C44" s="459"/>
      <c r="D44" s="459"/>
      <c r="E44" s="459"/>
      <c r="F44" s="459"/>
      <c r="G44" s="459"/>
      <c r="H44" s="459"/>
      <c r="I44" s="562"/>
      <c r="J44" s="41"/>
      <c r="K44" s="41"/>
    </row>
    <row r="45" spans="2:11" ht="125.25" customHeight="1" x14ac:dyDescent="0.2">
      <c r="B45" s="199" t="s">
        <v>278</v>
      </c>
      <c r="C45" s="461" t="s">
        <v>357</v>
      </c>
      <c r="D45" s="462"/>
      <c r="E45" s="462"/>
      <c r="F45" s="462"/>
      <c r="G45" s="462"/>
      <c r="H45" s="462"/>
      <c r="I45" s="563"/>
      <c r="J45" s="42"/>
      <c r="K45" s="42"/>
    </row>
    <row r="46" spans="2:11" ht="63.75" customHeight="1" x14ac:dyDescent="0.2">
      <c r="B46" s="199" t="s">
        <v>279</v>
      </c>
      <c r="C46" s="564" t="s">
        <v>361</v>
      </c>
      <c r="D46" s="565"/>
      <c r="E46" s="565"/>
      <c r="F46" s="565"/>
      <c r="G46" s="565"/>
      <c r="H46" s="565"/>
      <c r="I46" s="566"/>
      <c r="J46" s="42"/>
      <c r="K46" s="42"/>
    </row>
    <row r="47" spans="2:11" ht="42.75" customHeight="1" x14ac:dyDescent="0.2">
      <c r="B47" s="217" t="s">
        <v>280</v>
      </c>
      <c r="C47" s="464" t="s">
        <v>344</v>
      </c>
      <c r="D47" s="465"/>
      <c r="E47" s="465"/>
      <c r="F47" s="465"/>
      <c r="G47" s="465"/>
      <c r="H47" s="465"/>
      <c r="I47" s="466"/>
      <c r="J47" s="42"/>
      <c r="K47" s="42"/>
    </row>
    <row r="48" spans="2:11" ht="22.5" customHeight="1" x14ac:dyDescent="0.2">
      <c r="B48" s="469" t="s">
        <v>236</v>
      </c>
      <c r="C48" s="469"/>
      <c r="D48" s="469"/>
      <c r="E48" s="469"/>
      <c r="F48" s="469"/>
      <c r="G48" s="469"/>
      <c r="H48" s="469"/>
      <c r="I48" s="469"/>
      <c r="J48" s="42"/>
      <c r="K48" s="42"/>
    </row>
    <row r="49" spans="2:11" ht="22.5" customHeight="1" x14ac:dyDescent="0.2">
      <c r="B49" s="548" t="s">
        <v>281</v>
      </c>
      <c r="C49" s="218" t="s">
        <v>282</v>
      </c>
      <c r="D49" s="449" t="s">
        <v>283</v>
      </c>
      <c r="E49" s="449"/>
      <c r="F49" s="449"/>
      <c r="G49" s="449" t="s">
        <v>284</v>
      </c>
      <c r="H49" s="449"/>
      <c r="I49" s="449"/>
      <c r="J49" s="43"/>
      <c r="K49" s="43"/>
    </row>
    <row r="50" spans="2:11" ht="30.75" customHeight="1" x14ac:dyDescent="0.2">
      <c r="B50" s="549"/>
      <c r="C50" s="219" t="s">
        <v>339</v>
      </c>
      <c r="D50" s="451" t="s">
        <v>339</v>
      </c>
      <c r="E50" s="451"/>
      <c r="F50" s="451"/>
      <c r="G50" s="451" t="s">
        <v>339</v>
      </c>
      <c r="H50" s="451"/>
      <c r="I50" s="467"/>
      <c r="J50" s="43"/>
      <c r="K50" s="43"/>
    </row>
    <row r="51" spans="2:11" ht="32.25" customHeight="1" x14ac:dyDescent="0.2">
      <c r="B51" s="220" t="s">
        <v>285</v>
      </c>
      <c r="C51" s="451" t="s">
        <v>350</v>
      </c>
      <c r="D51" s="451"/>
      <c r="E51" s="451"/>
      <c r="F51" s="451"/>
      <c r="G51" s="451"/>
      <c r="H51" s="451"/>
      <c r="I51" s="451"/>
      <c r="J51" s="46"/>
      <c r="K51" s="46"/>
    </row>
    <row r="52" spans="2:11" ht="28.5" customHeight="1" x14ac:dyDescent="0.2">
      <c r="B52" s="201" t="s">
        <v>286</v>
      </c>
      <c r="C52" s="451" t="s">
        <v>340</v>
      </c>
      <c r="D52" s="451"/>
      <c r="E52" s="451"/>
      <c r="F52" s="451"/>
      <c r="G52" s="451"/>
      <c r="H52" s="451"/>
      <c r="I52" s="467"/>
      <c r="J52" s="46"/>
      <c r="K52" s="46"/>
    </row>
    <row r="53" spans="2:11" ht="30" customHeight="1" x14ac:dyDescent="0.2">
      <c r="B53" s="217" t="s">
        <v>287</v>
      </c>
      <c r="C53" s="451" t="s">
        <v>347</v>
      </c>
      <c r="D53" s="451"/>
      <c r="E53" s="451"/>
      <c r="F53" s="451"/>
      <c r="G53" s="451"/>
      <c r="H53" s="451"/>
      <c r="I53" s="467"/>
      <c r="J53" s="47"/>
      <c r="K53" s="47"/>
    </row>
    <row r="54" spans="2:11" ht="31.5" customHeight="1" x14ac:dyDescent="0.2">
      <c r="B54" s="217" t="s">
        <v>288</v>
      </c>
      <c r="C54" s="451"/>
      <c r="D54" s="451"/>
      <c r="E54" s="451"/>
      <c r="F54" s="451"/>
      <c r="G54" s="451"/>
      <c r="H54" s="451"/>
      <c r="I54" s="451"/>
      <c r="J54" s="53"/>
      <c r="K54" s="53"/>
    </row>
    <row r="55" spans="2:11" x14ac:dyDescent="0.2">
      <c r="B55" s="48"/>
      <c r="C55" s="49"/>
      <c r="D55" s="49"/>
      <c r="E55" s="50"/>
      <c r="F55" s="50"/>
      <c r="G55" s="51"/>
      <c r="H55" s="52"/>
      <c r="I55" s="49"/>
      <c r="J55" s="53"/>
      <c r="K55" s="53"/>
    </row>
    <row r="56" spans="2:11" x14ac:dyDescent="0.2">
      <c r="B56" s="48"/>
      <c r="C56" s="49"/>
      <c r="D56" s="49"/>
      <c r="E56" s="50"/>
      <c r="F56" s="50"/>
      <c r="G56" s="51"/>
      <c r="H56" s="52"/>
      <c r="I56" s="49"/>
      <c r="J56" s="53"/>
      <c r="K56" s="53"/>
    </row>
    <row r="57" spans="2:11" x14ac:dyDescent="0.2">
      <c r="B57" s="48"/>
      <c r="C57" s="49"/>
      <c r="D57" s="49"/>
      <c r="E57" s="50"/>
      <c r="F57" s="50"/>
      <c r="G57" s="51"/>
      <c r="H57" s="52"/>
      <c r="I57" s="49"/>
      <c r="J57" s="53"/>
      <c r="K57" s="53"/>
    </row>
    <row r="58" spans="2:11" x14ac:dyDescent="0.2">
      <c r="B58" s="48"/>
      <c r="C58" s="49"/>
      <c r="D58" s="49"/>
      <c r="E58" s="50"/>
      <c r="F58" s="50"/>
      <c r="G58" s="51"/>
      <c r="H58" s="52"/>
      <c r="I58" s="49"/>
      <c r="J58" s="53"/>
      <c r="K58" s="53"/>
    </row>
    <row r="59" spans="2:11" x14ac:dyDescent="0.2">
      <c r="B59" s="48"/>
      <c r="C59" s="49"/>
      <c r="D59" s="49"/>
      <c r="E59" s="50"/>
      <c r="F59" s="50"/>
      <c r="G59" s="51"/>
      <c r="H59" s="52"/>
      <c r="I59" s="49"/>
      <c r="J59" s="53"/>
      <c r="K59" s="53"/>
    </row>
    <row r="60" spans="2:11" ht="25.5" customHeight="1" x14ac:dyDescent="0.2">
      <c r="B60" s="48"/>
      <c r="C60" s="49"/>
      <c r="D60" s="49"/>
      <c r="E60" s="50"/>
      <c r="F60" s="50"/>
      <c r="G60" s="51"/>
      <c r="H60" s="52"/>
      <c r="I60" s="49"/>
      <c r="J60" s="53"/>
      <c r="K60" s="53"/>
    </row>
  </sheetData>
  <sheetProtection algorithmName="SHA-512" hashValue="rOlRfi+JZ2LjeW4GPxZmluUbzI2DQsTC00N4IxHUM8vPrcEdkr83xR+FlRNwY96dQvxAjKSPE2jnAIeCyMVyeA==" saltValue="AwxrWZikftT4VITo/NcsPA==" spinCount="100000" sheet="1" objects="1" scenarios="1"/>
  <mergeCells count="59">
    <mergeCell ref="B1:B3"/>
    <mergeCell ref="C1:H1"/>
    <mergeCell ref="I1:I3"/>
    <mergeCell ref="C2:H2"/>
    <mergeCell ref="C3:E3"/>
    <mergeCell ref="F3:H3"/>
    <mergeCell ref="B4:I4"/>
    <mergeCell ref="B5:I5"/>
    <mergeCell ref="D6:E6"/>
    <mergeCell ref="F6:I6"/>
    <mergeCell ref="D7:E7"/>
    <mergeCell ref="F7:G7"/>
    <mergeCell ref="C15:I15"/>
    <mergeCell ref="C8:F8"/>
    <mergeCell ref="H8:I8"/>
    <mergeCell ref="C9:F9"/>
    <mergeCell ref="H9:I9"/>
    <mergeCell ref="C10:I10"/>
    <mergeCell ref="C11:I11"/>
    <mergeCell ref="C12:F12"/>
    <mergeCell ref="H12:I12"/>
    <mergeCell ref="C13:F13"/>
    <mergeCell ref="H13:I13"/>
    <mergeCell ref="C14:I14"/>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B48:I48"/>
    <mergeCell ref="C24:E24"/>
    <mergeCell ref="G24:I24"/>
    <mergeCell ref="B25:I25"/>
    <mergeCell ref="F27:F38"/>
    <mergeCell ref="G27:G38"/>
    <mergeCell ref="I27:I38"/>
    <mergeCell ref="C39:I39"/>
    <mergeCell ref="B40:I44"/>
    <mergeCell ref="C45:I45"/>
    <mergeCell ref="C46:I46"/>
    <mergeCell ref="C47:I47"/>
    <mergeCell ref="C52:I52"/>
    <mergeCell ref="C53:I53"/>
    <mergeCell ref="C54:I54"/>
    <mergeCell ref="B49:B50"/>
    <mergeCell ref="D49:F49"/>
    <mergeCell ref="G49:I49"/>
    <mergeCell ref="D50:F50"/>
    <mergeCell ref="G50:I50"/>
    <mergeCell ref="C51:I51"/>
  </mergeCells>
  <dataValidations count="7">
    <dataValidation type="list" showDropDown="1" showInputMessage="1" showErrorMessage="1" sqref="K12" xr:uid="{00000000-0002-0000-0500-000000000000}">
      <formula1>O17:O19</formula1>
    </dataValidation>
    <dataValidation type="list" allowBlank="1" showInputMessage="1" showErrorMessage="1" sqref="H12:I12" xr:uid="{00000000-0002-0000-0500-000001000000}">
      <formula1>M17:M19</formula1>
    </dataValidation>
    <dataValidation type="list" allowBlank="1" showInputMessage="1" showErrorMessage="1" sqref="C24:E24" xr:uid="{00000000-0002-0000-0500-000002000000}">
      <formula1>$M$12:$M$15</formula1>
    </dataValidation>
    <dataValidation type="list" allowBlank="1" showInputMessage="1" showErrorMessage="1" sqref="C9:F9" xr:uid="{00000000-0002-0000-0500-000003000000}">
      <formula1>$M$6:$M$9</formula1>
    </dataValidation>
    <dataValidation type="list" allowBlank="1" showInputMessage="1" showErrorMessage="1" sqref="H13:I13" xr:uid="{00000000-0002-0000-0500-000004000000}">
      <formula1>$N$5:$N$8</formula1>
    </dataValidation>
    <dataValidation type="list" allowBlank="1" showInputMessage="1" showErrorMessage="1" sqref="C7 I7" xr:uid="{00000000-0002-0000-0500-000005000000}">
      <formula1>$N$11:$N$12</formula1>
    </dataValidation>
    <dataValidation type="list" allowBlank="1" showInputMessage="1" showErrorMessage="1" sqref="J10:K10" xr:uid="{00000000-0002-0000-0500-000006000000}">
      <formula1>$M$21:$M$26</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788801"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788801" r:id="rId4"/>
      </mc:Fallback>
    </mc:AlternateContent>
  </oleObject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3" tint="0.79998168889431442"/>
  </sheetPr>
  <dimension ref="A1:X60"/>
  <sheetViews>
    <sheetView topLeftCell="A25" zoomScale="95" zoomScaleNormal="95" workbookViewId="0">
      <selection activeCell="J37" sqref="J37"/>
    </sheetView>
  </sheetViews>
  <sheetFormatPr baseColWidth="10" defaultColWidth="0" defaultRowHeight="12.75" x14ac:dyDescent="0.2"/>
  <cols>
    <col min="1" max="1" width="1" style="10" customWidth="1"/>
    <col min="2" max="2" width="25.42578125" style="8" customWidth="1"/>
    <col min="3" max="3" width="14.5703125" style="7" customWidth="1"/>
    <col min="4" max="4" width="20.140625" style="7" customWidth="1"/>
    <col min="5" max="5" width="16.42578125" style="7" customWidth="1"/>
    <col min="6" max="6" width="25" style="7" customWidth="1"/>
    <col min="7" max="7" width="22" style="9" customWidth="1"/>
    <col min="8" max="8" width="20.5703125" style="7" customWidth="1"/>
    <col min="9" max="9" width="22.42578125" style="7" customWidth="1"/>
    <col min="10" max="11" width="22.42578125" style="10" customWidth="1"/>
    <col min="12" max="12" width="0" style="11" hidden="1" customWidth="1"/>
    <col min="13" max="14" width="0" style="178" hidden="1" customWidth="1"/>
    <col min="15" max="21" width="0" style="11" hidden="1" customWidth="1"/>
    <col min="22" max="24" width="0" style="12" hidden="1" customWidth="1"/>
    <col min="25" max="16384" width="11.42578125" style="7" hidden="1"/>
  </cols>
  <sheetData>
    <row r="1" spans="2:14" ht="37.5" customHeight="1" x14ac:dyDescent="0.2">
      <c r="B1" s="570"/>
      <c r="C1" s="528" t="s">
        <v>25</v>
      </c>
      <c r="D1" s="528"/>
      <c r="E1" s="528"/>
      <c r="F1" s="528"/>
      <c r="G1" s="528"/>
      <c r="H1" s="528"/>
      <c r="I1" s="571"/>
      <c r="J1" s="13"/>
      <c r="K1" s="13"/>
      <c r="M1" s="177" t="s">
        <v>47</v>
      </c>
    </row>
    <row r="2" spans="2:14" ht="37.5" customHeight="1" x14ac:dyDescent="0.2">
      <c r="B2" s="570"/>
      <c r="C2" s="528" t="s">
        <v>239</v>
      </c>
      <c r="D2" s="528"/>
      <c r="E2" s="528"/>
      <c r="F2" s="528"/>
      <c r="G2" s="528"/>
      <c r="H2" s="528"/>
      <c r="I2" s="571"/>
      <c r="J2" s="13"/>
      <c r="K2" s="13"/>
      <c r="M2" s="177" t="s">
        <v>48</v>
      </c>
    </row>
    <row r="3" spans="2:14" ht="37.5" customHeight="1" x14ac:dyDescent="0.2">
      <c r="B3" s="570"/>
      <c r="C3" s="528" t="s">
        <v>240</v>
      </c>
      <c r="D3" s="528"/>
      <c r="E3" s="528"/>
      <c r="F3" s="528" t="s">
        <v>241</v>
      </c>
      <c r="G3" s="528"/>
      <c r="H3" s="528"/>
      <c r="I3" s="571"/>
      <c r="J3" s="13"/>
      <c r="K3" s="13"/>
      <c r="M3" s="177" t="s">
        <v>50</v>
      </c>
    </row>
    <row r="4" spans="2:14" ht="23.25" customHeight="1" x14ac:dyDescent="0.2">
      <c r="B4" s="530"/>
      <c r="C4" s="530"/>
      <c r="D4" s="530"/>
      <c r="E4" s="530"/>
      <c r="F4" s="530"/>
      <c r="G4" s="530"/>
      <c r="H4" s="530"/>
      <c r="I4" s="530"/>
      <c r="J4" s="15"/>
      <c r="K4" s="15"/>
    </row>
    <row r="5" spans="2:14" ht="24" customHeight="1" x14ac:dyDescent="0.2">
      <c r="B5" s="533" t="s">
        <v>234</v>
      </c>
      <c r="C5" s="533"/>
      <c r="D5" s="533"/>
      <c r="E5" s="533"/>
      <c r="F5" s="533"/>
      <c r="G5" s="533"/>
      <c r="H5" s="533"/>
      <c r="I5" s="533"/>
      <c r="J5" s="64"/>
      <c r="K5" s="64"/>
      <c r="N5" s="178" t="s">
        <v>57</v>
      </c>
    </row>
    <row r="6" spans="2:14" ht="30.75" customHeight="1" x14ac:dyDescent="0.2">
      <c r="B6" s="199" t="s">
        <v>242</v>
      </c>
      <c r="C6" s="200">
        <v>4</v>
      </c>
      <c r="D6" s="535" t="s">
        <v>243</v>
      </c>
      <c r="E6" s="535"/>
      <c r="F6" s="496" t="s">
        <v>292</v>
      </c>
      <c r="G6" s="496"/>
      <c r="H6" s="496"/>
      <c r="I6" s="496"/>
      <c r="J6" s="18"/>
      <c r="K6" s="18"/>
      <c r="M6" s="177" t="s">
        <v>60</v>
      </c>
      <c r="N6" s="178" t="s">
        <v>61</v>
      </c>
    </row>
    <row r="7" spans="2:14" ht="30.75" customHeight="1" x14ac:dyDescent="0.2">
      <c r="B7" s="199" t="s">
        <v>244</v>
      </c>
      <c r="C7" s="200" t="s">
        <v>81</v>
      </c>
      <c r="D7" s="535" t="s">
        <v>245</v>
      </c>
      <c r="E7" s="535"/>
      <c r="F7" s="498" t="s">
        <v>289</v>
      </c>
      <c r="G7" s="498"/>
      <c r="H7" s="201" t="s">
        <v>246</v>
      </c>
      <c r="I7" s="200" t="s">
        <v>76</v>
      </c>
      <c r="J7" s="20"/>
      <c r="K7" s="20"/>
      <c r="M7" s="177" t="s">
        <v>65</v>
      </c>
      <c r="N7" s="178" t="s">
        <v>66</v>
      </c>
    </row>
    <row r="8" spans="2:14" ht="30.75" customHeight="1" x14ac:dyDescent="0.2">
      <c r="B8" s="199" t="s">
        <v>247</v>
      </c>
      <c r="C8" s="496" t="s">
        <v>293</v>
      </c>
      <c r="D8" s="496"/>
      <c r="E8" s="496"/>
      <c r="F8" s="496"/>
      <c r="G8" s="201" t="s">
        <v>248</v>
      </c>
      <c r="H8" s="508">
        <v>7551</v>
      </c>
      <c r="I8" s="508"/>
      <c r="J8" s="22"/>
      <c r="K8" s="22"/>
      <c r="M8" s="177" t="s">
        <v>69</v>
      </c>
      <c r="N8" s="178" t="s">
        <v>70</v>
      </c>
    </row>
    <row r="9" spans="2:14" ht="30.75" customHeight="1" x14ac:dyDescent="0.2">
      <c r="B9" s="199" t="s">
        <v>48</v>
      </c>
      <c r="C9" s="510" t="s">
        <v>65</v>
      </c>
      <c r="D9" s="510"/>
      <c r="E9" s="510"/>
      <c r="F9" s="510"/>
      <c r="G9" s="201" t="s">
        <v>249</v>
      </c>
      <c r="H9" s="511" t="s">
        <v>305</v>
      </c>
      <c r="I9" s="511"/>
      <c r="J9" s="23"/>
      <c r="K9" s="23"/>
      <c r="M9" s="179" t="s">
        <v>73</v>
      </c>
    </row>
    <row r="10" spans="2:14" ht="30.75" customHeight="1" x14ac:dyDescent="0.2">
      <c r="B10" s="199" t="s">
        <v>250</v>
      </c>
      <c r="C10" s="496" t="s">
        <v>345</v>
      </c>
      <c r="D10" s="496"/>
      <c r="E10" s="496"/>
      <c r="F10" s="496"/>
      <c r="G10" s="496"/>
      <c r="H10" s="496"/>
      <c r="I10" s="496"/>
      <c r="J10" s="25"/>
      <c r="K10" s="25"/>
      <c r="M10" s="179"/>
    </row>
    <row r="11" spans="2:14" ht="30.75" customHeight="1" x14ac:dyDescent="0.2">
      <c r="B11" s="199" t="s">
        <v>251</v>
      </c>
      <c r="C11" s="498" t="s">
        <v>304</v>
      </c>
      <c r="D11" s="498"/>
      <c r="E11" s="498"/>
      <c r="F11" s="498"/>
      <c r="G11" s="498"/>
      <c r="H11" s="498"/>
      <c r="I11" s="498"/>
      <c r="J11" s="20"/>
      <c r="K11" s="20"/>
      <c r="M11" s="179"/>
      <c r="N11" s="178" t="s">
        <v>76</v>
      </c>
    </row>
    <row r="12" spans="2:14" ht="30.75" customHeight="1" x14ac:dyDescent="0.2">
      <c r="B12" s="199" t="s">
        <v>254</v>
      </c>
      <c r="C12" s="516" t="s">
        <v>323</v>
      </c>
      <c r="D12" s="516"/>
      <c r="E12" s="516"/>
      <c r="F12" s="516"/>
      <c r="G12" s="201" t="s">
        <v>252</v>
      </c>
      <c r="H12" s="477" t="s">
        <v>91</v>
      </c>
      <c r="I12" s="477"/>
      <c r="J12" s="20"/>
      <c r="K12" s="20"/>
      <c r="M12" s="179" t="s">
        <v>80</v>
      </c>
      <c r="N12" s="178" t="s">
        <v>81</v>
      </c>
    </row>
    <row r="13" spans="2:14" ht="30.75" customHeight="1" x14ac:dyDescent="0.2">
      <c r="B13" s="199" t="s">
        <v>255</v>
      </c>
      <c r="C13" s="517" t="s">
        <v>335</v>
      </c>
      <c r="D13" s="517"/>
      <c r="E13" s="517"/>
      <c r="F13" s="517"/>
      <c r="G13" s="201" t="s">
        <v>253</v>
      </c>
      <c r="H13" s="498" t="s">
        <v>70</v>
      </c>
      <c r="I13" s="498"/>
      <c r="J13" s="20"/>
      <c r="K13" s="20"/>
      <c r="M13" s="179" t="s">
        <v>84</v>
      </c>
    </row>
    <row r="14" spans="2:14" ht="44.25" customHeight="1" x14ac:dyDescent="0.2">
      <c r="B14" s="199" t="s">
        <v>256</v>
      </c>
      <c r="C14" s="519" t="s">
        <v>328</v>
      </c>
      <c r="D14" s="519"/>
      <c r="E14" s="519"/>
      <c r="F14" s="519"/>
      <c r="G14" s="519"/>
      <c r="H14" s="519"/>
      <c r="I14" s="519"/>
      <c r="J14" s="25"/>
      <c r="K14" s="25"/>
      <c r="M14" s="179" t="s">
        <v>86</v>
      </c>
    </row>
    <row r="15" spans="2:14" ht="33.75" customHeight="1" x14ac:dyDescent="0.2">
      <c r="B15" s="199" t="s">
        <v>257</v>
      </c>
      <c r="C15" s="505" t="s">
        <v>327</v>
      </c>
      <c r="D15" s="506"/>
      <c r="E15" s="506"/>
      <c r="F15" s="506"/>
      <c r="G15" s="506"/>
      <c r="H15" s="506"/>
      <c r="I15" s="568"/>
      <c r="J15" s="26"/>
      <c r="K15" s="26"/>
      <c r="M15" s="179" t="s">
        <v>88</v>
      </c>
    </row>
    <row r="16" spans="2:14" ht="22.5" customHeight="1" x14ac:dyDescent="0.2">
      <c r="B16" s="199" t="s">
        <v>258</v>
      </c>
      <c r="C16" s="496" t="s">
        <v>331</v>
      </c>
      <c r="D16" s="496"/>
      <c r="E16" s="496"/>
      <c r="F16" s="496"/>
      <c r="G16" s="496"/>
      <c r="H16" s="496"/>
      <c r="I16" s="496"/>
      <c r="J16" s="27"/>
      <c r="K16" s="27"/>
      <c r="M16" s="179"/>
    </row>
    <row r="17" spans="2:13" ht="30.75" customHeight="1" x14ac:dyDescent="0.2">
      <c r="B17" s="199" t="s">
        <v>259</v>
      </c>
      <c r="C17" s="498" t="s">
        <v>308</v>
      </c>
      <c r="D17" s="499"/>
      <c r="E17" s="499"/>
      <c r="F17" s="499"/>
      <c r="G17" s="499"/>
      <c r="H17" s="499"/>
      <c r="I17" s="499"/>
      <c r="J17" s="28"/>
      <c r="K17" s="28"/>
      <c r="M17" s="179" t="s">
        <v>91</v>
      </c>
    </row>
    <row r="18" spans="2:13" ht="18" customHeight="1" x14ac:dyDescent="0.2">
      <c r="B18" s="567" t="s">
        <v>265</v>
      </c>
      <c r="C18" s="502" t="s">
        <v>237</v>
      </c>
      <c r="D18" s="502"/>
      <c r="E18" s="502"/>
      <c r="F18" s="503" t="s">
        <v>238</v>
      </c>
      <c r="G18" s="503"/>
      <c r="H18" s="503"/>
      <c r="I18" s="503"/>
      <c r="J18" s="29"/>
      <c r="K18" s="29"/>
      <c r="M18" s="179" t="s">
        <v>79</v>
      </c>
    </row>
    <row r="19" spans="2:13" ht="39.75" customHeight="1" x14ac:dyDescent="0.2">
      <c r="B19" s="567"/>
      <c r="C19" s="496" t="s">
        <v>315</v>
      </c>
      <c r="D19" s="496"/>
      <c r="E19" s="496"/>
      <c r="F19" s="496" t="s">
        <v>316</v>
      </c>
      <c r="G19" s="496"/>
      <c r="H19" s="496"/>
      <c r="I19" s="496"/>
      <c r="J19" s="27"/>
      <c r="K19" s="27"/>
      <c r="M19" s="179" t="s">
        <v>95</v>
      </c>
    </row>
    <row r="20" spans="2:13" ht="39.75" customHeight="1" x14ac:dyDescent="0.2">
      <c r="B20" s="202" t="s">
        <v>266</v>
      </c>
      <c r="C20" s="474" t="s">
        <v>308</v>
      </c>
      <c r="D20" s="475"/>
      <c r="E20" s="476"/>
      <c r="F20" s="477" t="s">
        <v>308</v>
      </c>
      <c r="G20" s="477"/>
      <c r="H20" s="477"/>
      <c r="I20" s="478"/>
      <c r="J20" s="20"/>
      <c r="K20" s="20"/>
      <c r="M20" s="179"/>
    </row>
    <row r="21" spans="2:13" ht="42" customHeight="1" x14ac:dyDescent="0.2">
      <c r="B21" s="202" t="s">
        <v>267</v>
      </c>
      <c r="C21" s="479" t="s">
        <v>317</v>
      </c>
      <c r="D21" s="480"/>
      <c r="E21" s="481"/>
      <c r="F21" s="479" t="s">
        <v>318</v>
      </c>
      <c r="G21" s="480"/>
      <c r="H21" s="480"/>
      <c r="I21" s="482"/>
      <c r="J21" s="26"/>
      <c r="K21" s="26"/>
      <c r="M21" s="179"/>
    </row>
    <row r="22" spans="2:13" ht="33" customHeight="1" x14ac:dyDescent="0.2">
      <c r="B22" s="202" t="s">
        <v>268</v>
      </c>
      <c r="C22" s="483">
        <v>44197</v>
      </c>
      <c r="D22" s="480"/>
      <c r="E22" s="481"/>
      <c r="F22" s="201" t="s">
        <v>271</v>
      </c>
      <c r="G22" s="203">
        <v>15679</v>
      </c>
      <c r="H22" s="201" t="s">
        <v>275</v>
      </c>
      <c r="I22" s="204">
        <f>G22</f>
        <v>15679</v>
      </c>
      <c r="J22" s="31"/>
      <c r="K22" s="31"/>
      <c r="M22" s="179"/>
    </row>
    <row r="23" spans="2:13" ht="27" customHeight="1" x14ac:dyDescent="0.2">
      <c r="B23" s="202" t="s">
        <v>269</v>
      </c>
      <c r="C23" s="483">
        <v>44561</v>
      </c>
      <c r="D23" s="480"/>
      <c r="E23" s="481"/>
      <c r="F23" s="201" t="s">
        <v>272</v>
      </c>
      <c r="G23" s="545">
        <v>34797</v>
      </c>
      <c r="H23" s="546"/>
      <c r="I23" s="547"/>
      <c r="J23" s="32"/>
      <c r="K23" s="32"/>
      <c r="M23" s="179"/>
    </row>
    <row r="24" spans="2:13" ht="30.75" customHeight="1" x14ac:dyDescent="0.2">
      <c r="B24" s="205" t="s">
        <v>270</v>
      </c>
      <c r="C24" s="487" t="s">
        <v>88</v>
      </c>
      <c r="D24" s="488"/>
      <c r="E24" s="489"/>
      <c r="F24" s="206" t="s">
        <v>274</v>
      </c>
      <c r="G24" s="479" t="s">
        <v>223</v>
      </c>
      <c r="H24" s="480"/>
      <c r="I24" s="481"/>
      <c r="J24" s="29"/>
      <c r="K24" s="29"/>
      <c r="M24" s="179"/>
    </row>
    <row r="25" spans="2:13" ht="22.5" customHeight="1" x14ac:dyDescent="0.2">
      <c r="B25" s="468" t="s">
        <v>235</v>
      </c>
      <c r="C25" s="469"/>
      <c r="D25" s="469"/>
      <c r="E25" s="469"/>
      <c r="F25" s="469"/>
      <c r="G25" s="469"/>
      <c r="H25" s="469"/>
      <c r="I25" s="470"/>
      <c r="J25" s="64"/>
      <c r="K25" s="64"/>
      <c r="M25" s="179"/>
    </row>
    <row r="26" spans="2:13" ht="43.5" customHeight="1" x14ac:dyDescent="0.2">
      <c r="B26" s="207" t="s">
        <v>105</v>
      </c>
      <c r="C26" s="208" t="s">
        <v>261</v>
      </c>
      <c r="D26" s="208" t="s">
        <v>260</v>
      </c>
      <c r="E26" s="209" t="s">
        <v>264</v>
      </c>
      <c r="F26" s="208" t="s">
        <v>263</v>
      </c>
      <c r="G26" s="208" t="s">
        <v>262</v>
      </c>
      <c r="H26" s="209" t="s">
        <v>276</v>
      </c>
      <c r="I26" s="210" t="s">
        <v>273</v>
      </c>
      <c r="J26" s="27"/>
      <c r="K26" s="27"/>
      <c r="M26" s="179"/>
    </row>
    <row r="27" spans="2:13" ht="15" customHeight="1" x14ac:dyDescent="0.2">
      <c r="B27" s="211" t="s">
        <v>333</v>
      </c>
      <c r="C27" s="212">
        <v>0</v>
      </c>
      <c r="D27" s="213">
        <v>0</v>
      </c>
      <c r="E27" s="214">
        <f>IF(OR(C27=0,C27=""),0,D27/C27)</f>
        <v>0</v>
      </c>
      <c r="F27" s="575">
        <f>SUM(C27:C38)</f>
        <v>34797</v>
      </c>
      <c r="G27" s="575">
        <f>SUM(D27:D38)</f>
        <v>6278</v>
      </c>
      <c r="H27" s="215">
        <f>+(D27*100%)/$G$23</f>
        <v>0</v>
      </c>
      <c r="I27" s="575">
        <f>G27+I22</f>
        <v>21957</v>
      </c>
      <c r="J27" s="39"/>
      <c r="K27" s="39"/>
    </row>
    <row r="28" spans="2:13" ht="15" customHeight="1" x14ac:dyDescent="0.2">
      <c r="B28" s="211" t="s">
        <v>114</v>
      </c>
      <c r="C28" s="212">
        <v>0</v>
      </c>
      <c r="D28" s="213">
        <v>0</v>
      </c>
      <c r="E28" s="214">
        <f t="shared" ref="E28:E38" si="0">IF(OR(C28=0,C28=""),0,D28/C28)</f>
        <v>0</v>
      </c>
      <c r="F28" s="576"/>
      <c r="G28" s="576"/>
      <c r="H28" s="215">
        <f>+IF(D28="","",((D28*100%)/$G$23)+H27)</f>
        <v>0</v>
      </c>
      <c r="I28" s="576"/>
      <c r="J28" s="39"/>
      <c r="K28" s="39"/>
    </row>
    <row r="29" spans="2:13" ht="15" customHeight="1" x14ac:dyDescent="0.2">
      <c r="B29" s="211" t="s">
        <v>115</v>
      </c>
      <c r="C29" s="212">
        <v>3866</v>
      </c>
      <c r="D29" s="213">
        <v>3822</v>
      </c>
      <c r="E29" s="214">
        <f t="shared" si="0"/>
        <v>0.98861872736678735</v>
      </c>
      <c r="F29" s="576"/>
      <c r="G29" s="576"/>
      <c r="H29" s="215">
        <f t="shared" ref="H29:H38" si="1">+IF(D29="","",((D29*100%)/$G$23)+H28)</f>
        <v>0.10983705491852747</v>
      </c>
      <c r="I29" s="576"/>
      <c r="J29" s="39"/>
      <c r="K29" s="39"/>
    </row>
    <row r="30" spans="2:13" ht="15" customHeight="1" x14ac:dyDescent="0.2">
      <c r="B30" s="211" t="s">
        <v>116</v>
      </c>
      <c r="C30" s="212">
        <v>3866</v>
      </c>
      <c r="D30" s="213">
        <f>2457-1</f>
        <v>2456</v>
      </c>
      <c r="E30" s="214">
        <f t="shared" si="0"/>
        <v>0.63528194516295911</v>
      </c>
      <c r="F30" s="576"/>
      <c r="G30" s="576"/>
      <c r="H30" s="215">
        <f t="shared" si="1"/>
        <v>0.18041785211368797</v>
      </c>
      <c r="I30" s="576"/>
      <c r="J30" s="39"/>
      <c r="K30" s="39"/>
    </row>
    <row r="31" spans="2:13" ht="15" customHeight="1" x14ac:dyDescent="0.2">
      <c r="B31" s="211" t="s">
        <v>117</v>
      </c>
      <c r="C31" s="212">
        <v>3866</v>
      </c>
      <c r="D31" s="213"/>
      <c r="E31" s="214">
        <f t="shared" si="0"/>
        <v>0</v>
      </c>
      <c r="F31" s="576"/>
      <c r="G31" s="576"/>
      <c r="H31" s="215" t="str">
        <f t="shared" si="1"/>
        <v/>
      </c>
      <c r="I31" s="576"/>
      <c r="J31" s="39"/>
      <c r="K31" s="39"/>
    </row>
    <row r="32" spans="2:13" ht="15" customHeight="1" x14ac:dyDescent="0.2">
      <c r="B32" s="211" t="s">
        <v>118</v>
      </c>
      <c r="C32" s="212">
        <v>3866</v>
      </c>
      <c r="D32" s="213"/>
      <c r="E32" s="214">
        <f t="shared" si="0"/>
        <v>0</v>
      </c>
      <c r="F32" s="576"/>
      <c r="G32" s="576"/>
      <c r="H32" s="215" t="str">
        <f t="shared" si="1"/>
        <v/>
      </c>
      <c r="I32" s="576"/>
      <c r="J32" s="39"/>
      <c r="K32" s="39"/>
    </row>
    <row r="33" spans="2:11" ht="15" customHeight="1" x14ac:dyDescent="0.2">
      <c r="B33" s="211" t="s">
        <v>119</v>
      </c>
      <c r="C33" s="212">
        <v>3866</v>
      </c>
      <c r="D33" s="213"/>
      <c r="E33" s="214">
        <f t="shared" si="0"/>
        <v>0</v>
      </c>
      <c r="F33" s="576"/>
      <c r="G33" s="576"/>
      <c r="H33" s="215" t="str">
        <f t="shared" si="1"/>
        <v/>
      </c>
      <c r="I33" s="576"/>
      <c r="J33" s="39"/>
      <c r="K33" s="39"/>
    </row>
    <row r="34" spans="2:11" ht="15" customHeight="1" x14ac:dyDescent="0.2">
      <c r="B34" s="211" t="s">
        <v>120</v>
      </c>
      <c r="C34" s="212">
        <v>3866</v>
      </c>
      <c r="D34" s="213"/>
      <c r="E34" s="214">
        <f t="shared" si="0"/>
        <v>0</v>
      </c>
      <c r="F34" s="576"/>
      <c r="G34" s="576"/>
      <c r="H34" s="215" t="str">
        <f t="shared" si="1"/>
        <v/>
      </c>
      <c r="I34" s="576"/>
      <c r="J34" s="39"/>
      <c r="K34" s="39"/>
    </row>
    <row r="35" spans="2:11" ht="15" customHeight="1" x14ac:dyDescent="0.2">
      <c r="B35" s="211" t="s">
        <v>121</v>
      </c>
      <c r="C35" s="212">
        <v>3866</v>
      </c>
      <c r="D35" s="213"/>
      <c r="E35" s="214">
        <f t="shared" si="0"/>
        <v>0</v>
      </c>
      <c r="F35" s="576"/>
      <c r="G35" s="576"/>
      <c r="H35" s="215" t="str">
        <f t="shared" si="1"/>
        <v/>
      </c>
      <c r="I35" s="576"/>
      <c r="J35" s="39"/>
      <c r="K35" s="39"/>
    </row>
    <row r="36" spans="2:11" ht="15" customHeight="1" x14ac:dyDescent="0.2">
      <c r="B36" s="211" t="s">
        <v>122</v>
      </c>
      <c r="C36" s="212">
        <v>3866</v>
      </c>
      <c r="D36" s="213"/>
      <c r="E36" s="214">
        <f t="shared" si="0"/>
        <v>0</v>
      </c>
      <c r="F36" s="576"/>
      <c r="G36" s="576"/>
      <c r="H36" s="215" t="str">
        <f t="shared" si="1"/>
        <v/>
      </c>
      <c r="I36" s="576"/>
      <c r="J36" s="39"/>
      <c r="K36" s="39"/>
    </row>
    <row r="37" spans="2:11" ht="15" customHeight="1" x14ac:dyDescent="0.2">
      <c r="B37" s="211" t="s">
        <v>123</v>
      </c>
      <c r="C37" s="212">
        <v>1936</v>
      </c>
      <c r="D37" s="213"/>
      <c r="E37" s="214">
        <f t="shared" si="0"/>
        <v>0</v>
      </c>
      <c r="F37" s="576"/>
      <c r="G37" s="576"/>
      <c r="H37" s="215" t="str">
        <f t="shared" si="1"/>
        <v/>
      </c>
      <c r="I37" s="576"/>
      <c r="J37" s="39"/>
      <c r="K37" s="39"/>
    </row>
    <row r="38" spans="2:11" ht="15" customHeight="1" x14ac:dyDescent="0.2">
      <c r="B38" s="211" t="s">
        <v>124</v>
      </c>
      <c r="C38" s="212">
        <v>1933</v>
      </c>
      <c r="D38" s="213"/>
      <c r="E38" s="214">
        <f t="shared" si="0"/>
        <v>0</v>
      </c>
      <c r="F38" s="577"/>
      <c r="G38" s="577"/>
      <c r="H38" s="215" t="str">
        <f t="shared" si="1"/>
        <v/>
      </c>
      <c r="I38" s="577"/>
      <c r="J38" s="39"/>
      <c r="K38" s="39"/>
    </row>
    <row r="39" spans="2:11" ht="52.5" customHeight="1" x14ac:dyDescent="0.2">
      <c r="B39" s="216" t="s">
        <v>277</v>
      </c>
      <c r="C39" s="471" t="s">
        <v>358</v>
      </c>
      <c r="D39" s="472"/>
      <c r="E39" s="472"/>
      <c r="F39" s="472"/>
      <c r="G39" s="472"/>
      <c r="H39" s="472"/>
      <c r="I39" s="556"/>
      <c r="J39" s="40"/>
      <c r="K39" s="40"/>
    </row>
    <row r="40" spans="2:11" ht="34.5" customHeight="1" x14ac:dyDescent="0.2">
      <c r="B40" s="557"/>
      <c r="C40" s="453"/>
      <c r="D40" s="453"/>
      <c r="E40" s="453"/>
      <c r="F40" s="453"/>
      <c r="G40" s="453"/>
      <c r="H40" s="453"/>
      <c r="I40" s="558"/>
      <c r="J40" s="64"/>
      <c r="K40" s="64"/>
    </row>
    <row r="41" spans="2:11" ht="34.5" customHeight="1" x14ac:dyDescent="0.2">
      <c r="B41" s="559"/>
      <c r="C41" s="456"/>
      <c r="D41" s="456"/>
      <c r="E41" s="456"/>
      <c r="F41" s="456"/>
      <c r="G41" s="456"/>
      <c r="H41" s="456"/>
      <c r="I41" s="560"/>
      <c r="J41" s="40"/>
      <c r="K41" s="40"/>
    </row>
    <row r="42" spans="2:11" ht="34.5" customHeight="1" x14ac:dyDescent="0.2">
      <c r="B42" s="559"/>
      <c r="C42" s="456"/>
      <c r="D42" s="456"/>
      <c r="E42" s="456"/>
      <c r="F42" s="456"/>
      <c r="G42" s="456"/>
      <c r="H42" s="456"/>
      <c r="I42" s="560"/>
      <c r="J42" s="40"/>
      <c r="K42" s="40"/>
    </row>
    <row r="43" spans="2:11" ht="34.5" customHeight="1" x14ac:dyDescent="0.2">
      <c r="B43" s="559"/>
      <c r="C43" s="456"/>
      <c r="D43" s="456"/>
      <c r="E43" s="456"/>
      <c r="F43" s="456"/>
      <c r="G43" s="456"/>
      <c r="H43" s="456"/>
      <c r="I43" s="560"/>
      <c r="J43" s="40"/>
      <c r="K43" s="40"/>
    </row>
    <row r="44" spans="2:11" ht="87.75" customHeight="1" x14ac:dyDescent="0.2">
      <c r="B44" s="561"/>
      <c r="C44" s="459"/>
      <c r="D44" s="459"/>
      <c r="E44" s="459"/>
      <c r="F44" s="459"/>
      <c r="G44" s="459"/>
      <c r="H44" s="459"/>
      <c r="I44" s="562"/>
      <c r="J44" s="41"/>
      <c r="K44" s="41"/>
    </row>
    <row r="45" spans="2:11" ht="69" customHeight="1" x14ac:dyDescent="0.2">
      <c r="B45" s="199" t="s">
        <v>278</v>
      </c>
      <c r="C45" s="461" t="s">
        <v>359</v>
      </c>
      <c r="D45" s="462"/>
      <c r="E45" s="462"/>
      <c r="F45" s="462"/>
      <c r="G45" s="462"/>
      <c r="H45" s="462"/>
      <c r="I45" s="563"/>
      <c r="J45" s="42"/>
      <c r="K45" s="42"/>
    </row>
    <row r="46" spans="2:11" ht="32.25" customHeight="1" x14ac:dyDescent="0.2">
      <c r="B46" s="199" t="s">
        <v>279</v>
      </c>
      <c r="C46" s="564" t="s">
        <v>362</v>
      </c>
      <c r="D46" s="565"/>
      <c r="E46" s="565"/>
      <c r="F46" s="565"/>
      <c r="G46" s="565"/>
      <c r="H46" s="565"/>
      <c r="I46" s="566"/>
      <c r="J46" s="42"/>
      <c r="K46" s="42"/>
    </row>
    <row r="47" spans="2:11" ht="33.75" customHeight="1" x14ac:dyDescent="0.2">
      <c r="B47" s="217" t="s">
        <v>280</v>
      </c>
      <c r="C47" s="564" t="s">
        <v>351</v>
      </c>
      <c r="D47" s="565"/>
      <c r="E47" s="565"/>
      <c r="F47" s="565"/>
      <c r="G47" s="565"/>
      <c r="H47" s="565"/>
      <c r="I47" s="566"/>
      <c r="J47" s="42"/>
      <c r="K47" s="42"/>
    </row>
    <row r="48" spans="2:11" ht="22.5" customHeight="1" x14ac:dyDescent="0.2">
      <c r="B48" s="469" t="s">
        <v>236</v>
      </c>
      <c r="C48" s="469"/>
      <c r="D48" s="469"/>
      <c r="E48" s="469"/>
      <c r="F48" s="469"/>
      <c r="G48" s="469"/>
      <c r="H48" s="469"/>
      <c r="I48" s="469"/>
      <c r="J48" s="42"/>
      <c r="K48" s="42"/>
    </row>
    <row r="49" spans="2:11" ht="22.5" customHeight="1" x14ac:dyDescent="0.2">
      <c r="B49" s="548" t="s">
        <v>281</v>
      </c>
      <c r="C49" s="218" t="s">
        <v>282</v>
      </c>
      <c r="D49" s="449" t="s">
        <v>283</v>
      </c>
      <c r="E49" s="449"/>
      <c r="F49" s="449"/>
      <c r="G49" s="449" t="s">
        <v>284</v>
      </c>
      <c r="H49" s="449"/>
      <c r="I49" s="449"/>
      <c r="J49" s="43"/>
      <c r="K49" s="43"/>
    </row>
    <row r="50" spans="2:11" ht="32.25" customHeight="1" x14ac:dyDescent="0.2">
      <c r="B50" s="549"/>
      <c r="C50" s="219" t="s">
        <v>339</v>
      </c>
      <c r="D50" s="572" t="s">
        <v>339</v>
      </c>
      <c r="E50" s="573"/>
      <c r="F50" s="574"/>
      <c r="G50" s="572" t="s">
        <v>339</v>
      </c>
      <c r="H50" s="573"/>
      <c r="I50" s="574"/>
      <c r="J50" s="43"/>
      <c r="K50" s="43"/>
    </row>
    <row r="51" spans="2:11" ht="32.25" customHeight="1" x14ac:dyDescent="0.2">
      <c r="B51" s="220" t="s">
        <v>285</v>
      </c>
      <c r="C51" s="451" t="s">
        <v>349</v>
      </c>
      <c r="D51" s="451"/>
      <c r="E51" s="451"/>
      <c r="F51" s="451"/>
      <c r="G51" s="451"/>
      <c r="H51" s="451"/>
      <c r="I51" s="451"/>
      <c r="J51" s="46"/>
      <c r="K51" s="46"/>
    </row>
    <row r="52" spans="2:11" ht="28.5" customHeight="1" x14ac:dyDescent="0.2">
      <c r="B52" s="201" t="s">
        <v>286</v>
      </c>
      <c r="C52" s="451" t="s">
        <v>340</v>
      </c>
      <c r="D52" s="451"/>
      <c r="E52" s="451"/>
      <c r="F52" s="451"/>
      <c r="G52" s="451"/>
      <c r="H52" s="451"/>
      <c r="I52" s="467"/>
      <c r="J52" s="46"/>
      <c r="K52" s="46"/>
    </row>
    <row r="53" spans="2:11" ht="30" customHeight="1" x14ac:dyDescent="0.2">
      <c r="B53" s="217" t="s">
        <v>287</v>
      </c>
      <c r="C53" s="451" t="s">
        <v>347</v>
      </c>
      <c r="D53" s="451"/>
      <c r="E53" s="451"/>
      <c r="F53" s="451"/>
      <c r="G53" s="451"/>
      <c r="H53" s="451"/>
      <c r="I53" s="467"/>
      <c r="J53" s="47"/>
      <c r="K53" s="47"/>
    </row>
    <row r="54" spans="2:11" ht="31.5" customHeight="1" x14ac:dyDescent="0.2">
      <c r="B54" s="217" t="s">
        <v>288</v>
      </c>
      <c r="C54" s="451"/>
      <c r="D54" s="451"/>
      <c r="E54" s="451"/>
      <c r="F54" s="451"/>
      <c r="G54" s="451"/>
      <c r="H54" s="451"/>
      <c r="I54" s="451"/>
      <c r="J54" s="53"/>
      <c r="K54" s="53"/>
    </row>
    <row r="55" spans="2:11" x14ac:dyDescent="0.2">
      <c r="B55" s="48"/>
      <c r="C55" s="49"/>
      <c r="D55" s="49"/>
      <c r="E55" s="50"/>
      <c r="F55" s="50"/>
      <c r="G55" s="51"/>
      <c r="H55" s="52"/>
      <c r="I55" s="49"/>
      <c r="J55" s="53"/>
      <c r="K55" s="53"/>
    </row>
    <row r="56" spans="2:11" x14ac:dyDescent="0.2">
      <c r="B56" s="48"/>
      <c r="C56" s="49"/>
      <c r="D56" s="49"/>
      <c r="E56" s="50"/>
      <c r="F56" s="50"/>
      <c r="G56" s="51"/>
      <c r="H56" s="52"/>
      <c r="I56" s="49"/>
      <c r="J56" s="53"/>
      <c r="K56" s="53"/>
    </row>
    <row r="57" spans="2:11" x14ac:dyDescent="0.2">
      <c r="B57" s="48"/>
      <c r="C57" s="49"/>
      <c r="D57" s="49"/>
      <c r="E57" s="50"/>
      <c r="F57" s="50"/>
      <c r="G57" s="51"/>
      <c r="H57" s="52"/>
      <c r="I57" s="49"/>
      <c r="J57" s="53"/>
      <c r="K57" s="53"/>
    </row>
    <row r="58" spans="2:11" x14ac:dyDescent="0.2">
      <c r="B58" s="48"/>
      <c r="C58" s="49"/>
      <c r="D58" s="49"/>
      <c r="E58" s="50"/>
      <c r="F58" s="50"/>
      <c r="G58" s="51"/>
      <c r="H58" s="52"/>
      <c r="I58" s="49"/>
      <c r="J58" s="53"/>
      <c r="K58" s="53"/>
    </row>
    <row r="59" spans="2:11" x14ac:dyDescent="0.2">
      <c r="B59" s="48"/>
      <c r="C59" s="49"/>
      <c r="D59" s="49"/>
      <c r="E59" s="50"/>
      <c r="F59" s="50"/>
      <c r="G59" s="51"/>
      <c r="H59" s="52"/>
      <c r="I59" s="49"/>
      <c r="J59" s="53"/>
      <c r="K59" s="53"/>
    </row>
    <row r="60" spans="2:11" ht="25.5" customHeight="1" x14ac:dyDescent="0.2">
      <c r="B60" s="48"/>
      <c r="C60" s="49"/>
      <c r="D60" s="49"/>
      <c r="E60" s="50"/>
      <c r="F60" s="50"/>
      <c r="G60" s="51"/>
      <c r="H60" s="52"/>
      <c r="I60" s="49"/>
      <c r="J60" s="53"/>
      <c r="K60" s="53"/>
    </row>
  </sheetData>
  <sheetProtection algorithmName="SHA-512" hashValue="s+gDFDfRpdQziISlZqwVDvqhgqHEMUE1ce6RUH57CvtmzzQaZGbcdur7S8mrTOgjIjpvT7asIyfUXvZJXljkvQ==" saltValue="ftaetOH2J8USqJqM0jjAKA==" spinCount="100000" sheet="1" objects="1" scenarios="1"/>
  <mergeCells count="59">
    <mergeCell ref="B1:B3"/>
    <mergeCell ref="C1:H1"/>
    <mergeCell ref="I1:I3"/>
    <mergeCell ref="C2:H2"/>
    <mergeCell ref="C3:E3"/>
    <mergeCell ref="F3:H3"/>
    <mergeCell ref="B4:I4"/>
    <mergeCell ref="B5:I5"/>
    <mergeCell ref="D6:E6"/>
    <mergeCell ref="F6:I6"/>
    <mergeCell ref="D7:E7"/>
    <mergeCell ref="F7:G7"/>
    <mergeCell ref="C15:I15"/>
    <mergeCell ref="C8:F8"/>
    <mergeCell ref="H8:I8"/>
    <mergeCell ref="C9:F9"/>
    <mergeCell ref="H9:I9"/>
    <mergeCell ref="C10:I10"/>
    <mergeCell ref="C11:I11"/>
    <mergeCell ref="C12:F12"/>
    <mergeCell ref="H12:I12"/>
    <mergeCell ref="C13:F13"/>
    <mergeCell ref="H13:I13"/>
    <mergeCell ref="C14:I14"/>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B48:I48"/>
    <mergeCell ref="C24:E24"/>
    <mergeCell ref="G24:I24"/>
    <mergeCell ref="B25:I25"/>
    <mergeCell ref="F27:F38"/>
    <mergeCell ref="G27:G38"/>
    <mergeCell ref="I27:I38"/>
    <mergeCell ref="C39:I39"/>
    <mergeCell ref="B40:I44"/>
    <mergeCell ref="C45:I45"/>
    <mergeCell ref="C46:I46"/>
    <mergeCell ref="C47:I47"/>
    <mergeCell ref="C52:I52"/>
    <mergeCell ref="C53:I53"/>
    <mergeCell ref="C54:I54"/>
    <mergeCell ref="B49:B50"/>
    <mergeCell ref="D49:F49"/>
    <mergeCell ref="G49:I49"/>
    <mergeCell ref="D50:F50"/>
    <mergeCell ref="G50:I50"/>
    <mergeCell ref="C51:I51"/>
  </mergeCells>
  <dataValidations count="7">
    <dataValidation type="list" allowBlank="1" showInputMessage="1" showErrorMessage="1" sqref="C7 I7" xr:uid="{00000000-0002-0000-0600-000000000000}">
      <formula1>$N$11:$N$12</formula1>
    </dataValidation>
    <dataValidation type="list" allowBlank="1" showInputMessage="1" showErrorMessage="1" sqref="H13:I13" xr:uid="{00000000-0002-0000-0600-000001000000}">
      <formula1>$N$5:$N$8</formula1>
    </dataValidation>
    <dataValidation type="list" allowBlank="1" showInputMessage="1" showErrorMessage="1" sqref="C9:F9" xr:uid="{00000000-0002-0000-0600-000002000000}">
      <formula1>$M$6:$M$9</formula1>
    </dataValidation>
    <dataValidation type="list" allowBlank="1" showInputMessage="1" showErrorMessage="1" sqref="C24:E24" xr:uid="{00000000-0002-0000-0600-000003000000}">
      <formula1>$M$12:$M$15</formula1>
    </dataValidation>
    <dataValidation type="list" allowBlank="1" showInputMessage="1" showErrorMessage="1" sqref="H12:I12" xr:uid="{00000000-0002-0000-0600-000004000000}">
      <formula1>M17:M19</formula1>
    </dataValidation>
    <dataValidation type="list" showDropDown="1" showInputMessage="1" showErrorMessage="1" sqref="K12" xr:uid="{00000000-0002-0000-0600-000005000000}">
      <formula1>O17:O19</formula1>
    </dataValidation>
    <dataValidation type="list" allowBlank="1" showInputMessage="1" showErrorMessage="1" sqref="J10:K10" xr:uid="{00000000-0002-0000-0600-000006000000}">
      <formula1>$M$21:$M$26</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789825"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789825" r:id="rId4"/>
      </mc:Fallback>
    </mc:AlternateContent>
  </oleObjec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3" tint="0.79998168889431442"/>
  </sheetPr>
  <dimension ref="B1:X68"/>
  <sheetViews>
    <sheetView topLeftCell="B22" zoomScale="90" zoomScaleNormal="90" workbookViewId="0">
      <selection activeCell="C30" sqref="C30:I41"/>
    </sheetView>
  </sheetViews>
  <sheetFormatPr baseColWidth="10" defaultRowHeight="12.75" x14ac:dyDescent="0.2"/>
  <cols>
    <col min="1" max="1" width="1" style="7" customWidth="1"/>
    <col min="2" max="2" width="25.42578125" style="8" customWidth="1"/>
    <col min="3" max="3" width="14.5703125" style="7" customWidth="1"/>
    <col min="4" max="4" width="20.140625" style="7" customWidth="1"/>
    <col min="5" max="5" width="16.42578125" style="7" customWidth="1"/>
    <col min="6" max="6" width="25" style="7" customWidth="1"/>
    <col min="7" max="7" width="22" style="9" customWidth="1"/>
    <col min="8" max="8" width="20.5703125" style="7" customWidth="1"/>
    <col min="9" max="9" width="22.42578125" style="7" customWidth="1"/>
    <col min="10" max="11" width="22.42578125" style="10" customWidth="1"/>
    <col min="12" max="21" width="11.42578125" style="11"/>
    <col min="22" max="24" width="11.42578125" style="12"/>
    <col min="25" max="16384" width="11.42578125" style="7"/>
  </cols>
  <sheetData>
    <row r="1" spans="2:14" ht="6" customHeight="1" thickBot="1" x14ac:dyDescent="0.25"/>
    <row r="2" spans="2:14" ht="25.5" customHeight="1" x14ac:dyDescent="0.2">
      <c r="B2" s="406"/>
      <c r="C2" s="404" t="s">
        <v>24</v>
      </c>
      <c r="D2" s="404"/>
      <c r="E2" s="404"/>
      <c r="F2" s="404"/>
      <c r="G2" s="404"/>
      <c r="H2" s="404"/>
      <c r="I2" s="408"/>
      <c r="J2" s="13"/>
      <c r="K2" s="13"/>
      <c r="M2" s="14" t="s">
        <v>47</v>
      </c>
    </row>
    <row r="3" spans="2:14" ht="25.5" customHeight="1" x14ac:dyDescent="0.2">
      <c r="B3" s="407"/>
      <c r="C3" s="405" t="s">
        <v>25</v>
      </c>
      <c r="D3" s="405"/>
      <c r="E3" s="405"/>
      <c r="F3" s="405"/>
      <c r="G3" s="405"/>
      <c r="H3" s="405"/>
      <c r="I3" s="409"/>
      <c r="J3" s="13"/>
      <c r="K3" s="13"/>
      <c r="M3" s="14" t="s">
        <v>48</v>
      </c>
    </row>
    <row r="4" spans="2:14" ht="25.5" customHeight="1" x14ac:dyDescent="0.2">
      <c r="B4" s="407"/>
      <c r="C4" s="405" t="s">
        <v>49</v>
      </c>
      <c r="D4" s="405"/>
      <c r="E4" s="405"/>
      <c r="F4" s="405"/>
      <c r="G4" s="405"/>
      <c r="H4" s="405"/>
      <c r="I4" s="409"/>
      <c r="J4" s="13"/>
      <c r="K4" s="13"/>
      <c r="M4" s="14" t="s">
        <v>50</v>
      </c>
    </row>
    <row r="5" spans="2:14" ht="25.5" customHeight="1" x14ac:dyDescent="0.2">
      <c r="B5" s="407"/>
      <c r="C5" s="405" t="s">
        <v>51</v>
      </c>
      <c r="D5" s="405"/>
      <c r="E5" s="405"/>
      <c r="F5" s="405"/>
      <c r="G5" s="410" t="s">
        <v>52</v>
      </c>
      <c r="H5" s="410"/>
      <c r="I5" s="409"/>
      <c r="J5" s="13"/>
      <c r="K5" s="13"/>
      <c r="M5" s="14" t="s">
        <v>53</v>
      </c>
    </row>
    <row r="6" spans="2:14" ht="23.25" customHeight="1" x14ac:dyDescent="0.2">
      <c r="B6" s="389" t="s">
        <v>54</v>
      </c>
      <c r="C6" s="390"/>
      <c r="D6" s="390"/>
      <c r="E6" s="390"/>
      <c r="F6" s="390"/>
      <c r="G6" s="390"/>
      <c r="H6" s="390"/>
      <c r="I6" s="391"/>
      <c r="J6" s="15"/>
      <c r="K6" s="15"/>
    </row>
    <row r="7" spans="2:14" ht="24" customHeight="1" x14ac:dyDescent="0.2">
      <c r="B7" s="392" t="s">
        <v>55</v>
      </c>
      <c r="C7" s="393"/>
      <c r="D7" s="393"/>
      <c r="E7" s="393"/>
      <c r="F7" s="393"/>
      <c r="G7" s="393"/>
      <c r="H7" s="393"/>
      <c r="I7" s="394"/>
      <c r="J7" s="16"/>
      <c r="K7" s="16"/>
    </row>
    <row r="8" spans="2:14" ht="24" customHeight="1" x14ac:dyDescent="0.2">
      <c r="B8" s="395" t="s">
        <v>56</v>
      </c>
      <c r="C8" s="396"/>
      <c r="D8" s="396"/>
      <c r="E8" s="396"/>
      <c r="F8" s="396"/>
      <c r="G8" s="396"/>
      <c r="H8" s="396"/>
      <c r="I8" s="397"/>
      <c r="J8" s="64"/>
      <c r="K8" s="64"/>
      <c r="N8" s="6" t="s">
        <v>57</v>
      </c>
    </row>
    <row r="9" spans="2:14" ht="30.75" customHeight="1" x14ac:dyDescent="0.2">
      <c r="B9" s="104" t="s">
        <v>58</v>
      </c>
      <c r="C9" s="65">
        <v>14</v>
      </c>
      <c r="D9" s="401" t="s">
        <v>59</v>
      </c>
      <c r="E9" s="401"/>
      <c r="F9" s="352" t="s">
        <v>207</v>
      </c>
      <c r="G9" s="353"/>
      <c r="H9" s="353"/>
      <c r="I9" s="354"/>
      <c r="J9" s="18"/>
      <c r="K9" s="18"/>
      <c r="M9" s="14" t="s">
        <v>60</v>
      </c>
      <c r="N9" s="6" t="s">
        <v>61</v>
      </c>
    </row>
    <row r="10" spans="2:14" ht="30.75" customHeight="1" x14ac:dyDescent="0.2">
      <c r="B10" s="21" t="s">
        <v>62</v>
      </c>
      <c r="C10" s="66" t="s">
        <v>81</v>
      </c>
      <c r="D10" s="402" t="s">
        <v>63</v>
      </c>
      <c r="E10" s="403"/>
      <c r="F10" s="386" t="s">
        <v>155</v>
      </c>
      <c r="G10" s="387"/>
      <c r="H10" s="19" t="s">
        <v>64</v>
      </c>
      <c r="I10" s="82" t="s">
        <v>81</v>
      </c>
      <c r="J10" s="20"/>
      <c r="K10" s="20"/>
      <c r="M10" s="14" t="s">
        <v>65</v>
      </c>
      <c r="N10" s="6" t="s">
        <v>66</v>
      </c>
    </row>
    <row r="11" spans="2:14" ht="30.75" customHeight="1" x14ac:dyDescent="0.2">
      <c r="B11" s="21" t="s">
        <v>67</v>
      </c>
      <c r="C11" s="398" t="s">
        <v>156</v>
      </c>
      <c r="D11" s="398"/>
      <c r="E11" s="398"/>
      <c r="F11" s="398"/>
      <c r="G11" s="19" t="s">
        <v>68</v>
      </c>
      <c r="H11" s="399">
        <v>1032</v>
      </c>
      <c r="I11" s="400"/>
      <c r="J11" s="22"/>
      <c r="K11" s="22"/>
      <c r="M11" s="14" t="s">
        <v>69</v>
      </c>
      <c r="N11" s="6" t="s">
        <v>70</v>
      </c>
    </row>
    <row r="12" spans="2:14" ht="30.75" customHeight="1" x14ac:dyDescent="0.2">
      <c r="B12" s="21" t="s">
        <v>71</v>
      </c>
      <c r="C12" s="383" t="s">
        <v>65</v>
      </c>
      <c r="D12" s="383"/>
      <c r="E12" s="383"/>
      <c r="F12" s="383"/>
      <c r="G12" s="19" t="s">
        <v>72</v>
      </c>
      <c r="H12" s="578" t="s">
        <v>165</v>
      </c>
      <c r="I12" s="579"/>
      <c r="J12" s="23"/>
      <c r="K12" s="23"/>
      <c r="M12" s="24" t="s">
        <v>73</v>
      </c>
    </row>
    <row r="13" spans="2:14" ht="30.75" customHeight="1" x14ac:dyDescent="0.2">
      <c r="B13" s="21" t="s">
        <v>74</v>
      </c>
      <c r="C13" s="379" t="s">
        <v>45</v>
      </c>
      <c r="D13" s="379"/>
      <c r="E13" s="379"/>
      <c r="F13" s="379"/>
      <c r="G13" s="379"/>
      <c r="H13" s="379"/>
      <c r="I13" s="380"/>
      <c r="J13" s="25"/>
      <c r="K13" s="25"/>
      <c r="M13" s="24"/>
    </row>
    <row r="14" spans="2:14" ht="30.75" customHeight="1" x14ac:dyDescent="0.2">
      <c r="B14" s="21" t="s">
        <v>75</v>
      </c>
      <c r="C14" s="386" t="s">
        <v>153</v>
      </c>
      <c r="D14" s="387"/>
      <c r="E14" s="387"/>
      <c r="F14" s="387"/>
      <c r="G14" s="387"/>
      <c r="H14" s="387"/>
      <c r="I14" s="388"/>
      <c r="J14" s="20"/>
      <c r="K14" s="20"/>
      <c r="M14" s="24"/>
      <c r="N14" s="6" t="s">
        <v>76</v>
      </c>
    </row>
    <row r="15" spans="2:14" ht="30.75" customHeight="1" x14ac:dyDescent="0.2">
      <c r="B15" s="21" t="s">
        <v>77</v>
      </c>
      <c r="C15" s="352" t="s">
        <v>166</v>
      </c>
      <c r="D15" s="353"/>
      <c r="E15" s="353"/>
      <c r="F15" s="580"/>
      <c r="G15" s="19" t="s">
        <v>78</v>
      </c>
      <c r="H15" s="375" t="s">
        <v>91</v>
      </c>
      <c r="I15" s="376"/>
      <c r="J15" s="20"/>
      <c r="K15" s="20"/>
      <c r="M15" s="24" t="s">
        <v>80</v>
      </c>
      <c r="N15" s="6" t="s">
        <v>81</v>
      </c>
    </row>
    <row r="16" spans="2:14" ht="30.75" customHeight="1" x14ac:dyDescent="0.2">
      <c r="B16" s="21" t="s">
        <v>82</v>
      </c>
      <c r="C16" s="377" t="s">
        <v>215</v>
      </c>
      <c r="D16" s="378"/>
      <c r="E16" s="378"/>
      <c r="F16" s="378"/>
      <c r="G16" s="19" t="s">
        <v>83</v>
      </c>
      <c r="H16" s="375" t="s">
        <v>70</v>
      </c>
      <c r="I16" s="376"/>
      <c r="J16" s="20"/>
      <c r="K16" s="20"/>
      <c r="M16" s="24" t="s">
        <v>84</v>
      </c>
    </row>
    <row r="17" spans="2:14" ht="36" customHeight="1" x14ac:dyDescent="0.2">
      <c r="B17" s="21" t="s">
        <v>85</v>
      </c>
      <c r="C17" s="581" t="s">
        <v>167</v>
      </c>
      <c r="D17" s="582"/>
      <c r="E17" s="582"/>
      <c r="F17" s="582"/>
      <c r="G17" s="582"/>
      <c r="H17" s="582"/>
      <c r="I17" s="583"/>
      <c r="J17" s="25"/>
      <c r="K17" s="25"/>
      <c r="M17" s="24" t="s">
        <v>86</v>
      </c>
      <c r="N17" s="6" t="s">
        <v>39</v>
      </c>
    </row>
    <row r="18" spans="2:14" ht="30.75" customHeight="1" x14ac:dyDescent="0.2">
      <c r="B18" s="21" t="s">
        <v>87</v>
      </c>
      <c r="C18" s="352" t="s">
        <v>168</v>
      </c>
      <c r="D18" s="353"/>
      <c r="E18" s="353"/>
      <c r="F18" s="353"/>
      <c r="G18" s="353"/>
      <c r="H18" s="353"/>
      <c r="I18" s="354"/>
      <c r="J18" s="26"/>
      <c r="K18" s="26"/>
      <c r="M18" s="24" t="s">
        <v>88</v>
      </c>
      <c r="N18" s="6" t="s">
        <v>40</v>
      </c>
    </row>
    <row r="19" spans="2:14" ht="30.75" customHeight="1" x14ac:dyDescent="0.2">
      <c r="B19" s="21" t="s">
        <v>89</v>
      </c>
      <c r="C19" s="584" t="s">
        <v>200</v>
      </c>
      <c r="D19" s="585"/>
      <c r="E19" s="585"/>
      <c r="F19" s="585"/>
      <c r="G19" s="585"/>
      <c r="H19" s="585"/>
      <c r="I19" s="586"/>
      <c r="J19" s="27"/>
      <c r="K19" s="27"/>
      <c r="M19" s="24"/>
      <c r="N19" s="6" t="s">
        <v>41</v>
      </c>
    </row>
    <row r="20" spans="2:14" ht="30.75" customHeight="1" x14ac:dyDescent="0.2">
      <c r="B20" s="21" t="s">
        <v>90</v>
      </c>
      <c r="C20" s="587" t="s">
        <v>152</v>
      </c>
      <c r="D20" s="588"/>
      <c r="E20" s="588"/>
      <c r="F20" s="588"/>
      <c r="G20" s="588"/>
      <c r="H20" s="588"/>
      <c r="I20" s="589"/>
      <c r="J20" s="28"/>
      <c r="K20" s="28"/>
      <c r="M20" s="24" t="s">
        <v>91</v>
      </c>
      <c r="N20" s="6" t="s">
        <v>42</v>
      </c>
    </row>
    <row r="21" spans="2:14" ht="27.75" customHeight="1" x14ac:dyDescent="0.2">
      <c r="B21" s="368" t="s">
        <v>92</v>
      </c>
      <c r="C21" s="370" t="s">
        <v>93</v>
      </c>
      <c r="D21" s="370"/>
      <c r="E21" s="370"/>
      <c r="F21" s="371" t="s">
        <v>94</v>
      </c>
      <c r="G21" s="371"/>
      <c r="H21" s="371"/>
      <c r="I21" s="372"/>
      <c r="J21" s="29"/>
      <c r="K21" s="29"/>
      <c r="M21" s="24" t="s">
        <v>79</v>
      </c>
      <c r="N21" s="6" t="s">
        <v>43</v>
      </c>
    </row>
    <row r="22" spans="2:14" ht="27" customHeight="1" x14ac:dyDescent="0.2">
      <c r="B22" s="369"/>
      <c r="C22" s="584" t="s">
        <v>169</v>
      </c>
      <c r="D22" s="585"/>
      <c r="E22" s="590"/>
      <c r="F22" s="584" t="s">
        <v>171</v>
      </c>
      <c r="G22" s="585"/>
      <c r="H22" s="585"/>
      <c r="I22" s="586"/>
      <c r="J22" s="27"/>
      <c r="K22" s="27"/>
      <c r="M22" s="24" t="s">
        <v>95</v>
      </c>
      <c r="N22" s="6" t="s">
        <v>44</v>
      </c>
    </row>
    <row r="23" spans="2:14" ht="39.75" customHeight="1" x14ac:dyDescent="0.2">
      <c r="B23" s="21" t="s">
        <v>96</v>
      </c>
      <c r="C23" s="386" t="s">
        <v>152</v>
      </c>
      <c r="D23" s="387"/>
      <c r="E23" s="591"/>
      <c r="F23" s="386" t="s">
        <v>152</v>
      </c>
      <c r="G23" s="387"/>
      <c r="H23" s="387"/>
      <c r="I23" s="388"/>
      <c r="J23" s="20"/>
      <c r="K23" s="20"/>
      <c r="M23" s="24"/>
      <c r="N23" s="6" t="s">
        <v>45</v>
      </c>
    </row>
    <row r="24" spans="2:14" ht="44.25" customHeight="1" x14ac:dyDescent="0.2">
      <c r="B24" s="21" t="s">
        <v>97</v>
      </c>
      <c r="C24" s="592" t="s">
        <v>170</v>
      </c>
      <c r="D24" s="593"/>
      <c r="E24" s="594"/>
      <c r="F24" s="584" t="s">
        <v>172</v>
      </c>
      <c r="G24" s="585"/>
      <c r="H24" s="585"/>
      <c r="I24" s="586"/>
      <c r="J24" s="26"/>
      <c r="K24" s="26"/>
      <c r="M24" s="30"/>
      <c r="N24" s="6" t="s">
        <v>46</v>
      </c>
    </row>
    <row r="25" spans="2:14" ht="29.25" customHeight="1" x14ac:dyDescent="0.2">
      <c r="B25" s="21" t="s">
        <v>98</v>
      </c>
      <c r="C25" s="355" t="s">
        <v>215</v>
      </c>
      <c r="D25" s="356"/>
      <c r="E25" s="357"/>
      <c r="F25" s="19" t="s">
        <v>99</v>
      </c>
      <c r="G25" s="595">
        <v>74</v>
      </c>
      <c r="H25" s="596"/>
      <c r="I25" s="597"/>
      <c r="J25" s="31"/>
      <c r="K25" s="31"/>
      <c r="M25" s="30"/>
    </row>
    <row r="26" spans="2:14" ht="27" customHeight="1" x14ac:dyDescent="0.2">
      <c r="B26" s="21" t="s">
        <v>100</v>
      </c>
      <c r="C26" s="352" t="s">
        <v>216</v>
      </c>
      <c r="D26" s="353"/>
      <c r="E26" s="580"/>
      <c r="F26" s="19" t="s">
        <v>101</v>
      </c>
      <c r="G26" s="595">
        <v>0</v>
      </c>
      <c r="H26" s="596"/>
      <c r="I26" s="597"/>
      <c r="J26" s="32"/>
      <c r="K26" s="32"/>
      <c r="M26" s="30"/>
    </row>
    <row r="27" spans="2:14" ht="47.25" customHeight="1" x14ac:dyDescent="0.2">
      <c r="B27" s="103" t="s">
        <v>102</v>
      </c>
      <c r="C27" s="386" t="s">
        <v>86</v>
      </c>
      <c r="D27" s="387"/>
      <c r="E27" s="591"/>
      <c r="F27" s="33" t="s">
        <v>103</v>
      </c>
      <c r="G27" s="362" t="s">
        <v>182</v>
      </c>
      <c r="H27" s="363"/>
      <c r="I27" s="364"/>
      <c r="J27" s="29"/>
      <c r="K27" s="29"/>
      <c r="M27" s="30"/>
    </row>
    <row r="28" spans="2:14" ht="30" customHeight="1" x14ac:dyDescent="0.2">
      <c r="B28" s="332" t="s">
        <v>104</v>
      </c>
      <c r="C28" s="333"/>
      <c r="D28" s="333"/>
      <c r="E28" s="333"/>
      <c r="F28" s="333"/>
      <c r="G28" s="333"/>
      <c r="H28" s="333"/>
      <c r="I28" s="334"/>
      <c r="J28" s="64"/>
      <c r="K28" s="64"/>
      <c r="M28" s="30"/>
    </row>
    <row r="29" spans="2:14" ht="56.25" customHeight="1" x14ac:dyDescent="0.2">
      <c r="B29" s="34" t="s">
        <v>105</v>
      </c>
      <c r="C29" s="35" t="s">
        <v>106</v>
      </c>
      <c r="D29" s="35" t="s">
        <v>107</v>
      </c>
      <c r="E29" s="35" t="s">
        <v>108</v>
      </c>
      <c r="F29" s="35" t="s">
        <v>109</v>
      </c>
      <c r="G29" s="36" t="s">
        <v>110</v>
      </c>
      <c r="H29" s="36" t="s">
        <v>111</v>
      </c>
      <c r="I29" s="37" t="s">
        <v>112</v>
      </c>
      <c r="J29" s="76" t="s">
        <v>162</v>
      </c>
      <c r="K29" s="27"/>
      <c r="M29" s="30"/>
    </row>
    <row r="30" spans="2:14" ht="19.5" customHeight="1" x14ac:dyDescent="0.2">
      <c r="B30" s="38" t="s">
        <v>113</v>
      </c>
      <c r="C30" s="147">
        <v>0</v>
      </c>
      <c r="D30" s="148">
        <f>+C30</f>
        <v>0</v>
      </c>
      <c r="E30" s="149">
        <v>0</v>
      </c>
      <c r="F30" s="150">
        <f>+E30</f>
        <v>0</v>
      </c>
      <c r="G30" s="151" t="e">
        <f>+C30/E30</f>
        <v>#DIV/0!</v>
      </c>
      <c r="H30" s="152" t="e">
        <f>+D30/F30</f>
        <v>#DIV/0!</v>
      </c>
      <c r="I30" s="153" t="e">
        <f>+D30/$G$26</f>
        <v>#DIV/0!</v>
      </c>
      <c r="J30" s="75">
        <v>0.99</v>
      </c>
      <c r="K30" s="39"/>
      <c r="M30" s="30"/>
    </row>
    <row r="31" spans="2:14" ht="19.5" customHeight="1" x14ac:dyDescent="0.2">
      <c r="B31" s="38" t="s">
        <v>114</v>
      </c>
      <c r="C31" s="147">
        <v>0</v>
      </c>
      <c r="D31" s="148">
        <f>+D30+C31</f>
        <v>0</v>
      </c>
      <c r="E31" s="149">
        <v>0</v>
      </c>
      <c r="F31" s="150">
        <f>+F30+E31</f>
        <v>0</v>
      </c>
      <c r="G31" s="151" t="e">
        <f t="shared" ref="G31:G41" si="0">+C31/E31</f>
        <v>#DIV/0!</v>
      </c>
      <c r="H31" s="152" t="e">
        <f t="shared" ref="H31:H41" si="1">+D31/F31</f>
        <v>#DIV/0!</v>
      </c>
      <c r="I31" s="153" t="e">
        <f t="shared" ref="I31:I40" si="2">+D31/$G$26</f>
        <v>#DIV/0!</v>
      </c>
      <c r="J31" s="75">
        <v>0.99</v>
      </c>
      <c r="K31" s="39"/>
      <c r="M31" s="30"/>
    </row>
    <row r="32" spans="2:14" ht="19.5" customHeight="1" x14ac:dyDescent="0.2">
      <c r="B32" s="38" t="s">
        <v>115</v>
      </c>
      <c r="C32" s="147">
        <v>0</v>
      </c>
      <c r="D32" s="148">
        <f t="shared" ref="D32:D41" si="3">+D31+C32</f>
        <v>0</v>
      </c>
      <c r="E32" s="149">
        <v>0</v>
      </c>
      <c r="F32" s="150">
        <f t="shared" ref="F32:F41" si="4">+F31+E32</f>
        <v>0</v>
      </c>
      <c r="G32" s="151" t="e">
        <f t="shared" si="0"/>
        <v>#DIV/0!</v>
      </c>
      <c r="H32" s="152" t="e">
        <f t="shared" si="1"/>
        <v>#DIV/0!</v>
      </c>
      <c r="I32" s="153" t="e">
        <f t="shared" si="2"/>
        <v>#DIV/0!</v>
      </c>
      <c r="J32" s="75">
        <v>0.99</v>
      </c>
      <c r="K32" s="39"/>
      <c r="M32" s="30"/>
    </row>
    <row r="33" spans="2:11" ht="19.5" customHeight="1" x14ac:dyDescent="0.2">
      <c r="B33" s="38" t="s">
        <v>116</v>
      </c>
      <c r="C33" s="147">
        <v>0</v>
      </c>
      <c r="D33" s="148">
        <f t="shared" si="3"/>
        <v>0</v>
      </c>
      <c r="E33" s="149">
        <v>0</v>
      </c>
      <c r="F33" s="150">
        <f t="shared" si="4"/>
        <v>0</v>
      </c>
      <c r="G33" s="151" t="e">
        <f t="shared" si="0"/>
        <v>#DIV/0!</v>
      </c>
      <c r="H33" s="152" t="e">
        <f t="shared" si="1"/>
        <v>#DIV/0!</v>
      </c>
      <c r="I33" s="153" t="e">
        <f t="shared" si="2"/>
        <v>#DIV/0!</v>
      </c>
      <c r="J33" s="75">
        <v>0.99</v>
      </c>
      <c r="K33" s="39"/>
    </row>
    <row r="34" spans="2:11" ht="19.5" customHeight="1" x14ac:dyDescent="0.2">
      <c r="B34" s="38" t="s">
        <v>117</v>
      </c>
      <c r="C34" s="147">
        <v>0</v>
      </c>
      <c r="D34" s="148">
        <f t="shared" si="3"/>
        <v>0</v>
      </c>
      <c r="E34" s="149">
        <v>0</v>
      </c>
      <c r="F34" s="150">
        <f t="shared" si="4"/>
        <v>0</v>
      </c>
      <c r="G34" s="151" t="e">
        <f t="shared" si="0"/>
        <v>#DIV/0!</v>
      </c>
      <c r="H34" s="152" t="e">
        <f t="shared" si="1"/>
        <v>#DIV/0!</v>
      </c>
      <c r="I34" s="153" t="e">
        <f t="shared" si="2"/>
        <v>#DIV/0!</v>
      </c>
      <c r="J34" s="75">
        <v>0.99</v>
      </c>
      <c r="K34" s="39"/>
    </row>
    <row r="35" spans="2:11" ht="19.5" customHeight="1" x14ac:dyDescent="0.2">
      <c r="B35" s="38" t="s">
        <v>118</v>
      </c>
      <c r="C35" s="147">
        <v>0</v>
      </c>
      <c r="D35" s="148">
        <f t="shared" si="3"/>
        <v>0</v>
      </c>
      <c r="E35" s="149">
        <v>0</v>
      </c>
      <c r="F35" s="150">
        <f t="shared" si="4"/>
        <v>0</v>
      </c>
      <c r="G35" s="151" t="e">
        <f t="shared" si="0"/>
        <v>#DIV/0!</v>
      </c>
      <c r="H35" s="152" t="e">
        <f t="shared" si="1"/>
        <v>#DIV/0!</v>
      </c>
      <c r="I35" s="153" t="e">
        <f t="shared" si="2"/>
        <v>#DIV/0!</v>
      </c>
      <c r="J35" s="75">
        <v>0.99</v>
      </c>
      <c r="K35" s="39"/>
    </row>
    <row r="36" spans="2:11" ht="19.5" customHeight="1" x14ac:dyDescent="0.2">
      <c r="B36" s="38" t="s">
        <v>119</v>
      </c>
      <c r="C36" s="147">
        <v>0</v>
      </c>
      <c r="D36" s="148">
        <f t="shared" si="3"/>
        <v>0</v>
      </c>
      <c r="E36" s="149">
        <v>0</v>
      </c>
      <c r="F36" s="150">
        <f t="shared" si="4"/>
        <v>0</v>
      </c>
      <c r="G36" s="151" t="e">
        <f t="shared" si="0"/>
        <v>#DIV/0!</v>
      </c>
      <c r="H36" s="152" t="e">
        <f t="shared" si="1"/>
        <v>#DIV/0!</v>
      </c>
      <c r="I36" s="153" t="e">
        <f t="shared" si="2"/>
        <v>#DIV/0!</v>
      </c>
      <c r="J36" s="75">
        <v>0.99</v>
      </c>
      <c r="K36" s="39"/>
    </row>
    <row r="37" spans="2:11" ht="19.5" customHeight="1" x14ac:dyDescent="0.2">
      <c r="B37" s="38" t="s">
        <v>120</v>
      </c>
      <c r="C37" s="147">
        <v>0</v>
      </c>
      <c r="D37" s="148">
        <f t="shared" si="3"/>
        <v>0</v>
      </c>
      <c r="E37" s="149">
        <v>0</v>
      </c>
      <c r="F37" s="150">
        <f t="shared" si="4"/>
        <v>0</v>
      </c>
      <c r="G37" s="151" t="e">
        <f t="shared" si="0"/>
        <v>#DIV/0!</v>
      </c>
      <c r="H37" s="152" t="e">
        <f t="shared" si="1"/>
        <v>#DIV/0!</v>
      </c>
      <c r="I37" s="153" t="e">
        <f t="shared" si="2"/>
        <v>#DIV/0!</v>
      </c>
      <c r="J37" s="75">
        <v>0.99</v>
      </c>
      <c r="K37" s="39"/>
    </row>
    <row r="38" spans="2:11" ht="19.5" customHeight="1" x14ac:dyDescent="0.2">
      <c r="B38" s="38" t="s">
        <v>121</v>
      </c>
      <c r="C38" s="147">
        <v>0</v>
      </c>
      <c r="D38" s="148">
        <f t="shared" si="3"/>
        <v>0</v>
      </c>
      <c r="E38" s="149">
        <v>0</v>
      </c>
      <c r="F38" s="150">
        <f t="shared" si="4"/>
        <v>0</v>
      </c>
      <c r="G38" s="151" t="e">
        <f t="shared" si="0"/>
        <v>#DIV/0!</v>
      </c>
      <c r="H38" s="152" t="e">
        <f t="shared" si="1"/>
        <v>#DIV/0!</v>
      </c>
      <c r="I38" s="153" t="e">
        <f t="shared" si="2"/>
        <v>#DIV/0!</v>
      </c>
      <c r="J38" s="75">
        <v>0.99</v>
      </c>
      <c r="K38" s="39"/>
    </row>
    <row r="39" spans="2:11" ht="19.5" customHeight="1" x14ac:dyDescent="0.2">
      <c r="B39" s="38" t="s">
        <v>122</v>
      </c>
      <c r="C39" s="147">
        <v>0</v>
      </c>
      <c r="D39" s="148">
        <f t="shared" si="3"/>
        <v>0</v>
      </c>
      <c r="E39" s="149">
        <v>0</v>
      </c>
      <c r="F39" s="150">
        <f t="shared" si="4"/>
        <v>0</v>
      </c>
      <c r="G39" s="151" t="e">
        <f t="shared" si="0"/>
        <v>#DIV/0!</v>
      </c>
      <c r="H39" s="152" t="e">
        <f t="shared" si="1"/>
        <v>#DIV/0!</v>
      </c>
      <c r="I39" s="153" t="e">
        <f t="shared" si="2"/>
        <v>#DIV/0!</v>
      </c>
      <c r="J39" s="75">
        <v>0.99</v>
      </c>
      <c r="K39" s="39"/>
    </row>
    <row r="40" spans="2:11" ht="19.5" customHeight="1" x14ac:dyDescent="0.2">
      <c r="B40" s="38" t="s">
        <v>123</v>
      </c>
      <c r="C40" s="147">
        <v>0</v>
      </c>
      <c r="D40" s="148">
        <f t="shared" si="3"/>
        <v>0</v>
      </c>
      <c r="E40" s="149">
        <v>0</v>
      </c>
      <c r="F40" s="150">
        <f t="shared" si="4"/>
        <v>0</v>
      </c>
      <c r="G40" s="151" t="e">
        <f t="shared" si="0"/>
        <v>#DIV/0!</v>
      </c>
      <c r="H40" s="152" t="e">
        <f t="shared" si="1"/>
        <v>#DIV/0!</v>
      </c>
      <c r="I40" s="153" t="e">
        <f t="shared" si="2"/>
        <v>#DIV/0!</v>
      </c>
      <c r="J40" s="75">
        <v>0.99</v>
      </c>
      <c r="K40" s="39"/>
    </row>
    <row r="41" spans="2:11" ht="19.5" customHeight="1" x14ac:dyDescent="0.2">
      <c r="B41" s="38" t="s">
        <v>124</v>
      </c>
      <c r="C41" s="147">
        <v>0</v>
      </c>
      <c r="D41" s="148">
        <f t="shared" si="3"/>
        <v>0</v>
      </c>
      <c r="E41" s="149">
        <v>0</v>
      </c>
      <c r="F41" s="150">
        <f t="shared" si="4"/>
        <v>0</v>
      </c>
      <c r="G41" s="151" t="e">
        <f t="shared" si="0"/>
        <v>#DIV/0!</v>
      </c>
      <c r="H41" s="152" t="e">
        <f t="shared" si="1"/>
        <v>#DIV/0!</v>
      </c>
      <c r="I41" s="153" t="e">
        <f>+D41/$G$26</f>
        <v>#DIV/0!</v>
      </c>
      <c r="J41" s="75">
        <v>0.99</v>
      </c>
      <c r="K41" s="39"/>
    </row>
    <row r="42" spans="2:11" ht="54.75" customHeight="1" x14ac:dyDescent="0.2">
      <c r="B42" s="83" t="s">
        <v>125</v>
      </c>
      <c r="C42" s="310"/>
      <c r="D42" s="310"/>
      <c r="E42" s="310"/>
      <c r="F42" s="310"/>
      <c r="G42" s="310"/>
      <c r="H42" s="310"/>
      <c r="I42" s="328"/>
      <c r="J42" s="40"/>
      <c r="K42" s="40"/>
    </row>
    <row r="43" spans="2:11" ht="29.25" customHeight="1" x14ac:dyDescent="0.2">
      <c r="B43" s="332" t="s">
        <v>126</v>
      </c>
      <c r="C43" s="333"/>
      <c r="D43" s="333"/>
      <c r="E43" s="333"/>
      <c r="F43" s="333"/>
      <c r="G43" s="333"/>
      <c r="H43" s="333"/>
      <c r="I43" s="334"/>
      <c r="J43" s="64"/>
      <c r="K43" s="64"/>
    </row>
    <row r="44" spans="2:11" ht="32.25" customHeight="1" x14ac:dyDescent="0.2">
      <c r="B44" s="340"/>
      <c r="C44" s="341"/>
      <c r="D44" s="341"/>
      <c r="E44" s="341"/>
      <c r="F44" s="341"/>
      <c r="G44" s="341"/>
      <c r="H44" s="341"/>
      <c r="I44" s="342"/>
      <c r="J44" s="64"/>
      <c r="K44" s="64"/>
    </row>
    <row r="45" spans="2:11" ht="32.25" customHeight="1" x14ac:dyDescent="0.2">
      <c r="B45" s="343"/>
      <c r="C45" s="344"/>
      <c r="D45" s="344"/>
      <c r="E45" s="344"/>
      <c r="F45" s="344"/>
      <c r="G45" s="344"/>
      <c r="H45" s="344"/>
      <c r="I45" s="345"/>
      <c r="J45" s="40"/>
      <c r="K45" s="40"/>
    </row>
    <row r="46" spans="2:11" ht="32.25" customHeight="1" x14ac:dyDescent="0.2">
      <c r="B46" s="343"/>
      <c r="C46" s="344"/>
      <c r="D46" s="344"/>
      <c r="E46" s="344"/>
      <c r="F46" s="344"/>
      <c r="G46" s="344"/>
      <c r="H46" s="344"/>
      <c r="I46" s="345"/>
      <c r="J46" s="40"/>
      <c r="K46" s="40"/>
    </row>
    <row r="47" spans="2:11" ht="32.25" customHeight="1" x14ac:dyDescent="0.2">
      <c r="B47" s="343"/>
      <c r="C47" s="344"/>
      <c r="D47" s="344"/>
      <c r="E47" s="344"/>
      <c r="F47" s="344"/>
      <c r="G47" s="344"/>
      <c r="H47" s="344"/>
      <c r="I47" s="345"/>
      <c r="J47" s="40"/>
      <c r="K47" s="40"/>
    </row>
    <row r="48" spans="2:11" ht="32.25" customHeight="1" x14ac:dyDescent="0.2">
      <c r="B48" s="346"/>
      <c r="C48" s="347"/>
      <c r="D48" s="347"/>
      <c r="E48" s="347"/>
      <c r="F48" s="347"/>
      <c r="G48" s="347"/>
      <c r="H48" s="347"/>
      <c r="I48" s="348"/>
      <c r="J48" s="41"/>
      <c r="K48" s="41"/>
    </row>
    <row r="49" spans="2:11" ht="79.5" customHeight="1" x14ac:dyDescent="0.2">
      <c r="B49" s="21" t="s">
        <v>127</v>
      </c>
      <c r="C49" s="598"/>
      <c r="D49" s="599"/>
      <c r="E49" s="599"/>
      <c r="F49" s="599"/>
      <c r="G49" s="599"/>
      <c r="H49" s="599"/>
      <c r="I49" s="600"/>
      <c r="J49" s="42"/>
      <c r="K49" s="42"/>
    </row>
    <row r="50" spans="2:11" ht="26.25" customHeight="1" x14ac:dyDescent="0.2">
      <c r="B50" s="21" t="s">
        <v>128</v>
      </c>
      <c r="C50" s="601"/>
      <c r="D50" s="602"/>
      <c r="E50" s="602"/>
      <c r="F50" s="602"/>
      <c r="G50" s="602"/>
      <c r="H50" s="602"/>
      <c r="I50" s="603"/>
      <c r="J50" s="42"/>
      <c r="K50" s="42"/>
    </row>
    <row r="51" spans="2:11" ht="64.5" customHeight="1" x14ac:dyDescent="0.2">
      <c r="B51" s="133" t="s">
        <v>129</v>
      </c>
      <c r="C51" s="598"/>
      <c r="D51" s="599"/>
      <c r="E51" s="599"/>
      <c r="F51" s="599"/>
      <c r="G51" s="599"/>
      <c r="H51" s="599"/>
      <c r="I51" s="600"/>
      <c r="J51" s="42"/>
      <c r="K51" s="42"/>
    </row>
    <row r="52" spans="2:11" ht="29.25" customHeight="1" x14ac:dyDescent="0.2">
      <c r="B52" s="332" t="s">
        <v>130</v>
      </c>
      <c r="C52" s="333"/>
      <c r="D52" s="333"/>
      <c r="E52" s="333"/>
      <c r="F52" s="333"/>
      <c r="G52" s="333"/>
      <c r="H52" s="333"/>
      <c r="I52" s="334"/>
      <c r="J52" s="42"/>
      <c r="K52" s="42"/>
    </row>
    <row r="53" spans="2:11" ht="33" customHeight="1" x14ac:dyDescent="0.2">
      <c r="B53" s="335" t="s">
        <v>131</v>
      </c>
      <c r="C53" s="134" t="s">
        <v>132</v>
      </c>
      <c r="D53" s="336" t="s">
        <v>133</v>
      </c>
      <c r="E53" s="336"/>
      <c r="F53" s="336"/>
      <c r="G53" s="336" t="s">
        <v>134</v>
      </c>
      <c r="H53" s="336"/>
      <c r="I53" s="337"/>
      <c r="J53" s="43"/>
      <c r="K53" s="43"/>
    </row>
    <row r="54" spans="2:11" ht="31.5" customHeight="1" x14ac:dyDescent="0.2">
      <c r="B54" s="335"/>
      <c r="C54" s="113"/>
      <c r="D54" s="310"/>
      <c r="E54" s="310"/>
      <c r="F54" s="310"/>
      <c r="G54" s="338"/>
      <c r="H54" s="338"/>
      <c r="I54" s="339"/>
      <c r="J54" s="43"/>
      <c r="K54" s="43"/>
    </row>
    <row r="55" spans="2:11" ht="31.5" customHeight="1" x14ac:dyDescent="0.2">
      <c r="B55" s="133" t="s">
        <v>135</v>
      </c>
      <c r="C55" s="604" t="s">
        <v>173</v>
      </c>
      <c r="D55" s="605"/>
      <c r="E55" s="323" t="s">
        <v>136</v>
      </c>
      <c r="F55" s="323"/>
      <c r="G55" s="322" t="s">
        <v>158</v>
      </c>
      <c r="H55" s="322"/>
      <c r="I55" s="324"/>
      <c r="J55" s="45"/>
      <c r="K55" s="45"/>
    </row>
    <row r="56" spans="2:11" ht="31.5" customHeight="1" x14ac:dyDescent="0.2">
      <c r="B56" s="133" t="s">
        <v>137</v>
      </c>
      <c r="C56" s="310" t="str">
        <f>+'[3]HV 1'!C56:D56</f>
        <v>NICOLAS ADOLFO CORREAL HUERTAS</v>
      </c>
      <c r="D56" s="310"/>
      <c r="E56" s="325" t="s">
        <v>138</v>
      </c>
      <c r="F56" s="325"/>
      <c r="G56" s="322" t="str">
        <f>+'[7]HV 1'!G59:I59</f>
        <v>DIANA VIDAL</v>
      </c>
      <c r="H56" s="322"/>
      <c r="I56" s="324"/>
      <c r="J56" s="45"/>
      <c r="K56" s="45"/>
    </row>
    <row r="57" spans="2:11" ht="31.5" customHeight="1" x14ac:dyDescent="0.2">
      <c r="B57" s="133" t="s">
        <v>139</v>
      </c>
      <c r="C57" s="310"/>
      <c r="D57" s="310"/>
      <c r="E57" s="311" t="s">
        <v>140</v>
      </c>
      <c r="F57" s="312"/>
      <c r="G57" s="315"/>
      <c r="H57" s="316"/>
      <c r="I57" s="317"/>
      <c r="J57" s="46"/>
      <c r="K57" s="46"/>
    </row>
    <row r="58" spans="2:11" ht="31.5" customHeight="1" thickBot="1" x14ac:dyDescent="0.25">
      <c r="B58" s="84" t="s">
        <v>141</v>
      </c>
      <c r="C58" s="321"/>
      <c r="D58" s="321"/>
      <c r="E58" s="313"/>
      <c r="F58" s="314"/>
      <c r="G58" s="318"/>
      <c r="H58" s="319"/>
      <c r="I58" s="320"/>
      <c r="J58" s="46"/>
      <c r="K58" s="46"/>
    </row>
    <row r="59" spans="2:11" hidden="1" x14ac:dyDescent="0.2">
      <c r="B59" s="3"/>
      <c r="C59" s="3"/>
      <c r="D59" s="5"/>
      <c r="E59" s="5"/>
      <c r="F59" s="5"/>
      <c r="G59" s="5"/>
      <c r="H59" s="5"/>
      <c r="I59" s="67"/>
      <c r="J59" s="47"/>
      <c r="K59" s="47"/>
    </row>
    <row r="60" spans="2:11" hidden="1" x14ac:dyDescent="0.2">
      <c r="B60" s="68"/>
      <c r="C60" s="69"/>
      <c r="D60" s="69"/>
      <c r="E60" s="70"/>
      <c r="F60" s="70"/>
      <c r="G60" s="71"/>
      <c r="H60" s="72"/>
      <c r="I60" s="69"/>
      <c r="J60" s="53"/>
      <c r="K60" s="53"/>
    </row>
    <row r="61" spans="2:11" hidden="1" x14ac:dyDescent="0.2">
      <c r="B61" s="68"/>
      <c r="C61" s="69"/>
      <c r="D61" s="69"/>
      <c r="E61" s="70"/>
      <c r="F61" s="70"/>
      <c r="G61" s="71"/>
      <c r="H61" s="72"/>
      <c r="I61" s="69"/>
      <c r="J61" s="53"/>
      <c r="K61" s="53"/>
    </row>
    <row r="62" spans="2:11" hidden="1" x14ac:dyDescent="0.2">
      <c r="B62" s="68"/>
      <c r="C62" s="69"/>
      <c r="D62" s="69"/>
      <c r="E62" s="70"/>
      <c r="F62" s="70"/>
      <c r="G62" s="71"/>
      <c r="H62" s="72"/>
      <c r="I62" s="69"/>
      <c r="J62" s="53"/>
      <c r="K62" s="53"/>
    </row>
    <row r="63" spans="2:11" hidden="1" x14ac:dyDescent="0.2">
      <c r="B63" s="68"/>
      <c r="C63" s="69"/>
      <c r="D63" s="69"/>
      <c r="E63" s="70"/>
      <c r="F63" s="70"/>
      <c r="G63" s="71"/>
      <c r="H63" s="72"/>
      <c r="I63" s="69"/>
      <c r="J63" s="53"/>
      <c r="K63" s="53"/>
    </row>
    <row r="64" spans="2:11" hidden="1" x14ac:dyDescent="0.2">
      <c r="B64" s="68"/>
      <c r="C64" s="69"/>
      <c r="D64" s="69"/>
      <c r="E64" s="70"/>
      <c r="F64" s="70"/>
      <c r="G64" s="71"/>
      <c r="H64" s="72"/>
      <c r="I64" s="69"/>
      <c r="J64" s="53"/>
      <c r="K64" s="53"/>
    </row>
    <row r="65" spans="2:11" hidden="1" x14ac:dyDescent="0.2">
      <c r="B65" s="68"/>
      <c r="C65" s="69"/>
      <c r="D65" s="69"/>
      <c r="E65" s="70"/>
      <c r="F65" s="70"/>
      <c r="G65" s="71"/>
      <c r="H65" s="72"/>
      <c r="I65" s="69"/>
      <c r="J65" s="53"/>
      <c r="K65" s="53"/>
    </row>
    <row r="66" spans="2:11" hidden="1" x14ac:dyDescent="0.2">
      <c r="B66" s="68"/>
      <c r="C66" s="69"/>
      <c r="D66" s="69"/>
      <c r="E66" s="70"/>
      <c r="F66" s="70"/>
      <c r="G66" s="71"/>
      <c r="H66" s="72"/>
      <c r="I66" s="69"/>
      <c r="J66" s="53"/>
      <c r="K66" s="53"/>
    </row>
    <row r="67" spans="2:11" hidden="1" x14ac:dyDescent="0.2">
      <c r="B67" s="68"/>
      <c r="C67" s="69"/>
      <c r="D67" s="69"/>
      <c r="E67" s="70"/>
      <c r="F67" s="70"/>
      <c r="G67" s="71"/>
      <c r="H67" s="72"/>
      <c r="I67" s="69"/>
      <c r="J67" s="53"/>
      <c r="K67" s="53"/>
    </row>
    <row r="68" spans="2:11" x14ac:dyDescent="0.2">
      <c r="B68" s="73"/>
      <c r="C68" s="12"/>
      <c r="D68" s="12"/>
      <c r="E68" s="12"/>
      <c r="F68" s="12"/>
      <c r="G68" s="74"/>
      <c r="H68" s="12"/>
      <c r="I68" s="12"/>
    </row>
  </sheetData>
  <mergeCells count="66">
    <mergeCell ref="C57:D57"/>
    <mergeCell ref="E57:F58"/>
    <mergeCell ref="G57:I58"/>
    <mergeCell ref="C58:D58"/>
    <mergeCell ref="C55:D55"/>
    <mergeCell ref="E55:F55"/>
    <mergeCell ref="G55:I55"/>
    <mergeCell ref="C56:D56"/>
    <mergeCell ref="E56:F56"/>
    <mergeCell ref="G56:I56"/>
    <mergeCell ref="C51:I51"/>
    <mergeCell ref="B52:I52"/>
    <mergeCell ref="B53:B54"/>
    <mergeCell ref="D53:F53"/>
    <mergeCell ref="G53:I53"/>
    <mergeCell ref="D54:F54"/>
    <mergeCell ref="G54:I54"/>
    <mergeCell ref="C42:I42"/>
    <mergeCell ref="B43:I43"/>
    <mergeCell ref="B44:I48"/>
    <mergeCell ref="C49:I49"/>
    <mergeCell ref="C50:I50"/>
    <mergeCell ref="C26:E26"/>
    <mergeCell ref="G26:I26"/>
    <mergeCell ref="C27:E27"/>
    <mergeCell ref="G27:I27"/>
    <mergeCell ref="B28:I28"/>
    <mergeCell ref="C23:E23"/>
    <mergeCell ref="F23:I23"/>
    <mergeCell ref="C24:E24"/>
    <mergeCell ref="F24:I24"/>
    <mergeCell ref="C25:E25"/>
    <mergeCell ref="G25:I25"/>
    <mergeCell ref="C17:I17"/>
    <mergeCell ref="C18:I18"/>
    <mergeCell ref="C19:I19"/>
    <mergeCell ref="C20:I20"/>
    <mergeCell ref="B21:B22"/>
    <mergeCell ref="C21:E21"/>
    <mergeCell ref="F21:I21"/>
    <mergeCell ref="C22:E22"/>
    <mergeCell ref="F22:I22"/>
    <mergeCell ref="C13:I13"/>
    <mergeCell ref="C14:I14"/>
    <mergeCell ref="C15:F15"/>
    <mergeCell ref="H15:I15"/>
    <mergeCell ref="C16:F16"/>
    <mergeCell ref="H16:I16"/>
    <mergeCell ref="D10:E10"/>
    <mergeCell ref="F10:G10"/>
    <mergeCell ref="C11:F11"/>
    <mergeCell ref="H11:I11"/>
    <mergeCell ref="C12:F12"/>
    <mergeCell ref="H12:I12"/>
    <mergeCell ref="B6:I6"/>
    <mergeCell ref="B7:I7"/>
    <mergeCell ref="B8:I8"/>
    <mergeCell ref="D9:E9"/>
    <mergeCell ref="F9:I9"/>
    <mergeCell ref="B2:B5"/>
    <mergeCell ref="C2:H2"/>
    <mergeCell ref="I2:I5"/>
    <mergeCell ref="C3:H3"/>
    <mergeCell ref="C4:H4"/>
    <mergeCell ref="C5:F5"/>
    <mergeCell ref="G5:H5"/>
  </mergeCells>
  <dataValidations count="8">
    <dataValidation type="list" allowBlank="1" showInputMessage="1" showErrorMessage="1" sqref="C27:E27" xr:uid="{00000000-0002-0000-0700-000000000000}">
      <formula1>$M$15:$M$18</formula1>
    </dataValidation>
    <dataValidation type="list" allowBlank="1" showInputMessage="1" showErrorMessage="1" sqref="C12:F12" xr:uid="{00000000-0002-0000-0700-000001000000}">
      <formula1>$M$9:$M$12</formula1>
    </dataValidation>
    <dataValidation type="list" allowBlank="1" showInputMessage="1" showErrorMessage="1" sqref="K15" xr:uid="{00000000-0002-0000-0700-000002000000}">
      <formula1>O20:O22</formula1>
    </dataValidation>
    <dataValidation type="list" allowBlank="1" showInputMessage="1" showErrorMessage="1" sqref="H15:J15" xr:uid="{00000000-0002-0000-0700-000003000000}">
      <formula1>M20:M22</formula1>
    </dataValidation>
    <dataValidation type="list" allowBlank="1" showInputMessage="1" showErrorMessage="1" sqref="J13:K13" xr:uid="{00000000-0002-0000-0700-000004000000}">
      <formula1>$M$24:$M$31</formula1>
    </dataValidation>
    <dataValidation type="list" allowBlank="1" showInputMessage="1" showErrorMessage="1" sqref="C13:I13" xr:uid="{00000000-0002-0000-0700-000005000000}">
      <formula1>$N$17:$N$24</formula1>
    </dataValidation>
    <dataValidation type="list" allowBlank="1" showInputMessage="1" showErrorMessage="1" sqref="H16:I16" xr:uid="{00000000-0002-0000-0700-000006000000}">
      <formula1>$N$8:$N$11</formula1>
    </dataValidation>
    <dataValidation type="list" allowBlank="1" showInputMessage="1" showErrorMessage="1" sqref="C10 I10" xr:uid="{00000000-0002-0000-0700-000007000000}">
      <formula1>$N$14:$N$15</formula1>
    </dataValidation>
  </dataValidations>
  <pageMargins left="0.70866141732283472" right="0.70866141732283472" top="0.74803149606299213" bottom="0.74803149606299213" header="0.31496062992125984" footer="0.31496062992125984"/>
  <pageSetup scale="5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L30"/>
  <sheetViews>
    <sheetView topLeftCell="A7" workbookViewId="0">
      <selection activeCell="B14" sqref="B14:K19"/>
    </sheetView>
  </sheetViews>
  <sheetFormatPr baseColWidth="10" defaultRowHeight="15" x14ac:dyDescent="0.25"/>
  <cols>
    <col min="1" max="1" width="1.28515625" customWidth="1"/>
    <col min="2" max="2" width="20.140625" style="61" customWidth="1"/>
    <col min="3" max="3" width="34.5703125" customWidth="1"/>
    <col min="4" max="4" width="14.28515625" customWidth="1"/>
    <col min="5" max="5" width="5.85546875" customWidth="1"/>
    <col min="6" max="6" width="47" customWidth="1"/>
    <col min="7" max="8" width="16.140625" customWidth="1"/>
    <col min="9" max="9" width="16.28515625" customWidth="1"/>
    <col min="10" max="10" width="15.7109375" customWidth="1"/>
    <col min="11" max="11" width="20" customWidth="1"/>
    <col min="13" max="13" width="17.85546875" bestFit="1" customWidth="1"/>
    <col min="108" max="108" width="11.42578125" customWidth="1"/>
    <col min="198" max="198" width="1.42578125" customWidth="1"/>
  </cols>
  <sheetData>
    <row r="1" spans="2:11" ht="18" customHeight="1" thickBot="1" x14ac:dyDescent="0.3">
      <c r="B1" s="427"/>
      <c r="C1" s="430" t="s">
        <v>24</v>
      </c>
      <c r="D1" s="431"/>
      <c r="E1" s="431"/>
      <c r="F1" s="431"/>
      <c r="G1" s="431"/>
      <c r="H1" s="432"/>
      <c r="I1" s="433"/>
      <c r="J1" s="434"/>
    </row>
    <row r="2" spans="2:11" ht="18" customHeight="1" thickBot="1" x14ac:dyDescent="0.3">
      <c r="B2" s="428"/>
      <c r="C2" s="439" t="s">
        <v>25</v>
      </c>
      <c r="D2" s="440"/>
      <c r="E2" s="440"/>
      <c r="F2" s="440"/>
      <c r="G2" s="440"/>
      <c r="H2" s="441"/>
      <c r="I2" s="435"/>
      <c r="J2" s="436"/>
    </row>
    <row r="3" spans="2:11" ht="18" customHeight="1" thickBot="1" x14ac:dyDescent="0.3">
      <c r="B3" s="428"/>
      <c r="C3" s="439" t="s">
        <v>183</v>
      </c>
      <c r="D3" s="440"/>
      <c r="E3" s="440"/>
      <c r="F3" s="440"/>
      <c r="G3" s="440"/>
      <c r="H3" s="441"/>
      <c r="I3" s="435"/>
      <c r="J3" s="436"/>
    </row>
    <row r="4" spans="2:11" ht="18" customHeight="1" thickBot="1" x14ac:dyDescent="0.3">
      <c r="B4" s="429"/>
      <c r="C4" s="439" t="s">
        <v>143</v>
      </c>
      <c r="D4" s="440"/>
      <c r="E4" s="440"/>
      <c r="F4" s="441"/>
      <c r="G4" s="442" t="s">
        <v>190</v>
      </c>
      <c r="H4" s="443"/>
      <c r="I4" s="437"/>
      <c r="J4" s="438"/>
    </row>
    <row r="5" spans="2:11" ht="18" customHeight="1" thickBot="1" x14ac:dyDescent="0.3">
      <c r="B5" s="57"/>
      <c r="C5" s="58"/>
      <c r="D5" s="58"/>
      <c r="E5" s="58"/>
      <c r="F5" s="58"/>
      <c r="G5" s="58"/>
      <c r="H5" s="58"/>
      <c r="I5" s="58"/>
      <c r="J5" s="59"/>
    </row>
    <row r="6" spans="2:11" ht="51.75" customHeight="1" thickBot="1" x14ac:dyDescent="0.3">
      <c r="B6" s="1" t="s">
        <v>199</v>
      </c>
      <c r="C6" s="444" t="str">
        <f>+'[5]Sección 1. Metas - Magnitud'!C7</f>
        <v>1032 - Gestión y control de tránsito y transporte</v>
      </c>
      <c r="D6" s="445"/>
      <c r="E6" s="446"/>
      <c r="F6" s="60"/>
      <c r="G6" s="58"/>
      <c r="H6" s="58"/>
      <c r="I6" s="58"/>
      <c r="J6" s="59"/>
    </row>
    <row r="7" spans="2:11" ht="32.25" customHeight="1" thickBot="1" x14ac:dyDescent="0.3">
      <c r="B7" s="2" t="s">
        <v>0</v>
      </c>
      <c r="C7" s="444" t="str">
        <f>+'[5]Sección 1. Metas - Magnitud'!C8:F8</f>
        <v>Dirección de Control y Vigilancia</v>
      </c>
      <c r="D7" s="445"/>
      <c r="E7" s="446"/>
      <c r="F7" s="60"/>
      <c r="G7" s="58"/>
      <c r="H7" s="58"/>
      <c r="I7" s="58"/>
      <c r="J7" s="59"/>
    </row>
    <row r="8" spans="2:11" ht="32.25" customHeight="1" thickBot="1" x14ac:dyDescent="0.3">
      <c r="B8" s="2" t="s">
        <v>144</v>
      </c>
      <c r="C8" s="444" t="str">
        <f>+'[5]Sección 1. Metas - Magnitud'!C9:F9</f>
        <v>Subsecretaría de Servicios de la Movilidad</v>
      </c>
      <c r="D8" s="445"/>
      <c r="E8" s="446"/>
      <c r="F8" s="4"/>
      <c r="G8" s="58"/>
      <c r="H8" s="58"/>
      <c r="I8" s="58"/>
      <c r="J8" s="59"/>
    </row>
    <row r="9" spans="2:11" ht="33.75" customHeight="1" thickBot="1" x14ac:dyDescent="0.3">
      <c r="B9" s="2" t="s">
        <v>28</v>
      </c>
      <c r="C9" s="444" t="s">
        <v>184</v>
      </c>
      <c r="D9" s="445"/>
      <c r="E9" s="446"/>
      <c r="F9" s="60"/>
      <c r="G9" s="58"/>
      <c r="H9" s="58"/>
      <c r="I9" s="58"/>
      <c r="J9" s="59"/>
    </row>
    <row r="10" spans="2:11" ht="33.75" customHeight="1" thickBot="1" x14ac:dyDescent="0.3">
      <c r="B10" s="106" t="s">
        <v>197</v>
      </c>
      <c r="C10" s="444" t="str">
        <f>+'[7]HV 14'!F9</f>
        <v>14. Realizar 241 visitas administrativas y de seguimiento a empresas prestadoras del servicio público de transporte.</v>
      </c>
      <c r="D10" s="445"/>
      <c r="E10" s="446"/>
      <c r="F10" s="60"/>
      <c r="G10" s="58"/>
      <c r="H10" s="58"/>
      <c r="I10" s="58"/>
      <c r="J10" s="59"/>
    </row>
    <row r="11" spans="2:11" ht="34.5" customHeight="1" x14ac:dyDescent="0.25"/>
    <row r="12" spans="2:11" ht="21.75" customHeight="1" x14ac:dyDescent="0.25">
      <c r="B12" s="420" t="s">
        <v>218</v>
      </c>
      <c r="C12" s="421"/>
      <c r="D12" s="421"/>
      <c r="E12" s="421"/>
      <c r="F12" s="421"/>
      <c r="G12" s="421"/>
      <c r="H12" s="422"/>
      <c r="I12" s="612" t="s">
        <v>145</v>
      </c>
      <c r="J12" s="613"/>
      <c r="K12" s="613"/>
    </row>
    <row r="13" spans="2:11" s="62" customFormat="1" ht="30" customHeight="1" x14ac:dyDescent="0.25">
      <c r="B13" s="136" t="s">
        <v>146</v>
      </c>
      <c r="C13" s="136" t="s">
        <v>147</v>
      </c>
      <c r="D13" s="136" t="s">
        <v>196</v>
      </c>
      <c r="E13" s="136" t="s">
        <v>148</v>
      </c>
      <c r="F13" s="136" t="s">
        <v>149</v>
      </c>
      <c r="G13" s="136" t="s">
        <v>191</v>
      </c>
      <c r="H13" s="136" t="s">
        <v>192</v>
      </c>
      <c r="I13" s="135" t="s">
        <v>193</v>
      </c>
      <c r="J13" s="135" t="s">
        <v>194</v>
      </c>
      <c r="K13" s="135" t="s">
        <v>195</v>
      </c>
    </row>
    <row r="14" spans="2:11" s="62" customFormat="1" x14ac:dyDescent="0.25">
      <c r="B14" s="154"/>
      <c r="C14" s="155"/>
      <c r="D14" s="156"/>
      <c r="E14" s="157"/>
      <c r="F14" s="155"/>
      <c r="G14" s="156"/>
      <c r="H14" s="158"/>
      <c r="I14" s="159"/>
      <c r="J14" s="160"/>
      <c r="K14" s="161"/>
    </row>
    <row r="15" spans="2:11" ht="165" customHeight="1" x14ac:dyDescent="0.25">
      <c r="B15" s="154"/>
      <c r="C15" s="162"/>
      <c r="D15" s="156"/>
      <c r="E15" s="163"/>
      <c r="F15" s="164"/>
      <c r="G15" s="156"/>
      <c r="H15" s="158"/>
      <c r="I15" s="159"/>
      <c r="J15" s="160"/>
      <c r="K15" s="610"/>
    </row>
    <row r="16" spans="2:11" x14ac:dyDescent="0.25">
      <c r="B16" s="154"/>
      <c r="C16" s="155"/>
      <c r="D16" s="156"/>
      <c r="E16" s="157"/>
      <c r="F16" s="155"/>
      <c r="G16" s="156"/>
      <c r="H16" s="158"/>
      <c r="I16" s="159"/>
      <c r="J16" s="160"/>
      <c r="K16" s="611"/>
    </row>
    <row r="17" spans="2:12" x14ac:dyDescent="0.25">
      <c r="B17" s="154"/>
      <c r="C17" s="165"/>
      <c r="D17" s="156"/>
      <c r="E17" s="157"/>
      <c r="F17" s="165"/>
      <c r="G17" s="156"/>
      <c r="H17" s="166"/>
      <c r="I17" s="159"/>
      <c r="J17" s="160"/>
      <c r="K17" s="161"/>
    </row>
    <row r="18" spans="2:12" x14ac:dyDescent="0.25">
      <c r="B18" s="154"/>
      <c r="C18" s="165"/>
      <c r="D18" s="156"/>
      <c r="E18" s="157"/>
      <c r="F18" s="165"/>
      <c r="G18" s="156"/>
      <c r="H18" s="166"/>
      <c r="I18" s="167"/>
      <c r="J18" s="160"/>
      <c r="K18" s="168"/>
    </row>
    <row r="19" spans="2:12" ht="15" customHeight="1" x14ac:dyDescent="0.25">
      <c r="B19" s="606" t="s">
        <v>17</v>
      </c>
      <c r="C19" s="607"/>
      <c r="D19" s="169">
        <f>SUM(D15:D16)</f>
        <v>0</v>
      </c>
      <c r="E19" s="608" t="s">
        <v>17</v>
      </c>
      <c r="F19" s="609"/>
      <c r="G19" s="169">
        <v>1</v>
      </c>
      <c r="H19" s="170"/>
      <c r="I19" s="171">
        <f>SUM(I14:I18)</f>
        <v>0</v>
      </c>
      <c r="J19" s="172"/>
      <c r="K19" s="172"/>
    </row>
    <row r="23" spans="2:12" x14ac:dyDescent="0.25">
      <c r="L23" s="143"/>
    </row>
    <row r="24" spans="2:12" x14ac:dyDescent="0.25">
      <c r="L24" s="143"/>
    </row>
    <row r="25" spans="2:12" x14ac:dyDescent="0.25">
      <c r="L25" s="143"/>
    </row>
    <row r="26" spans="2:12" x14ac:dyDescent="0.25">
      <c r="L26" s="143"/>
    </row>
    <row r="27" spans="2:12" x14ac:dyDescent="0.25">
      <c r="L27" s="143"/>
    </row>
    <row r="28" spans="2:12" x14ac:dyDescent="0.25">
      <c r="L28" s="143"/>
    </row>
    <row r="30" spans="2:12" x14ac:dyDescent="0.25">
      <c r="L30" s="144"/>
    </row>
  </sheetData>
  <mergeCells count="17">
    <mergeCell ref="B19:C19"/>
    <mergeCell ref="E19:F19"/>
    <mergeCell ref="K15:K16"/>
    <mergeCell ref="C10:E10"/>
    <mergeCell ref="I12:K12"/>
    <mergeCell ref="C8:E8"/>
    <mergeCell ref="C9:E9"/>
    <mergeCell ref="B12:H12"/>
    <mergeCell ref="C6:E6"/>
    <mergeCell ref="C7:E7"/>
    <mergeCell ref="B1:B4"/>
    <mergeCell ref="C1:H1"/>
    <mergeCell ref="I1:J4"/>
    <mergeCell ref="C2:H2"/>
    <mergeCell ref="C3:H3"/>
    <mergeCell ref="C4:F4"/>
    <mergeCell ref="G4:H4"/>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1</vt:i4>
      </vt:variant>
    </vt:vector>
  </HeadingPairs>
  <TitlesOfParts>
    <vt:vector size="12" baseType="lpstr">
      <vt:lpstr>Sección 3. Metas Producto</vt:lpstr>
      <vt:lpstr>MP - SIT</vt:lpstr>
      <vt:lpstr>Act.Meta_SIT</vt:lpstr>
      <vt:lpstr>META 1</vt:lpstr>
      <vt:lpstr>META 2</vt:lpstr>
      <vt:lpstr>META 3</vt:lpstr>
      <vt:lpstr>META 4</vt:lpstr>
      <vt:lpstr>HV 14</vt:lpstr>
      <vt:lpstr>Act. 14</vt:lpstr>
      <vt:lpstr>Hoja3</vt:lpstr>
      <vt:lpstr>Hoja1</vt:lpstr>
      <vt:lpstr>'Sección 3. Metas Producto'!Área_de_impresión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ANDRES</cp:lastModifiedBy>
  <cp:lastPrinted>2018-04-10T15:28:46Z</cp:lastPrinted>
  <dcterms:created xsi:type="dcterms:W3CDTF">2010-03-25T16:40:43Z</dcterms:created>
  <dcterms:modified xsi:type="dcterms:W3CDTF">2021-05-11T16:17:07Z</dcterms:modified>
</cp:coreProperties>
</file>