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https://idpyba-my.sharepoint.com/personal/h_rincon_animalesbog_gov_co/Documents/TRABAJO EN CASA/IDPYBA 2022/PLAN DE ACCION 2022/PROYECTO 7550/FINAL 7550 -2022/"/>
    </mc:Choice>
  </mc:AlternateContent>
  <xr:revisionPtr revIDLastSave="1136" documentId="13_ncr:1_{5B10508D-693B-4D82-A459-AAC4E9FE7DCF}" xr6:coauthVersionLast="47" xr6:coauthVersionMax="47" xr10:uidLastSave="{2D6F3896-FC65-4154-B7AE-74613A44312B}"/>
  <bookViews>
    <workbookView xWindow="-120" yWindow="-120" windowWidth="20730" windowHeight="11160" tabRatio="743" firstSheet="3" activeTab="9"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2'!$A$1:$I$63</definedName>
    <definedName name="_xlnm.Print_Area" localSheetId="5">'META 3'!$A$1:$I$54</definedName>
    <definedName name="_xlnm.Print_Area" localSheetId="6">'META 4'!$A$1:$I$56</definedName>
    <definedName name="_xlnm.Print_Area" localSheetId="7">'META 5'!$A$1:$I$64</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7" i="91" l="1"/>
  <c r="D27" i="91"/>
  <c r="D27" i="90"/>
  <c r="I22" i="87" l="1"/>
  <c r="I56" i="91"/>
  <c r="H54" i="91"/>
  <c r="I54" i="91" s="1"/>
  <c r="E31" i="80" l="1"/>
  <c r="E34" i="80"/>
  <c r="E35" i="80"/>
  <c r="H27" i="80"/>
  <c r="H28" i="80" s="1"/>
  <c r="H29" i="80" s="1"/>
  <c r="F27" i="80"/>
  <c r="E37" i="80"/>
  <c r="E36" i="80"/>
  <c r="E33" i="80"/>
  <c r="E32" i="80"/>
  <c r="E29" i="80"/>
  <c r="E38" i="80"/>
  <c r="G27" i="80" l="1"/>
  <c r="I27" i="80" s="1"/>
  <c r="E30" i="80"/>
  <c r="H30" i="80"/>
  <c r="H31" i="80" s="1"/>
  <c r="H32" i="80" s="1"/>
  <c r="H33" i="80" s="1"/>
  <c r="H34" i="80" s="1"/>
  <c r="H35" i="80" s="1"/>
  <c r="H36" i="80" s="1"/>
  <c r="H37" i="80" s="1"/>
  <c r="H38" i="80" s="1"/>
  <c r="E27" i="80"/>
  <c r="E28" i="80"/>
  <c r="L59" i="91" l="1"/>
  <c r="L62" i="91" s="1"/>
  <c r="E38" i="93" l="1"/>
  <c r="E37" i="93"/>
  <c r="E36" i="93"/>
  <c r="E35" i="93"/>
  <c r="E34" i="93"/>
  <c r="E33" i="93"/>
  <c r="E32" i="93"/>
  <c r="E31" i="93"/>
  <c r="E30" i="93"/>
  <c r="E29" i="93"/>
  <c r="E28" i="93"/>
  <c r="E27" i="93"/>
  <c r="E38" i="95" l="1"/>
  <c r="E37" i="95"/>
  <c r="E36" i="95"/>
  <c r="E35" i="95"/>
  <c r="E34" i="95"/>
  <c r="E33" i="95"/>
  <c r="E32" i="95"/>
  <c r="E31" i="95"/>
  <c r="E30" i="95"/>
  <c r="E29" i="95"/>
  <c r="E28" i="95"/>
  <c r="E27" i="95"/>
  <c r="F27" i="93" l="1"/>
  <c r="H27" i="91" l="1"/>
  <c r="E38" i="91"/>
  <c r="E37" i="91"/>
  <c r="E36" i="91"/>
  <c r="E35" i="91"/>
  <c r="E34" i="91"/>
  <c r="E32" i="91"/>
  <c r="E31" i="91"/>
  <c r="H27" i="95"/>
  <c r="H28" i="95" s="1"/>
  <c r="H29" i="95" s="1"/>
  <c r="H30" i="95" s="1"/>
  <c r="H31" i="95" s="1"/>
  <c r="H32" i="95" s="1"/>
  <c r="H33" i="95" s="1"/>
  <c r="H34" i="95" s="1"/>
  <c r="H35" i="95" s="1"/>
  <c r="H36" i="95" s="1"/>
  <c r="H37" i="95" s="1"/>
  <c r="H38" i="95" s="1"/>
  <c r="F27" i="95"/>
  <c r="E38" i="92"/>
  <c r="E37" i="92"/>
  <c r="E36" i="92"/>
  <c r="E35" i="92"/>
  <c r="E34" i="92"/>
  <c r="E33" i="92"/>
  <c r="E32" i="92"/>
  <c r="E31" i="92"/>
  <c r="E30" i="92"/>
  <c r="E28" i="92"/>
  <c r="H27" i="92"/>
  <c r="H28" i="92"/>
  <c r="H29" i="92" s="1"/>
  <c r="H30" i="92" s="1"/>
  <c r="H31" i="92" s="1"/>
  <c r="H32" i="92" s="1"/>
  <c r="H33" i="92" s="1"/>
  <c r="H34" i="92" s="1"/>
  <c r="H35" i="92" s="1"/>
  <c r="H36" i="92" s="1"/>
  <c r="H37" i="92" s="1"/>
  <c r="H38" i="92" s="1"/>
  <c r="F27" i="92"/>
  <c r="E27" i="92"/>
  <c r="E33" i="91"/>
  <c r="H27" i="90"/>
  <c r="H28" i="90"/>
  <c r="H29" i="90"/>
  <c r="H30" i="90"/>
  <c r="H31" i="90"/>
  <c r="H32" i="90"/>
  <c r="H33" i="90"/>
  <c r="H34" i="90" s="1"/>
  <c r="H35" i="90"/>
  <c r="H36" i="90"/>
  <c r="H37" i="90"/>
  <c r="H38" i="90"/>
  <c r="E38" i="90"/>
  <c r="E37" i="90"/>
  <c r="E36" i="90"/>
  <c r="E35" i="90"/>
  <c r="E34" i="90"/>
  <c r="E33" i="90"/>
  <c r="E32" i="90"/>
  <c r="E31" i="90"/>
  <c r="E30" i="90"/>
  <c r="E29" i="90"/>
  <c r="E28" i="90"/>
  <c r="G27" i="90"/>
  <c r="I27" i="90" s="1"/>
  <c r="F27" i="90"/>
  <c r="E27" i="90"/>
  <c r="E37" i="87"/>
  <c r="H27" i="87"/>
  <c r="H28" i="87" s="1"/>
  <c r="E28" i="87"/>
  <c r="E29" i="87"/>
  <c r="E30" i="87"/>
  <c r="E31" i="87"/>
  <c r="E32" i="87"/>
  <c r="E33" i="87"/>
  <c r="E34" i="87"/>
  <c r="E35" i="87"/>
  <c r="E36" i="87"/>
  <c r="E38" i="87"/>
  <c r="F20" i="92"/>
  <c r="F19" i="92"/>
  <c r="F20" i="91"/>
  <c r="F19" i="91"/>
  <c r="I18" i="63"/>
  <c r="G18" i="63"/>
  <c r="D18" i="63"/>
  <c r="D30" i="62"/>
  <c r="D31" i="62"/>
  <c r="H31" i="62"/>
  <c r="O13" i="5"/>
  <c r="AA13" i="5"/>
  <c r="AB13" i="5"/>
  <c r="K27" i="66"/>
  <c r="L25" i="66"/>
  <c r="L21" i="66"/>
  <c r="L27" i="66"/>
  <c r="M27"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c r="D30" i="47"/>
  <c r="I30" i="47"/>
  <c r="S15" i="5"/>
  <c r="T15" i="5"/>
  <c r="X15" i="5"/>
  <c r="Z15" i="5"/>
  <c r="L15" i="5"/>
  <c r="M15" i="5"/>
  <c r="L13" i="5"/>
  <c r="M13" i="5"/>
  <c r="N13" i="5"/>
  <c r="N15" i="5"/>
  <c r="G30" i="47"/>
  <c r="C9" i="5"/>
  <c r="C8" i="5"/>
  <c r="C7" i="5"/>
  <c r="Y15" i="5"/>
  <c r="X13" i="5"/>
  <c r="Z13" i="5"/>
  <c r="Y13" i="5"/>
  <c r="S13" i="5"/>
  <c r="T13" i="5"/>
  <c r="K15" i="5"/>
  <c r="AB15" i="5"/>
  <c r="V15" i="5"/>
  <c r="J13" i="5"/>
  <c r="I13" i="5"/>
  <c r="J15" i="5"/>
  <c r="I30" i="62"/>
  <c r="D32" i="62"/>
  <c r="I31" i="62"/>
  <c r="AC19" i="5"/>
  <c r="F32" i="47"/>
  <c r="I32" i="62"/>
  <c r="D33" i="62"/>
  <c r="D34" i="62"/>
  <c r="I15" i="5"/>
  <c r="AC15" i="5"/>
  <c r="AA15" i="5"/>
  <c r="AC17" i="5"/>
  <c r="F31" i="62"/>
  <c r="F32" i="62"/>
  <c r="H30" i="62"/>
  <c r="I33" i="62"/>
  <c r="F33" i="47"/>
  <c r="F34" i="47"/>
  <c r="F35" i="47"/>
  <c r="F36" i="47"/>
  <c r="F37" i="47"/>
  <c r="F38" i="47"/>
  <c r="F39" i="47"/>
  <c r="F40" i="47"/>
  <c r="F41" i="47"/>
  <c r="F33" i="62"/>
  <c r="H32" i="62"/>
  <c r="D35" i="62"/>
  <c r="I34" i="62"/>
  <c r="AC13" i="5"/>
  <c r="H30" i="47"/>
  <c r="D31" i="47"/>
  <c r="D32" i="47"/>
  <c r="H31" i="47"/>
  <c r="I31" i="47"/>
  <c r="I35" i="62"/>
  <c r="D36" i="62"/>
  <c r="F34" i="62"/>
  <c r="H33" i="62"/>
  <c r="F35" i="62"/>
  <c r="H34" i="62"/>
  <c r="I36" i="62"/>
  <c r="D37" i="62"/>
  <c r="D33" i="47"/>
  <c r="I32" i="47"/>
  <c r="H32" i="47"/>
  <c r="I37" i="62"/>
  <c r="D38" i="62"/>
  <c r="I33" i="47"/>
  <c r="H33" i="47"/>
  <c r="D34" i="47"/>
  <c r="F36" i="62"/>
  <c r="H35" i="62"/>
  <c r="H34" i="47"/>
  <c r="I34" i="47"/>
  <c r="D35" i="47"/>
  <c r="F37" i="62"/>
  <c r="H36" i="62"/>
  <c r="D39" i="62"/>
  <c r="I38" i="62"/>
  <c r="F38" i="62"/>
  <c r="H37" i="62"/>
  <c r="D36" i="47"/>
  <c r="H35" i="47"/>
  <c r="I35" i="47"/>
  <c r="D40" i="62"/>
  <c r="I39" i="62"/>
  <c r="D37" i="47"/>
  <c r="H36" i="47"/>
  <c r="I36" i="47"/>
  <c r="I40" i="62"/>
  <c r="D41" i="62"/>
  <c r="F39" i="62"/>
  <c r="H38" i="62"/>
  <c r="F40" i="62"/>
  <c r="H39" i="62"/>
  <c r="I41" i="62"/>
  <c r="I37" i="47"/>
  <c r="H37" i="47"/>
  <c r="D38" i="47"/>
  <c r="I38" i="47"/>
  <c r="D39" i="47"/>
  <c r="H38" i="47"/>
  <c r="F41" i="62"/>
  <c r="H41" i="62"/>
  <c r="H40" i="62"/>
  <c r="D40" i="47"/>
  <c r="H39" i="47"/>
  <c r="I39" i="47"/>
  <c r="I40" i="47"/>
  <c r="H40" i="47"/>
  <c r="D41" i="47"/>
  <c r="I41" i="47"/>
  <c r="H41" i="47"/>
  <c r="G27" i="95"/>
  <c r="I27" i="95" s="1"/>
  <c r="G27" i="92"/>
  <c r="I27" i="92" s="1"/>
  <c r="E29" i="92"/>
  <c r="F27" i="87" l="1"/>
  <c r="E27" i="91"/>
  <c r="E30" i="91"/>
  <c r="H28" i="91"/>
  <c r="H29" i="91" s="1"/>
  <c r="H30" i="91" s="1"/>
  <c r="H31" i="91" s="1"/>
  <c r="H32" i="91" s="1"/>
  <c r="H33" i="91" s="1"/>
  <c r="H34" i="91" s="1"/>
  <c r="H35" i="91" s="1"/>
  <c r="H36" i="91" s="1"/>
  <c r="H37" i="91" s="1"/>
  <c r="H38" i="91" s="1"/>
  <c r="E29" i="91"/>
  <c r="E28" i="91"/>
  <c r="F27" i="91"/>
  <c r="G27" i="91"/>
  <c r="I27" i="91" s="1"/>
  <c r="H29" i="87"/>
  <c r="H30" i="87" s="1"/>
  <c r="H31" i="87" s="1"/>
  <c r="H32" i="87" s="1"/>
  <c r="H33" i="87" s="1"/>
  <c r="H34" i="87" s="1"/>
  <c r="H35" i="87" s="1"/>
  <c r="H36" i="87" s="1"/>
  <c r="H37" i="87" s="1"/>
  <c r="H38" i="87" s="1"/>
  <c r="E27" i="87"/>
  <c r="G27" i="87"/>
  <c r="I27" i="87" s="1"/>
  <c r="H27" i="93"/>
  <c r="H28" i="93" s="1"/>
  <c r="H29" i="93" l="1"/>
  <c r="H30" i="93" s="1"/>
  <c r="H31" i="93" s="1"/>
  <c r="H32" i="93" s="1"/>
  <c r="H33" i="93" s="1"/>
  <c r="H34" i="93" s="1"/>
  <c r="H35" i="93" s="1"/>
  <c r="H36" i="93" s="1"/>
  <c r="H37" i="93" s="1"/>
  <c r="H38" i="93" s="1"/>
  <c r="G27" i="93"/>
  <c r="I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<sst xmlns="http://schemas.openxmlformats.org/spreadsheetml/2006/main" count="1336" uniqueCount="464">
  <si>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</si>
  <si>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</si>
  <si>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</si>
  <si>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</si>
  <si>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</si>
  <si>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</si>
  <si>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</si>
  <si>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</si>
  <si>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</si>
  <si>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</si>
  <si>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</si>
  <si>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</si>
  <si>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</si>
  <si>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</si>
  <si>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</si>
  <si>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</si>
  <si>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</si>
  <si>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</si>
  <si>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</si>
  <si>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</si>
  <si>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</si>
  <si>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</si>
  <si>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</si>
  <si>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</si>
  <si>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</si>
  <si>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</si>
  <si>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</si>
  <si>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</si>
  <si>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</si>
  <si>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</si>
  <si>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</si>
  <si>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</si>
  <si>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</si>
  <si>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</si>
  <si>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</si>
  <si>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</si>
  <si>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</si>
  <si>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</si>
  <si>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</si>
  <si>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</si>
  <si>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</si>
  <si>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</si>
  <si>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</si>
  <si>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</si>
  <si>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</si>
  <si>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</si>
  <si>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</si>
  <si>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</si>
  <si>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</si>
  <si>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</si>
  <si>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</si>
  <si>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</si>
  <si>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</si>
  <si>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</si>
  <si>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</si>
  <si>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</si>
  <si>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</si>
  <si>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</si>
  <si>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</si>
  <si>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</si>
  <si>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</si>
  <si>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</si>
  <si>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</si>
  <si>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</si>
  <si>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</si>
  <si>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</si>
  <si>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</si>
  <si>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</si>
  <si>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</si>
  <si>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</si>
  <si>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</si>
  <si>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</si>
  <si>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</si>
  <si>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</si>
  <si>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</si>
  <si>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</si>
  <si>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</si>
  <si>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</si>
  <si>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</si>
  <si>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</si>
  <si>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</si>
  <si>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</si>
  <si>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</si>
  <si>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</si>
  <si>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</si>
  <si>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</si>
  <si>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</si>
  <si>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</si>
  <si>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</si>
  <si>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</si>
  <si>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</si>
  <si>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</si>
  <si>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</si>
  <si>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</si>
  <si>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</si>
  <si>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</si>
  <si>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</si>
  <si>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</si>
  <si>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</si>
  <si>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</si>
  <si>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</si>
  <si>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</si>
  <si>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</si>
  <si>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</si>
  <si>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</si>
  <si>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</si>
  <si>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</si>
  <si>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</si>
  <si>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</si>
  <si>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</si>
  <si>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</si>
  <si>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</si>
  <si>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</si>
  <si>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</si>
  <si>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</si>
  <si>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</si>
  <si>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</si>
  <si>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</si>
  <si>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</si>
  <si>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</si>
  <si>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</si>
  <si>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</si>
  <si>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</si>
  <si>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</si>
  <si>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</si>
  <si>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</si>
  <si>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</si>
  <si>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</si>
  <si>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</si>
  <si>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</si>
  <si>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</si>
  <si>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</si>
  <si>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</si>
  <si>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</si>
  <si>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</si>
  <si>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</si>
  <si>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</si>
  <si>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</si>
  <si>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</si>
  <si>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</si>
  <si>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</si>
  <si>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</si>
  <si>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</si>
  <si>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</si>
  <si>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</si>
  <si>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</si>
  <si>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</si>
  <si>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</si>
  <si>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</si>
  <si>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</si>
  <si>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</si>
  <si>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</si>
  <si>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</si>
  <si>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</si>
  <si>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</si>
  <si>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</si>
  <si>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</si>
  <si>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</si>
  <si>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</si>
  <si>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</si>
  <si>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</si>
  <si>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</si>
  <si>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</si>
  <si>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</si>
  <si>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</si>
  <si>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</si>
  <si>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</si>
  <si>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</si>
  <si>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</si>
  <si>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</si>
  <si>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</si>
  <si>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</si>
  <si>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</si>
  <si>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</si>
  <si>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</si>
  <si>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</si>
  <si>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</si>
  <si>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</si>
  <si>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</si>
  <si>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</si>
  <si>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</si>
  <si>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</si>
  <si>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</si>
  <si>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</si>
  <si>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</si>
  <si>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</si>
  <si>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</si>
  <si>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</si>
  <si>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</si>
  <si>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</si>
  <si>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</si>
  <si>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</si>
  <si>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</si>
  <si>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</si>
  <si>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</si>
  <si>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</si>
  <si>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</si>
  <si>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</si>
  <si>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</si>
  <si>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</si>
  <si>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</si>
  <si>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</si>
  <si>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</si>
  <si>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</si>
  <si>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</si>
  <si>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</si>
  <si>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</si>
  <si>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</si>
  <si>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</si>
  <si>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</si>
  <si>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</si>
  <si>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</si>
  <si>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</si>
  <si>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</si>
  <si>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</si>
  <si>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</si>
  <si>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</si>
  <si>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</si>
  <si>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</si>
  <si>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</si>
  <si>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</si>
  <si>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</si>
  <si>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</si>
  <si>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</si>
  <si>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</si>
  <si>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</si>
  <si>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</si>
  <si>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</si>
  <si>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</si>
  <si>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</si>
  <si>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</si>
  <si>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</si>
  <si>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</si>
  <si>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</si>
  <si>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</si>
  <si>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</si>
  <si>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</si>
  <si>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</si>
  <si>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</si>
  <si>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</si>
  <si>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</si>
  <si>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</si>
  <si>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</si>
  <si>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</si>
  <si>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</si>
  <si>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</si>
  <si>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</si>
  <si>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</si>
  <si>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</si>
  <si>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</si>
  <si>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</si>
  <si>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</si>
  <si>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</si>
  <si>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</si>
  <si>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</si>
  <si>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</si>
  <si>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</si>
  <si>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</si>
  <si>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</si>
  <si>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</si>
  <si>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</si>
  <si>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</si>
  <si>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</si>
  <si>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</si>
  <si>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</si>
  <si>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</si>
  <si>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</si>
  <si>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</si>
  <si>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</si>
  <si>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</si>
  <si>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</si>
  <si>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</si>
  <si>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</si>
  <si>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</si>
  <si>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</si>
  <si>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</si>
  <si>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</si>
  <si>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</si>
  <si>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</si>
  <si>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</si>
  <si>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</si>
  <si>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</si>
  <si>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</si>
  <si>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</si>
  <si>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</si>
  <si>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</si>
  <si>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</si>
  <si>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</si>
  <si>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</si>
  <si>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</si>
  <si>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</si>
  <si>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</si>
  <si>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</si>
  <si>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</si>
  <si>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</si>
  <si>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</si>
  <si>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</si>
  <si>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</si>
  <si>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</si>
  <si>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</si>
  <si>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</si>
  <si>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</si>
  <si>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</si>
  <si>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</si>
  <si>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</si>
  <si>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</si>
  <si>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</si>
  <si>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</si>
  <si>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</si>
  <si>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</si>
  <si>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</si>
  <si>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</si>
  <si>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</si>
  <si>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</si>
  <si>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</si>
  <si>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</si>
  <si>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</si>
  <si>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</si>
  <si>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</si>
  <si>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</si>
  <si>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</si>
  <si>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</si>
  <si>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</si>
  <si>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</si>
  <si>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</si>
  <si>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</si>
  <si>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</si>
  <si>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Actividades ejecutadas para el fortalecimiento de los canales de comunicación / Actividades programadas para el fortalecimiento de los canales de comunicación</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</si>
  <si>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</si>
  <si>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</si>
  <si>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</si>
  <si>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</si>
  <si>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</si>
  <si>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</si>
  <si>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</si>
  <si>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</si>
  <si>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</si>
  <si>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</si>
  <si>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</si>
  <si>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</si>
  <si>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</si>
  <si>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</si>
  <si>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</si>
  <si>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</si>
  <si>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</si>
  <si>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</si>
  <si>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</si>
  <si>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</si>
  <si>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</si>
  <si>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</si>
  <si>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GOTARDO ANTONIO YÁÑEZ ÁLVAREZ</t>
  </si>
  <si>
    <t xml:space="preserve">FORMATO DE REPORTE DEL MES DE ABRIL </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</si>
  <si>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</si>
  <si>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</si>
  <si>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</si>
  <si>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</si>
  <si>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</si>
  <si>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</si>
  <si>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</si>
  <si>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</si>
  <si>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</si>
  <si>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</si>
  <si>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</si>
  <si>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</si>
  <si>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</si>
  <si>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</si>
  <si>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</si>
  <si>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</si>
  <si>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</si>
  <si>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</si>
  <si>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</si>
  <si>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</si>
  <si>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</si>
  <si>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</si>
  <si>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</si>
  <si>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</si>
  <si>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</si>
  <si>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</si>
  <si>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</si>
  <si>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</si>
  <si>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</si>
  <si>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</si>
  <si>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</si>
  <si>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Ingrid Elizabeth Torres Rodriguez</t>
  </si>
  <si>
    <t xml:space="preserve"> </t>
  </si>
  <si>
    <t xml:space="preserve">PQRS recibidas: </t>
  </si>
  <si>
    <t>Satisfacción ciudadana:</t>
  </si>
  <si>
    <t>Asesorías dadas:</t>
  </si>
  <si>
    <t>Capacitaciones:</t>
  </si>
  <si>
    <t>Actividades de bienestar:</t>
  </si>
  <si>
    <t>Actividades del PASST:</t>
  </si>
  <si>
    <t>Actividades FURAG-MIPG:</t>
  </si>
  <si>
    <t>Ingresos, salidas y traslados:</t>
  </si>
  <si>
    <t>Vehiculos asignados:</t>
  </si>
  <si>
    <t>Proveedores gestionados:</t>
  </si>
  <si>
    <t>Campañas realizadas:</t>
  </si>
  <si>
    <t>CDP Y CRP expedidos:</t>
  </si>
  <si>
    <t>Giros realizados:</t>
  </si>
  <si>
    <t>Operaciones contables:</t>
  </si>
  <si>
    <t>1 de enero de 2022</t>
  </si>
  <si>
    <t>Acumulado Año</t>
  </si>
  <si>
    <t>Piezas Gráficas</t>
  </si>
  <si>
    <t>Videos</t>
  </si>
  <si>
    <t>Notas y Comunicados</t>
  </si>
  <si>
    <t>Publicaciones Facebook</t>
  </si>
  <si>
    <t>Publicaciones Twitter</t>
  </si>
  <si>
    <t>Publicaciones Instagram</t>
  </si>
  <si>
    <t>Actas de sistema de gestión de calidad elaboradas:</t>
  </si>
  <si>
    <t>Docuementos actualizados o creados:</t>
  </si>
  <si>
    <t>Derechos de petición respondidos:</t>
  </si>
  <si>
    <t>Tutelas y demandas respondidas:</t>
  </si>
  <si>
    <t>Denuncias tramitadas o gestionadas:</t>
  </si>
  <si>
    <t>Contratos elaborados:</t>
  </si>
  <si>
    <t>Novedades contractuales:</t>
  </si>
  <si>
    <t>Expedientes gestionados:</t>
  </si>
  <si>
    <t>Autos inhibitorios o fallos de primera instancia:</t>
  </si>
  <si>
    <t>Transferencias documentales realizadas</t>
  </si>
  <si>
    <t>Capacitaciones realizadas:</t>
  </si>
  <si>
    <t>Revisiónes de expedientes o intervenciones</t>
  </si>
  <si>
    <t>Solicitudes gestionadas por la mesa de servicios:</t>
  </si>
  <si>
    <t>Publicaciones realizadas en sitios web:</t>
  </si>
  <si>
    <t>Reportes realIzados</t>
  </si>
  <si>
    <r>
      <rPr>
        <b/>
        <sz val="11"/>
        <color theme="1"/>
        <rFont val="Arial"/>
        <family val="2"/>
      </rPr>
      <t>OFICINA DE CONTROL INTERNO DISCIPLINARIO:</t>
    </r>
    <r>
      <rPr>
        <sz val="11"/>
        <color theme="1"/>
        <rFont val="Arial"/>
        <family val="2"/>
      </rPr>
      <t xml:space="preserve"> Durante el mes de enero se desarrollaron las siguientes tareas 1. AUTO INHIBITORIO 001-2022ER-001
2. RESPUESTA 2022ER0000093 SINPROC 2957796
3. ARCHIVO 2019IE-001
4. ARCHIVO AUTO 036 EXPEDIENTE 2019IE-032
5. comunicacion al quejoso del archivo 2019IE-001
6. Constacia de ejecutoria 2019IE-001
7. Constacia de ejecutoria 2019IE-032
8. Estado 2019IE-032
9. Comunicaciones dentro del expediente 2019IE-032: 2022EE0000183 comunicacion informante personeria; 2022EE0000185 comuniacion personeria; 2022EE0000186 comunicacion procuraduria; 2022EE0000188 comunicacion apoderado; 2022EE0000190-comunicacion investigado
11. Inhibitorio 003 radicado SDQS 142002022, 142042022, 149492022 Y 142992022
12. Inhibitorio 004 radicado SDQS188972022
13. Inhibitorio 005 radicado SDQS 190982022</t>
    </r>
  </si>
  <si>
    <t>En el mes de enero de 2022 se realizó los reportes en PMR, SEGPLAN, SPI, POA y Hojas de vida de indicadores del mes de diciembre de 2021 cerrando la vigencia. Se acompañó a las Subdirecciones tecnicas en las modificaciones del Plan de Adquisiciones que requerían traslados presupuestales entre metas de los proyectos.
En el mes de enero se realizaron los reportes de seguimiento de la Política Pública de Protección y Bienestar Animal y de la Política Pública de Mujeres y Equidad de Género, en los productos en los que tiene responsabilidad y corresponsabilidad el IDPYBA, junto con el reporte del Plan Sectorial de Transversalización de Género.
Igualmente, se enviaron comentarios y observaciones para la propuesta preliminar de formulación de la Política Pública Nacional de Bienestar Animal</t>
  </si>
  <si>
    <t>En el mes de enero de 2022 se realizó los reportes en PMR, SEGPLAN, SPI, POA, ALERTAS Y RECOMENDACIONES, EVALUACION SEGUIMIENTO POA y Hojas de vida de indicadores del mes de diciembre de 2021 cerrando la vigencia. Se acompañó a las Subdirecciones tecnicas en las modificaciones del Plan de Adquisiciones que requerían traslados presupuestales entre metas de los proyectos.
En el mes de enero se realizaron los reportes de seguimiento de la Política Pública de Protección y Bienestar Animal y de la Política Pública de Mujeres y Equidad de Género, en los productos en los que tiene responsabilidad y corresponsabilidad el IDPYBA, junto con el reporte del Plan Sectorial de Transversalización de Género.
Igualmente, se enviaron comentarios y observaciones para la propuesta preliminar de formulación de la Política Pública Nacional de Bienestar Animal</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</si>
  <si>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</si>
  <si>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Andres Guerrero, Nancy Montero, Henry Rincon, Leidy Rodriguez</t>
  </si>
  <si>
    <r>
      <rPr>
        <b/>
        <sz val="11"/>
        <color theme="1"/>
        <rFont val="Arial"/>
        <family val="2"/>
      </rPr>
      <t>SUBDIRECCIÓN DE GESTIÓN CORPORATIVA: GRUPO CONTRACTUAL:</t>
    </r>
    <r>
      <rPr>
        <sz val="11"/>
        <color theme="1"/>
        <rFont val="Arial"/>
        <family val="2"/>
      </rPr>
      <t xml:space="preserve"> Se Recibe 225 Memorandos de solicitud para Nueva Contratacion de todas las areas del Instituto, en total se suscriben 359 contratos en el mes, y Un (1) contrato que fue rechazado por el Contratista. Se tramitan 4 Terminaciones Anticipadas,  1 Cesion de Contrato, 1 Prorroga y 1 Otro si en Actividades Adicionales. Se realizan Estudios Previos de Contratos De Recarga de Extintores y Porceso de Esterlilizaciones, ademas de la Liquidacion de Contratos. Se realiza la presentacion de Informes a Sivicof- Veeduria- Secretaria de hacienda- Sideap- Sivicof Ambiental- Se da respuesta a 4 solicitudes de parte del Consejo de Bogota y se responde 7 requerimientos Radicados</t>
    </r>
  </si>
  <si>
    <r>
      <t xml:space="preserve">EQUIPO DE TALENTO HUMANO. </t>
    </r>
    <r>
      <rPr>
        <sz val="10"/>
        <color theme="1"/>
        <rFont val="Arial"/>
        <family val="2"/>
      </rPr>
      <t>Para el mes de enero de 2022 se tenian programadas 6 capacitaciones de las cuales se realizaron 3: Capacitación Inventarios documentales. Capacitación procedimientos establecidos para la gestión de residuos. Capacitación Material aprovechable, adicional al plan de trabajo programado, se brindo capacitación a 16 servidores públicos de EDL. En el mes de enero de 2022 se tenian programadas 7 actividades del PASST, de las cuales se ejecutaron en su totalidad.
A partir del mes de febrero se inicarán las actividades del plan de mejora del FURAG"</t>
    </r>
  </si>
  <si>
    <t>No hemos obtenido respuesta frente a las distintas solicitudes presentadas ante la Secretaría de Hacienda Distrital sobre las mesas técnicas, se realizo una radicación con una cuarta reiteración de solicitud de mesas técnicas en conjunto con el Departamento Administrativo del servicio Civil</t>
  </si>
  <si>
    <t>Se esta fortaleciendo el analisis interno y externo para el cumplimiento de la mision y visión del instituto, asi mismo se espera poder contar con un analisis de cargas que permita el balance entre los colaboradores y servidores de la entidad identificando las oportunidades de mejora que facilite la prestación del servicio y el creciemiento de la entdad</t>
  </si>
  <si>
    <t>5 ingresos; 110 salidas; 72 traslados; 3 reintegros</t>
  </si>
  <si>
    <t>Implementar en articulación con Gestión tecnologica y OAP un aherramienta tecnologica para relizar seguimientos.</t>
  </si>
  <si>
    <t xml:space="preserve">Se mejoran las condiciones del entorno de los animales que se albergan en la Unidad de Cuidado Animal, al garantizar espacios de esparcimiento con adecuado saneamiento ambiental. 
Se controlan vectores plaga roedores e insectos, que pueden ser potencialmente transmisores de enfermedades. Con la implementación del sistema de captura de aguas lluvias se logrará reciclar el agua para lavado de caniles. </t>
  </si>
  <si>
    <r>
      <t xml:space="preserve">EQUIPO DE GESTIÓN AMBIENTAL: </t>
    </r>
    <r>
      <rPr>
        <sz val="10"/>
        <color theme="1"/>
        <rFont val="Arial"/>
        <family val="2"/>
      </rPr>
      <t xml:space="preserve">Durante el mes de enero, se presentó a aprobación del Comité Institucional de Gestión y Desempeño el Plan Institucional de Gestión Ambiental previa aprobación de este por la Secreataría Distrital de Ambiente. Adicionalmente, se desarrollaron 10 actividades de ese PIGA; se realizaron los reportes requeridos por las entidades y se desarrollaron actividades relacionadas con los recursos peligrosos y el material reciclado. </t>
    </r>
  </si>
  <si>
    <r>
      <t xml:space="preserve">EQUIPO DE RECURSOS FÍSICOS:
</t>
    </r>
    <r>
      <rPr>
        <sz val="10"/>
        <color theme="1"/>
        <rFont val="Arial"/>
        <family val="2"/>
      </rPr>
      <t>1-Se realiza el tramite de pago de cuatro provedores que prestan sus servicios o suministros añl Instituto, es de aclarar que el informe de actividades del provedor Moderline no se tramito para pago, debido a que se le realizo un pago anticipado en el mes de didiembre de 2021, en el cual se pago anticipadamente los meses de enero, febrero y marzo de 2022.
2- Se realiza la programacion de  los servicios que prestan los vehicuos en calidad de alquiler, programacion que se realiza de manera semanal de acuerdo con la soliictud de cada uno de los equipos que requieren el servicio
3- Se realizo el mantenimiento preventivo y/o correctivo a los tres vehiculos que forman parte del parque automotor del Instituto.</t>
    </r>
  </si>
  <si>
    <t>Mantenimientos realizados</t>
  </si>
  <si>
    <r>
      <t xml:space="preserve">EQUIPO DE GESTIÓN DOCUMENTAL: </t>
    </r>
    <r>
      <rPr>
        <sz val="10"/>
        <color theme="1"/>
        <rFont val="Arial"/>
        <family val="2"/>
      </rPr>
      <t>Se elaboró por parte de los profesionales de gestión documental la actualización y aprobación del Plan Institucional de Archivo en el Comité de Gestión y Desempeño Institucional.  Se elaboró capacitaciones de inventarios documentales realizado énfasis en la elaboración y correcto diligenciamiento del Formato único de Inventarios documental (FUID) Sumado a esto se aprovecha para realizar capacitación de organización documental y Tabla de Retención Documental. Se apoyo el aérea de contractual con la intervención de 94 expedientes realizando la organización clasificación y descripción, además de apoyo con la elaboración de expedientes para la contratación del personal de la entidad.</t>
    </r>
  </si>
  <si>
    <t>Seguimientos y modificaciones al PAA:</t>
  </si>
  <si>
    <r>
      <t xml:space="preserve">EQUIPO DE GESTIÓN FINANCIERA: </t>
    </r>
    <r>
      <rPr>
        <sz val="10"/>
        <color theme="1"/>
        <rFont val="Arial"/>
        <family val="2"/>
      </rPr>
      <t xml:space="preserve">Durante el mes de enero,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Por ultimo, se acompañó a la gerencia del proyecto 7555 y 7560 en cuanto a las situaciones acaecidas sobre los CDP y CRP expedidos con cargo a otra fuente de financiación, y las actividaades relacioandas con la subsanación del error involuntario en virtud del artículo 45 del CPACA. 
</t>
    </r>
    <r>
      <rPr>
        <b/>
        <sz val="10"/>
        <color theme="1"/>
        <rFont val="Arial"/>
        <family val="2"/>
      </rPr>
      <t>NOTA:</t>
    </r>
    <r>
      <rPr>
        <sz val="10"/>
        <color theme="1"/>
        <rFont val="Arial"/>
        <family val="2"/>
      </rPr>
      <t xml:space="preserve"> En cuanto a algunos CDP y CRP, cada documento debe expedirse tres veces, esto debido a que se expide en un rubro por cada elemento PEP, que si bien sigue siendo el mismo documento y el mismo consecutivo, el tramite se realiza una vez por cada elemento. </t>
    </r>
  </si>
  <si>
    <t>625 CDP y 688 CRP</t>
  </si>
  <si>
    <t>Se actualiza solo un documento debido a procesos de contratación lo que no permitio tener un ritmo normal de las actividades</t>
  </si>
  <si>
    <t>NA</t>
  </si>
  <si>
    <t>Con la actualización o modificación de documentos permite que los colaboradores apliquen los procesos como estan definidos en los documentos brindadno un mejor servicio para las partes interesadas</t>
  </si>
  <si>
    <t xml:space="preserve">Dentro de los avances del área Tecnológica, se lleva a cabo la actualización de Gestión de Turnos, adicionalmente se realizó la implementación del sistema SISEPP donde se crean las solicitudes de CDP, RP y Viabilidades de 364 contratos durante el mes de enero. </t>
  </si>
  <si>
    <t>Proceso de implementación de pruebas IPV6 con el contratista WEXLER, esta pendiente el agendamiento por parte del Aliado.</t>
  </si>
  <si>
    <t>Los beneficios obtenidos para la comunidad fueron los siguientes: Se pudieron solicitar de manera facil, rapida y agil, mas de 300 CDP, se logró la planificación efectiva del plan de Adquisición, se sistematizó la generación y firmas de viabilidades y Registros Presupuestales, adicionalmente en el Sistema de Información de Turnos, se lograron asignar a la comunidad mas 6.000 citas de esterilización distribuidos en las diferentes localidades del Distrito.</t>
  </si>
  <si>
    <t>4 (1 tutela, 2 fallos de tutela, 1 impugnación a fallo)</t>
  </si>
  <si>
    <t>5</t>
  </si>
  <si>
    <r>
      <t xml:space="preserve">EQUIPO DE ATENCIÓN AL CIUDADANO: </t>
    </r>
    <r>
      <rPr>
        <sz val="10"/>
        <color theme="1"/>
        <rFont val="Arial"/>
        <family val="2"/>
      </rPr>
      <t>Durante el mes de enero se radicó un total de 1.221 derechos de petición a través de los diferentes canales de atención, y fueron direccionados a als diferentes dependencias del IDPYBA, en el mes se vencieron un total de 32 peticiones vencidas, de las cuales 5 pertenecen a la Subdirección de Gestión delo Conocimiento y Cultura Ciudadana y 27 a la Subdirección de Atención a la Fauna. El indicador de gestión de PQRSD es 96%.
Se realizarfon 3.303 asesorías a través de los canales de atención dispuestos por el IDPYBA, en donde la mayor solicitud es de entrega de turnos para esterilizaciones y el canal más utilizado es el presencial, dado que estamos ubicados en 7 puntos de la red CADE.
El 83% de los ciudadanos se encuentra satisfecho con la atención recibida, el procentaje de insatisfacción corresponde  a los ciudadanos que no puedieron acceder a turnos de esterilización, no reciv¡ben respuestas a sus PQRSD o no fueron atendidos a través de la línea telefónica</t>
    </r>
  </si>
  <si>
    <t>OFICINA ASESORA JURIDICA: Durante el mes de enero de 2022, la Oficina Asesora Jurídica atendio 153 peticiones allegadas y atendidas en los terminos legalmente establecidos, se adjunta cuadro de control de correspondencia.Durante el mes de enero de 2022 se dio respuesta a la Acción de Tutela No 2022-0009 Juzgado 42 Penal Municipal con Función de Control de Garantías de Bogotá.  Se profirieron los siguientes fallos de tutela: 2021-00276, 2021-0558. Se presentó impugnación contra el fallo de tutela No 2021- 0331.  Se realizó el seguimiento semanal en la Página de la Rama Judicial de los procesos judiciales y acciones de tutela vigentes. Así mismo, se actualizó el SIPROJ. Se adjuntan: Contestación de tutela 2022-0009. Fallos de tutela 2021-00276 y 2021-0558. Impugnación del fallo 2021-0331. Durante el mes de enero de 2022 se proyectaron 5 denuncias, tres de ellas fueron elaboradas como consecuencia de las asesorías brindadas por parte del Centro de Atención Jurídica y una que ingreso por parte de la SAF, asimismo, se elaboró una denuncia, por medio de Asesoría. 1- Denuncia radicada el 04/01/22 rad 2022EE000070. 2- Denuncia radicada el 14/01/22 rad 2022EE0000281. 3- Denuncia radicada el 14/01/22 rad 2022EE0000285. 4- Denuncia instaurada por la señora Ana Barrera Millan. 5- Denuncia en contra de JORGE RUEDA VARGAS radicada el 26/01/22 rad 2022EE0000605.</t>
  </si>
  <si>
    <t xml:space="preserve">Durante el mes de enero se realizó un trabajo de divulgación sobre adopcciones, esterilizaciones y, especialmente, Escuadrón Anticrueldad en el caso mediático de Katira en la localidad de Santa Fe. Se realizó la divulgación a través del grupo de medios de comunicación, logrando 70 notas en el mes bajo la modalidad de free press. Adicionalmente, se mantuvo fija la publicación en redes sociales aumentando de forma constante nuestros seguidores en las tres redes principales. Se mantuvieron las campañas de Lunes de investigación, miércoles de seguimiento, vetetips, flash animal y carretes de adoptémonos. </t>
  </si>
  <si>
    <t>Impresiones en redes</t>
  </si>
  <si>
    <t xml:space="preserve">Se ha hecho una socialización masiva en el marco del free press y a través de redes sociales, llegando cada vez más a la comunidad. Las tasas de alcance e interacción nos dan una buena señal en cuando a redes sociales. En cuanto a comunicados de prensa, hay un porcentaje valioso de cobertura frente a nuestros comunicados. </t>
  </si>
  <si>
    <t xml:space="preserve">Durante el mes de enero se han adelantado mesas de trabajo con el señor Daniel Ochos Contratista de la SGC y el señor Carlos Gutierrez Asesor de la SGC en temas de validación del Rediseño y analisis del estudio técnico del IDPYBA contemplando las diferentes alternativas para la propuesta ante la Secretaría de Hacienda Distrital </t>
  </si>
  <si>
    <t>SUBDIRECCION DE GESTION CORPORATIVA</t>
  </si>
  <si>
    <t>GOTARDO ANTONIO YÁÑEZ (SUBDIRECTOR DE GESTION CORPORATIVA)
YULY CASTRO (JEFE OFICINA JURIDICA)</t>
  </si>
  <si>
    <t>Area Contractual y Oficina Asesora Jurídica</t>
  </si>
  <si>
    <t>Equipo MIPG - Oficina Asesora de Planeación</t>
  </si>
  <si>
    <t>CATALINA MARÍA CRUZ -OFICINA DE COMUNICACIONES</t>
  </si>
  <si>
    <t>SUBDIRECCION DE GESTIÓN CORPORATIVA</t>
  </si>
  <si>
    <t>En el mes de Enero de 2022, se actualiza solo un documento debido a procesos de contratación lo que no permitio tener un ritmo normal de las actividades</t>
  </si>
  <si>
    <t>En la sección Descripción avances y logros, se describen los avances del mes enero de 2022 por cada una de las areas de la Subdirección de Gestión Corporativa</t>
  </si>
  <si>
    <t>EQUIPO DE TECNOLOGIA -SGC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</si>
</sst>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 #,##0.00\ &quot;€&quot;_-;\-* #,##0.00\ &quot;€&quot;_-;_-* &quot;-&quot;??\ &quot;€&quot;_-;_-@_-"/>
    <numFmt numFmtId="43" formatCode="_-* #,##0.00_-;\-* #,##0.00_-;_-* &quot;-&quot;??_-;_-@_-"/>
    <numFmt numFmtId="164" formatCode="_-&quot;$&quot;\ * #,##0.00_-;\-&quot;$&quot;\ * #,##0.00_-;_-&quot;$&quot;\ * &quot;-&quot;??_-;_-@_-"/>
    <numFmt numFmtId="165" formatCode="&quot;$&quot;\ #,##0_);[Red]\(&quot;$&quot;\ #,##0\)"/>
    <numFmt numFmtId="166" formatCode="_(* #,##0_);_(* \(#,##0\);_(* &quot;-&quot;_);_(@_)"/>
    <numFmt numFmtId="167" formatCode="_(&quot;$&quot;\ * #,##0.00_);_(&quot;$&quot;\ * \(#,##0.00\);_(&quot;$&quot;\ * &quot;-&quot;??_);_(@_)"/>
    <numFmt numFmtId="168" formatCode="_(* #,##0.00_);_(* \(#,##0.00\);_(*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0.0"/>
    <numFmt numFmtId="176" formatCode="_(* #,##0.0_);_(* \(#,##0.0\);_(* &quot;-&quot;??_);_(@_)"/>
    <numFmt numFmtId="177" formatCode="0.0"/>
    <numFmt numFmtId="178" formatCode="0.000"/>
    <numFmt numFmtId="179" formatCode="_(* #,##0.000_);_(* \(#,##0.000\);_(* &quot;-&quot;??_);_(@_)"/>
    <numFmt numFmtId="180" formatCode="0.000000"/>
  </numFmts>
  <fonts count="85"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sz val="11"/>
      <color theme="4"/>
      <name val="Arial"/>
      <family val="2"/>
    </font>
    <font>
      <b/>
      <sz val="10"/>
      <color theme="0"/>
      <name val="Arial"/>
      <family val="2"/>
    </font>
    <font>
      <sz val="10"/>
      <color rgb="FF000000"/>
      <name val="Arial"/>
      <family val="2"/>
    </font>
    <font>
      <sz val="11"/>
      <color rgb="FF00000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2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s>
  <cellStyleXfs count="32119">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8" fontId="33" fillId="0" borderId="0" applyFont="0" applyFill="0" applyBorder="0" applyAlignment="0" applyProtection="0"/>
    <xf numFmtId="166" fontId="33" fillId="0" borderId="0" applyFont="0" applyFill="0" applyBorder="0" applyAlignment="0" applyProtection="0"/>
    <xf numFmtId="41" fontId="33" fillId="0" borderId="0" applyFont="0" applyFill="0" applyBorder="0" applyAlignment="0" applyProtection="0"/>
    <xf numFmtId="168" fontId="3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43" fontId="33" fillId="0" borderId="0" applyFont="0" applyFill="0" applyBorder="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16" applyNumberFormat="0" applyAlignment="0" applyProtection="0"/>
    <xf numFmtId="0" fontId="18" fillId="16" borderId="116"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1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18" fillId="16" borderId="116"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23" fillId="7" borderId="116" applyNumberForma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17" applyNumberFormat="0" applyFont="0" applyAlignment="0" applyProtection="0"/>
    <xf numFmtId="0" fontId="4" fillId="23" borderId="121" applyNumberFormat="0" applyFon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26" fillId="16" borderId="118" applyNumberFormat="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31" fillId="0" borderId="119" applyNumberFormat="0" applyFill="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9" applyNumberFormat="0" applyFon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7"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57"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43" fontId="33" fillId="0" borderId="0" applyFont="0" applyFill="0" applyBorder="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5"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43" fontId="33" fillId="0" borderId="0" applyFont="0" applyFill="0" applyBorder="0" applyAlignment="0" applyProtection="0"/>
    <xf numFmtId="0" fontId="23" fillId="7" borderId="176" applyNumberFormat="0" applyAlignment="0" applyProtection="0"/>
    <xf numFmtId="43" fontId="33" fillId="0" borderId="0" applyFont="0" applyFill="0" applyBorder="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4" fillId="23" borderId="173" applyNumberFormat="0" applyFont="0" applyAlignment="0" applyProtection="0"/>
    <xf numFmtId="0" fontId="31" fillId="0" borderId="175" applyNumberFormat="0" applyFill="0" applyAlignment="0" applyProtection="0"/>
    <xf numFmtId="0" fontId="4" fillId="23" borderId="173" applyNumberFormat="0" applyFont="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31" fillId="0" borderId="175"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18" fillId="16" borderId="172"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43" fontId="33" fillId="0" borderId="0" applyFont="0" applyFill="0" applyBorder="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4" applyNumberForma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5" applyNumberFormat="0" applyFill="0" applyAlignment="0" applyProtection="0"/>
    <xf numFmtId="0" fontId="4" fillId="23" borderId="173"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18" fillId="16" borderId="176"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43" fontId="33" fillId="0" borderId="0" applyFont="0" applyFill="0" applyBorder="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43" fontId="33" fillId="0" borderId="0" applyFont="0" applyFill="0" applyBorder="0" applyAlignment="0" applyProtection="0"/>
    <xf numFmtId="0" fontId="26" fillId="16" borderId="178" applyNumberFormat="0" applyAlignment="0" applyProtection="0"/>
    <xf numFmtId="41" fontId="33" fillId="0" borderId="0" applyFont="0" applyFill="0" applyBorder="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43" fontId="33" fillId="0" borderId="0" applyFont="0" applyFill="0" applyBorder="0" applyAlignment="0" applyProtection="0"/>
    <xf numFmtId="0" fontId="23" fillId="7"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43" fontId="33" fillId="0" borderId="0" applyFont="0" applyFill="0" applyBorder="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23" fillId="7" borderId="172" applyNumberForma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3" fillId="7" borderId="17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3" applyNumberFormat="0" applyFont="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9"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43" fontId="33" fillId="0" borderId="0" applyFont="0" applyFill="0" applyBorder="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5"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2"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3"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2" applyNumberFormat="0" applyAlignment="0" applyProtection="0"/>
    <xf numFmtId="0" fontId="31" fillId="0" borderId="175" applyNumberFormat="0" applyFill="0" applyAlignment="0" applyProtection="0"/>
    <xf numFmtId="43" fontId="33" fillId="0" borderId="0" applyFont="0" applyFill="0" applyBorder="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2" applyNumberFormat="0" applyAlignment="0" applyProtection="0"/>
    <xf numFmtId="0" fontId="18" fillId="16"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2" applyNumberFormat="0" applyAlignment="0" applyProtection="0"/>
    <xf numFmtId="0" fontId="18" fillId="16" borderId="172"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6" applyNumberFormat="0" applyAlignment="0" applyProtection="0"/>
    <xf numFmtId="0" fontId="23" fillId="7" borderId="176"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4"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2"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5"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4" fillId="23" borderId="177"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6" fillId="16" borderId="174" applyNumberFormat="0" applyAlignment="0" applyProtection="0"/>
    <xf numFmtId="0" fontId="23" fillId="7" borderId="172" applyNumberFormat="0" applyAlignment="0" applyProtection="0"/>
    <xf numFmtId="0" fontId="18" fillId="16"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2" applyNumberFormat="0" applyAlignment="0" applyProtection="0"/>
    <xf numFmtId="0" fontId="26" fillId="16" borderId="174"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4" applyNumberFormat="0" applyAlignment="0" applyProtection="0"/>
    <xf numFmtId="43" fontId="33" fillId="0" borderId="0" applyFont="0" applyFill="0" applyBorder="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3" fillId="7"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5"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43" fontId="33" fillId="0" borderId="0" applyFont="0" applyFill="0" applyBorder="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2"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2"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4"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2"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2" applyNumberFormat="0" applyAlignment="0" applyProtection="0"/>
    <xf numFmtId="0" fontId="23" fillId="7"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23" fillId="7" borderId="172" applyNumberFormat="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6" fillId="16" borderId="174"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26" fillId="16" borderId="174"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4"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4"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23" fillId="7" borderId="172" applyNumberFormat="0" applyAlignment="0" applyProtection="0"/>
    <xf numFmtId="0" fontId="18" fillId="16" borderId="172"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43" fontId="33" fillId="0" borderId="0" applyFont="0" applyFill="0" applyBorder="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18" fillId="16" borderId="172"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2" applyNumberFormat="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23" fillId="7" borderId="172"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4"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2" applyNumberFormat="0" applyAlignment="0" applyProtection="0"/>
    <xf numFmtId="0" fontId="26" fillId="16" borderId="174"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3" fillId="7"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2" applyNumberFormat="0" applyAlignment="0" applyProtection="0"/>
    <xf numFmtId="0" fontId="18" fillId="16"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23" fillId="7" borderId="172" applyNumberForma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4"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43" fontId="33" fillId="0" borderId="0" applyFont="0" applyFill="0" applyBorder="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43" fontId="33" fillId="0" borderId="0" applyFont="0" applyFill="0" applyBorder="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43" fontId="33" fillId="0" borderId="0" applyFont="0" applyFill="0" applyBorder="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43" fontId="33" fillId="0" borderId="0" applyFont="0" applyFill="0" applyBorder="0" applyAlignment="0" applyProtection="0"/>
    <xf numFmtId="0" fontId="23" fillId="7" borderId="190"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43" fontId="33" fillId="0" borderId="0" applyFont="0" applyFill="0" applyBorder="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43" fontId="33" fillId="0" borderId="0" applyFont="0" applyFill="0" applyBorder="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0" fontId="26" fillId="16" borderId="192" applyNumberFormat="0" applyAlignment="0" applyProtection="0"/>
    <xf numFmtId="41" fontId="33" fillId="0" borderId="0" applyFont="0" applyFill="0" applyBorder="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43" fontId="33" fillId="0" borderId="0" applyFont="0" applyFill="0" applyBorder="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31" fillId="0" borderId="193" applyNumberFormat="0" applyFill="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43" fontId="33" fillId="0" borderId="0" applyFont="0" applyFill="0" applyBorder="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43" fontId="33" fillId="0" borderId="0" applyFont="0" applyFill="0" applyBorder="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164" fontId="33" fillId="0" borderId="0" applyFont="0" applyFill="0" applyBorder="0" applyAlignment="0" applyProtection="0"/>
  </cellStyleXfs>
  <cellXfs count="1002">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6" fontId="33" fillId="0" borderId="0" xfId="1251" applyFont="1"/>
    <xf numFmtId="166"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1" fontId="63" fillId="26" borderId="10" xfId="1250" applyNumberFormat="1" applyFont="1" applyFill="1" applyBorder="1" applyAlignment="1">
      <alignment horizontal="center" vertical="center"/>
    </xf>
    <xf numFmtId="168" fontId="9" fillId="26" borderId="10" xfId="1250" applyFont="1" applyFill="1" applyBorder="1" applyAlignment="1">
      <alignment horizontal="center" vertical="center"/>
    </xf>
    <xf numFmtId="171" fontId="63" fillId="60" borderId="10" xfId="1250" applyNumberFormat="1" applyFont="1" applyFill="1" applyBorder="1" applyAlignment="1">
      <alignment horizontal="center" vertical="center"/>
    </xf>
    <xf numFmtId="168"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68"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0" xfId="1371" applyFont="1" applyFill="1" applyBorder="1" applyAlignment="1" applyProtection="1">
      <alignment horizontal="center" vertical="center" wrapText="1"/>
      <protection hidden="1"/>
    </xf>
    <xf numFmtId="0" fontId="8" fillId="61" borderId="68" xfId="0"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70"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68"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0" fontId="8" fillId="61" borderId="68" xfId="1371" applyFont="1" applyFill="1" applyBorder="1" applyAlignment="1" applyProtection="1">
      <alignment horizontal="center" vertical="center" wrapText="1"/>
      <protection locked="0"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8" fillId="61" borderId="68"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5"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177" fontId="5" fillId="0" borderId="72" xfId="1496" applyNumberFormat="1" applyFont="1" applyFill="1" applyBorder="1" applyAlignment="1" applyProtection="1">
      <alignment horizontal="center" vertical="center" wrapText="1"/>
      <protection hidden="1"/>
    </xf>
    <xf numFmtId="177" fontId="5" fillId="0" borderId="75" xfId="1496" applyNumberFormat="1" applyFont="1" applyFill="1" applyBorder="1" applyAlignment="1" applyProtection="1">
      <alignment vertical="center" wrapText="1"/>
      <protection hidden="1"/>
    </xf>
    <xf numFmtId="0" fontId="8" fillId="61" borderId="71" xfId="1371" applyFont="1" applyFill="1" applyBorder="1" applyAlignment="1" applyProtection="1">
      <alignment vertical="top" wrapText="1"/>
      <protection hidden="1"/>
    </xf>
    <xf numFmtId="179" fontId="5" fillId="24" borderId="72" xfId="1250" applyNumberFormat="1" applyFont="1" applyFill="1" applyBorder="1" applyAlignment="1" applyProtection="1">
      <alignment horizontal="center" vertical="center"/>
      <protection hidden="1"/>
    </xf>
    <xf numFmtId="0" fontId="8" fillId="61" borderId="70" xfId="1371" applyFont="1" applyFill="1" applyBorder="1" applyAlignment="1" applyProtection="1">
      <alignment horizontal="justify" vertical="center" wrapText="1"/>
      <protection locked="0" hidden="1"/>
    </xf>
    <xf numFmtId="0" fontId="8" fillId="61" borderId="70" xfId="1371" applyFont="1" applyFill="1" applyBorder="1" applyAlignment="1" applyProtection="1">
      <alignment horizontal="justify" vertical="center" wrapText="1"/>
      <protection hidden="1"/>
    </xf>
    <xf numFmtId="0" fontId="8" fillId="61" borderId="76" xfId="1371" applyFont="1" applyFill="1" applyBorder="1" applyAlignment="1" applyProtection="1">
      <alignment horizontal="left" vertical="center" wrapText="1"/>
      <protection hidden="1"/>
    </xf>
    <xf numFmtId="14" fontId="9" fillId="0" borderId="68" xfId="1371" applyNumberFormat="1" applyFont="1" applyBorder="1" applyAlignment="1" applyProtection="1">
      <alignment horizontal="center" vertical="center" wrapText="1"/>
      <protection locked="0" hidden="1"/>
    </xf>
    <xf numFmtId="0" fontId="8" fillId="61" borderId="70" xfId="1371" applyFont="1" applyFill="1" applyBorder="1" applyAlignment="1" applyProtection="1">
      <alignment horizontal="justify" vertical="center"/>
      <protection hidden="1"/>
    </xf>
    <xf numFmtId="0" fontId="8" fillId="61" borderId="70"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8"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9" fontId="54" fillId="0" borderId="68" xfId="1495" applyFont="1" applyBorder="1" applyProtection="1">
      <protection hidden="1"/>
    </xf>
    <xf numFmtId="10" fontId="9" fillId="50" borderId="71" xfId="1495" applyNumberFormat="1" applyFont="1" applyFill="1" applyBorder="1" applyAlignment="1" applyProtection="1">
      <alignment vertical="center" wrapText="1"/>
      <protection locked="0" hidden="1"/>
    </xf>
    <xf numFmtId="0" fontId="9" fillId="0" borderId="68" xfId="1371" applyFont="1" applyBorder="1" applyAlignment="1" applyProtection="1">
      <alignment horizontal="center" vertical="center"/>
      <protection hidden="1"/>
    </xf>
    <xf numFmtId="0" fontId="9" fillId="0" borderId="69" xfId="1371" applyFont="1" applyBorder="1" applyAlignment="1" applyProtection="1">
      <alignment horizontal="center" vertical="center"/>
      <protection hidden="1"/>
    </xf>
    <xf numFmtId="1" fontId="9" fillId="24" borderId="75" xfId="1496" applyNumberFormat="1" applyFont="1" applyFill="1" applyBorder="1" applyAlignment="1" applyProtection="1">
      <alignment vertical="center" wrapText="1"/>
      <protection hidden="1"/>
    </xf>
    <xf numFmtId="177" fontId="5" fillId="24" borderId="72" xfId="1496" applyNumberFormat="1" applyFont="1" applyFill="1" applyBorder="1" applyAlignment="1" applyProtection="1">
      <alignment horizontal="center" vertical="center" wrapText="1"/>
      <protection hidden="1"/>
    </xf>
    <xf numFmtId="177" fontId="5" fillId="24" borderId="75" xfId="1496" applyNumberFormat="1" applyFont="1" applyFill="1" applyBorder="1" applyAlignment="1" applyProtection="1">
      <alignment horizontal="center" vertical="center" wrapText="1"/>
      <protection hidden="1"/>
    </xf>
    <xf numFmtId="179" fontId="70" fillId="24" borderId="68" xfId="1250" applyNumberFormat="1" applyFont="1" applyFill="1" applyBorder="1" applyAlignment="1" applyProtection="1">
      <alignment horizontal="center" vertical="center"/>
      <protection hidden="1"/>
    </xf>
    <xf numFmtId="0" fontId="54" fillId="0" borderId="52" xfId="0" applyFont="1" applyBorder="1" applyProtection="1">
      <protection hidden="1"/>
    </xf>
    <xf numFmtId="0" fontId="54" fillId="0" borderId="14" xfId="0" applyFont="1" applyBorder="1" applyProtection="1">
      <protection hidden="1"/>
    </xf>
    <xf numFmtId="0" fontId="54" fillId="0" borderId="39" xfId="0" applyFont="1" applyBorder="1" applyProtection="1">
      <protection hidden="1"/>
    </xf>
    <xf numFmtId="10" fontId="4" fillId="50" borderId="71" xfId="1495" applyNumberFormat="1" applyFont="1" applyFill="1" applyBorder="1" applyAlignment="1" applyProtection="1">
      <alignment vertical="center" wrapText="1"/>
      <protection locked="0" hidden="1"/>
    </xf>
    <xf numFmtId="10" fontId="59" fillId="0" borderId="0" xfId="1495" applyNumberFormat="1" applyFont="1" applyFill="1" applyBorder="1" applyAlignment="1">
      <alignment horizontal="center" vertical="center" wrapText="1"/>
    </xf>
    <xf numFmtId="9" fontId="54" fillId="0" borderId="148" xfId="0" applyNumberFormat="1" applyFont="1" applyBorder="1"/>
    <xf numFmtId="168" fontId="9" fillId="24" borderId="72" xfId="1250" applyFont="1" applyFill="1" applyBorder="1" applyAlignment="1" applyProtection="1">
      <alignment vertical="center" wrapText="1"/>
      <protection hidden="1"/>
    </xf>
    <xf numFmtId="168" fontId="9" fillId="0" borderId="194" xfId="1250" applyFont="1" applyFill="1" applyBorder="1" applyAlignment="1">
      <alignment horizontal="center" vertical="center"/>
    </xf>
    <xf numFmtId="180" fontId="59" fillId="0" borderId="0" xfId="1495" applyNumberFormat="1" applyFont="1" applyFill="1" applyBorder="1" applyAlignment="1">
      <alignment horizontal="center" vertical="center" wrapText="1"/>
    </xf>
    <xf numFmtId="9" fontId="54" fillId="0" borderId="195" xfId="0" applyNumberFormat="1" applyFont="1" applyBorder="1"/>
    <xf numFmtId="43" fontId="11" fillId="0" borderId="0" xfId="1371" applyNumberFormat="1" applyFont="1" applyAlignment="1" applyProtection="1">
      <alignment horizontal="center" vertical="center" wrapText="1"/>
      <protection hidden="1"/>
    </xf>
    <xf numFmtId="164" fontId="51" fillId="0" borderId="0" xfId="32118" applyFont="1" applyProtection="1">
      <protection hidden="1"/>
    </xf>
    <xf numFmtId="0" fontId="8" fillId="61" borderId="70" xfId="1371" applyFont="1" applyFill="1" applyBorder="1" applyAlignment="1" applyProtection="1">
      <alignment horizontal="left" vertical="center" wrapText="1"/>
      <protection hidden="1"/>
    </xf>
    <xf numFmtId="0" fontId="8" fillId="61" borderId="36" xfId="1371" applyFont="1" applyFill="1" applyBorder="1" applyAlignment="1" applyProtection="1">
      <alignment horizontal="center" vertical="center" wrapText="1"/>
      <protection hidden="1"/>
    </xf>
    <xf numFmtId="10" fontId="9" fillId="0" borderId="150" xfId="1495" applyNumberFormat="1" applyFont="1" applyFill="1" applyBorder="1" applyAlignment="1">
      <alignment horizontal="center" vertical="center"/>
    </xf>
    <xf numFmtId="0" fontId="54" fillId="0" borderId="195" xfId="1371" applyFont="1" applyFill="1" applyBorder="1" applyAlignment="1" applyProtection="1">
      <alignment vertical="center" wrapText="1"/>
      <protection locked="0" hidden="1"/>
    </xf>
    <xf numFmtId="0" fontId="5" fillId="0" borderId="195" xfId="1371" applyFont="1" applyBorder="1" applyAlignment="1" applyProtection="1">
      <alignment horizontal="center" vertical="center"/>
      <protection hidden="1"/>
    </xf>
    <xf numFmtId="0" fontId="8" fillId="61" borderId="195" xfId="1371" applyFont="1" applyFill="1" applyBorder="1" applyAlignment="1" applyProtection="1">
      <alignment vertical="center" wrapText="1"/>
      <protection hidden="1"/>
    </xf>
    <xf numFmtId="0" fontId="5" fillId="0" borderId="196" xfId="1371" applyFont="1" applyBorder="1" applyAlignment="1" applyProtection="1">
      <alignment horizontal="center" vertical="center"/>
      <protection hidden="1"/>
    </xf>
    <xf numFmtId="178" fontId="5" fillId="0" borderId="194" xfId="1496" applyNumberFormat="1" applyFont="1" applyFill="1" applyBorder="1" applyAlignment="1" applyProtection="1">
      <alignment horizontal="center" vertical="center" wrapText="1"/>
      <protection hidden="1"/>
    </xf>
    <xf numFmtId="178" fontId="5" fillId="0" borderId="196" xfId="1496" applyNumberFormat="1" applyFont="1" applyFill="1" applyBorder="1" applyAlignment="1" applyProtection="1">
      <alignment horizontal="center" vertical="center" wrapText="1"/>
      <protection hidden="1"/>
    </xf>
    <xf numFmtId="0" fontId="8" fillId="61" borderId="36" xfId="1371" applyFont="1" applyFill="1" applyBorder="1" applyAlignment="1" applyProtection="1">
      <alignment horizontal="left" vertical="center" wrapText="1"/>
      <protection hidden="1"/>
    </xf>
    <xf numFmtId="0" fontId="8" fillId="61" borderId="17" xfId="1371" applyFont="1" applyFill="1" applyBorder="1" applyAlignment="1" applyProtection="1">
      <alignment vertical="top" wrapText="1"/>
      <protection hidden="1"/>
    </xf>
    <xf numFmtId="0" fontId="8" fillId="61" borderId="195" xfId="1371" applyFont="1" applyFill="1" applyBorder="1" applyAlignment="1" applyProtection="1">
      <alignment horizontal="center" vertical="center" wrapText="1"/>
      <protection hidden="1"/>
    </xf>
    <xf numFmtId="0" fontId="8" fillId="61" borderId="195" xfId="0" applyFont="1" applyFill="1" applyBorder="1" applyAlignment="1" applyProtection="1">
      <alignment horizontal="center" vertical="center" wrapText="1"/>
      <protection hidden="1"/>
    </xf>
    <xf numFmtId="0" fontId="8" fillId="61" borderId="196" xfId="1371" applyFont="1" applyFill="1" applyBorder="1" applyAlignment="1" applyProtection="1">
      <alignment horizontal="center" vertical="center" wrapText="1"/>
      <protection hidden="1"/>
    </xf>
    <xf numFmtId="179" fontId="12" fillId="24" borderId="195" xfId="1250" applyNumberFormat="1" applyFont="1" applyFill="1" applyBorder="1" applyAlignment="1" applyProtection="1">
      <alignment horizontal="center" vertical="center"/>
      <protection hidden="1"/>
    </xf>
    <xf numFmtId="170" fontId="59" fillId="0" borderId="195" xfId="1495" applyNumberFormat="1" applyFont="1" applyBorder="1" applyProtection="1">
      <protection hidden="1"/>
    </xf>
    <xf numFmtId="10" fontId="12" fillId="50" borderId="17" xfId="1495" applyNumberFormat="1" applyFont="1" applyFill="1" applyBorder="1" applyAlignment="1" applyProtection="1">
      <alignment vertical="center" wrapText="1"/>
      <protection locked="0" hidden="1"/>
    </xf>
    <xf numFmtId="9" fontId="59" fillId="0" borderId="195" xfId="1495" applyFont="1" applyBorder="1" applyProtection="1">
      <protection hidden="1"/>
    </xf>
    <xf numFmtId="0" fontId="8" fillId="61" borderId="195" xfId="1371" applyFont="1" applyFill="1" applyBorder="1" applyAlignment="1" applyProtection="1">
      <alignment horizontal="center" vertical="center" wrapText="1"/>
      <protection locked="0" hidden="1"/>
    </xf>
    <xf numFmtId="14" fontId="9" fillId="0" borderId="195" xfId="1371" applyNumberFormat="1" applyFont="1" applyBorder="1" applyAlignment="1" applyProtection="1">
      <alignment horizontal="center" vertical="center" wrapText="1"/>
      <protection locked="0" hidden="1"/>
    </xf>
    <xf numFmtId="0" fontId="70" fillId="50" borderId="195" xfId="1371" applyFont="1" applyFill="1" applyBorder="1" applyAlignment="1" applyProtection="1">
      <alignment vertical="center" wrapText="1"/>
      <protection locked="0" hidden="1"/>
    </xf>
    <xf numFmtId="0" fontId="71" fillId="50" borderId="195" xfId="1371" applyFont="1" applyFill="1" applyBorder="1" applyAlignment="1" applyProtection="1">
      <alignment horizontal="center" vertical="center" wrapText="1"/>
      <protection locked="0" hidden="1"/>
    </xf>
    <xf numFmtId="179" fontId="70" fillId="24" borderId="195" xfId="1250" applyNumberFormat="1" applyFont="1" applyFill="1" applyBorder="1" applyAlignment="1" applyProtection="1">
      <alignment horizontal="center" vertical="center"/>
      <protection hidden="1"/>
    </xf>
    <xf numFmtId="9" fontId="54" fillId="0" borderId="195" xfId="1495" applyFont="1" applyBorder="1" applyProtection="1">
      <protection hidden="1"/>
    </xf>
    <xf numFmtId="10" fontId="9" fillId="50" borderId="17" xfId="1495" applyNumberFormat="1" applyFont="1" applyFill="1" applyBorder="1" applyAlignment="1" applyProtection="1">
      <alignment vertical="center" wrapText="1"/>
      <protection locked="0" hidden="1"/>
    </xf>
    <xf numFmtId="0" fontId="71" fillId="50" borderId="196" xfId="1371" applyFont="1" applyFill="1" applyBorder="1" applyAlignment="1" applyProtection="1">
      <alignment horizontal="center" vertical="center" wrapText="1"/>
      <protection locked="0" hidden="1"/>
    </xf>
    <xf numFmtId="0" fontId="70" fillId="50" borderId="196" xfId="1371" applyFont="1" applyFill="1" applyBorder="1" applyAlignment="1" applyProtection="1">
      <alignment vertical="center" wrapText="1"/>
      <protection locked="0" hidden="1"/>
    </xf>
    <xf numFmtId="0" fontId="59" fillId="50" borderId="195" xfId="1371" applyFont="1" applyFill="1" applyBorder="1" applyAlignment="1" applyProtection="1">
      <alignment vertical="center" wrapText="1"/>
      <protection locked="0" hidden="1"/>
    </xf>
    <xf numFmtId="0" fontId="59" fillId="50" borderId="195" xfId="1371" applyFont="1" applyFill="1" applyBorder="1" applyAlignment="1" applyProtection="1">
      <alignment horizontal="justify" vertical="center" wrapText="1"/>
      <protection locked="0" hidden="1"/>
    </xf>
    <xf numFmtId="0" fontId="8" fillId="61" borderId="195" xfId="1371" applyFont="1" applyFill="1" applyBorder="1" applyAlignment="1" applyProtection="1">
      <alignment horizontal="left" vertical="center" wrapText="1"/>
      <protection hidden="1"/>
    </xf>
    <xf numFmtId="0" fontId="70" fillId="50" borderId="195" xfId="1371" applyFont="1" applyFill="1" applyBorder="1" applyAlignment="1" applyProtection="1">
      <alignment horizontal="left" vertical="center" wrapText="1"/>
      <protection locked="0"/>
    </xf>
    <xf numFmtId="0" fontId="50" fillId="0" borderId="0"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9" fillId="0" borderId="195" xfId="1371" applyFont="1" applyBorder="1" applyAlignment="1" applyProtection="1">
      <alignment vertical="center" wrapText="1"/>
      <protection locked="0" hidden="1"/>
    </xf>
    <xf numFmtId="0" fontId="59" fillId="50" borderId="195" xfId="1371" applyFont="1" applyFill="1" applyBorder="1" applyAlignment="1" applyProtection="1">
      <alignment vertical="top" wrapText="1"/>
      <protection locked="0" hidden="1"/>
    </xf>
    <xf numFmtId="0" fontId="84" fillId="65" borderId="195" xfId="0" applyFont="1" applyFill="1" applyBorder="1" applyAlignment="1">
      <alignment horizontal="center" vertical="center" wrapText="1"/>
    </xf>
    <xf numFmtId="0" fontId="59" fillId="50" borderId="195" xfId="1371" applyFont="1" applyFill="1" applyBorder="1" applyAlignment="1" applyProtection="1">
      <alignment horizontal="center" vertical="center" wrapText="1"/>
      <protection locked="0" hidden="1"/>
    </xf>
    <xf numFmtId="0" fontId="71" fillId="0" borderId="195" xfId="1371" applyFont="1" applyBorder="1" applyAlignment="1" applyProtection="1">
      <alignment horizontal="center" vertical="center"/>
      <protection hidden="1"/>
    </xf>
    <xf numFmtId="0" fontId="71" fillId="0" borderId="49" xfId="1371" applyFont="1" applyBorder="1" applyAlignment="1" applyProtection="1">
      <alignment horizontal="center" vertical="center"/>
      <protection hidden="1"/>
    </xf>
    <xf numFmtId="1" fontId="59" fillId="0" borderId="195" xfId="1250" applyNumberFormat="1" applyFont="1" applyFill="1" applyBorder="1" applyAlignment="1" applyProtection="1">
      <alignment horizontal="center" vertical="center" wrapText="1"/>
      <protection locked="0" hidden="1"/>
    </xf>
    <xf numFmtId="9" fontId="59" fillId="0" borderId="195" xfId="1495" applyFont="1" applyFill="1" applyBorder="1" applyAlignment="1" applyProtection="1">
      <alignment horizontal="center" vertical="center" wrapText="1"/>
      <protection locked="0" hidden="1"/>
    </xf>
    <xf numFmtId="0" fontId="59" fillId="0" borderId="195" xfId="1371" applyFont="1" applyBorder="1" applyAlignment="1" applyProtection="1">
      <alignment horizontal="center" vertical="top" wrapText="1"/>
      <protection locked="0" hidden="1"/>
    </xf>
    <xf numFmtId="0" fontId="59" fillId="50" borderId="195" xfId="1371" applyFont="1" applyFill="1" applyBorder="1" applyAlignment="1" applyProtection="1">
      <alignment horizontal="center" vertical="top" wrapText="1"/>
      <protection locked="0" hidden="1"/>
    </xf>
    <xf numFmtId="0" fontId="59" fillId="0" borderId="195" xfId="1371" applyFont="1" applyFill="1" applyBorder="1" applyAlignment="1" applyProtection="1">
      <alignment horizontal="center" vertical="center" wrapText="1"/>
      <protection locked="0" hidden="1"/>
    </xf>
    <xf numFmtId="0" fontId="59" fillId="0" borderId="195" xfId="1371" applyFont="1" applyBorder="1" applyAlignment="1" applyProtection="1">
      <alignment horizontal="center" vertical="center" wrapText="1"/>
      <protection locked="0" hidden="1"/>
    </xf>
    <xf numFmtId="0" fontId="59" fillId="0" borderId="196" xfId="0" applyFont="1" applyBorder="1" applyAlignment="1" applyProtection="1">
      <alignment horizontal="center" vertical="center"/>
      <protection hidden="1"/>
    </xf>
    <xf numFmtId="0" fontId="57" fillId="0" borderId="195" xfId="1371" applyFont="1" applyFill="1" applyBorder="1" applyAlignment="1" applyProtection="1">
      <alignment horizontal="center" vertical="center" wrapText="1"/>
      <protection locked="0" hidden="1"/>
    </xf>
    <xf numFmtId="164" fontId="51" fillId="0" borderId="0" xfId="32118" applyFont="1" applyAlignment="1" applyProtection="1">
      <alignment horizontal="center" vertical="center"/>
      <protection hidden="1"/>
    </xf>
    <xf numFmtId="0" fontId="51" fillId="0" borderId="0" xfId="0" applyFont="1" applyAlignment="1" applyProtection="1">
      <alignment horizontal="center" vertical="center"/>
      <protection hidden="1"/>
    </xf>
    <xf numFmtId="1" fontId="59" fillId="50" borderId="195" xfId="1371" applyNumberFormat="1" applyFont="1" applyFill="1" applyBorder="1" applyAlignment="1" applyProtection="1">
      <alignment horizontal="center" vertical="center" wrapText="1"/>
      <protection locked="0" hidden="1"/>
    </xf>
    <xf numFmtId="49" fontId="59" fillId="50" borderId="195" xfId="1371" applyNumberFormat="1" applyFont="1" applyFill="1" applyBorder="1" applyAlignment="1" applyProtection="1">
      <alignment horizontal="center" vertical="center" wrapText="1"/>
      <protection locked="0" hidden="1"/>
    </xf>
    <xf numFmtId="0" fontId="8" fillId="61" borderId="70" xfId="1371" applyFont="1" applyFill="1" applyBorder="1" applyAlignment="1" applyProtection="1">
      <alignment horizontal="left" vertical="center" wrapText="1"/>
      <protection hidden="1"/>
    </xf>
    <xf numFmtId="0" fontId="8" fillId="61" borderId="195" xfId="1371" applyFont="1" applyFill="1" applyBorder="1" applyAlignment="1" applyProtection="1">
      <alignment horizontal="center" vertical="center" wrapText="1"/>
      <protection locked="0" hidden="1"/>
    </xf>
    <xf numFmtId="0" fontId="5" fillId="0" borderId="195" xfId="1371" applyFont="1" applyBorder="1" applyAlignment="1" applyProtection="1">
      <alignment horizontal="center" vertical="center"/>
      <protection hidden="1"/>
    </xf>
    <xf numFmtId="0" fontId="8" fillId="61" borderId="195" xfId="1371" applyFont="1" applyFill="1" applyBorder="1" applyAlignment="1" applyProtection="1">
      <alignment horizontal="center" vertical="center" wrapText="1"/>
      <protection hidden="1"/>
    </xf>
    <xf numFmtId="0" fontId="5" fillId="0" borderId="196" xfId="1371" applyFont="1" applyBorder="1" applyAlignment="1" applyProtection="1">
      <alignment horizontal="center" vertical="center"/>
      <protection hidden="1"/>
    </xf>
    <xf numFmtId="0" fontId="71" fillId="0" borderId="10"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hidden="1"/>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68" fontId="15" fillId="51" borderId="17" xfId="1250" applyNumberFormat="1" applyFont="1" applyFill="1" applyBorder="1" applyAlignment="1" applyProtection="1">
      <alignment vertical="center" wrapText="1"/>
      <protection hidden="1"/>
    </xf>
    <xf numFmtId="168" fontId="15" fillId="51" borderId="19" xfId="1250" applyNumberFormat="1" applyFont="1" applyFill="1" applyBorder="1" applyAlignment="1" applyProtection="1">
      <alignment vertical="center" wrapText="1"/>
      <protection hidden="1"/>
    </xf>
    <xf numFmtId="168" fontId="15" fillId="0" borderId="17" xfId="1250" applyNumberFormat="1" applyFont="1" applyFill="1" applyBorder="1" applyAlignment="1" applyProtection="1">
      <alignment vertical="center" wrapText="1"/>
      <protection hidden="1"/>
    </xf>
    <xf numFmtId="168" fontId="15" fillId="0"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171" fontId="15" fillId="0" borderId="10" xfId="1250" applyNumberFormat="1" applyFont="1" applyFill="1" applyBorder="1" applyAlignment="1" applyProtection="1">
      <alignment vertical="center" wrapText="1"/>
      <protection hidden="1"/>
    </xf>
    <xf numFmtId="168" fontId="5" fillId="0" borderId="17" xfId="1250" applyFont="1" applyFill="1" applyBorder="1" applyAlignment="1" applyProtection="1">
      <alignment horizontal="center" vertical="center" wrapText="1"/>
      <protection hidden="1"/>
    </xf>
    <xf numFmtId="168" fontId="5" fillId="0" borderId="19" xfId="1250" applyFont="1" applyFill="1" applyBorder="1" applyAlignment="1" applyProtection="1">
      <alignment horizontal="center" vertical="center" wrapText="1"/>
      <protection hidden="1"/>
    </xf>
    <xf numFmtId="170" fontId="5" fillId="0" borderId="10" xfId="0" applyNumberFormat="1" applyFont="1" applyFill="1" applyBorder="1" applyAlignment="1" applyProtection="1">
      <alignment horizontal="center"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2" fontId="15" fillId="55" borderId="17" xfId="1251" applyNumberFormat="1" applyFont="1" applyFill="1" applyBorder="1" applyAlignment="1" applyProtection="1">
      <alignment horizontal="center" vertical="center" wrapText="1"/>
      <protection hidden="1"/>
    </xf>
    <xf numFmtId="172" fontId="15" fillId="55" borderId="19" xfId="1251" applyNumberFormat="1"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71" fontId="15" fillId="50" borderId="17" xfId="1250" applyNumberFormat="1" applyFont="1" applyFill="1" applyBorder="1" applyAlignment="1" applyProtection="1">
      <alignment vertical="center" wrapText="1"/>
      <protection hidden="1"/>
    </xf>
    <xf numFmtId="171" fontId="15" fillId="50" borderId="19" xfId="1250" applyNumberFormat="1" applyFont="1" applyFill="1" applyBorder="1" applyAlignment="1" applyProtection="1">
      <alignment vertical="center" wrapText="1"/>
      <protection hidden="1"/>
    </xf>
    <xf numFmtId="171" fontId="15" fillId="51" borderId="17" xfId="1250" applyNumberFormat="1" applyFont="1" applyFill="1" applyBorder="1" applyAlignment="1" applyProtection="1">
      <alignment vertical="center" wrapText="1"/>
      <protection hidden="1"/>
    </xf>
    <xf numFmtId="171" fontId="15" fillId="51" borderId="19" xfId="1250" applyNumberFormat="1" applyFont="1" applyFill="1" applyBorder="1" applyAlignment="1" applyProtection="1">
      <alignment vertical="center" wrapText="1"/>
      <protection hidden="1"/>
    </xf>
    <xf numFmtId="171" fontId="15" fillId="0" borderId="17" xfId="1250" applyNumberFormat="1" applyFont="1" applyFill="1" applyBorder="1" applyAlignment="1" applyProtection="1">
      <alignment vertical="center" wrapText="1"/>
      <protection hidden="1"/>
    </xf>
    <xf numFmtId="171" fontId="15" fillId="0"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0" fontId="15" fillId="0" borderId="10" xfId="0" applyFont="1" applyFill="1" applyBorder="1" applyAlignment="1" applyProtection="1">
      <alignment horizontal="center"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168" fontId="15" fillId="50" borderId="17" xfId="1250" applyNumberFormat="1" applyFont="1" applyFill="1" applyBorder="1" applyAlignment="1" applyProtection="1">
      <alignment vertical="center" wrapText="1"/>
      <protection hidden="1"/>
    </xf>
    <xf numFmtId="168" fontId="15" fillId="50" borderId="19" xfId="1250" applyNumberFormat="1" applyFont="1" applyFill="1" applyBorder="1" applyAlignment="1" applyProtection="1">
      <alignment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70" fontId="70" fillId="50" borderId="22" xfId="0" applyNumberFormat="1" applyFont="1" applyFill="1" applyBorder="1" applyAlignment="1" applyProtection="1">
      <alignment horizontal="center" vertical="center" wrapText="1"/>
      <protection hidden="1"/>
    </xf>
    <xf numFmtId="170" fontId="70" fillId="50" borderId="23" xfId="0" applyNumberFormat="1" applyFont="1" applyFill="1" applyBorder="1" applyAlignment="1" applyProtection="1">
      <alignment horizontal="center" vertical="center" wrapText="1"/>
      <protection hidden="1"/>
    </xf>
    <xf numFmtId="170" fontId="70" fillId="50" borderId="26" xfId="0" applyNumberFormat="1" applyFont="1" applyFill="1" applyBorder="1" applyAlignment="1" applyProtection="1">
      <alignment horizontal="center" vertical="center" wrapText="1"/>
      <protection hidden="1"/>
    </xf>
    <xf numFmtId="170" fontId="70" fillId="50" borderId="27" xfId="0" applyNumberFormat="1" applyFont="1" applyFill="1" applyBorder="1" applyAlignment="1" applyProtection="1">
      <alignment horizontal="center" vertical="center" wrapText="1"/>
      <protection hidden="1"/>
    </xf>
    <xf numFmtId="170" fontId="71" fillId="55" borderId="17" xfId="0" applyNumberFormat="1" applyFont="1" applyFill="1" applyBorder="1" applyAlignment="1" applyProtection="1">
      <alignment horizontal="center" vertical="center" wrapText="1"/>
      <protection hidden="1"/>
    </xf>
    <xf numFmtId="170" fontId="71" fillId="55" borderId="19" xfId="0" applyNumberFormat="1" applyFont="1" applyFill="1" applyBorder="1" applyAlignment="1" applyProtection="1">
      <alignment horizontal="center" vertical="center" wrapText="1"/>
      <protection hidden="1"/>
    </xf>
    <xf numFmtId="170" fontId="15" fillId="55" borderId="17" xfId="0" applyNumberFormat="1" applyFont="1" applyFill="1" applyBorder="1" applyAlignment="1" applyProtection="1">
      <alignment horizontal="center" vertical="center" wrapText="1"/>
      <protection hidden="1"/>
    </xf>
    <xf numFmtId="170" fontId="15" fillId="55" borderId="19" xfId="0" applyNumberFormat="1" applyFont="1" applyFill="1" applyBorder="1" applyAlignment="1" applyProtection="1">
      <alignment horizontal="center" vertical="center" wrapText="1"/>
      <protection hidden="1"/>
    </xf>
    <xf numFmtId="170" fontId="5" fillId="50" borderId="22" xfId="0" applyNumberFormat="1" applyFont="1" applyFill="1" applyBorder="1" applyAlignment="1" applyProtection="1">
      <alignment horizontal="center" vertical="center" wrapText="1"/>
      <protection hidden="1"/>
    </xf>
    <xf numFmtId="170" fontId="5" fillId="50" borderId="23" xfId="0" applyNumberFormat="1" applyFont="1" applyFill="1" applyBorder="1" applyAlignment="1" applyProtection="1">
      <alignment horizontal="center" vertical="center" wrapText="1"/>
      <protection hidden="1"/>
    </xf>
    <xf numFmtId="170" fontId="5" fillId="50" borderId="26" xfId="0" applyNumberFormat="1" applyFont="1" applyFill="1" applyBorder="1" applyAlignment="1" applyProtection="1">
      <alignment horizontal="center" vertical="center" wrapText="1"/>
      <protection hidden="1"/>
    </xf>
    <xf numFmtId="170" fontId="5" fillId="50" borderId="27" xfId="0" applyNumberFormat="1"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vertical="center" wrapText="1"/>
      <protection hidden="1"/>
    </xf>
    <xf numFmtId="170" fontId="5" fillId="50" borderId="19" xfId="0" applyNumberFormat="1" applyFont="1" applyFill="1" applyBorder="1" applyAlignment="1" applyProtection="1">
      <alignment vertical="center" wrapText="1"/>
      <protection hidden="1"/>
    </xf>
    <xf numFmtId="0" fontId="5" fillId="50" borderId="10" xfId="0" applyFont="1" applyFill="1" applyBorder="1" applyAlignment="1" applyProtection="1">
      <alignment horizontal="center" vertical="center" wrapText="1"/>
      <protection hidden="1"/>
    </xf>
    <xf numFmtId="170" fontId="5" fillId="51" borderId="17" xfId="0" applyNumberFormat="1" applyFont="1" applyFill="1" applyBorder="1" applyAlignment="1" applyProtection="1">
      <alignment vertical="center" wrapText="1"/>
      <protection hidden="1"/>
    </xf>
    <xf numFmtId="170" fontId="5" fillId="51" borderId="19" xfId="0" applyNumberFormat="1"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70" fontId="15" fillId="50" borderId="17" xfId="0" applyNumberFormat="1" applyFont="1" applyFill="1" applyBorder="1" applyAlignment="1" applyProtection="1">
      <alignment vertical="center" wrapText="1"/>
      <protection hidden="1"/>
    </xf>
    <xf numFmtId="170" fontId="15" fillId="50" borderId="19" xfId="0" applyNumberFormat="1" applyFont="1" applyFill="1" applyBorder="1" applyAlignment="1" applyProtection="1">
      <alignment vertical="center" wrapText="1"/>
      <protection hidden="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9" fillId="50" borderId="46" xfId="1371"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8" xfId="1371" applyFont="1" applyFill="1" applyBorder="1" applyAlignment="1">
      <alignment horizontal="center"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70" fontId="9" fillId="0" borderId="20" xfId="1496" applyNumberFormat="1" applyFont="1" applyFill="1" applyBorder="1" applyAlignment="1">
      <alignment horizontal="center" vertical="center" wrapText="1"/>
    </xf>
    <xf numFmtId="170" fontId="9" fillId="0" borderId="32" xfId="1496" applyNumberFormat="1" applyFont="1" applyFill="1" applyBorder="1" applyAlignment="1">
      <alignment horizontal="center" vertical="center" wrapText="1"/>
    </xf>
    <xf numFmtId="170"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0" xfId="1371" applyFont="1" applyFill="1" applyBorder="1" applyAlignment="1" applyProtection="1">
      <alignment horizontal="center"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73" fillId="0" borderId="42" xfId="0" applyFont="1" applyBorder="1" applyAlignment="1" applyProtection="1">
      <alignment horizontal="center" wrapText="1"/>
      <protection locked="0" hidden="1"/>
    </xf>
    <xf numFmtId="0" fontId="73" fillId="0" borderId="70"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69"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68"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57" fillId="61" borderId="70" xfId="1371" applyFont="1" applyFill="1" applyBorder="1" applyAlignment="1" applyProtection="1">
      <alignment horizontal="center" vertical="center"/>
      <protection hidden="1"/>
    </xf>
    <xf numFmtId="0" fontId="57" fillId="61" borderId="68" xfId="1371" applyFont="1" applyFill="1" applyBorder="1" applyAlignment="1" applyProtection="1">
      <alignment horizontal="center" vertical="center"/>
      <protection hidden="1"/>
    </xf>
    <xf numFmtId="0" fontId="57" fillId="61" borderId="69" xfId="1371" applyFont="1" applyFill="1" applyBorder="1" applyAlignment="1" applyProtection="1">
      <alignment horizontal="center" vertical="center"/>
      <protection hidden="1"/>
    </xf>
    <xf numFmtId="0" fontId="8" fillId="61" borderId="68"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5" fillId="50" borderId="68" xfId="1371" applyFont="1" applyFill="1" applyBorder="1" applyAlignment="1" applyProtection="1">
      <alignment horizontal="center" vertical="center" wrapText="1"/>
      <protection hidden="1"/>
    </xf>
    <xf numFmtId="0" fontId="5" fillId="50" borderId="69" xfId="1371" applyFont="1" applyFill="1" applyBorder="1" applyAlignment="1" applyProtection="1">
      <alignment horizontal="center" vertical="center" wrapText="1"/>
      <protection hidden="1"/>
    </xf>
    <xf numFmtId="1" fontId="5" fillId="0" borderId="68" xfId="1273" applyNumberFormat="1" applyFont="1" applyFill="1" applyBorder="1" applyAlignment="1" applyProtection="1">
      <alignment horizontal="center" vertical="center" wrapText="1"/>
      <protection hidden="1"/>
    </xf>
    <xf numFmtId="1" fontId="5" fillId="0" borderId="69" xfId="1273" applyNumberFormat="1" applyFont="1" applyFill="1" applyBorder="1" applyAlignment="1" applyProtection="1">
      <alignment horizontal="center" vertical="center" wrapText="1"/>
      <protection hidden="1"/>
    </xf>
    <xf numFmtId="9" fontId="5" fillId="0" borderId="68" xfId="1496" applyFont="1" applyFill="1" applyBorder="1" applyAlignment="1" applyProtection="1">
      <alignment horizontal="center" vertical="center"/>
      <protection hidden="1"/>
    </xf>
    <xf numFmtId="0" fontId="5" fillId="0" borderId="68" xfId="1496" applyNumberFormat="1" applyFont="1" applyFill="1" applyBorder="1" applyAlignment="1" applyProtection="1">
      <alignment horizontal="center" vertical="center" wrapText="1"/>
      <protection hidden="1"/>
    </xf>
    <xf numFmtId="0" fontId="5" fillId="0" borderId="69" xfId="1496" applyNumberFormat="1" applyFont="1" applyFill="1" applyBorder="1" applyAlignment="1" applyProtection="1">
      <alignment horizontal="center" vertical="center" wrapText="1"/>
      <protection hidden="1"/>
    </xf>
    <xf numFmtId="49" fontId="5" fillId="0" borderId="68" xfId="1371" applyNumberFormat="1" applyFont="1" applyFill="1" applyBorder="1" applyAlignment="1" applyProtection="1">
      <alignment horizontal="center" vertical="center"/>
      <protection hidden="1"/>
    </xf>
    <xf numFmtId="14" fontId="5" fillId="0" borderId="72" xfId="1371" applyNumberFormat="1" applyFont="1" applyFill="1" applyBorder="1" applyAlignment="1" applyProtection="1">
      <alignment horizontal="center" vertical="center" wrapText="1"/>
      <protection hidden="1"/>
    </xf>
    <xf numFmtId="0" fontId="5" fillId="0" borderId="73" xfId="1371" applyFont="1" applyFill="1" applyBorder="1" applyAlignment="1" applyProtection="1">
      <alignment horizontal="center" vertical="center" wrapText="1"/>
      <protection hidden="1"/>
    </xf>
    <xf numFmtId="0" fontId="5" fillId="0" borderId="74" xfId="1371" applyFont="1" applyFill="1" applyBorder="1" applyAlignment="1" applyProtection="1">
      <alignment horizontal="center" vertical="center" wrapText="1"/>
      <protection hidden="1"/>
    </xf>
    <xf numFmtId="175" fontId="5" fillId="0" borderId="72" xfId="1496" applyNumberFormat="1" applyFont="1" applyFill="1" applyBorder="1" applyAlignment="1" applyProtection="1">
      <alignment horizontal="center" vertical="center" wrapText="1"/>
      <protection hidden="1"/>
    </xf>
    <xf numFmtId="175" fontId="5" fillId="0" borderId="73" xfId="1496" applyNumberFormat="1" applyFont="1" applyFill="1" applyBorder="1" applyAlignment="1" applyProtection="1">
      <alignment horizontal="center" vertical="center" wrapText="1"/>
      <protection hidden="1"/>
    </xf>
    <xf numFmtId="175" fontId="5" fillId="0" borderId="75" xfId="1496" applyNumberFormat="1" applyFont="1" applyFill="1" applyBorder="1" applyAlignment="1" applyProtection="1">
      <alignment horizontal="center" vertical="center" wrapText="1"/>
      <protection hidden="1"/>
    </xf>
    <xf numFmtId="0" fontId="77" fillId="0" borderId="68" xfId="1371" applyFont="1" applyBorder="1" applyAlignment="1" applyProtection="1">
      <alignment horizontal="center" vertical="center"/>
      <protection hidden="1"/>
    </xf>
    <xf numFmtId="0" fontId="77"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protection hidden="1"/>
    </xf>
    <xf numFmtId="9" fontId="8" fillId="61" borderId="68" xfId="1496" applyFont="1" applyFill="1" applyBorder="1" applyAlignment="1" applyProtection="1">
      <alignment horizontal="center" vertical="center"/>
      <protection hidden="1"/>
    </xf>
    <xf numFmtId="9" fontId="8" fillId="61" borderId="69" xfId="1496" applyFont="1" applyFill="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5" fillId="0" borderId="73" xfId="1371" applyFont="1" applyBorder="1" applyAlignment="1" applyProtection="1">
      <alignment horizontal="center" vertical="center"/>
      <protection hidden="1"/>
    </xf>
    <xf numFmtId="0" fontId="5" fillId="0" borderId="74" xfId="1371" applyFont="1" applyBorder="1" applyAlignment="1" applyProtection="1">
      <alignment horizontal="center" vertical="center"/>
      <protection hidden="1"/>
    </xf>
    <xf numFmtId="0" fontId="5" fillId="50" borderId="68" xfId="1371" applyFont="1" applyFill="1" applyBorder="1" applyAlignment="1" applyProtection="1">
      <alignment horizontal="center" vertical="center"/>
      <protection hidden="1"/>
    </xf>
    <xf numFmtId="0" fontId="5" fillId="50" borderId="69" xfId="1371" applyFont="1" applyFill="1" applyBorder="1" applyAlignment="1" applyProtection="1">
      <alignment horizontal="center" vertical="center"/>
      <protection hidden="1"/>
    </xf>
    <xf numFmtId="0" fontId="5" fillId="0" borderId="72" xfId="1371" applyFont="1" applyBorder="1" applyAlignment="1" applyProtection="1">
      <alignment horizontal="justify" vertical="center" wrapText="1"/>
      <protection hidden="1"/>
    </xf>
    <xf numFmtId="0" fontId="5" fillId="0" borderId="73" xfId="1371" applyFont="1" applyBorder="1" applyAlignment="1" applyProtection="1">
      <alignment horizontal="justify" vertical="center" wrapText="1"/>
      <protection hidden="1"/>
    </xf>
    <xf numFmtId="0" fontId="5" fillId="0" borderId="74" xfId="1371" applyFont="1" applyBorder="1" applyAlignment="1" applyProtection="1">
      <alignment horizontal="justify" vertical="center" wrapText="1"/>
      <protection hidden="1"/>
    </xf>
    <xf numFmtId="0" fontId="5" fillId="0" borderId="72" xfId="1371" applyFont="1" applyBorder="1" applyAlignment="1" applyProtection="1">
      <alignment horizontal="center" vertical="center" wrapText="1"/>
      <protection hidden="1"/>
    </xf>
    <xf numFmtId="0" fontId="5" fillId="0" borderId="73" xfId="1371" applyFont="1" applyBorder="1" applyAlignment="1" applyProtection="1">
      <alignment horizontal="center" vertical="center" wrapText="1"/>
      <protection hidden="1"/>
    </xf>
    <xf numFmtId="0" fontId="5" fillId="0" borderId="75" xfId="1371" applyFont="1" applyBorder="1" applyAlignment="1" applyProtection="1">
      <alignment horizontal="center" vertical="center" wrapText="1"/>
      <protection hidden="1"/>
    </xf>
    <xf numFmtId="14" fontId="5" fillId="0" borderId="73" xfId="1371" applyNumberFormat="1" applyFont="1" applyFill="1" applyBorder="1" applyAlignment="1" applyProtection="1">
      <alignment horizontal="center" vertical="center" wrapText="1"/>
      <protection hidden="1"/>
    </xf>
    <xf numFmtId="14" fontId="5" fillId="0" borderId="74" xfId="1371" applyNumberFormat="1" applyFont="1" applyFill="1" applyBorder="1" applyAlignment="1" applyProtection="1">
      <alignment horizontal="center" vertical="center" wrapText="1"/>
      <protection hidden="1"/>
    </xf>
    <xf numFmtId="0" fontId="5" fillId="0" borderId="79" xfId="1371" applyFont="1" applyFill="1" applyBorder="1" applyAlignment="1" applyProtection="1">
      <alignment horizontal="center" vertical="center"/>
      <protection hidden="1"/>
    </xf>
    <xf numFmtId="0" fontId="5" fillId="0" borderId="80" xfId="1371" applyFont="1" applyFill="1" applyBorder="1" applyAlignment="1" applyProtection="1">
      <alignment horizontal="center" vertical="center"/>
      <protection hidden="1"/>
    </xf>
    <xf numFmtId="0" fontId="5" fillId="0" borderId="8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center" vertical="center" wrapText="1"/>
      <protection hidden="1"/>
    </xf>
    <xf numFmtId="0" fontId="50" fillId="0" borderId="78" xfId="1371" applyFont="1" applyBorder="1" applyAlignment="1" applyProtection="1">
      <alignment horizontal="center" vertical="center"/>
      <protection hidden="1"/>
    </xf>
    <xf numFmtId="0" fontId="50" fillId="0" borderId="80" xfId="1371" applyFont="1" applyBorder="1" applyAlignment="1" applyProtection="1">
      <alignment horizontal="center" vertical="center"/>
      <protection hidden="1"/>
    </xf>
    <xf numFmtId="0" fontId="50" fillId="0" borderId="82"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12" fillId="50" borderId="63" xfId="1495" applyNumberFormat="1" applyFont="1" applyFill="1" applyBorder="1" applyAlignment="1" applyProtection="1">
      <alignment horizontal="center" vertical="center" wrapText="1"/>
      <protection locked="0" hidden="1"/>
    </xf>
    <xf numFmtId="2" fontId="12" fillId="50" borderId="64" xfId="1495" applyNumberFormat="1" applyFont="1" applyFill="1" applyBorder="1" applyAlignment="1" applyProtection="1">
      <alignment horizontal="center" vertical="center" wrapText="1"/>
      <protection locked="0" hidden="1"/>
    </xf>
    <xf numFmtId="168" fontId="12" fillId="50" borderId="35" xfId="1250" applyFont="1" applyFill="1" applyBorder="1" applyAlignment="1" applyProtection="1">
      <alignment horizontal="center" vertical="center" wrapText="1"/>
      <protection locked="0" hidden="1"/>
    </xf>
    <xf numFmtId="168" fontId="12" fillId="50" borderId="19" xfId="1250" applyFont="1" applyFill="1" applyBorder="1" applyAlignment="1" applyProtection="1">
      <alignment horizontal="center" vertical="center" wrapText="1"/>
      <protection locked="0" hidden="1"/>
    </xf>
    <xf numFmtId="168" fontId="9" fillId="50" borderId="71" xfId="1250" applyFont="1" applyFill="1" applyBorder="1" applyAlignment="1" applyProtection="1">
      <alignment horizontal="center" vertical="center" wrapText="1"/>
      <protection locked="0" hidden="1"/>
    </xf>
    <xf numFmtId="168" fontId="9" fillId="50" borderId="35" xfId="1250" applyFont="1" applyFill="1" applyBorder="1" applyAlignment="1" applyProtection="1">
      <alignment horizontal="center" vertical="center" wrapText="1"/>
      <protection locked="0" hidden="1"/>
    </xf>
    <xf numFmtId="168" fontId="9" fillId="50" borderId="19" xfId="1250" applyFont="1" applyFill="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6"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wrapText="1"/>
      <protection locked="0" hidden="1"/>
    </xf>
    <xf numFmtId="0" fontId="8" fillId="61" borderId="69" xfId="1371" applyFont="1" applyFill="1" applyBorder="1" applyAlignment="1" applyProtection="1">
      <alignment horizontal="center" vertical="center" wrapText="1"/>
      <protection locked="0" hidden="1"/>
    </xf>
    <xf numFmtId="0" fontId="70" fillId="50" borderId="194" xfId="1371" applyFont="1" applyFill="1" applyBorder="1" applyAlignment="1" applyProtection="1">
      <alignment horizontal="justify" vertical="center" wrapText="1"/>
      <protection locked="0" hidden="1"/>
    </xf>
    <xf numFmtId="0" fontId="70" fillId="50" borderId="188" xfId="1371" applyFont="1" applyFill="1" applyBorder="1" applyAlignment="1" applyProtection="1">
      <alignment horizontal="justify" vertical="center" wrapText="1"/>
      <protection locked="0" hidden="1"/>
    </xf>
    <xf numFmtId="0" fontId="70" fillId="50" borderId="189" xfId="1371" applyFont="1" applyFill="1" applyBorder="1" applyAlignment="1" applyProtection="1">
      <alignment horizontal="justify" vertical="center" wrapText="1"/>
      <protection locked="0" hidden="1"/>
    </xf>
    <xf numFmtId="0" fontId="5" fillId="50" borderId="194" xfId="1371" applyFont="1" applyFill="1" applyBorder="1" applyAlignment="1" applyProtection="1">
      <alignment horizontal="justify" vertical="center" wrapText="1"/>
      <protection locked="0" hidden="1"/>
    </xf>
    <xf numFmtId="0" fontId="5" fillId="50" borderId="188" xfId="1371" applyFont="1" applyFill="1" applyBorder="1" applyAlignment="1" applyProtection="1">
      <alignment horizontal="justify" vertical="center" wrapText="1"/>
      <protection locked="0" hidden="1"/>
    </xf>
    <xf numFmtId="0" fontId="5" fillId="50" borderId="189" xfId="1371" applyFont="1" applyFill="1" applyBorder="1" applyAlignment="1" applyProtection="1">
      <alignment horizontal="justify" vertical="center" wrapText="1"/>
      <protection locked="0" hidden="1"/>
    </xf>
    <xf numFmtId="0" fontId="75" fillId="0" borderId="29" xfId="0" applyFont="1" applyBorder="1" applyAlignment="1" applyProtection="1">
      <alignment horizontal="center" vertical="center" wrapText="1"/>
      <protection locked="0" hidden="1"/>
    </xf>
    <xf numFmtId="0" fontId="55" fillId="0" borderId="196" xfId="0" applyFont="1" applyBorder="1" applyAlignment="1" applyProtection="1">
      <alignment horizontal="center" vertical="center" wrapText="1"/>
      <protection locked="0" hidden="1"/>
    </xf>
    <xf numFmtId="0" fontId="75" fillId="0" borderId="195" xfId="0" applyFont="1" applyBorder="1" applyAlignment="1" applyProtection="1">
      <alignment horizontal="center" vertical="center" wrapText="1"/>
      <protection locked="0" hidden="1"/>
    </xf>
    <xf numFmtId="0" fontId="57" fillId="61" borderId="195" xfId="1371" applyFont="1" applyFill="1" applyBorder="1" applyAlignment="1" applyProtection="1">
      <alignment horizontal="center" vertical="center"/>
      <protection hidden="1"/>
    </xf>
    <xf numFmtId="0" fontId="57" fillId="61" borderId="196" xfId="1371" applyFont="1" applyFill="1" applyBorder="1" applyAlignment="1" applyProtection="1">
      <alignment horizontal="center" vertical="center"/>
      <protection hidden="1"/>
    </xf>
    <xf numFmtId="0" fontId="8" fillId="61" borderId="195" xfId="1371" applyFont="1" applyFill="1" applyBorder="1" applyAlignment="1" applyProtection="1">
      <alignment horizontal="center" vertical="center" wrapText="1"/>
      <protection hidden="1"/>
    </xf>
    <xf numFmtId="0" fontId="5" fillId="0" borderId="195" xfId="1371" applyFont="1" applyBorder="1" applyAlignment="1" applyProtection="1">
      <alignment horizontal="center" vertical="center" wrapText="1"/>
      <protection hidden="1"/>
    </xf>
    <xf numFmtId="0" fontId="5" fillId="0" borderId="196" xfId="1371" applyFont="1" applyBorder="1" applyAlignment="1" applyProtection="1">
      <alignment horizontal="center" vertical="center" wrapText="1"/>
      <protection hidden="1"/>
    </xf>
    <xf numFmtId="0" fontId="5" fillId="0" borderId="195" xfId="1371" applyFont="1" applyBorder="1" applyAlignment="1" applyProtection="1">
      <alignment horizontal="center" vertical="center"/>
      <protection hidden="1"/>
    </xf>
    <xf numFmtId="0" fontId="5" fillId="50" borderId="195" xfId="1371" applyFont="1" applyFill="1" applyBorder="1" applyAlignment="1" applyProtection="1">
      <alignment horizontal="center" vertical="center" wrapText="1"/>
      <protection hidden="1"/>
    </xf>
    <xf numFmtId="0" fontId="5" fillId="50" borderId="196" xfId="1371" applyFont="1" applyFill="1" applyBorder="1" applyAlignment="1" applyProtection="1">
      <alignment horizontal="center" vertical="center" wrapText="1"/>
      <protection hidden="1"/>
    </xf>
    <xf numFmtId="1" fontId="5" fillId="0" borderId="195" xfId="1273" applyNumberFormat="1" applyFont="1" applyFill="1" applyBorder="1" applyAlignment="1" applyProtection="1">
      <alignment horizontal="center" vertical="center" wrapText="1"/>
      <protection hidden="1"/>
    </xf>
    <xf numFmtId="1" fontId="5" fillId="0" borderId="196" xfId="1273" applyNumberFormat="1" applyFont="1" applyFill="1" applyBorder="1" applyAlignment="1" applyProtection="1">
      <alignment horizontal="center" vertical="center" wrapText="1"/>
      <protection hidden="1"/>
    </xf>
    <xf numFmtId="9" fontId="5" fillId="0" borderId="195" xfId="1496" applyFont="1" applyFill="1" applyBorder="1" applyAlignment="1" applyProtection="1">
      <alignment horizontal="center" vertical="center"/>
      <protection hidden="1"/>
    </xf>
    <xf numFmtId="0" fontId="5" fillId="0" borderId="195" xfId="1496" applyNumberFormat="1" applyFont="1" applyFill="1" applyBorder="1" applyAlignment="1" applyProtection="1">
      <alignment horizontal="center" vertical="center" wrapText="1"/>
      <protection hidden="1"/>
    </xf>
    <xf numFmtId="0" fontId="5" fillId="0" borderId="196" xfId="1496" applyNumberFormat="1" applyFont="1" applyFill="1" applyBorder="1" applyAlignment="1" applyProtection="1">
      <alignment horizontal="center" vertical="center" wrapText="1"/>
      <protection hidden="1"/>
    </xf>
    <xf numFmtId="0" fontId="5" fillId="0" borderId="195" xfId="1371" applyFont="1" applyFill="1" applyBorder="1" applyAlignment="1" applyProtection="1">
      <alignment horizontal="center" vertical="center" wrapText="1"/>
      <protection hidden="1"/>
    </xf>
    <xf numFmtId="0" fontId="5" fillId="0" borderId="196" xfId="1371" applyFont="1" applyFill="1" applyBorder="1" applyAlignment="1" applyProtection="1">
      <alignment horizontal="center" vertical="center" wrapText="1"/>
      <protection hidden="1"/>
    </xf>
    <xf numFmtId="0" fontId="5" fillId="0" borderId="195" xfId="1371" applyFont="1" applyFill="1" applyBorder="1" applyAlignment="1" applyProtection="1">
      <alignment horizontal="center" vertical="center"/>
      <protection hidden="1"/>
    </xf>
    <xf numFmtId="0" fontId="5" fillId="0" borderId="196" xfId="1371" applyFont="1" applyFill="1" applyBorder="1" applyAlignment="1" applyProtection="1">
      <alignment horizontal="center" vertical="center"/>
      <protection hidden="1"/>
    </xf>
    <xf numFmtId="49" fontId="5" fillId="0" borderId="195" xfId="1371" applyNumberFormat="1" applyFont="1" applyFill="1" applyBorder="1" applyAlignment="1" applyProtection="1">
      <alignment horizontal="center" vertical="center"/>
      <protection hidden="1"/>
    </xf>
    <xf numFmtId="14" fontId="5" fillId="50" borderId="194" xfId="1371" applyNumberFormat="1" applyFont="1" applyFill="1" applyBorder="1" applyAlignment="1" applyProtection="1">
      <alignment horizontal="center" vertical="center" wrapText="1"/>
      <protection hidden="1"/>
    </xf>
    <xf numFmtId="0" fontId="5" fillId="50" borderId="188" xfId="1371" applyFont="1" applyFill="1" applyBorder="1" applyAlignment="1" applyProtection="1">
      <alignment horizontal="center" vertical="center" wrapText="1"/>
      <protection hidden="1"/>
    </xf>
    <xf numFmtId="0" fontId="5" fillId="50" borderId="34" xfId="1371" applyFont="1" applyFill="1" applyBorder="1" applyAlignment="1" applyProtection="1">
      <alignment horizontal="center" vertical="center" wrapText="1"/>
      <protection hidden="1"/>
    </xf>
    <xf numFmtId="4" fontId="5" fillId="50" borderId="194" xfId="1496" applyNumberFormat="1" applyFont="1" applyFill="1" applyBorder="1" applyAlignment="1" applyProtection="1">
      <alignment horizontal="center" vertical="center" wrapText="1"/>
      <protection hidden="1"/>
    </xf>
    <xf numFmtId="4" fontId="5" fillId="50" borderId="188" xfId="1496" applyNumberFormat="1" applyFont="1" applyFill="1" applyBorder="1" applyAlignment="1" applyProtection="1">
      <alignment horizontal="center" vertical="center" wrapText="1"/>
      <protection hidden="1"/>
    </xf>
    <xf numFmtId="4" fontId="5" fillId="50" borderId="189" xfId="1496" applyNumberFormat="1" applyFont="1" applyFill="1" applyBorder="1" applyAlignment="1" applyProtection="1">
      <alignment horizontal="center" vertical="center" wrapText="1"/>
      <protection hidden="1"/>
    </xf>
    <xf numFmtId="0" fontId="77" fillId="0" borderId="195" xfId="1371" applyFont="1" applyBorder="1" applyAlignment="1" applyProtection="1">
      <alignment horizontal="center" vertical="center"/>
      <protection hidden="1"/>
    </xf>
    <xf numFmtId="0" fontId="77" fillId="0" borderId="196" xfId="1371" applyFont="1" applyBorder="1" applyAlignment="1" applyProtection="1">
      <alignment horizontal="center" vertical="center"/>
      <protection hidden="1"/>
    </xf>
    <xf numFmtId="0" fontId="8" fillId="61" borderId="195" xfId="1371" applyFont="1" applyFill="1" applyBorder="1" applyAlignment="1" applyProtection="1">
      <alignment horizontal="center" vertical="center"/>
      <protection hidden="1"/>
    </xf>
    <xf numFmtId="9" fontId="8" fillId="61" borderId="195" xfId="1496" applyFont="1" applyFill="1" applyBorder="1" applyAlignment="1" applyProtection="1">
      <alignment horizontal="center" vertical="center"/>
      <protection hidden="1"/>
    </xf>
    <xf numFmtId="9" fontId="8" fillId="61" borderId="196" xfId="1496" applyFont="1" applyFill="1" applyBorder="1" applyAlignment="1" applyProtection="1">
      <alignment horizontal="center" vertical="center"/>
      <protection hidden="1"/>
    </xf>
    <xf numFmtId="0" fontId="5" fillId="0" borderId="194" xfId="1371" applyFont="1" applyBorder="1" applyAlignment="1" applyProtection="1">
      <alignment horizontal="center" vertical="center"/>
      <protection hidden="1"/>
    </xf>
    <xf numFmtId="0" fontId="5" fillId="0" borderId="188" xfId="1371" applyFont="1" applyBorder="1" applyAlignment="1" applyProtection="1">
      <alignment horizontal="center" vertical="center"/>
      <protection hidden="1"/>
    </xf>
    <xf numFmtId="0" fontId="5" fillId="0" borderId="34" xfId="1371" applyFont="1" applyBorder="1" applyAlignment="1" applyProtection="1">
      <alignment horizontal="center" vertical="center"/>
      <protection hidden="1"/>
    </xf>
    <xf numFmtId="0" fontId="5" fillId="50" borderId="195" xfId="1371" applyFont="1" applyFill="1" applyBorder="1" applyAlignment="1" applyProtection="1">
      <alignment horizontal="center" vertical="center"/>
      <protection hidden="1"/>
    </xf>
    <xf numFmtId="0" fontId="5" fillId="50" borderId="196" xfId="1371" applyFont="1" applyFill="1" applyBorder="1" applyAlignment="1" applyProtection="1">
      <alignment horizontal="center" vertical="center"/>
      <protection hidden="1"/>
    </xf>
    <xf numFmtId="0" fontId="5" fillId="50" borderId="194" xfId="1371" applyFont="1" applyFill="1" applyBorder="1" applyAlignment="1" applyProtection="1">
      <alignment horizontal="justify" vertical="center" wrapText="1"/>
      <protection hidden="1"/>
    </xf>
    <xf numFmtId="0" fontId="5" fillId="50" borderId="188" xfId="1371" applyFont="1" applyFill="1" applyBorder="1" applyAlignment="1" applyProtection="1">
      <alignment horizontal="justify" vertical="center" wrapText="1"/>
      <protection hidden="1"/>
    </xf>
    <xf numFmtId="0" fontId="5" fillId="50" borderId="34" xfId="1371" applyFont="1" applyFill="1" applyBorder="1" applyAlignment="1" applyProtection="1">
      <alignment horizontal="justify" vertical="center" wrapText="1"/>
      <protection hidden="1"/>
    </xf>
    <xf numFmtId="0" fontId="5" fillId="50" borderId="194" xfId="1371" applyFont="1" applyFill="1" applyBorder="1" applyAlignment="1" applyProtection="1">
      <alignment horizontal="center" vertical="center" wrapText="1"/>
      <protection hidden="1"/>
    </xf>
    <xf numFmtId="0" fontId="5" fillId="50" borderId="189" xfId="1371" applyFont="1" applyFill="1" applyBorder="1" applyAlignment="1" applyProtection="1">
      <alignment horizontal="center" vertical="center" wrapText="1"/>
      <protection hidden="1"/>
    </xf>
    <xf numFmtId="14" fontId="5" fillId="50" borderId="188" xfId="1371" applyNumberFormat="1" applyFont="1" applyFill="1" applyBorder="1" applyAlignment="1" applyProtection="1">
      <alignment horizontal="center" vertical="center" wrapText="1"/>
      <protection hidden="1"/>
    </xf>
    <xf numFmtId="14" fontId="5" fillId="50" borderId="34" xfId="1371" applyNumberFormat="1" applyFont="1" applyFill="1" applyBorder="1" applyAlignment="1" applyProtection="1">
      <alignment horizontal="center" vertical="center" wrapText="1"/>
      <protection hidden="1"/>
    </xf>
    <xf numFmtId="0" fontId="5" fillId="50" borderId="22" xfId="1371" applyFont="1" applyFill="1" applyBorder="1" applyAlignment="1" applyProtection="1">
      <alignment horizontal="center" vertical="center"/>
      <protection hidden="1"/>
    </xf>
    <xf numFmtId="0" fontId="5" fillId="50" borderId="23" xfId="1371" applyFont="1" applyFill="1" applyBorder="1" applyAlignment="1" applyProtection="1">
      <alignment horizontal="center" vertical="center"/>
      <protection hidden="1"/>
    </xf>
    <xf numFmtId="0" fontId="5" fillId="50" borderId="24" xfId="1371" applyFont="1" applyFill="1" applyBorder="1" applyAlignment="1" applyProtection="1">
      <alignment horizontal="center" vertical="center"/>
      <protection hidden="1"/>
    </xf>
    <xf numFmtId="0" fontId="5" fillId="0" borderId="194" xfId="1371" applyFont="1" applyFill="1" applyBorder="1" applyAlignment="1" applyProtection="1">
      <alignment horizontal="center" vertical="center" wrapText="1"/>
      <protection hidden="1"/>
    </xf>
    <xf numFmtId="0" fontId="5" fillId="0" borderId="188" xfId="1371" applyFont="1" applyFill="1" applyBorder="1" applyAlignment="1" applyProtection="1">
      <alignment horizontal="center" vertical="center" wrapText="1"/>
      <protection hidden="1"/>
    </xf>
    <xf numFmtId="0" fontId="5" fillId="0" borderId="189" xfId="1371" applyFont="1" applyFill="1" applyBorder="1" applyAlignment="1" applyProtection="1">
      <alignment horizontal="center" vertical="center" wrapText="1"/>
      <protection hidden="1"/>
    </xf>
    <xf numFmtId="168" fontId="9" fillId="50" borderId="17" xfId="1250" applyFont="1" applyFill="1" applyBorder="1" applyAlignment="1" applyProtection="1">
      <alignment horizontal="center" vertical="center" wrapText="1"/>
      <protection locked="0" hidden="1"/>
    </xf>
    <xf numFmtId="2" fontId="9" fillId="50" borderId="197"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51" fillId="0" borderId="194" xfId="1371" applyFont="1" applyFill="1" applyBorder="1" applyAlignment="1" applyProtection="1">
      <alignment horizontal="justify" vertical="center" wrapText="1"/>
      <protection locked="0" hidden="1"/>
    </xf>
    <xf numFmtId="0" fontId="51" fillId="0" borderId="188" xfId="1371" applyFont="1" applyFill="1" applyBorder="1" applyAlignment="1" applyProtection="1">
      <alignment horizontal="justify" vertical="center" wrapText="1"/>
      <protection locked="0" hidden="1"/>
    </xf>
    <xf numFmtId="0" fontId="51" fillId="0" borderId="189" xfId="1371" applyFont="1" applyFill="1" applyBorder="1" applyAlignment="1" applyProtection="1">
      <alignment horizontal="justify" vertical="center" wrapText="1"/>
      <protection locked="0" hidden="1"/>
    </xf>
    <xf numFmtId="0" fontId="50" fillId="0" borderId="47" xfId="1371" applyFont="1" applyBorder="1" applyAlignment="1" applyProtection="1">
      <alignment horizontal="center" vertical="center"/>
      <protection hidden="1"/>
    </xf>
    <xf numFmtId="0" fontId="50" fillId="0" borderId="23" xfId="1371" applyFont="1" applyBorder="1" applyAlignment="1" applyProtection="1">
      <alignment horizontal="center" vertical="center"/>
      <protection hidden="1"/>
    </xf>
    <xf numFmtId="0" fontId="50" fillId="0" borderId="45" xfId="1371" applyFont="1" applyBorder="1" applyAlignment="1" applyProtection="1">
      <alignment horizontal="center" vertical="center"/>
      <protection hidden="1"/>
    </xf>
    <xf numFmtId="0" fontId="70" fillId="50" borderId="194" xfId="1371" applyFont="1" applyFill="1" applyBorder="1" applyAlignment="1" applyProtection="1">
      <alignment horizontal="center" vertical="center" wrapText="1"/>
      <protection locked="0" hidden="1"/>
    </xf>
    <xf numFmtId="0" fontId="70" fillId="50" borderId="188" xfId="1371" applyFont="1" applyFill="1" applyBorder="1" applyAlignment="1" applyProtection="1">
      <alignment horizontal="center" vertical="center" wrapText="1"/>
      <protection locked="0" hidden="1"/>
    </xf>
    <xf numFmtId="0" fontId="70" fillId="50" borderId="189" xfId="1371" applyFont="1" applyFill="1" applyBorder="1" applyAlignment="1" applyProtection="1">
      <alignment horizontal="center" vertical="center" wrapText="1"/>
      <protection locked="0" hidden="1"/>
    </xf>
    <xf numFmtId="0" fontId="8" fillId="61" borderId="36" xfId="1371" applyFont="1" applyFill="1" applyBorder="1" applyAlignment="1" applyProtection="1">
      <alignment horizontal="center" vertical="center" wrapText="1"/>
      <protection hidden="1"/>
    </xf>
    <xf numFmtId="0" fontId="8" fillId="61" borderId="104"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0" fontId="70" fillId="50" borderId="22" xfId="1371" applyFont="1" applyFill="1" applyBorder="1" applyAlignment="1" applyProtection="1">
      <alignment horizontal="center" vertical="center" wrapText="1"/>
      <protection locked="0" hidden="1"/>
    </xf>
    <xf numFmtId="0" fontId="70" fillId="50" borderId="23" xfId="1371" applyFont="1" applyFill="1" applyBorder="1" applyAlignment="1" applyProtection="1">
      <alignment horizontal="center" vertical="center" wrapText="1"/>
      <protection locked="0" hidden="1"/>
    </xf>
    <xf numFmtId="0" fontId="70" fillId="50" borderId="24" xfId="1371" applyFont="1" applyFill="1" applyBorder="1" applyAlignment="1" applyProtection="1">
      <alignment horizontal="center" vertical="center" wrapText="1"/>
      <protection locked="0" hidden="1"/>
    </xf>
    <xf numFmtId="0" fontId="70" fillId="50" borderId="149" xfId="1371" applyFont="1" applyFill="1" applyBorder="1" applyAlignment="1" applyProtection="1">
      <alignment horizontal="center" vertical="center" wrapText="1"/>
      <protection locked="0" hidden="1"/>
    </xf>
    <xf numFmtId="0" fontId="70" fillId="50" borderId="0" xfId="1371" applyFont="1" applyFill="1" applyBorder="1" applyAlignment="1" applyProtection="1">
      <alignment horizontal="center" vertical="center" wrapText="1"/>
      <protection locked="0" hidden="1"/>
    </xf>
    <xf numFmtId="0" fontId="70" fillId="50" borderId="25" xfId="1371" applyFont="1" applyFill="1" applyBorder="1" applyAlignment="1" applyProtection="1">
      <alignment horizontal="center" vertical="center" wrapText="1"/>
      <protection locked="0" hidden="1"/>
    </xf>
    <xf numFmtId="0" fontId="70" fillId="50" borderId="26" xfId="1371" applyFont="1" applyFill="1" applyBorder="1" applyAlignment="1" applyProtection="1">
      <alignment horizontal="center" vertical="center" wrapText="1"/>
      <protection locked="0" hidden="1"/>
    </xf>
    <xf numFmtId="0" fontId="70" fillId="50" borderId="27" xfId="1371" applyFont="1" applyFill="1" applyBorder="1" applyAlignment="1" applyProtection="1">
      <alignment horizontal="center" vertical="center" wrapText="1"/>
      <protection locked="0" hidden="1"/>
    </xf>
    <xf numFmtId="0" fontId="70" fillId="50" borderId="28" xfId="1371" applyFont="1" applyFill="1" applyBorder="1" applyAlignment="1" applyProtection="1">
      <alignment horizontal="center" vertical="center" wrapText="1"/>
      <protection locked="0" hidden="1"/>
    </xf>
    <xf numFmtId="0" fontId="9" fillId="0" borderId="195" xfId="1371" applyFont="1" applyBorder="1" applyAlignment="1" applyProtection="1">
      <alignment horizontal="center" vertical="center" wrapText="1"/>
      <protection locked="0" hidden="1"/>
    </xf>
    <xf numFmtId="0" fontId="9" fillId="0" borderId="196" xfId="1371" applyFont="1" applyBorder="1" applyAlignment="1" applyProtection="1">
      <alignment horizontal="center" vertical="center" wrapText="1"/>
      <protection locked="0" hidden="1"/>
    </xf>
    <xf numFmtId="0" fontId="9" fillId="0" borderId="113" xfId="1371" applyFont="1" applyBorder="1" applyAlignment="1" applyProtection="1">
      <alignment horizontal="center" vertical="center" wrapText="1"/>
      <protection locked="0" hidden="1"/>
    </xf>
    <xf numFmtId="0" fontId="9" fillId="0" borderId="114" xfId="1371" applyFont="1" applyBorder="1" applyAlignment="1" applyProtection="1">
      <alignment horizontal="center" vertical="center" wrapText="1"/>
      <protection locked="0" hidden="1"/>
    </xf>
    <xf numFmtId="0" fontId="9" fillId="0" borderId="115" xfId="1371" applyFont="1" applyBorder="1" applyAlignment="1" applyProtection="1">
      <alignment horizontal="center" vertical="center" wrapText="1"/>
      <protection locked="0" hidden="1"/>
    </xf>
    <xf numFmtId="0" fontId="8" fillId="61" borderId="36" xfId="1371" applyFont="1" applyFill="1" applyBorder="1" applyAlignment="1" applyProtection="1">
      <alignment horizontal="left" vertical="center" wrapText="1"/>
      <protection hidden="1"/>
    </xf>
    <xf numFmtId="0" fontId="8" fillId="61" borderId="195" xfId="1371" applyFont="1" applyFill="1" applyBorder="1" applyAlignment="1" applyProtection="1">
      <alignment horizontal="center" vertical="center" wrapText="1"/>
      <protection locked="0" hidden="1"/>
    </xf>
    <xf numFmtId="0" fontId="8" fillId="61" borderId="196" xfId="1371" applyFont="1" applyFill="1" applyBorder="1" applyAlignment="1" applyProtection="1">
      <alignment horizontal="center" vertical="center" wrapText="1"/>
      <protection locked="0" hidden="1"/>
    </xf>
    <xf numFmtId="0" fontId="57" fillId="0" borderId="68" xfId="0" applyFont="1" applyBorder="1" applyAlignment="1" applyProtection="1">
      <alignment horizontal="center" vertical="center" wrapText="1"/>
      <protection locked="0" hidden="1"/>
    </xf>
    <xf numFmtId="9" fontId="5" fillId="0" borderId="68" xfId="1496" applyFont="1" applyFill="1" applyBorder="1" applyAlignment="1" applyProtection="1">
      <alignment horizontal="center" vertical="center" wrapText="1"/>
      <protection hidden="1"/>
    </xf>
    <xf numFmtId="49" fontId="5" fillId="0" borderId="68" xfId="1371" applyNumberFormat="1" applyFont="1" applyBorder="1" applyAlignment="1" applyProtection="1">
      <alignment horizontal="center" vertical="center" wrapText="1"/>
      <protection hidden="1"/>
    </xf>
    <xf numFmtId="0" fontId="5" fillId="50" borderId="68" xfId="1371" applyFont="1" applyFill="1" applyBorder="1" applyAlignment="1" applyProtection="1">
      <alignment horizontal="left" vertical="center" wrapText="1"/>
      <protection hidden="1"/>
    </xf>
    <xf numFmtId="0" fontId="5" fillId="50" borderId="69" xfId="1371" applyFont="1" applyFill="1" applyBorder="1" applyAlignment="1" applyProtection="1">
      <alignment horizontal="left" vertical="center" wrapText="1"/>
      <protection hidden="1"/>
    </xf>
    <xf numFmtId="14" fontId="5" fillId="0" borderId="72" xfId="1371" applyNumberFormat="1" applyFont="1" applyBorder="1" applyAlignment="1" applyProtection="1">
      <alignment horizontal="center" vertical="center" wrapText="1"/>
      <protection hidden="1"/>
    </xf>
    <xf numFmtId="0" fontId="5" fillId="0" borderId="74" xfId="1371" applyFont="1" applyBorder="1" applyAlignment="1" applyProtection="1">
      <alignment horizontal="center" vertical="center" wrapText="1"/>
      <protection hidden="1"/>
    </xf>
    <xf numFmtId="176" fontId="5" fillId="24" borderId="72" xfId="1250" applyNumberFormat="1" applyFont="1" applyFill="1" applyBorder="1" applyAlignment="1" applyProtection="1">
      <alignment horizontal="center" vertical="center" wrapText="1"/>
      <protection hidden="1"/>
    </xf>
    <xf numFmtId="176" fontId="5" fillId="24" borderId="73" xfId="1250" applyNumberFormat="1" applyFont="1" applyFill="1" applyBorder="1" applyAlignment="1" applyProtection="1">
      <alignment horizontal="center" vertical="center" wrapText="1"/>
      <protection hidden="1"/>
    </xf>
    <xf numFmtId="176" fontId="5" fillId="24" borderId="75" xfId="1250" applyNumberFormat="1" applyFont="1" applyFill="1" applyBorder="1" applyAlignment="1" applyProtection="1">
      <alignment horizontal="center" vertical="center" wrapText="1"/>
      <protection hidden="1"/>
    </xf>
    <xf numFmtId="0" fontId="77" fillId="0" borderId="68" xfId="1371" applyFont="1" applyBorder="1" applyAlignment="1" applyProtection="1">
      <alignment horizontal="center" vertical="center" wrapText="1"/>
      <protection hidden="1"/>
    </xf>
    <xf numFmtId="0" fontId="77" fillId="0" borderId="69" xfId="1371" applyFont="1" applyBorder="1" applyAlignment="1" applyProtection="1">
      <alignment horizontal="center" vertical="center" wrapText="1"/>
      <protection hidden="1"/>
    </xf>
    <xf numFmtId="14" fontId="5" fillId="0" borderId="73" xfId="1371" applyNumberFormat="1" applyFont="1" applyBorder="1" applyAlignment="1" applyProtection="1">
      <alignment horizontal="center" vertical="center" wrapText="1"/>
      <protection hidden="1"/>
    </xf>
    <xf numFmtId="14" fontId="5" fillId="0" borderId="74" xfId="1371" applyNumberFormat="1" applyFont="1" applyBorder="1" applyAlignment="1" applyProtection="1">
      <alignment horizontal="center" vertical="center" wrapText="1"/>
      <protection hidden="1"/>
    </xf>
    <xf numFmtId="0" fontId="12" fillId="0" borderId="195" xfId="1371" applyFont="1" applyBorder="1" applyAlignment="1" applyProtection="1">
      <alignment horizontal="center" vertical="center" wrapText="1"/>
      <protection locked="0"/>
    </xf>
    <xf numFmtId="0" fontId="12" fillId="0" borderId="196" xfId="1371" applyFont="1" applyBorder="1" applyAlignment="1" applyProtection="1">
      <alignment horizontal="center" vertical="center" wrapText="1"/>
      <protection locked="0"/>
    </xf>
    <xf numFmtId="0" fontId="12" fillId="0" borderId="194" xfId="1371" applyFont="1" applyBorder="1" applyAlignment="1" applyProtection="1">
      <alignment horizontal="center" vertical="center" wrapText="1"/>
      <protection locked="0"/>
    </xf>
    <xf numFmtId="0" fontId="12" fillId="0" borderId="188" xfId="1371" applyFont="1" applyBorder="1" applyAlignment="1" applyProtection="1">
      <alignment horizontal="center" vertical="center" wrapText="1"/>
      <protection locked="0"/>
    </xf>
    <xf numFmtId="0" fontId="12" fillId="0" borderId="189" xfId="1371" applyFont="1" applyBorder="1" applyAlignment="1" applyProtection="1">
      <alignment horizontal="center" vertical="center" wrapText="1"/>
      <protection locked="0"/>
    </xf>
    <xf numFmtId="0" fontId="12" fillId="0" borderId="204" xfId="1371" applyFont="1" applyBorder="1" applyAlignment="1" applyProtection="1">
      <alignment horizontal="center" vertical="center" wrapText="1"/>
      <protection locked="0"/>
    </xf>
    <xf numFmtId="0" fontId="5" fillId="50" borderId="79" xfId="1371" applyFont="1" applyFill="1" applyBorder="1" applyAlignment="1" applyProtection="1">
      <alignment horizontal="center" vertical="center" wrapText="1"/>
      <protection hidden="1"/>
    </xf>
    <xf numFmtId="0" fontId="5" fillId="50" borderId="80" xfId="1371" applyFont="1" applyFill="1" applyBorder="1" applyAlignment="1" applyProtection="1">
      <alignment horizontal="center" vertical="center" wrapText="1"/>
      <protection hidden="1"/>
    </xf>
    <xf numFmtId="0" fontId="5" fillId="50" borderId="81" xfId="1371" applyFont="1" applyFill="1" applyBorder="1" applyAlignment="1" applyProtection="1">
      <alignment horizontal="center" vertical="center" wrapText="1"/>
      <protection hidden="1"/>
    </xf>
    <xf numFmtId="0" fontId="50" fillId="61" borderId="70" xfId="1371" applyFont="1" applyFill="1" applyBorder="1" applyAlignment="1" applyProtection="1">
      <alignment horizontal="center" vertical="center"/>
      <protection hidden="1"/>
    </xf>
    <xf numFmtId="0" fontId="50" fillId="61" borderId="68" xfId="1371" applyFont="1" applyFill="1" applyBorder="1" applyAlignment="1" applyProtection="1">
      <alignment horizontal="center" vertical="center"/>
      <protection hidden="1"/>
    </xf>
    <xf numFmtId="0" fontId="50" fillId="61" borderId="69" xfId="1371" applyFont="1" applyFill="1" applyBorder="1" applyAlignment="1" applyProtection="1">
      <alignment horizontal="center" vertical="center"/>
      <protection hidden="1"/>
    </xf>
    <xf numFmtId="2" fontId="9" fillId="50" borderId="77" xfId="1495" applyNumberFormat="1" applyFont="1" applyFill="1" applyBorder="1" applyAlignment="1" applyProtection="1">
      <alignment horizontal="center" vertical="center" wrapText="1"/>
      <protection locked="0" hidden="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59" fillId="50" borderId="165" xfId="1371" applyFont="1" applyFill="1" applyBorder="1" applyAlignment="1" applyProtection="1">
      <alignment horizontal="justify" vertical="center" wrapText="1"/>
      <protection locked="0"/>
    </xf>
    <xf numFmtId="0" fontId="59" fillId="50" borderId="166" xfId="1371" applyFont="1" applyFill="1" applyBorder="1" applyAlignment="1" applyProtection="1">
      <alignment horizontal="justify" vertical="center" wrapText="1"/>
      <protection locked="0"/>
    </xf>
    <xf numFmtId="0" fontId="59" fillId="50" borderId="167" xfId="1371" applyFont="1" applyFill="1" applyBorder="1" applyAlignment="1" applyProtection="1">
      <alignment horizontal="justify" vertical="center" wrapText="1"/>
      <protection locked="0"/>
    </xf>
    <xf numFmtId="0" fontId="59" fillId="0" borderId="194" xfId="1371" applyFont="1" applyBorder="1" applyAlignment="1" applyProtection="1">
      <alignment horizontal="justify" vertical="center" wrapText="1"/>
      <protection locked="0"/>
    </xf>
    <xf numFmtId="0" fontId="59" fillId="0" borderId="188" xfId="1371" applyFont="1" applyBorder="1" applyAlignment="1" applyProtection="1">
      <alignment horizontal="justify" vertical="center" wrapText="1"/>
      <protection locked="0"/>
    </xf>
    <xf numFmtId="0" fontId="59" fillId="0" borderId="34" xfId="1371" applyFont="1" applyBorder="1" applyAlignment="1" applyProtection="1">
      <alignment horizontal="justify" vertical="center" wrapText="1"/>
      <protection locked="0"/>
    </xf>
    <xf numFmtId="0" fontId="12" fillId="0" borderId="194" xfId="1371" applyFont="1" applyBorder="1" applyAlignment="1" applyProtection="1">
      <alignment horizontal="justify" vertical="center" wrapText="1"/>
      <protection locked="0"/>
    </xf>
    <xf numFmtId="0" fontId="12" fillId="0" borderId="188" xfId="1371" applyFont="1" applyBorder="1" applyAlignment="1" applyProtection="1">
      <alignment horizontal="justify" vertical="center" wrapText="1"/>
      <protection locked="0"/>
    </xf>
    <xf numFmtId="0" fontId="12" fillId="0" borderId="189" xfId="1371" applyFont="1" applyBorder="1" applyAlignment="1" applyProtection="1">
      <alignment horizontal="justify" vertical="center" wrapText="1"/>
      <protection locked="0"/>
    </xf>
    <xf numFmtId="0" fontId="9" fillId="0" borderId="68" xfId="1371" applyFont="1" applyBorder="1" applyAlignment="1" applyProtection="1">
      <alignment horizontal="center" vertical="center" wrapText="1"/>
      <protection hidden="1"/>
    </xf>
    <xf numFmtId="0" fontId="9" fillId="0" borderId="69" xfId="1371" applyFont="1" applyBorder="1" applyAlignment="1" applyProtection="1">
      <alignment horizontal="center" vertical="center" wrapText="1"/>
      <protection hidden="1"/>
    </xf>
    <xf numFmtId="0" fontId="9" fillId="0" borderId="68" xfId="1371" applyFont="1" applyBorder="1" applyAlignment="1" applyProtection="1">
      <alignment horizontal="center" vertical="center"/>
      <protection hidden="1"/>
    </xf>
    <xf numFmtId="0" fontId="9" fillId="50" borderId="68" xfId="1371" applyFont="1" applyFill="1" applyBorder="1" applyAlignment="1" applyProtection="1">
      <alignment horizontal="center" vertical="center" wrapText="1"/>
      <protection hidden="1"/>
    </xf>
    <xf numFmtId="0" fontId="9" fillId="50" borderId="69" xfId="1371" applyFont="1" applyFill="1" applyBorder="1" applyAlignment="1" applyProtection="1">
      <alignment horizontal="center" vertical="center" wrapText="1"/>
      <protection hidden="1"/>
    </xf>
    <xf numFmtId="1" fontId="9" fillId="0" borderId="68" xfId="1273" applyNumberFormat="1" applyFont="1" applyFill="1" applyBorder="1" applyAlignment="1" applyProtection="1">
      <alignment horizontal="center" vertical="center" wrapText="1"/>
      <protection hidden="1"/>
    </xf>
    <xf numFmtId="1" fontId="9" fillId="0" borderId="69" xfId="1273" applyNumberFormat="1" applyFont="1" applyFill="1" applyBorder="1" applyAlignment="1" applyProtection="1">
      <alignment horizontal="center" vertical="center" wrapText="1"/>
      <protection hidden="1"/>
    </xf>
    <xf numFmtId="9" fontId="9" fillId="0" borderId="68" xfId="1496" applyFont="1" applyFill="1" applyBorder="1" applyAlignment="1" applyProtection="1">
      <alignment horizontal="center" vertical="center"/>
      <protection hidden="1"/>
    </xf>
    <xf numFmtId="0" fontId="9" fillId="0" borderId="68" xfId="1496" applyNumberFormat="1" applyFont="1" applyFill="1" applyBorder="1" applyAlignment="1" applyProtection="1">
      <alignment horizontal="center" vertical="center" wrapText="1"/>
      <protection hidden="1"/>
    </xf>
    <xf numFmtId="0" fontId="9" fillId="0" borderId="69" xfId="1496" applyNumberFormat="1" applyFont="1" applyFill="1" applyBorder="1" applyAlignment="1" applyProtection="1">
      <alignment horizontal="center" vertical="center" wrapText="1"/>
      <protection hidden="1"/>
    </xf>
    <xf numFmtId="0" fontId="9" fillId="0" borderId="69" xfId="1371" applyFont="1" applyBorder="1" applyAlignment="1" applyProtection="1">
      <alignment horizontal="center" vertical="center"/>
      <protection hidden="1"/>
    </xf>
    <xf numFmtId="0" fontId="8" fillId="50" borderId="68" xfId="1371" applyFont="1" applyFill="1" applyBorder="1" applyAlignment="1" applyProtection="1">
      <alignment horizontal="center" vertical="center" wrapText="1"/>
      <protection hidden="1"/>
    </xf>
    <xf numFmtId="0" fontId="9" fillId="50" borderId="68" xfId="1371" applyFont="1" applyFill="1" applyBorder="1" applyAlignment="1" applyProtection="1">
      <alignment horizontal="center" vertical="center"/>
      <protection hidden="1"/>
    </xf>
    <xf numFmtId="0" fontId="9" fillId="50" borderId="69" xfId="1371" applyFont="1" applyFill="1" applyBorder="1" applyAlignment="1" applyProtection="1">
      <alignment horizontal="center" vertical="center"/>
      <protection hidden="1"/>
    </xf>
    <xf numFmtId="49" fontId="9" fillId="0" borderId="68" xfId="1371" applyNumberFormat="1" applyFont="1" applyBorder="1" applyAlignment="1" applyProtection="1">
      <alignment horizontal="center" vertical="center"/>
      <protection hidden="1"/>
    </xf>
    <xf numFmtId="0" fontId="9" fillId="0" borderId="68" xfId="1371" applyFont="1" applyBorder="1" applyAlignment="1" applyProtection="1">
      <alignment horizontal="left" vertical="center" wrapText="1"/>
      <protection hidden="1"/>
    </xf>
    <xf numFmtId="0" fontId="9" fillId="0" borderId="69" xfId="1371" applyFont="1" applyBorder="1" applyAlignment="1" applyProtection="1">
      <alignment horizontal="left" vertical="center" wrapText="1"/>
      <protection hidden="1"/>
    </xf>
    <xf numFmtId="14" fontId="9" fillId="0" borderId="72" xfId="1371" applyNumberFormat="1" applyFont="1" applyBorder="1" applyAlignment="1" applyProtection="1">
      <alignment horizontal="center" vertical="center" wrapText="1"/>
      <protection hidden="1"/>
    </xf>
    <xf numFmtId="0" fontId="9" fillId="0" borderId="73" xfId="1371" applyFont="1" applyBorder="1" applyAlignment="1" applyProtection="1">
      <alignment horizontal="center" vertical="center" wrapText="1"/>
      <protection hidden="1"/>
    </xf>
    <xf numFmtId="0" fontId="9" fillId="0" borderId="74" xfId="1371" applyFont="1" applyBorder="1" applyAlignment="1" applyProtection="1">
      <alignment horizontal="center" vertical="center" wrapText="1"/>
      <protection hidden="1"/>
    </xf>
    <xf numFmtId="9" fontId="9" fillId="24" borderId="72" xfId="1495" applyFont="1" applyFill="1" applyBorder="1" applyAlignment="1" applyProtection="1">
      <alignment horizontal="center" vertical="center" wrapText="1"/>
      <protection hidden="1"/>
    </xf>
    <xf numFmtId="9" fontId="9" fillId="24" borderId="73" xfId="1495" applyFont="1" applyFill="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0" fontId="14" fillId="0" borderId="68" xfId="1371" applyFont="1" applyBorder="1" applyAlignment="1" applyProtection="1">
      <alignment horizontal="center" vertical="center"/>
      <protection hidden="1"/>
    </xf>
    <xf numFmtId="0" fontId="14" fillId="0" borderId="69"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0" fontId="9" fillId="0" borderId="73" xfId="1371" applyFont="1" applyBorder="1" applyAlignment="1" applyProtection="1">
      <alignment horizontal="center" vertical="center"/>
      <protection hidden="1"/>
    </xf>
    <xf numFmtId="0" fontId="9" fillId="0" borderId="74" xfId="1371" applyFont="1" applyBorder="1" applyAlignment="1" applyProtection="1">
      <alignment horizontal="center" vertical="center"/>
      <protection hidden="1"/>
    </xf>
    <xf numFmtId="0" fontId="9" fillId="0" borderId="72" xfId="1371" applyFont="1" applyBorder="1" applyAlignment="1" applyProtection="1">
      <alignment horizontal="justify" vertical="center" wrapText="1"/>
      <protection hidden="1"/>
    </xf>
    <xf numFmtId="0" fontId="9" fillId="0" borderId="73" xfId="1371" applyFont="1" applyBorder="1" applyAlignment="1" applyProtection="1">
      <alignment horizontal="justify" vertical="center" wrapText="1"/>
      <protection hidden="1"/>
    </xf>
    <xf numFmtId="0" fontId="9" fillId="0" borderId="74" xfId="1371" applyFont="1" applyBorder="1" applyAlignment="1" applyProtection="1">
      <alignment horizontal="justify" vertical="center" wrapText="1"/>
      <protection hidden="1"/>
    </xf>
    <xf numFmtId="0" fontId="9" fillId="0" borderId="72" xfId="1371" applyFont="1" applyBorder="1" applyAlignment="1" applyProtection="1">
      <alignment horizontal="center" vertical="center" wrapText="1"/>
      <protection hidden="1"/>
    </xf>
    <xf numFmtId="0" fontId="9" fillId="0" borderId="75" xfId="1371" applyFont="1" applyBorder="1" applyAlignment="1" applyProtection="1">
      <alignment horizontal="center" vertical="center" wrapText="1"/>
      <protection hidden="1"/>
    </xf>
    <xf numFmtId="14" fontId="9" fillId="0" borderId="73" xfId="1371" applyNumberFormat="1" applyFont="1" applyBorder="1" applyAlignment="1" applyProtection="1">
      <alignment horizontal="center" vertical="center" wrapText="1"/>
      <protection hidden="1"/>
    </xf>
    <xf numFmtId="14" fontId="9" fillId="0" borderId="74" xfId="1371" applyNumberFormat="1" applyFont="1" applyBorder="1" applyAlignment="1" applyProtection="1">
      <alignment horizontal="center" vertical="center" wrapText="1"/>
      <protection hidden="1"/>
    </xf>
    <xf numFmtId="0" fontId="59" fillId="50" borderId="150" xfId="1371" applyFont="1" applyFill="1" applyBorder="1" applyAlignment="1" applyProtection="1">
      <alignment horizontal="justify" vertical="top" wrapText="1"/>
      <protection locked="0" hidden="1"/>
    </xf>
    <xf numFmtId="0" fontId="59" fillId="50" borderId="160" xfId="1371" applyFont="1" applyFill="1" applyBorder="1" applyAlignment="1" applyProtection="1">
      <alignment horizontal="justify" vertical="top" wrapText="1"/>
      <protection locked="0" hidden="1"/>
    </xf>
    <xf numFmtId="0" fontId="59" fillId="50" borderId="151" xfId="1371" applyFont="1" applyFill="1" applyBorder="1" applyAlignment="1" applyProtection="1">
      <alignment horizontal="justify" vertical="top" wrapText="1"/>
      <protection locked="0" hidden="1"/>
    </xf>
    <xf numFmtId="0" fontId="9" fillId="50" borderId="79" xfId="1371" applyFont="1" applyFill="1" applyBorder="1" applyAlignment="1" applyProtection="1">
      <alignment horizontal="center" vertical="center"/>
      <protection hidden="1"/>
    </xf>
    <xf numFmtId="0" fontId="9" fillId="50" borderId="80" xfId="1371" applyFont="1" applyFill="1" applyBorder="1" applyAlignment="1" applyProtection="1">
      <alignment horizontal="center" vertical="center"/>
      <protection hidden="1"/>
    </xf>
    <xf numFmtId="0" fontId="9" fillId="50" borderId="81" xfId="1371" applyFont="1" applyFill="1" applyBorder="1" applyAlignment="1" applyProtection="1">
      <alignment horizontal="center" vertical="center"/>
      <protection hidden="1"/>
    </xf>
    <xf numFmtId="9" fontId="4" fillId="50" borderId="71"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8" fontId="4" fillId="50" borderId="77" xfId="1250" applyFont="1" applyFill="1" applyBorder="1" applyAlignment="1" applyProtection="1">
      <alignment horizontal="center" vertical="center" wrapText="1"/>
      <protection locked="0" hidden="1"/>
    </xf>
    <xf numFmtId="168" fontId="4" fillId="50" borderId="63" xfId="1250" applyFont="1" applyFill="1" applyBorder="1" applyAlignment="1" applyProtection="1">
      <alignment horizontal="center" vertical="center" wrapText="1"/>
      <protection locked="0" hidden="1"/>
    </xf>
    <xf numFmtId="168" fontId="4" fillId="50" borderId="64" xfId="1250" applyFont="1" applyFill="1" applyBorder="1" applyAlignment="1" applyProtection="1">
      <alignment horizontal="center" vertical="center" wrapText="1"/>
      <protection locked="0" hidden="1"/>
    </xf>
    <xf numFmtId="0" fontId="9" fillId="0" borderId="194" xfId="1371" applyFont="1" applyBorder="1" applyAlignment="1" applyProtection="1">
      <alignment horizontal="center" vertical="center" wrapText="1"/>
      <protection locked="0" hidden="1"/>
    </xf>
    <xf numFmtId="0" fontId="9" fillId="0" borderId="188" xfId="1371" applyFont="1" applyBorder="1" applyAlignment="1" applyProtection="1">
      <alignment horizontal="center" vertical="center" wrapText="1"/>
      <protection locked="0" hidden="1"/>
    </xf>
    <xf numFmtId="0" fontId="9" fillId="0" borderId="189" xfId="1371" applyFont="1" applyBorder="1" applyAlignment="1" applyProtection="1">
      <alignment horizontal="center" vertical="center" wrapText="1"/>
      <protection locked="0" hidden="1"/>
    </xf>
    <xf numFmtId="0" fontId="9" fillId="0" borderId="99" xfId="1371" applyFont="1" applyBorder="1" applyAlignment="1" applyProtection="1">
      <alignment horizontal="center" vertical="center" wrapText="1"/>
      <protection locked="0" hidden="1"/>
    </xf>
    <xf numFmtId="0" fontId="9" fillId="0" borderId="100" xfId="1371" applyFont="1" applyBorder="1" applyAlignment="1" applyProtection="1">
      <alignment horizontal="center" vertical="center" wrapText="1"/>
      <protection locked="0" hidden="1"/>
    </xf>
    <xf numFmtId="0" fontId="59" fillId="0" borderId="194" xfId="1371" applyFont="1" applyBorder="1" applyAlignment="1" applyProtection="1">
      <alignment horizontal="center" vertical="center" wrapText="1"/>
      <protection locked="0" hidden="1"/>
    </xf>
    <xf numFmtId="0" fontId="59" fillId="0" borderId="188" xfId="1371" applyFont="1" applyBorder="1" applyAlignment="1" applyProtection="1">
      <alignment horizontal="center" vertical="center" wrapText="1"/>
      <protection locked="0" hidden="1"/>
    </xf>
    <xf numFmtId="0" fontId="59" fillId="0" borderId="189" xfId="1371" applyFont="1" applyBorder="1" applyAlignment="1" applyProtection="1">
      <alignment horizontal="center" vertical="center" wrapText="1"/>
      <protection locked="0" hidden="1"/>
    </xf>
    <xf numFmtId="0" fontId="12" fillId="0" borderId="194" xfId="1371" applyFont="1" applyBorder="1" applyAlignment="1" applyProtection="1">
      <alignment horizontal="center" vertical="center" wrapText="1"/>
      <protection locked="0" hidden="1"/>
    </xf>
    <xf numFmtId="0" fontId="12" fillId="0" borderId="188" xfId="1371" applyFont="1" applyBorder="1" applyAlignment="1" applyProtection="1">
      <alignment horizontal="center" vertical="center" wrapText="1"/>
      <protection locked="0" hidden="1"/>
    </xf>
    <xf numFmtId="0" fontId="12" fillId="0" borderId="189" xfId="1371" applyFont="1" applyBorder="1" applyAlignment="1" applyProtection="1">
      <alignment horizontal="center" vertical="center" wrapText="1"/>
      <protection locked="0" hidden="1"/>
    </xf>
    <xf numFmtId="0" fontId="8" fillId="61" borderId="201" xfId="1371" applyFont="1" applyFill="1" applyBorder="1" applyAlignment="1" applyProtection="1">
      <alignment horizontal="center" vertical="center" wrapText="1"/>
      <protection hidden="1"/>
    </xf>
    <xf numFmtId="0" fontId="8" fillId="61" borderId="14" xfId="1371" applyFont="1" applyFill="1" applyBorder="1" applyAlignment="1" applyProtection="1">
      <alignment horizontal="center" vertical="center" wrapText="1"/>
      <protection hidden="1"/>
    </xf>
    <xf numFmtId="0" fontId="8" fillId="61" borderId="48" xfId="1371" applyFont="1" applyFill="1" applyBorder="1" applyAlignment="1" applyProtection="1">
      <alignment horizontal="center" vertical="center" wrapText="1"/>
      <protection hidden="1"/>
    </xf>
    <xf numFmtId="0" fontId="9" fillId="0" borderId="101" xfId="1371" applyFont="1" applyBorder="1" applyAlignment="1" applyProtection="1">
      <alignment horizontal="center" vertical="center"/>
      <protection hidden="1"/>
    </xf>
    <xf numFmtId="0" fontId="9" fillId="0" borderId="102" xfId="1371" applyFont="1" applyBorder="1" applyAlignment="1" applyProtection="1">
      <alignment horizontal="center" vertical="center"/>
      <protection hidden="1"/>
    </xf>
    <xf numFmtId="0" fontId="9" fillId="0" borderId="103" xfId="1371" applyFont="1" applyBorder="1" applyAlignment="1" applyProtection="1">
      <alignment horizontal="center" vertical="center"/>
      <protection hidden="1"/>
    </xf>
    <xf numFmtId="0" fontId="5" fillId="0" borderId="69" xfId="1371" applyFont="1" applyBorder="1" applyAlignment="1" applyProtection="1">
      <alignment horizontal="center" vertical="center"/>
      <protection hidden="1"/>
    </xf>
    <xf numFmtId="0" fontId="70" fillId="0" borderId="68" xfId="1371" applyFont="1" applyBorder="1" applyAlignment="1" applyProtection="1">
      <alignment horizontal="left" vertical="center" wrapText="1"/>
      <protection hidden="1"/>
    </xf>
    <xf numFmtId="0" fontId="78" fillId="0" borderId="68" xfId="1371" applyFont="1" applyBorder="1" applyAlignment="1" applyProtection="1">
      <alignment horizontal="left" vertical="center" wrapText="1"/>
      <protection hidden="1"/>
    </xf>
    <xf numFmtId="0" fontId="78" fillId="0" borderId="69" xfId="1371" applyFont="1" applyBorder="1" applyAlignment="1" applyProtection="1">
      <alignment horizontal="left" vertical="center" wrapText="1"/>
      <protection hidden="1"/>
    </xf>
    <xf numFmtId="0" fontId="5" fillId="0" borderId="72" xfId="1371" applyFont="1" applyBorder="1" applyAlignment="1" applyProtection="1">
      <alignment horizontal="left" vertical="center" wrapText="1"/>
      <protection hidden="1"/>
    </xf>
    <xf numFmtId="0" fontId="5" fillId="0" borderId="73" xfId="1371" applyFont="1" applyBorder="1" applyAlignment="1" applyProtection="1">
      <alignment horizontal="left" vertical="center" wrapText="1"/>
      <protection hidden="1"/>
    </xf>
    <xf numFmtId="0" fontId="5" fillId="0" borderId="75" xfId="1371" applyFont="1" applyBorder="1" applyAlignment="1" applyProtection="1">
      <alignment horizontal="left" vertical="center" wrapText="1"/>
      <protection hidden="1"/>
    </xf>
    <xf numFmtId="0" fontId="54" fillId="50" borderId="72" xfId="1371" applyFont="1" applyFill="1" applyBorder="1" applyAlignment="1" applyProtection="1">
      <alignment horizontal="justify" vertical="center" wrapText="1"/>
      <protection locked="0" hidden="1"/>
    </xf>
    <xf numFmtId="0" fontId="54" fillId="50" borderId="73" xfId="1371" applyFont="1" applyFill="1" applyBorder="1" applyAlignment="1" applyProtection="1">
      <alignment horizontal="justify" vertical="center" wrapText="1"/>
      <protection locked="0" hidden="1"/>
    </xf>
    <xf numFmtId="0" fontId="54" fillId="50" borderId="75" xfId="1371" applyFont="1" applyFill="1" applyBorder="1" applyAlignment="1" applyProtection="1">
      <alignment horizontal="justify" vertical="center" wrapText="1"/>
      <protection locked="0" hidden="1"/>
    </xf>
    <xf numFmtId="0" fontId="70" fillId="50" borderId="195" xfId="1371" applyFont="1" applyFill="1" applyBorder="1" applyAlignment="1" applyProtection="1">
      <alignment horizontal="justify" vertical="center" wrapText="1"/>
      <protection locked="0" hidden="1"/>
    </xf>
    <xf numFmtId="0" fontId="5" fillId="50" borderId="72" xfId="1371" applyFont="1" applyFill="1" applyBorder="1" applyAlignment="1" applyProtection="1">
      <alignment horizontal="justify" vertical="center" wrapText="1"/>
      <protection locked="0" hidden="1"/>
    </xf>
    <xf numFmtId="0" fontId="5" fillId="50" borderId="73" xfId="1371" applyFont="1" applyFill="1" applyBorder="1" applyAlignment="1" applyProtection="1">
      <alignment horizontal="justify" vertical="center" wrapText="1"/>
      <protection locked="0" hidden="1"/>
    </xf>
    <xf numFmtId="0" fontId="5" fillId="50" borderId="75" xfId="1371" applyFont="1" applyFill="1" applyBorder="1" applyAlignment="1" applyProtection="1">
      <alignment horizontal="justify" vertical="center" wrapText="1"/>
      <protection locked="0" hidden="1"/>
    </xf>
    <xf numFmtId="0" fontId="8" fillId="61" borderId="199" xfId="1371" applyFont="1" applyFill="1" applyBorder="1" applyAlignment="1" applyProtection="1">
      <alignment horizontal="center" vertical="center" wrapText="1"/>
      <protection hidden="1"/>
    </xf>
    <xf numFmtId="0" fontId="8" fillId="61" borderId="35" xfId="1371" applyFont="1" applyFill="1" applyBorder="1" applyAlignment="1" applyProtection="1">
      <alignment horizontal="center" vertical="center" wrapText="1"/>
      <protection hidden="1"/>
    </xf>
    <xf numFmtId="0" fontId="59" fillId="50" borderId="198" xfId="1371" applyFont="1" applyFill="1" applyBorder="1" applyAlignment="1" applyProtection="1">
      <alignment horizontal="left" vertical="top" wrapText="1"/>
      <protection locked="0" hidden="1"/>
    </xf>
    <xf numFmtId="0" fontId="59" fillId="50" borderId="202" xfId="1371" applyFont="1" applyFill="1" applyBorder="1" applyAlignment="1" applyProtection="1">
      <alignment horizontal="left" vertical="top" wrapText="1"/>
      <protection locked="0" hidden="1"/>
    </xf>
    <xf numFmtId="0" fontId="59" fillId="50" borderId="203" xfId="1371" applyFont="1" applyFill="1" applyBorder="1" applyAlignment="1" applyProtection="1">
      <alignment horizontal="left" vertical="top" wrapText="1"/>
      <protection locked="0" hidden="1"/>
    </xf>
    <xf numFmtId="0" fontId="59" fillId="50" borderId="149" xfId="1371" applyFont="1" applyFill="1" applyBorder="1" applyAlignment="1" applyProtection="1">
      <alignment horizontal="left" vertical="top" wrapText="1"/>
      <protection locked="0" hidden="1"/>
    </xf>
    <xf numFmtId="0" fontId="59" fillId="50" borderId="0" xfId="1371" applyFont="1" applyFill="1" applyBorder="1" applyAlignment="1" applyProtection="1">
      <alignment horizontal="left" vertical="top" wrapText="1"/>
      <protection locked="0" hidden="1"/>
    </xf>
    <xf numFmtId="0" fontId="59" fillId="50" borderId="25" xfId="1371" applyFont="1" applyFill="1" applyBorder="1" applyAlignment="1" applyProtection="1">
      <alignment horizontal="left" vertical="top" wrapText="1"/>
      <protection locked="0" hidden="1"/>
    </xf>
    <xf numFmtId="0" fontId="59" fillId="50" borderId="26" xfId="1371" applyFont="1" applyFill="1" applyBorder="1" applyAlignment="1" applyProtection="1">
      <alignment horizontal="left" vertical="top" wrapText="1"/>
      <protection locked="0" hidden="1"/>
    </xf>
    <xf numFmtId="0" fontId="59" fillId="50" borderId="27" xfId="1371" applyFont="1" applyFill="1" applyBorder="1" applyAlignment="1" applyProtection="1">
      <alignment horizontal="left" vertical="top" wrapText="1"/>
      <protection locked="0" hidden="1"/>
    </xf>
    <xf numFmtId="0" fontId="59" fillId="50" borderId="28" xfId="1371" applyFont="1" applyFill="1" applyBorder="1" applyAlignment="1" applyProtection="1">
      <alignment horizontal="left" vertical="top" wrapText="1"/>
      <protection locked="0" hidden="1"/>
    </xf>
    <xf numFmtId="0" fontId="5" fillId="0" borderId="68" xfId="1371" applyFont="1" applyBorder="1" applyAlignment="1" applyProtection="1">
      <alignment horizontal="center" vertical="center" wrapText="1"/>
      <protection locked="0" hidden="1"/>
    </xf>
    <xf numFmtId="0" fontId="5" fillId="0" borderId="69" xfId="1371" applyFont="1" applyBorder="1" applyAlignment="1" applyProtection="1">
      <alignment horizontal="center" vertical="center" wrapText="1"/>
      <protection locked="0" hidden="1"/>
    </xf>
    <xf numFmtId="0" fontId="55" fillId="0" borderId="198" xfId="1371" applyFont="1" applyFill="1" applyBorder="1" applyAlignment="1" applyProtection="1">
      <alignment horizontal="left" vertical="center" wrapText="1"/>
      <protection locked="0" hidden="1"/>
    </xf>
    <xf numFmtId="0" fontId="55" fillId="0" borderId="202" xfId="1371" applyFont="1" applyFill="1" applyBorder="1" applyAlignment="1" applyProtection="1">
      <alignment horizontal="left" vertical="center" wrapText="1"/>
      <protection locked="0" hidden="1"/>
    </xf>
    <xf numFmtId="0" fontId="55" fillId="0" borderId="203" xfId="1371" applyFont="1" applyFill="1" applyBorder="1" applyAlignment="1" applyProtection="1">
      <alignment horizontal="left" vertical="center" wrapText="1"/>
      <protection locked="0" hidden="1"/>
    </xf>
    <xf numFmtId="0" fontId="55" fillId="0" borderId="149" xfId="1371" applyFont="1" applyFill="1" applyBorder="1" applyAlignment="1" applyProtection="1">
      <alignment horizontal="left" vertical="center" wrapText="1"/>
      <protection locked="0" hidden="1"/>
    </xf>
    <xf numFmtId="0" fontId="55" fillId="0" borderId="0" xfId="1371" applyFont="1" applyFill="1" applyBorder="1" applyAlignment="1" applyProtection="1">
      <alignment horizontal="left" vertical="center" wrapText="1"/>
      <protection locked="0" hidden="1"/>
    </xf>
    <xf numFmtId="0" fontId="55" fillId="0" borderId="25" xfId="1371" applyFont="1" applyFill="1" applyBorder="1" applyAlignment="1" applyProtection="1">
      <alignment horizontal="left" vertical="center" wrapText="1"/>
      <protection locked="0" hidden="1"/>
    </xf>
    <xf numFmtId="0" fontId="55" fillId="0" borderId="26" xfId="1371" applyFont="1" applyFill="1" applyBorder="1" applyAlignment="1" applyProtection="1">
      <alignment horizontal="left" vertical="center" wrapText="1"/>
      <protection locked="0" hidden="1"/>
    </xf>
    <xf numFmtId="0" fontId="55" fillId="0" borderId="27" xfId="1371" applyFont="1" applyFill="1" applyBorder="1" applyAlignment="1" applyProtection="1">
      <alignment horizontal="left" vertical="center" wrapText="1"/>
      <protection locked="0" hidden="1"/>
    </xf>
    <xf numFmtId="0" fontId="55" fillId="0" borderId="28" xfId="1371" applyFont="1" applyFill="1" applyBorder="1" applyAlignment="1" applyProtection="1">
      <alignment horizontal="left" vertical="center" wrapText="1"/>
      <protection locked="0" hidden="1"/>
    </xf>
    <xf numFmtId="0" fontId="55" fillId="0" borderId="22" xfId="1371" applyFont="1" applyFill="1" applyBorder="1" applyAlignment="1" applyProtection="1">
      <alignment horizontal="left" vertical="top" wrapText="1"/>
      <protection locked="0" hidden="1"/>
    </xf>
    <xf numFmtId="0" fontId="0" fillId="0" borderId="23" xfId="0" applyBorder="1" applyAlignment="1">
      <alignment horizontal="left" vertical="top" wrapText="1"/>
    </xf>
    <xf numFmtId="0" fontId="0" fillId="0" borderId="149" xfId="0" applyBorder="1" applyAlignment="1">
      <alignment horizontal="left" vertical="top" wrapText="1"/>
    </xf>
    <xf numFmtId="0" fontId="0" fillId="0" borderId="0"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50" fillId="0" borderId="195" xfId="1371" applyFont="1" applyBorder="1" applyAlignment="1" applyProtection="1">
      <alignment horizontal="center" vertical="center"/>
      <protection hidden="1"/>
    </xf>
    <xf numFmtId="0" fontId="54" fillId="0" borderId="194" xfId="1371" applyFont="1" applyFill="1" applyBorder="1" applyAlignment="1" applyProtection="1">
      <alignment horizontal="left" vertical="center" wrapText="1"/>
      <protection locked="0" hidden="1"/>
    </xf>
    <xf numFmtId="0" fontId="54" fillId="0" borderId="188" xfId="1371" applyFont="1" applyFill="1" applyBorder="1" applyAlignment="1" applyProtection="1">
      <alignment horizontal="left" vertical="center" wrapText="1"/>
      <protection locked="0" hidden="1"/>
    </xf>
    <xf numFmtId="0" fontId="54" fillId="0" borderId="189" xfId="1371" applyFont="1" applyFill="1" applyBorder="1" applyAlignment="1" applyProtection="1">
      <alignment horizontal="left" vertical="center" wrapText="1"/>
      <protection locked="0" hidden="1"/>
    </xf>
    <xf numFmtId="0" fontId="8" fillId="61" borderId="47" xfId="1371" applyFont="1" applyFill="1" applyBorder="1" applyAlignment="1" applyProtection="1">
      <alignment horizontal="center" vertical="center" wrapText="1"/>
      <protection hidden="1"/>
    </xf>
    <xf numFmtId="0" fontId="55" fillId="0" borderId="23" xfId="1371" applyFont="1" applyFill="1" applyBorder="1" applyAlignment="1" applyProtection="1">
      <alignment horizontal="left" vertical="top" wrapText="1"/>
      <protection locked="0" hidden="1"/>
    </xf>
    <xf numFmtId="0" fontId="55" fillId="0" borderId="149" xfId="1371" applyFont="1" applyFill="1" applyBorder="1" applyAlignment="1" applyProtection="1">
      <alignment horizontal="left" vertical="top" wrapText="1"/>
      <protection locked="0" hidden="1"/>
    </xf>
    <xf numFmtId="0" fontId="55" fillId="0" borderId="0" xfId="1371" applyFont="1" applyFill="1" applyBorder="1" applyAlignment="1" applyProtection="1">
      <alignment horizontal="left" vertical="top" wrapText="1"/>
      <protection locked="0" hidden="1"/>
    </xf>
    <xf numFmtId="0" fontId="55" fillId="0" borderId="198" xfId="1371" applyFont="1" applyFill="1" applyBorder="1" applyAlignment="1" applyProtection="1">
      <alignment horizontal="left" vertical="top" wrapText="1"/>
      <protection locked="0" hidden="1"/>
    </xf>
    <xf numFmtId="0" fontId="55" fillId="0" borderId="202" xfId="1371" applyFont="1" applyFill="1" applyBorder="1" applyAlignment="1" applyProtection="1">
      <alignment horizontal="left" vertical="top" wrapText="1"/>
      <protection locked="0" hidden="1"/>
    </xf>
    <xf numFmtId="0" fontId="55" fillId="0" borderId="203" xfId="1371" applyFont="1" applyFill="1" applyBorder="1" applyAlignment="1" applyProtection="1">
      <alignment horizontal="left" vertical="top" wrapText="1"/>
      <protection locked="0" hidden="1"/>
    </xf>
    <xf numFmtId="0" fontId="55" fillId="0" borderId="25" xfId="1371" applyFont="1" applyFill="1" applyBorder="1" applyAlignment="1" applyProtection="1">
      <alignment horizontal="left" vertical="top" wrapText="1"/>
      <protection locked="0" hidden="1"/>
    </xf>
    <xf numFmtId="0" fontId="55" fillId="0" borderId="26" xfId="1371" applyFont="1" applyFill="1" applyBorder="1" applyAlignment="1" applyProtection="1">
      <alignment horizontal="left" vertical="top" wrapText="1"/>
      <protection locked="0" hidden="1"/>
    </xf>
    <xf numFmtId="0" fontId="55" fillId="0" borderId="27" xfId="1371" applyFont="1" applyFill="1" applyBorder="1" applyAlignment="1" applyProtection="1">
      <alignment horizontal="left" vertical="top" wrapText="1"/>
      <protection locked="0" hidden="1"/>
    </xf>
    <xf numFmtId="0" fontId="55" fillId="0" borderId="28" xfId="1371" applyFont="1" applyFill="1" applyBorder="1" applyAlignment="1" applyProtection="1">
      <alignment horizontal="left" vertical="top" wrapText="1"/>
      <protection locked="0" hidden="1"/>
    </xf>
    <xf numFmtId="0" fontId="9" fillId="0" borderId="195" xfId="1371" applyFont="1" applyBorder="1" applyAlignment="1" applyProtection="1">
      <alignment horizontal="center" vertical="center" wrapText="1"/>
      <protection locked="0"/>
    </xf>
    <xf numFmtId="0" fontId="9" fillId="0" borderId="196" xfId="1371" applyFont="1" applyBorder="1" applyAlignment="1" applyProtection="1">
      <alignment horizontal="center" vertical="center" wrapText="1"/>
      <protection locked="0"/>
    </xf>
    <xf numFmtId="0" fontId="83" fillId="65" borderId="149" xfId="0" applyFont="1" applyFill="1" applyBorder="1" applyAlignment="1">
      <alignment horizontal="justify" vertical="center" wrapText="1"/>
    </xf>
    <xf numFmtId="0" fontId="83" fillId="65" borderId="0" xfId="0" applyFont="1" applyFill="1" applyBorder="1" applyAlignment="1">
      <alignment horizontal="justify" vertical="center" wrapText="1"/>
    </xf>
    <xf numFmtId="0" fontId="83" fillId="65" borderId="26" xfId="0" applyFont="1" applyFill="1" applyBorder="1" applyAlignment="1">
      <alignment horizontal="justify" vertical="center" wrapText="1"/>
    </xf>
    <xf numFmtId="0" fontId="83" fillId="65" borderId="27" xfId="0" applyFont="1" applyFill="1" applyBorder="1" applyAlignment="1">
      <alignment horizontal="justify" vertical="center" wrapText="1"/>
    </xf>
    <xf numFmtId="0" fontId="82" fillId="24" borderId="0" xfId="1371" applyFont="1" applyFill="1" applyAlignment="1" applyProtection="1">
      <alignment horizontal="center" vertical="center"/>
      <protection hidden="1"/>
    </xf>
    <xf numFmtId="0" fontId="83" fillId="65" borderId="22" xfId="0" applyFont="1" applyFill="1" applyBorder="1" applyAlignment="1">
      <alignment horizontal="justify" vertical="center" wrapText="1"/>
    </xf>
    <xf numFmtId="0" fontId="83" fillId="65" borderId="23" xfId="0" applyFont="1" applyFill="1" applyBorder="1" applyAlignment="1">
      <alignment horizontal="justify" vertical="center" wrapText="1"/>
    </xf>
    <xf numFmtId="0" fontId="5" fillId="0" borderId="196" xfId="1371" applyFont="1" applyBorder="1" applyAlignment="1" applyProtection="1">
      <alignment horizontal="center" vertical="center"/>
      <protection hidden="1"/>
    </xf>
    <xf numFmtId="0" fontId="5" fillId="50" borderId="195" xfId="1371" applyFont="1" applyFill="1" applyBorder="1" applyAlignment="1" applyProtection="1">
      <alignment horizontal="left" vertical="center" wrapText="1"/>
      <protection hidden="1"/>
    </xf>
    <xf numFmtId="0" fontId="5" fillId="50" borderId="196" xfId="1371" applyFont="1" applyFill="1" applyBorder="1" applyAlignment="1" applyProtection="1">
      <alignment horizontal="left" vertical="center" wrapText="1"/>
      <protection hidden="1"/>
    </xf>
    <xf numFmtId="14" fontId="5" fillId="0" borderId="194" xfId="1371" applyNumberFormat="1" applyFont="1" applyFill="1" applyBorder="1" applyAlignment="1" applyProtection="1">
      <alignment horizontal="center" vertical="center" wrapText="1"/>
      <protection hidden="1"/>
    </xf>
    <xf numFmtId="0" fontId="5" fillId="0" borderId="34" xfId="1371" applyFont="1" applyFill="1" applyBorder="1" applyAlignment="1" applyProtection="1">
      <alignment horizontal="center" vertical="center" wrapText="1"/>
      <protection hidden="1"/>
    </xf>
    <xf numFmtId="4" fontId="5" fillId="0" borderId="194" xfId="1496" applyNumberFormat="1" applyFont="1" applyFill="1" applyBorder="1" applyAlignment="1" applyProtection="1">
      <alignment horizontal="center" vertical="center" wrapText="1"/>
      <protection hidden="1"/>
    </xf>
    <xf numFmtId="4" fontId="5" fillId="0" borderId="188" xfId="1496" applyNumberFormat="1" applyFont="1" applyFill="1" applyBorder="1" applyAlignment="1" applyProtection="1">
      <alignment horizontal="center" vertical="center" wrapText="1"/>
      <protection hidden="1"/>
    </xf>
    <xf numFmtId="4" fontId="5" fillId="0" borderId="189" xfId="1496" applyNumberFormat="1" applyFont="1" applyFill="1" applyBorder="1" applyAlignment="1" applyProtection="1">
      <alignment horizontal="center" vertical="center" wrapText="1"/>
      <protection hidden="1"/>
    </xf>
    <xf numFmtId="0" fontId="5" fillId="0" borderId="194" xfId="1371" applyFont="1" applyBorder="1" applyAlignment="1" applyProtection="1">
      <alignment horizontal="center" vertical="center" wrapText="1"/>
      <protection hidden="1"/>
    </xf>
    <xf numFmtId="0" fontId="5" fillId="0" borderId="188" xfId="1371" applyFont="1" applyBorder="1" applyAlignment="1" applyProtection="1">
      <alignment horizontal="center" vertical="center" wrapText="1"/>
      <protection hidden="1"/>
    </xf>
    <xf numFmtId="0" fontId="5" fillId="0" borderId="34" xfId="1371" applyFont="1" applyBorder="1" applyAlignment="1" applyProtection="1">
      <alignment horizontal="center" vertical="center" wrapText="1"/>
      <protection hidden="1"/>
    </xf>
    <xf numFmtId="0" fontId="5" fillId="0" borderId="194" xfId="1371" applyFont="1" applyFill="1" applyBorder="1" applyAlignment="1" applyProtection="1">
      <alignment horizontal="justify" vertical="center" wrapText="1"/>
      <protection hidden="1"/>
    </xf>
    <xf numFmtId="0" fontId="5" fillId="0" borderId="188" xfId="1371" applyFont="1" applyFill="1" applyBorder="1" applyAlignment="1" applyProtection="1">
      <alignment horizontal="justify" vertical="center" wrapText="1"/>
      <protection hidden="1"/>
    </xf>
    <xf numFmtId="0" fontId="5" fillId="0" borderId="34" xfId="1371" applyFont="1" applyFill="1" applyBorder="1" applyAlignment="1" applyProtection="1">
      <alignment horizontal="justify" vertical="center" wrapText="1"/>
      <protection hidden="1"/>
    </xf>
    <xf numFmtId="14" fontId="5" fillId="0" borderId="188" xfId="1371" applyNumberFormat="1" applyFont="1" applyFill="1" applyBorder="1" applyAlignment="1" applyProtection="1">
      <alignment horizontal="center" vertical="center" wrapText="1"/>
      <protection hidden="1"/>
    </xf>
    <xf numFmtId="14" fontId="5" fillId="0" borderId="34" xfId="1371" applyNumberFormat="1" applyFont="1" applyFill="1" applyBorder="1" applyAlignment="1" applyProtection="1">
      <alignment horizontal="center" vertical="center" wrapText="1"/>
      <protection hidden="1"/>
    </xf>
    <xf numFmtId="0" fontId="54" fillId="50" borderId="195" xfId="1371" applyFont="1" applyFill="1" applyBorder="1" applyAlignment="1" applyProtection="1">
      <alignment horizontal="justify" vertical="center" wrapText="1"/>
      <protection locked="0" hidden="1"/>
    </xf>
    <xf numFmtId="0" fontId="54" fillId="50" borderId="196" xfId="1371" applyFont="1" applyFill="1" applyBorder="1" applyAlignment="1" applyProtection="1">
      <alignment horizontal="justify" vertical="center" wrapText="1"/>
      <protection locked="0" hidden="1"/>
    </xf>
    <xf numFmtId="0" fontId="5" fillId="0" borderId="22" xfId="1371" applyFont="1" applyFill="1" applyBorder="1" applyAlignment="1" applyProtection="1">
      <alignment horizontal="center" vertical="center"/>
      <protection hidden="1"/>
    </xf>
    <xf numFmtId="0" fontId="5" fillId="0" borderId="23" xfId="1371" applyFont="1" applyFill="1" applyBorder="1" applyAlignment="1" applyProtection="1">
      <alignment horizontal="center" vertical="center"/>
      <protection hidden="1"/>
    </xf>
    <xf numFmtId="0" fontId="5" fillId="0" borderId="24" xfId="1371" applyFont="1" applyFill="1" applyBorder="1" applyAlignment="1" applyProtection="1">
      <alignment horizontal="center" vertical="center"/>
      <protection hidden="1"/>
    </xf>
    <xf numFmtId="168" fontId="12" fillId="50" borderId="17" xfId="1250" applyNumberFormat="1" applyFont="1" applyFill="1" applyBorder="1" applyAlignment="1" applyProtection="1">
      <alignment horizontal="center" vertical="center" wrapText="1"/>
      <protection locked="0" hidden="1"/>
    </xf>
    <xf numFmtId="168" fontId="12" fillId="50" borderId="35" xfId="1250" applyNumberFormat="1" applyFont="1" applyFill="1" applyBorder="1" applyAlignment="1" applyProtection="1">
      <alignment horizontal="center" vertical="center" wrapText="1"/>
      <protection locked="0" hidden="1"/>
    </xf>
    <xf numFmtId="168" fontId="12" fillId="50" borderId="19" xfId="1250" applyNumberFormat="1" applyFont="1" applyFill="1" applyBorder="1" applyAlignment="1" applyProtection="1">
      <alignment horizontal="center" vertical="center" wrapText="1"/>
      <protection locked="0" hidden="1"/>
    </xf>
    <xf numFmtId="168" fontId="12" fillId="50" borderId="17" xfId="1250" applyFont="1" applyFill="1" applyBorder="1" applyAlignment="1" applyProtection="1">
      <alignment horizontal="center" vertical="center" wrapText="1"/>
      <protection locked="0" hidden="1"/>
    </xf>
    <xf numFmtId="168" fontId="12" fillId="50" borderId="197" xfId="1250" applyFont="1" applyFill="1" applyBorder="1" applyAlignment="1" applyProtection="1">
      <alignment horizontal="center" vertical="center" wrapText="1"/>
      <protection locked="0" hidden="1"/>
    </xf>
    <xf numFmtId="168" fontId="12" fillId="50" borderId="63" xfId="1250" applyFont="1" applyFill="1" applyBorder="1" applyAlignment="1" applyProtection="1">
      <alignment horizontal="center" vertical="center" wrapText="1"/>
      <protection locked="0" hidden="1"/>
    </xf>
    <xf numFmtId="168" fontId="12" fillId="50" borderId="64" xfId="1250" applyFont="1" applyFill="1" applyBorder="1" applyAlignment="1" applyProtection="1">
      <alignment horizontal="center" vertical="center" wrapText="1"/>
      <protection locked="0" hidden="1"/>
    </xf>
    <xf numFmtId="168" fontId="9" fillId="50" borderId="63" xfId="1250" applyFont="1" applyFill="1" applyBorder="1" applyAlignment="1" applyProtection="1">
      <alignment horizontal="center" vertical="center" wrapText="1"/>
      <protection locked="0" hidden="1"/>
    </xf>
    <xf numFmtId="168" fontId="9" fillId="50" borderId="64" xfId="1250" applyFont="1" applyFill="1" applyBorder="1" applyAlignment="1" applyProtection="1">
      <alignment horizontal="center" vertical="center" wrapText="1"/>
      <protection locked="0" hidden="1"/>
    </xf>
    <xf numFmtId="0" fontId="70" fillId="50" borderId="194" xfId="1371" applyFont="1" applyFill="1" applyBorder="1" applyAlignment="1" applyProtection="1">
      <alignment horizontal="left" vertical="center" wrapText="1"/>
      <protection locked="0"/>
    </xf>
    <xf numFmtId="0" fontId="70" fillId="50" borderId="188" xfId="1371" applyFont="1" applyFill="1" applyBorder="1" applyAlignment="1" applyProtection="1">
      <alignment horizontal="left" vertical="center" wrapText="1"/>
      <protection locked="0"/>
    </xf>
    <xf numFmtId="0" fontId="70" fillId="50" borderId="189" xfId="1371" applyFont="1" applyFill="1" applyBorder="1" applyAlignment="1" applyProtection="1">
      <alignment horizontal="left" vertical="center" wrapText="1"/>
      <protection locked="0"/>
    </xf>
    <xf numFmtId="0" fontId="8" fillId="61" borderId="200" xfId="1371" applyFont="1" applyFill="1" applyBorder="1" applyAlignment="1" applyProtection="1">
      <alignment horizontal="center" vertical="center" wrapText="1"/>
      <protection hidden="1"/>
    </xf>
    <xf numFmtId="0" fontId="70" fillId="50" borderId="195" xfId="1371" applyFont="1" applyFill="1" applyBorder="1" applyAlignment="1" applyProtection="1">
      <alignment horizontal="center" vertical="center" wrapText="1"/>
      <protection locked="0"/>
    </xf>
    <xf numFmtId="0" fontId="5" fillId="0" borderId="113" xfId="1371" applyFont="1" applyBorder="1" applyAlignment="1" applyProtection="1">
      <alignment horizontal="center" vertical="center" wrapText="1"/>
      <protection locked="0" hidden="1"/>
    </xf>
    <xf numFmtId="0" fontId="5" fillId="0" borderId="114" xfId="1371" applyFont="1" applyBorder="1" applyAlignment="1" applyProtection="1">
      <alignment horizontal="center" vertical="center" wrapText="1"/>
      <protection locked="0" hidden="1"/>
    </xf>
    <xf numFmtId="0" fontId="5" fillId="0" borderId="115" xfId="1371" applyFont="1" applyBorder="1" applyAlignment="1" applyProtection="1">
      <alignment horizontal="center" vertical="center" wrapText="1"/>
      <protection locked="0" hidden="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34" xfId="1371" applyFont="1" applyFill="1" applyBorder="1" applyAlignment="1">
      <alignment horizontal="center"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xf numFmtId="0" fontId="51" fillId="0" borderId="195" xfId="1371" applyFont="1" applyBorder="1" applyAlignment="1" applyProtection="1">
      <alignment horizontal="center" vertical="center" wrapText="1"/>
      <protection hidden="1"/>
    </xf>
    <xf numFmtId="0" fontId="15" fillId="61" borderId="195" xfId="1371" applyFont="1" applyFill="1" applyBorder="1" applyAlignment="1" applyProtection="1">
      <alignment vertical="center" wrapText="1"/>
      <protection hidden="1"/>
    </xf>
    <xf numFmtId="0" fontId="5" fillId="0" borderId="204" xfId="1371" applyFont="1" applyBorder="1" applyAlignment="1" applyProtection="1">
      <alignment horizontal="center" vertical="center"/>
      <protection hidden="1"/>
    </xf>
    <xf numFmtId="0" fontId="5" fillId="0" borderId="194" xfId="1371" applyFont="1" applyBorder="1" applyAlignment="1" applyProtection="1">
      <alignment horizontal="justify" vertical="center" wrapText="1"/>
      <protection hidden="1"/>
    </xf>
    <xf numFmtId="0" fontId="5" fillId="0" borderId="188" xfId="1371" applyFont="1" applyBorder="1" applyAlignment="1" applyProtection="1">
      <alignment horizontal="justify" vertical="center" wrapText="1"/>
      <protection hidden="1"/>
    </xf>
    <xf numFmtId="0" fontId="5" fillId="0" borderId="204" xfId="1371" applyFont="1" applyBorder="1" applyAlignment="1" applyProtection="1">
      <alignment horizontal="justify" vertical="center" wrapText="1"/>
      <protection hidden="1"/>
    </xf>
    <xf numFmtId="0" fontId="5" fillId="0" borderId="189" xfId="1371" applyFont="1" applyBorder="1" applyAlignment="1" applyProtection="1">
      <alignment horizontal="center" vertical="center" wrapText="1"/>
      <protection hidden="1"/>
    </xf>
    <xf numFmtId="14" fontId="5" fillId="0" borderId="204" xfId="1371" applyNumberFormat="1" applyFont="1" applyFill="1" applyBorder="1" applyAlignment="1" applyProtection="1">
      <alignment horizontal="center" vertical="center" wrapText="1"/>
      <protection hidden="1"/>
    </xf>
    <xf numFmtId="2" fontId="5" fillId="0" borderId="194" xfId="1496" applyNumberFormat="1" applyFont="1" applyFill="1" applyBorder="1" applyAlignment="1" applyProtection="1">
      <alignment horizontal="center" vertical="center" wrapText="1"/>
      <protection hidden="1"/>
    </xf>
    <xf numFmtId="2" fontId="5" fillId="0" borderId="189" xfId="1496" applyNumberFormat="1" applyFont="1" applyFill="1" applyBorder="1" applyAlignment="1" applyProtection="1">
      <alignment horizontal="center" vertical="center" wrapText="1"/>
      <protection hidden="1"/>
    </xf>
    <xf numFmtId="0" fontId="5" fillId="0" borderId="204" xfId="1371" applyFont="1" applyFill="1" applyBorder="1" applyAlignment="1" applyProtection="1">
      <alignment horizontal="center" vertical="center" wrapText="1"/>
      <protection hidden="1"/>
    </xf>
    <xf numFmtId="175" fontId="5" fillId="0" borderId="194" xfId="1496" applyNumberFormat="1" applyFont="1" applyFill="1" applyBorder="1" applyAlignment="1" applyProtection="1">
      <alignment horizontal="center" vertical="center" wrapText="1"/>
      <protection hidden="1"/>
    </xf>
    <xf numFmtId="175" fontId="5" fillId="0" borderId="188" xfId="1496" applyNumberFormat="1" applyFont="1" applyFill="1" applyBorder="1" applyAlignment="1" applyProtection="1">
      <alignment horizontal="center" vertical="center" wrapText="1"/>
      <protection hidden="1"/>
    </xf>
    <xf numFmtId="175" fontId="5" fillId="0" borderId="189" xfId="1496" applyNumberFormat="1" applyFont="1" applyFill="1" applyBorder="1" applyAlignment="1" applyProtection="1">
      <alignment horizontal="center" vertical="center" wrapText="1"/>
      <protection hidden="1"/>
    </xf>
    <xf numFmtId="0" fontId="8" fillId="61" borderId="200" xfId="1371" applyFont="1" applyFill="1" applyBorder="1" applyAlignment="1" applyProtection="1">
      <alignment horizontal="left" vertical="center" wrapText="1"/>
      <protection hidden="1"/>
    </xf>
    <xf numFmtId="0" fontId="5" fillId="0" borderId="198" xfId="1371" applyFont="1" applyFill="1" applyBorder="1" applyAlignment="1" applyProtection="1">
      <alignment horizontal="center" vertical="center"/>
      <protection hidden="1"/>
    </xf>
    <xf numFmtId="0" fontId="5" fillId="0" borderId="202" xfId="1371" applyFont="1" applyFill="1" applyBorder="1" applyAlignment="1" applyProtection="1">
      <alignment horizontal="center" vertical="center"/>
      <protection hidden="1"/>
    </xf>
    <xf numFmtId="0" fontId="5" fillId="0" borderId="203" xfId="1371" applyFont="1" applyFill="1" applyBorder="1" applyAlignment="1" applyProtection="1">
      <alignment horizontal="center" vertical="center"/>
      <protection hidden="1"/>
    </xf>
    <xf numFmtId="0" fontId="8" fillId="61" borderId="199" xfId="1371" applyFont="1" applyFill="1" applyBorder="1" applyAlignment="1" applyProtection="1">
      <alignment vertical="top" wrapText="1"/>
      <protection hidden="1"/>
    </xf>
    <xf numFmtId="179" fontId="70" fillId="0" borderId="195" xfId="0" applyNumberFormat="1" applyFont="1" applyBorder="1" applyProtection="1">
      <protection hidden="1"/>
    </xf>
    <xf numFmtId="9" fontId="70" fillId="0" borderId="195" xfId="1495" applyFont="1" applyBorder="1" applyProtection="1">
      <protection hidden="1"/>
    </xf>
    <xf numFmtId="168" fontId="9" fillId="50" borderId="199" xfId="1250" applyFont="1" applyFill="1" applyBorder="1" applyAlignment="1" applyProtection="1">
      <alignment horizontal="center" vertical="center" wrapText="1"/>
      <protection locked="0" hidden="1"/>
    </xf>
    <xf numFmtId="168" fontId="12" fillId="50" borderId="199" xfId="1250" applyFont="1" applyFill="1" applyBorder="1" applyAlignment="1" applyProtection="1">
      <alignment horizontal="center" vertical="center" wrapText="1"/>
      <protection locked="0" hidden="1"/>
    </xf>
    <xf numFmtId="2" fontId="12" fillId="50" borderId="197" xfId="1495" applyNumberFormat="1" applyFont="1" applyFill="1" applyBorder="1" applyAlignment="1" applyProtection="1">
      <alignment horizontal="center" vertical="center" wrapText="1"/>
      <protection locked="0" hidden="1"/>
    </xf>
    <xf numFmtId="0" fontId="51" fillId="50" borderId="194" xfId="1371" applyFont="1" applyFill="1" applyBorder="1" applyAlignment="1" applyProtection="1">
      <alignment horizontal="justify" vertical="center" wrapText="1"/>
      <protection locked="0" hidden="1"/>
    </xf>
    <xf numFmtId="0" fontId="51" fillId="50" borderId="188" xfId="1371" applyFont="1" applyFill="1" applyBorder="1" applyAlignment="1" applyProtection="1">
      <alignment horizontal="justify" vertical="center" wrapText="1"/>
      <protection locked="0" hidden="1"/>
    </xf>
    <xf numFmtId="0" fontId="51" fillId="50" borderId="189" xfId="1371" applyFont="1" applyFill="1" applyBorder="1" applyAlignment="1" applyProtection="1">
      <alignment horizontal="justify" vertical="center" wrapText="1"/>
      <protection locked="0" hidden="1"/>
    </xf>
    <xf numFmtId="0" fontId="50" fillId="0" borderId="201" xfId="1371" applyFont="1" applyBorder="1" applyAlignment="1" applyProtection="1">
      <alignment horizontal="center" vertical="center"/>
      <protection hidden="1"/>
    </xf>
    <xf numFmtId="0" fontId="50" fillId="0" borderId="202" xfId="1371" applyFont="1" applyBorder="1" applyAlignment="1" applyProtection="1">
      <alignment horizontal="center" vertical="center"/>
      <protection hidden="1"/>
    </xf>
    <xf numFmtId="0" fontId="8" fillId="61" borderId="200" xfId="1371" applyFont="1" applyFill="1" applyBorder="1" applyAlignment="1" applyProtection="1">
      <alignment horizontal="left" vertical="center" wrapText="1"/>
      <protection hidden="1"/>
    </xf>
    <xf numFmtId="14" fontId="12" fillId="0" borderId="195" xfId="1371" applyNumberFormat="1" applyFont="1" applyBorder="1" applyAlignment="1" applyProtection="1">
      <alignment horizontal="center" vertical="center" wrapText="1"/>
      <protection locked="0" hidden="1"/>
    </xf>
    <xf numFmtId="0" fontId="12" fillId="0" borderId="195" xfId="1371" applyFont="1" applyBorder="1" applyAlignment="1" applyProtection="1">
      <alignment horizontal="center" vertical="center" wrapText="1"/>
      <protection locked="0" hidden="1"/>
    </xf>
    <xf numFmtId="0" fontId="12" fillId="0" borderId="196" xfId="1371" applyFont="1" applyBorder="1" applyAlignment="1" applyProtection="1">
      <alignment horizontal="center" vertical="center" wrapText="1"/>
      <protection locked="0" hidden="1"/>
    </xf>
    <xf numFmtId="0" fontId="5" fillId="0" borderId="204" xfId="1371" applyFont="1" applyBorder="1" applyAlignment="1" applyProtection="1">
      <alignment horizontal="center" vertical="center" wrapText="1"/>
      <protection hidden="1"/>
    </xf>
    <xf numFmtId="14" fontId="5" fillId="50" borderId="204" xfId="1371" applyNumberFormat="1" applyFont="1" applyFill="1" applyBorder="1" applyAlignment="1" applyProtection="1">
      <alignment horizontal="center" vertical="center" wrapText="1"/>
      <protection hidden="1"/>
    </xf>
    <xf numFmtId="0" fontId="5" fillId="50" borderId="204" xfId="1371" applyFont="1" applyFill="1" applyBorder="1" applyAlignment="1" applyProtection="1">
      <alignment horizontal="center" vertical="center" wrapText="1"/>
      <protection hidden="1"/>
    </xf>
    <xf numFmtId="0" fontId="5" fillId="50" borderId="198" xfId="1371" applyFont="1" applyFill="1" applyBorder="1" applyAlignment="1" applyProtection="1">
      <alignment horizontal="center" vertical="center"/>
      <protection hidden="1"/>
    </xf>
    <xf numFmtId="0" fontId="5" fillId="50" borderId="202" xfId="1371" applyFont="1" applyFill="1" applyBorder="1" applyAlignment="1" applyProtection="1">
      <alignment horizontal="center" vertical="center"/>
      <protection hidden="1"/>
    </xf>
    <xf numFmtId="0" fontId="5" fillId="50" borderId="203" xfId="1371" applyFont="1" applyFill="1" applyBorder="1" applyAlignment="1" applyProtection="1">
      <alignment horizontal="center" vertical="center"/>
      <protection hidden="1"/>
    </xf>
    <xf numFmtId="10" fontId="9" fillId="50" borderId="199" xfId="1495" applyNumberFormat="1" applyFont="1" applyFill="1" applyBorder="1" applyAlignment="1" applyProtection="1">
      <alignment vertical="center" wrapText="1"/>
      <protection locked="0" hidden="1"/>
    </xf>
    <xf numFmtId="168" fontId="9" fillId="50" borderId="197" xfId="1250" applyFont="1" applyFill="1" applyBorder="1" applyAlignment="1" applyProtection="1">
      <alignment horizontal="center" vertical="center" wrapText="1"/>
      <protection locked="0" hidden="1"/>
    </xf>
    <xf numFmtId="178" fontId="81" fillId="24" borderId="195" xfId="1250" applyNumberFormat="1" applyFont="1" applyFill="1" applyBorder="1" applyAlignment="1" applyProtection="1">
      <alignment horizontal="center" vertical="center"/>
      <protection hidden="1"/>
    </xf>
    <xf numFmtId="0" fontId="54" fillId="50" borderId="194" xfId="1371" applyFont="1" applyFill="1" applyBorder="1" applyAlignment="1" applyProtection="1">
      <alignment horizontal="justify" vertical="center" wrapText="1"/>
      <protection locked="0" hidden="1"/>
    </xf>
    <xf numFmtId="0" fontId="54" fillId="50" borderId="188" xfId="1371" applyFont="1" applyFill="1" applyBorder="1" applyAlignment="1" applyProtection="1">
      <alignment horizontal="justify" vertical="center" wrapText="1"/>
      <protection locked="0" hidden="1"/>
    </xf>
    <xf numFmtId="0" fontId="54" fillId="50" borderId="189" xfId="1371" applyFont="1" applyFill="1" applyBorder="1" applyAlignment="1" applyProtection="1">
      <alignment horizontal="justify" vertical="center" wrapText="1"/>
      <protection locked="0" hidden="1"/>
    </xf>
    <xf numFmtId="0" fontId="70" fillId="50" borderId="196" xfId="1371" applyFont="1" applyFill="1" applyBorder="1" applyAlignment="1" applyProtection="1">
      <alignment horizontal="center" vertical="center" wrapText="1"/>
      <protection locked="0"/>
    </xf>
    <xf numFmtId="14" fontId="5" fillId="0" borderId="195" xfId="1371" applyNumberFormat="1" applyFont="1" applyBorder="1" applyAlignment="1" applyProtection="1">
      <alignment horizontal="center" vertical="center" wrapText="1"/>
      <protection locked="0" hidden="1"/>
    </xf>
    <xf numFmtId="0" fontId="5" fillId="0" borderId="195" xfId="1371" applyFont="1" applyBorder="1" applyAlignment="1" applyProtection="1">
      <alignment horizontal="center" vertical="center" wrapText="1"/>
      <protection locked="0" hidden="1"/>
    </xf>
    <xf numFmtId="0" fontId="5" fillId="0" borderId="196" xfId="1371" applyFont="1" applyBorder="1" applyAlignment="1" applyProtection="1">
      <alignment horizontal="center" vertical="center" wrapText="1"/>
      <protection locked="0" hidden="1"/>
    </xf>
    <xf numFmtId="0" fontId="5" fillId="0" borderId="194" xfId="1371" applyFont="1" applyBorder="1" applyAlignment="1" applyProtection="1">
      <alignment horizontal="center" vertical="center" wrapText="1"/>
      <protection locked="0" hidden="1"/>
    </xf>
    <xf numFmtId="0" fontId="5" fillId="0" borderId="188" xfId="1371" applyFont="1" applyBorder="1" applyAlignment="1" applyProtection="1">
      <alignment horizontal="center" vertical="center" wrapText="1"/>
      <protection locked="0" hidden="1"/>
    </xf>
    <xf numFmtId="0" fontId="5" fillId="0" borderId="189" xfId="1371" applyFont="1" applyBorder="1" applyAlignment="1" applyProtection="1">
      <alignment horizontal="center" vertical="center" wrapText="1"/>
      <protection locked="0" hidden="1"/>
    </xf>
  </cellXfs>
  <cellStyles count="32119">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xfId="32118" builtinId="4"/>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6.4199999999999993E-2</c:v>
                </c:pt>
                <c:pt idx="3">
                  <c:v>6.4199999999999993E-2</c:v>
                </c:pt>
                <c:pt idx="4">
                  <c:v>0.2404</c:v>
                </c:pt>
                <c:pt idx="5">
                  <c:v>8.5760000000000003E-2</c:v>
                </c:pt>
                <c:pt idx="6">
                  <c:v>0.21440000000000001</c:v>
                </c:pt>
                <c:pt idx="7">
                  <c:v>4.9399999999999999E-2</c:v>
                </c:pt>
                <c:pt idx="8">
                  <c:v>1.976E-2</c:v>
                </c:pt>
                <c:pt idx="9">
                  <c:v>1.976E-2</c:v>
                </c:pt>
                <c:pt idx="10">
                  <c:v>1.976E-2</c:v>
                </c:pt>
                <c:pt idx="11">
                  <c:v>1.976E-2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_(* #,##0.000_);_(* \(#,##0.000\);_(* "-"??_);_(@_)</c:formatCode>
                <c:ptCount val="12"/>
                <c:pt idx="0">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0.00%</c:formatCode>
                <c:ptCount val="12"/>
                <c:pt idx="0">
                  <c:v>8.3299999999999999E-2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1.857E-2</c:v>
                </c:pt>
                <c:pt idx="2">
                  <c:v>1.6979999999999999E-2</c:v>
                </c:pt>
                <c:pt idx="3">
                  <c:v>2.997E-2</c:v>
                </c:pt>
                <c:pt idx="4">
                  <c:v>1.6979999999999999E-2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0.00%</c:formatCode>
                <c:ptCount val="12"/>
                <c:pt idx="0">
                  <c:v>9.01E-2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9.9900000000000006E-3</c:v>
                </c:pt>
                <c:pt idx="2">
                  <c:v>9.9900000000000006E-3</c:v>
                </c:pt>
                <c:pt idx="3">
                  <c:v>9.9900000000000006E-3</c:v>
                </c:pt>
                <c:pt idx="4">
                  <c:v>0.06</c:v>
                </c:pt>
                <c:pt idx="5">
                  <c:v>1.4280000000000001E-2</c:v>
                </c:pt>
                <c:pt idx="6">
                  <c:v>1.4280000000000001E-2</c:v>
                </c:pt>
                <c:pt idx="7">
                  <c:v>1.4280000000000001E-2</c:v>
                </c:pt>
                <c:pt idx="8">
                  <c:v>3.4290000000000001E-2</c:v>
                </c:pt>
                <c:pt idx="9">
                  <c:v>1.4280000000000001E-2</c:v>
                </c:pt>
                <c:pt idx="10">
                  <c:v>1.4280000000000001E-2</c:v>
                </c:pt>
                <c:pt idx="11">
                  <c:v>1.4280000000000001E-2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0.00%</c:formatCode>
                <c:ptCount val="12"/>
                <c:pt idx="0">
                  <c:v>0.3</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470386496"/>
        <c:crosses val="autoZero"/>
        <c:auto val="1"/>
        <c:lblAlgn val="ctr"/>
        <c:lblOffset val="100"/>
        <c:noMultiLvlLbl val="0"/>
      </c:catAx>
      <c:valAx>
        <c:axId val="470386496"/>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470388456"/>
        <c:crosses val="autoZero"/>
        <c:crossBetween val="between"/>
      </c:valAx>
      <c:valAx>
        <c:axId val="470388064"/>
        <c:scaling>
          <c:orientation val="minMax"/>
          <c:max val="1"/>
        </c:scaling>
        <c:delete val="0"/>
        <c:axPos val="r"/>
        <c:numFmt formatCode="0.0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_(* #,##0.000_);_(* \(#,##0.000\);_(* "-"??_);_(@_)</c:formatCode>
                <c:ptCount val="12"/>
                <c:pt idx="0">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0.00%</c:formatCode>
                <c:ptCount val="12"/>
                <c:pt idx="0">
                  <c:v>8.3299999999999999E-2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max val="2.5000000000000005E-2"/>
          <c:min val="0"/>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_(* #,##0.000_);_(* \(#,##0.000\);_(* "-"??_);_(@_)</c:formatCode>
                <c:ptCount val="12"/>
                <c:pt idx="0">
                  <c:v>2.7299999999999998E-2</c:v>
                </c:pt>
                <c:pt idx="1">
                  <c:v>2.52E-2</c:v>
                </c:pt>
                <c:pt idx="2">
                  <c:v>2.631E-2</c:v>
                </c:pt>
                <c:pt idx="3">
                  <c:v>2.3099999999999999E-2</c:v>
                </c:pt>
                <c:pt idx="4">
                  <c:v>2.3039999999999998E-2</c:v>
                </c:pt>
                <c:pt idx="5">
                  <c:v>2.8439999999999997E-2</c:v>
                </c:pt>
                <c:pt idx="6">
                  <c:v>2.3099999999999999E-2</c:v>
                </c:pt>
                <c:pt idx="7">
                  <c:v>2.3610000000000003E-2</c:v>
                </c:pt>
                <c:pt idx="8">
                  <c:v>2.4119999999999999E-2</c:v>
                </c:pt>
                <c:pt idx="9">
                  <c:v>2.3099999999999999E-2</c:v>
                </c:pt>
                <c:pt idx="10">
                  <c:v>2.7359999999999999E-2</c:v>
                </c:pt>
                <c:pt idx="11">
                  <c:v>2.571E-2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_(* #,##0.000_);_(* \(#,##0.000\);_(* "-"??_);_(@_)</c:formatCode>
                <c:ptCount val="12"/>
                <c:pt idx="0">
                  <c:v>2.196E-2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0.00%</c:formatCode>
                <c:ptCount val="12"/>
                <c:pt idx="0">
                  <c:v>7.3200000000000001E-2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majorUnit val="1.0000000000000002E-3"/>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_(* #,##0.000_);_(* \(#,##0.000\);_(* "-"??_);_(@_)</c:formatCode>
                <c:ptCount val="12"/>
                <c:pt idx="0">
                  <c:v>1.4070000000000001E-2</c:v>
                </c:pt>
                <c:pt idx="1">
                  <c:v>1.746E-2</c:v>
                </c:pt>
                <c:pt idx="2">
                  <c:v>3.5459999999999998E-2</c:v>
                </c:pt>
                <c:pt idx="3">
                  <c:v>2.4299999999999999E-2</c:v>
                </c:pt>
                <c:pt idx="4">
                  <c:v>2.019E-2</c:v>
                </c:pt>
                <c:pt idx="5">
                  <c:v>3.0299999999999997E-2</c:v>
                </c:pt>
                <c:pt idx="6">
                  <c:v>2.1239999999999998E-2</c:v>
                </c:pt>
                <c:pt idx="7">
                  <c:v>2.1239999999999998E-2</c:v>
                </c:pt>
                <c:pt idx="8">
                  <c:v>3.5490000000000001E-2</c:v>
                </c:pt>
                <c:pt idx="9">
                  <c:v>2.4989999999999998E-2</c:v>
                </c:pt>
                <c:pt idx="10">
                  <c:v>2.1090000000000001E-2</c:v>
                </c:pt>
                <c:pt idx="11">
                  <c:v>3.4118999999999997E-2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formatCode="_(* #,##0.000_);_(* \(#,##0.000\);_(* &quot;-&quot;??_);_(@_)">
                  <c:v>1.4070000000000001E-2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0.00%</c:formatCode>
                <c:ptCount val="12"/>
                <c:pt idx="0">
                  <c:v>4.6900000000000004E-2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44</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40343</xdr:colOff>
      <xdr:row>39</xdr:row>
      <xdr:rowOff>6722</xdr:rowOff>
    </xdr:from>
    <xdr:to>
      <xdr:col>8</xdr:col>
      <xdr:colOff>1030942</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19050</xdr:colOff>
          <xdr:row>1</xdr:row>
          <xdr:rowOff>28575</xdr:rowOff>
        </xdr:from>
        <xdr:to>
          <xdr:col>8</xdr:col>
          <xdr:colOff>1714500</xdr:colOff>
          <xdr:row>2</xdr:row>
          <xdr:rowOff>57150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642258</xdr:rowOff>
    </xdr:from>
    <xdr:to>
      <xdr:col>8</xdr:col>
      <xdr:colOff>1709057</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5546875" defaultRowHeight="15" x14ac:dyDescent="0.25"/>
  <cols>
    <col min="1" max="1" width="15.85546875" style="74" customWidth="1"/>
    <col min="2" max="2" width="23.140625" style="74" customWidth="1"/>
    <col min="3" max="3" width="16.140625" style="74" customWidth="1"/>
    <col min="4" max="4" width="16.42578125" style="82" customWidth="1"/>
    <col min="5" max="5" width="17.42578125" style="74" customWidth="1"/>
    <col min="6" max="6" width="23.42578125" style="74" customWidth="1"/>
    <col min="7" max="7" width="17.140625" style="74" customWidth="1"/>
    <col min="8" max="8" width="16.42578125" style="74" customWidth="1"/>
    <col min="9" max="9" width="18.140625" style="74" customWidth="1"/>
    <col min="10" max="10" width="13.85546875" style="74" customWidth="1"/>
    <col min="11" max="11" width="13.85546875" style="94" customWidth="1"/>
    <col min="12" max="14" width="13.85546875" style="74" customWidth="1"/>
    <col min="15" max="17" width="13.7109375" style="74" customWidth="1"/>
    <col min="18" max="18" width="11.7109375" style="74" customWidth="1"/>
    <col min="19" max="19" width="9.85546875" style="74" customWidth="1"/>
    <col min="20" max="20" width="10.28515625" style="74" customWidth="1"/>
    <col min="21" max="21" width="14.140625" style="74" customWidth="1"/>
    <col min="22" max="22" width="11.7109375" style="74" customWidth="1"/>
    <col min="23" max="23" width="12.42578125" style="74" customWidth="1"/>
    <col min="24" max="26" width="14.7109375" style="74" customWidth="1"/>
    <col min="27" max="27" width="16.42578125" style="116" customWidth="1"/>
    <col min="28" max="28" width="14.85546875" style="74" customWidth="1"/>
    <col min="29" max="29" width="14.42578125" style="74" customWidth="1"/>
    <col min="30" max="30" width="89.85546875" style="74" customWidth="1"/>
    <col min="31" max="31" width="79.42578125" style="74" customWidth="1"/>
    <col min="32" max="32" width="87.42578125" style="74" customWidth="1"/>
    <col min="33" max="16384" width="10.85546875" style="74"/>
  </cols>
  <sheetData>
    <row r="2" spans="1:67" s="118" customFormat="1" ht="45.75" customHeight="1" x14ac:dyDescent="0.25">
      <c r="A2" s="336"/>
      <c r="B2" s="336"/>
      <c r="C2" s="333" t="s">
        <v>24</v>
      </c>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63"/>
    </row>
    <row r="3" spans="1:67" s="118" customFormat="1" ht="45.75" customHeight="1" x14ac:dyDescent="0.25">
      <c r="A3" s="336"/>
      <c r="B3" s="336"/>
      <c r="C3" s="333" t="s">
        <v>25</v>
      </c>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64"/>
    </row>
    <row r="4" spans="1:67" s="118" customFormat="1" ht="45.75" customHeight="1" x14ac:dyDescent="0.25">
      <c r="A4" s="336"/>
      <c r="B4" s="336"/>
      <c r="C4" s="333" t="s">
        <v>198</v>
      </c>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64"/>
    </row>
    <row r="5" spans="1:67" s="118" customFormat="1" ht="45.75" customHeight="1" x14ac:dyDescent="0.25">
      <c r="A5" s="336"/>
      <c r="B5" s="336"/>
      <c r="C5" s="343" t="s">
        <v>29</v>
      </c>
      <c r="D5" s="343"/>
      <c r="E5" s="343"/>
      <c r="F5" s="343"/>
      <c r="G5" s="343"/>
      <c r="H5" s="343"/>
      <c r="I5" s="343"/>
      <c r="J5" s="343"/>
      <c r="K5" s="343"/>
      <c r="L5" s="343"/>
      <c r="M5" s="343"/>
      <c r="N5" s="343"/>
      <c r="O5" s="343"/>
      <c r="P5" s="343"/>
      <c r="Q5" s="343"/>
      <c r="R5" s="361" t="s">
        <v>189</v>
      </c>
      <c r="S5" s="361"/>
      <c r="T5" s="361"/>
      <c r="U5" s="361"/>
      <c r="V5" s="361"/>
      <c r="W5" s="361"/>
      <c r="X5" s="361"/>
      <c r="Y5" s="361"/>
      <c r="Z5" s="361"/>
      <c r="AA5" s="361"/>
      <c r="AB5" s="361"/>
      <c r="AC5" s="361"/>
      <c r="AD5" s="361"/>
      <c r="AE5" s="361"/>
      <c r="AF5" s="365"/>
    </row>
    <row r="6" spans="1:67" s="119" customFormat="1" ht="30.75" customHeight="1" x14ac:dyDescent="0.25">
      <c r="D6" s="120"/>
      <c r="K6" s="121"/>
      <c r="AA6" s="122"/>
    </row>
    <row r="7" spans="1:67" s="119" customFormat="1" ht="42" customHeight="1" x14ac:dyDescent="0.25">
      <c r="B7" s="123" t="s">
        <v>32</v>
      </c>
      <c r="C7" s="335" t="e">
        <f>+#REF!</f>
        <v>#REF!</v>
      </c>
      <c r="D7" s="335"/>
      <c r="E7" s="335"/>
      <c r="F7" s="335"/>
      <c r="G7" s="335"/>
      <c r="K7" s="121"/>
      <c r="AA7" s="122"/>
    </row>
    <row r="8" spans="1:67" s="119" customFormat="1" ht="42" customHeight="1" x14ac:dyDescent="0.25">
      <c r="B8" s="123" t="s">
        <v>1</v>
      </c>
      <c r="C8" s="335" t="e">
        <f>+#REF!</f>
        <v>#REF!</v>
      </c>
      <c r="D8" s="335"/>
      <c r="E8" s="335"/>
      <c r="F8" s="335"/>
      <c r="G8" s="335"/>
      <c r="K8" s="121"/>
      <c r="AA8" s="122"/>
    </row>
    <row r="9" spans="1:67" s="119" customFormat="1" ht="42" customHeight="1" x14ac:dyDescent="0.25">
      <c r="B9" s="124" t="s">
        <v>30</v>
      </c>
      <c r="C9" s="335" t="e">
        <f>+#REF!</f>
        <v>#REF!</v>
      </c>
      <c r="D9" s="335"/>
      <c r="E9" s="335"/>
      <c r="F9" s="335"/>
      <c r="G9" s="335"/>
      <c r="K9" s="121"/>
      <c r="Q9" s="125"/>
      <c r="R9" s="126"/>
      <c r="AA9" s="122"/>
    </row>
    <row r="10" spans="1:67" s="85" customFormat="1" ht="24.75" customHeight="1" x14ac:dyDescent="0.2">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2">
      <c r="A11" s="352" t="s">
        <v>365</v>
      </c>
      <c r="B11" s="353"/>
      <c r="C11" s="353"/>
      <c r="D11" s="353"/>
      <c r="E11" s="353"/>
      <c r="F11" s="353"/>
      <c r="G11" s="353"/>
      <c r="H11" s="354"/>
      <c r="I11" s="367" t="s">
        <v>36</v>
      </c>
      <c r="J11" s="368"/>
      <c r="K11" s="368"/>
      <c r="L11" s="368"/>
      <c r="M11" s="368"/>
      <c r="N11" s="369"/>
      <c r="O11" s="362" t="s">
        <v>38</v>
      </c>
      <c r="P11" s="362"/>
      <c r="Q11" s="362"/>
      <c r="R11" s="362"/>
      <c r="S11" s="362"/>
      <c r="T11" s="362"/>
      <c r="U11" s="362"/>
      <c r="V11" s="362"/>
      <c r="W11" s="362"/>
      <c r="X11" s="362"/>
      <c r="Y11" s="362"/>
      <c r="Z11" s="362"/>
      <c r="AA11" s="362"/>
      <c r="AB11" s="362"/>
      <c r="AC11" s="362"/>
      <c r="AD11" s="352" t="s">
        <v>18</v>
      </c>
      <c r="AE11" s="353"/>
      <c r="AF11" s="354"/>
    </row>
    <row r="12" spans="1:67" s="86" customFormat="1" ht="56.25" customHeight="1" x14ac:dyDescent="0.2">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25">
      <c r="A13" s="334" t="s">
        <v>154</v>
      </c>
      <c r="B13" s="334" t="s">
        <v>358</v>
      </c>
      <c r="C13" s="334">
        <v>224</v>
      </c>
      <c r="D13" s="334" t="s">
        <v>187</v>
      </c>
      <c r="E13" s="334">
        <v>171</v>
      </c>
      <c r="F13" s="366" t="s">
        <v>175</v>
      </c>
      <c r="G13" s="334" t="s">
        <v>152</v>
      </c>
      <c r="H13" s="334" t="s">
        <v>70</v>
      </c>
      <c r="I13" s="344" t="e">
        <f>SUM(J13:N14)</f>
        <v>#REF!</v>
      </c>
      <c r="J13" s="341" t="e">
        <f>+#REF!</f>
        <v>#REF!</v>
      </c>
      <c r="K13" s="370" t="e">
        <f>+#REF!</f>
        <v>#REF!</v>
      </c>
      <c r="L13" s="339" t="e">
        <f>+#REF!</f>
        <v>#REF!</v>
      </c>
      <c r="M13" s="341" t="e">
        <f>+#REF!</f>
        <v>#REF!</v>
      </c>
      <c r="N13" s="341" t="e">
        <f>+#REF!</f>
        <v>#REF!</v>
      </c>
      <c r="O13" s="345" t="e">
        <f>+#REF!</f>
        <v>#REF!</v>
      </c>
      <c r="P13" s="345">
        <v>6.45</v>
      </c>
      <c r="Q13" s="345">
        <v>31.03</v>
      </c>
      <c r="R13" s="345"/>
      <c r="S13" s="345" t="e">
        <f>+#REF!</f>
        <v>#REF!</v>
      </c>
      <c r="T13" s="345" t="e">
        <f>+#REF!</f>
        <v>#REF!</v>
      </c>
      <c r="U13" s="345" t="e">
        <f>+#REF!</f>
        <v>#REF!</v>
      </c>
      <c r="V13" s="345" t="e">
        <f>+#REF!</f>
        <v>#REF!</v>
      </c>
      <c r="W13" s="345" t="e">
        <f>+#REF!</f>
        <v>#REF!</v>
      </c>
      <c r="X13" s="345" t="e">
        <f>+#REF!</f>
        <v>#REF!</v>
      </c>
      <c r="Y13" s="345" t="e">
        <f>+#REF!</f>
        <v>#REF!</v>
      </c>
      <c r="Z13" s="345" t="e">
        <f>+#REF!</f>
        <v>#REF!</v>
      </c>
      <c r="AA13" s="350" t="e">
        <f>SUM(O13:Z14)</f>
        <v>#REF!</v>
      </c>
      <c r="AB13" s="347" t="e">
        <f>+AA13/K13</f>
        <v>#REF!</v>
      </c>
      <c r="AC13" s="347" t="e">
        <f>+(J13+AA13)/I13</f>
        <v>#REF!</v>
      </c>
      <c r="AD13" s="348" t="s">
        <v>219</v>
      </c>
      <c r="AE13" s="337" t="s">
        <v>223</v>
      </c>
      <c r="AF13" s="348"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25">
      <c r="A14" s="334"/>
      <c r="B14" s="334"/>
      <c r="C14" s="334"/>
      <c r="D14" s="334"/>
      <c r="E14" s="334"/>
      <c r="F14" s="366"/>
      <c r="G14" s="334"/>
      <c r="H14" s="334"/>
      <c r="I14" s="344"/>
      <c r="J14" s="342"/>
      <c r="K14" s="371"/>
      <c r="L14" s="340"/>
      <c r="M14" s="342"/>
      <c r="N14" s="342"/>
      <c r="O14" s="346"/>
      <c r="P14" s="346"/>
      <c r="Q14" s="346"/>
      <c r="R14" s="346"/>
      <c r="S14" s="346"/>
      <c r="T14" s="346"/>
      <c r="U14" s="346"/>
      <c r="V14" s="346"/>
      <c r="W14" s="346"/>
      <c r="X14" s="346"/>
      <c r="Y14" s="346"/>
      <c r="Z14" s="346"/>
      <c r="AA14" s="351"/>
      <c r="AB14" s="347"/>
      <c r="AC14" s="347"/>
      <c r="AD14" s="349"/>
      <c r="AE14" s="338"/>
      <c r="AF14" s="349"/>
    </row>
    <row r="15" spans="1:67" ht="89.25" customHeight="1" x14ac:dyDescent="0.25">
      <c r="A15" s="334" t="s">
        <v>154</v>
      </c>
      <c r="B15" s="334" t="s">
        <v>359</v>
      </c>
      <c r="C15" s="334">
        <v>223</v>
      </c>
      <c r="D15" s="334" t="s">
        <v>188</v>
      </c>
      <c r="E15" s="334">
        <v>170</v>
      </c>
      <c r="F15" s="366" t="s">
        <v>174</v>
      </c>
      <c r="G15" s="334" t="s">
        <v>152</v>
      </c>
      <c r="H15" s="334" t="s">
        <v>70</v>
      </c>
      <c r="I15" s="344" t="e">
        <f>SUM(J15:N16)</f>
        <v>#REF!</v>
      </c>
      <c r="J15" s="359" t="e">
        <f>+#REF!</f>
        <v>#REF!</v>
      </c>
      <c r="K15" s="355" t="e">
        <f>+#REF!</f>
        <v>#REF!</v>
      </c>
      <c r="L15" s="357" t="e">
        <f>+#REF!</f>
        <v>#REF!</v>
      </c>
      <c r="M15" s="359" t="e">
        <f>+#REF!</f>
        <v>#REF!</v>
      </c>
      <c r="N15" s="359" t="e">
        <f>+#REF!</f>
        <v>#REF!</v>
      </c>
      <c r="O15" s="345">
        <v>53</v>
      </c>
      <c r="P15" s="345">
        <v>712</v>
      </c>
      <c r="Q15" s="345">
        <v>881</v>
      </c>
      <c r="R15" s="345"/>
      <c r="S15" s="345" t="e">
        <f>+#REF!</f>
        <v>#REF!</v>
      </c>
      <c r="T15" s="345" t="e">
        <f>+#REF!</f>
        <v>#REF!</v>
      </c>
      <c r="U15" s="345" t="e">
        <f>+#REF!</f>
        <v>#REF!</v>
      </c>
      <c r="V15" s="345" t="e">
        <f>+#REF!</f>
        <v>#REF!</v>
      </c>
      <c r="W15" s="345" t="e">
        <f>+#REF!</f>
        <v>#REF!</v>
      </c>
      <c r="X15" s="345" t="e">
        <f>+#REF!</f>
        <v>#REF!</v>
      </c>
      <c r="Y15" s="345" t="e">
        <f>+#REF!</f>
        <v>#REF!</v>
      </c>
      <c r="Z15" s="345" t="e">
        <f>+#REF!</f>
        <v>#REF!</v>
      </c>
      <c r="AA15" s="350" t="e">
        <f>SUM(O15:Z16)</f>
        <v>#REF!</v>
      </c>
      <c r="AB15" s="347" t="e">
        <f>+AA15/K15</f>
        <v>#REF!</v>
      </c>
      <c r="AC15" s="347" t="e">
        <f>+(J15+AA15)/I15</f>
        <v>#REF!</v>
      </c>
      <c r="AD15" s="348" t="s">
        <v>221</v>
      </c>
      <c r="AE15" s="337" t="s">
        <v>223</v>
      </c>
      <c r="AF15" s="348" t="s">
        <v>222</v>
      </c>
    </row>
    <row r="16" spans="1:67" ht="140.25" customHeight="1" x14ac:dyDescent="0.25">
      <c r="A16" s="334"/>
      <c r="B16" s="334"/>
      <c r="C16" s="334"/>
      <c r="D16" s="334"/>
      <c r="E16" s="334"/>
      <c r="F16" s="366"/>
      <c r="G16" s="334"/>
      <c r="H16" s="334"/>
      <c r="I16" s="344"/>
      <c r="J16" s="360"/>
      <c r="K16" s="356"/>
      <c r="L16" s="358"/>
      <c r="M16" s="360"/>
      <c r="N16" s="360"/>
      <c r="O16" s="346"/>
      <c r="P16" s="346"/>
      <c r="Q16" s="346"/>
      <c r="R16" s="346"/>
      <c r="S16" s="346"/>
      <c r="T16" s="346"/>
      <c r="U16" s="346"/>
      <c r="V16" s="346"/>
      <c r="W16" s="346"/>
      <c r="X16" s="346"/>
      <c r="Y16" s="346"/>
      <c r="Z16" s="346"/>
      <c r="AA16" s="351"/>
      <c r="AB16" s="347"/>
      <c r="AC16" s="347"/>
      <c r="AD16" s="349"/>
      <c r="AE16" s="338"/>
      <c r="AF16" s="349"/>
    </row>
    <row r="17" spans="1:32" ht="62.25" customHeight="1" x14ac:dyDescent="0.25">
      <c r="A17" s="334" t="s">
        <v>154</v>
      </c>
      <c r="B17" s="390" t="s">
        <v>360</v>
      </c>
      <c r="C17" s="334">
        <v>231</v>
      </c>
      <c r="D17" s="334" t="s">
        <v>176</v>
      </c>
      <c r="E17" s="334">
        <v>178</v>
      </c>
      <c r="F17" s="366" t="s">
        <v>177</v>
      </c>
      <c r="G17" s="334" t="s">
        <v>151</v>
      </c>
      <c r="H17" s="334" t="s">
        <v>70</v>
      </c>
      <c r="I17" s="372">
        <f>SUM(J17:N18)</f>
        <v>1</v>
      </c>
      <c r="J17" s="401">
        <v>0.05</v>
      </c>
      <c r="K17" s="388">
        <v>0.28999999999999998</v>
      </c>
      <c r="L17" s="391">
        <v>0.25</v>
      </c>
      <c r="M17" s="388">
        <v>0.4</v>
      </c>
      <c r="N17" s="388">
        <v>0.01</v>
      </c>
      <c r="O17" s="393">
        <v>0.19</v>
      </c>
      <c r="P17" s="394"/>
      <c r="Q17" s="394"/>
      <c r="R17" s="397">
        <v>0</v>
      </c>
      <c r="S17" s="398"/>
      <c r="T17" s="398"/>
      <c r="U17" s="376">
        <v>0</v>
      </c>
      <c r="V17" s="377"/>
      <c r="W17" s="377"/>
      <c r="X17" s="376">
        <v>0</v>
      </c>
      <c r="Y17" s="377"/>
      <c r="Z17" s="377"/>
      <c r="AA17" s="380">
        <f>+R17+O17+U17+X17</f>
        <v>0.19</v>
      </c>
      <c r="AB17" s="347">
        <f>+AA17/K17</f>
        <v>0.65517241379310354</v>
      </c>
      <c r="AC17" s="347">
        <f>+(J17+AA17)/I17</f>
        <v>0.24</v>
      </c>
      <c r="AD17" s="374" t="s">
        <v>224</v>
      </c>
      <c r="AE17" s="337" t="s">
        <v>223</v>
      </c>
      <c r="AF17" s="374" t="s">
        <v>225</v>
      </c>
    </row>
    <row r="18" spans="1:32" ht="200.25" customHeight="1" x14ac:dyDescent="0.25">
      <c r="A18" s="334"/>
      <c r="B18" s="390"/>
      <c r="C18" s="334"/>
      <c r="D18" s="334"/>
      <c r="E18" s="334"/>
      <c r="F18" s="366"/>
      <c r="G18" s="334"/>
      <c r="H18" s="334"/>
      <c r="I18" s="373"/>
      <c r="J18" s="402"/>
      <c r="K18" s="389"/>
      <c r="L18" s="392"/>
      <c r="M18" s="389"/>
      <c r="N18" s="389"/>
      <c r="O18" s="395"/>
      <c r="P18" s="396"/>
      <c r="Q18" s="396"/>
      <c r="R18" s="399"/>
      <c r="S18" s="400"/>
      <c r="T18" s="400"/>
      <c r="U18" s="378"/>
      <c r="V18" s="379"/>
      <c r="W18" s="379"/>
      <c r="X18" s="378"/>
      <c r="Y18" s="379"/>
      <c r="Z18" s="379"/>
      <c r="AA18" s="381"/>
      <c r="AB18" s="347"/>
      <c r="AC18" s="347"/>
      <c r="AD18" s="375"/>
      <c r="AE18" s="338"/>
      <c r="AF18" s="375"/>
    </row>
    <row r="19" spans="1:32" ht="62.25" customHeight="1" x14ac:dyDescent="0.25">
      <c r="A19" s="334" t="s">
        <v>154</v>
      </c>
      <c r="B19" s="390" t="s">
        <v>361</v>
      </c>
      <c r="C19" s="334">
        <v>232</v>
      </c>
      <c r="D19" s="334" t="s">
        <v>178</v>
      </c>
      <c r="E19" s="334">
        <v>179</v>
      </c>
      <c r="F19" s="366" t="s">
        <v>179</v>
      </c>
      <c r="G19" s="334" t="s">
        <v>151</v>
      </c>
      <c r="H19" s="334" t="s">
        <v>70</v>
      </c>
      <c r="I19" s="372">
        <f>SUM(J19:N20)</f>
        <v>1</v>
      </c>
      <c r="J19" s="401">
        <v>0.01</v>
      </c>
      <c r="K19" s="388">
        <v>0.15</v>
      </c>
      <c r="L19" s="391">
        <v>0.42</v>
      </c>
      <c r="M19" s="388">
        <v>0.42</v>
      </c>
      <c r="N19" s="388">
        <v>0</v>
      </c>
      <c r="O19" s="384">
        <v>0.35</v>
      </c>
      <c r="P19" s="385"/>
      <c r="Q19" s="385"/>
      <c r="R19" s="393">
        <v>0</v>
      </c>
      <c r="S19" s="394"/>
      <c r="T19" s="394"/>
      <c r="U19" s="384">
        <v>0</v>
      </c>
      <c r="V19" s="385"/>
      <c r="W19" s="385"/>
      <c r="X19" s="384">
        <v>0</v>
      </c>
      <c r="Y19" s="385"/>
      <c r="Z19" s="385"/>
      <c r="AA19" s="382">
        <f>+R19+O19+U19+X19</f>
        <v>0.35</v>
      </c>
      <c r="AB19" s="347">
        <f>+AA19/K19</f>
        <v>2.3333333333333335</v>
      </c>
      <c r="AC19" s="347">
        <f>+(J19+AA19)/I19</f>
        <v>0.36</v>
      </c>
      <c r="AD19" s="374" t="s">
        <v>227</v>
      </c>
      <c r="AE19" s="337" t="s">
        <v>223</v>
      </c>
      <c r="AF19" s="374" t="s">
        <v>225</v>
      </c>
    </row>
    <row r="20" spans="1:32" ht="298.5" customHeight="1" x14ac:dyDescent="0.25">
      <c r="A20" s="334"/>
      <c r="B20" s="390"/>
      <c r="C20" s="334"/>
      <c r="D20" s="334"/>
      <c r="E20" s="334"/>
      <c r="F20" s="366"/>
      <c r="G20" s="334"/>
      <c r="H20" s="334"/>
      <c r="I20" s="373"/>
      <c r="J20" s="402"/>
      <c r="K20" s="389"/>
      <c r="L20" s="392"/>
      <c r="M20" s="389"/>
      <c r="N20" s="389"/>
      <c r="O20" s="386"/>
      <c r="P20" s="387"/>
      <c r="Q20" s="387"/>
      <c r="R20" s="395"/>
      <c r="S20" s="396"/>
      <c r="T20" s="396"/>
      <c r="U20" s="386"/>
      <c r="V20" s="387"/>
      <c r="W20" s="387"/>
      <c r="X20" s="386"/>
      <c r="Y20" s="387"/>
      <c r="Z20" s="387"/>
      <c r="AA20" s="383"/>
      <c r="AB20" s="347"/>
      <c r="AC20" s="347"/>
      <c r="AD20" s="375"/>
      <c r="AE20" s="338"/>
      <c r="AF20" s="375"/>
    </row>
    <row r="21" spans="1:32" ht="62.25" customHeight="1" x14ac:dyDescent="0.25">
      <c r="A21" s="334" t="s">
        <v>154</v>
      </c>
      <c r="B21" s="390" t="s">
        <v>362</v>
      </c>
      <c r="C21" s="334">
        <v>233</v>
      </c>
      <c r="D21" s="334" t="s">
        <v>180</v>
      </c>
      <c r="E21" s="334">
        <v>180</v>
      </c>
      <c r="F21" s="366" t="s">
        <v>181</v>
      </c>
      <c r="G21" s="334" t="s">
        <v>151</v>
      </c>
      <c r="H21" s="334" t="s">
        <v>70</v>
      </c>
      <c r="I21" s="372">
        <f>SUM(J21:N22)</f>
        <v>1</v>
      </c>
      <c r="J21" s="401">
        <v>0.01</v>
      </c>
      <c r="K21" s="388">
        <v>0.1</v>
      </c>
      <c r="L21" s="391">
        <v>0.3</v>
      </c>
      <c r="M21" s="388">
        <v>0.55000000000000004</v>
      </c>
      <c r="N21" s="388">
        <v>0.04</v>
      </c>
      <c r="O21" s="384">
        <v>4.4999999999999998E-2</v>
      </c>
      <c r="P21" s="385"/>
      <c r="Q21" s="385"/>
      <c r="R21" s="384">
        <v>0</v>
      </c>
      <c r="S21" s="385"/>
      <c r="T21" s="385"/>
      <c r="U21" s="384">
        <v>0</v>
      </c>
      <c r="V21" s="385"/>
      <c r="W21" s="385"/>
      <c r="X21" s="384">
        <v>0</v>
      </c>
      <c r="Y21" s="385"/>
      <c r="Z21" s="385"/>
      <c r="AA21" s="382">
        <f>+R21+O21+U21+X21</f>
        <v>4.4999999999999998E-2</v>
      </c>
      <c r="AB21" s="347">
        <f>+AA21/K21</f>
        <v>0.44999999999999996</v>
      </c>
      <c r="AC21" s="347">
        <f>+(J21+AA21)/I21</f>
        <v>5.5E-2</v>
      </c>
      <c r="AD21" s="374" t="s">
        <v>228</v>
      </c>
      <c r="AE21" s="337" t="s">
        <v>223</v>
      </c>
      <c r="AF21" s="374" t="s">
        <v>225</v>
      </c>
    </row>
    <row r="22" spans="1:32" ht="124.5" customHeight="1" x14ac:dyDescent="0.25">
      <c r="A22" s="334"/>
      <c r="B22" s="390"/>
      <c r="C22" s="334"/>
      <c r="D22" s="334"/>
      <c r="E22" s="334"/>
      <c r="F22" s="366"/>
      <c r="G22" s="334"/>
      <c r="H22" s="334"/>
      <c r="I22" s="373"/>
      <c r="J22" s="402"/>
      <c r="K22" s="389"/>
      <c r="L22" s="392"/>
      <c r="M22" s="389"/>
      <c r="N22" s="389"/>
      <c r="O22" s="386"/>
      <c r="P22" s="387"/>
      <c r="Q22" s="387"/>
      <c r="R22" s="386"/>
      <c r="S22" s="387"/>
      <c r="T22" s="387"/>
      <c r="U22" s="386"/>
      <c r="V22" s="387"/>
      <c r="W22" s="387"/>
      <c r="X22" s="386"/>
      <c r="Y22" s="387"/>
      <c r="Z22" s="387"/>
      <c r="AA22" s="383"/>
      <c r="AB22" s="347"/>
      <c r="AC22" s="347"/>
      <c r="AD22" s="375"/>
      <c r="AE22" s="338"/>
      <c r="AF22" s="375"/>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3"/>
  <sheetViews>
    <sheetView tabSelected="1" topLeftCell="A21" zoomScale="80" zoomScaleNormal="80" zoomScaleSheetLayoutView="50" zoomScalePageLayoutView="85" workbookViewId="0">
      <selection activeCell="C21" sqref="C21:E21"/>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4.710937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40"/>
      <c r="C1" s="543" t="s">
        <v>25</v>
      </c>
      <c r="D1" s="543"/>
      <c r="E1" s="543"/>
      <c r="F1" s="543"/>
      <c r="G1" s="543"/>
      <c r="H1" s="543"/>
      <c r="I1" s="544"/>
      <c r="J1" s="170"/>
      <c r="K1" s="170"/>
      <c r="M1" s="172" t="s">
        <v>47</v>
      </c>
    </row>
    <row r="2" spans="2:14" ht="37.5" customHeight="1" x14ac:dyDescent="0.2">
      <c r="B2" s="541"/>
      <c r="C2" s="627" t="s">
        <v>239</v>
      </c>
      <c r="D2" s="627"/>
      <c r="E2" s="627"/>
      <c r="F2" s="627"/>
      <c r="G2" s="627"/>
      <c r="H2" s="627"/>
      <c r="I2" s="626"/>
      <c r="J2" s="170"/>
      <c r="K2" s="170"/>
      <c r="M2" s="172" t="s">
        <v>48</v>
      </c>
    </row>
    <row r="3" spans="2:14" ht="37.5" customHeight="1" thickBot="1" x14ac:dyDescent="0.25">
      <c r="B3" s="542"/>
      <c r="C3" s="548" t="s">
        <v>240</v>
      </c>
      <c r="D3" s="548"/>
      <c r="E3" s="548"/>
      <c r="F3" s="548" t="s">
        <v>241</v>
      </c>
      <c r="G3" s="548"/>
      <c r="H3" s="548"/>
      <c r="I3" s="546"/>
      <c r="J3" s="170"/>
      <c r="K3" s="170"/>
      <c r="M3" s="172" t="s">
        <v>50</v>
      </c>
    </row>
    <row r="4" spans="2:14" ht="23.25" customHeight="1" x14ac:dyDescent="0.2">
      <c r="B4" s="549" t="s">
        <v>351</v>
      </c>
      <c r="C4" s="550"/>
      <c r="D4" s="550"/>
      <c r="E4" s="550"/>
      <c r="F4" s="550"/>
      <c r="G4" s="550"/>
      <c r="H4" s="550"/>
      <c r="I4" s="551"/>
      <c r="J4" s="174"/>
      <c r="K4" s="174"/>
    </row>
    <row r="5" spans="2:14" ht="24" customHeight="1" x14ac:dyDescent="0.2">
      <c r="B5" s="552" t="s">
        <v>234</v>
      </c>
      <c r="C5" s="628"/>
      <c r="D5" s="628"/>
      <c r="E5" s="628"/>
      <c r="F5" s="628"/>
      <c r="G5" s="628"/>
      <c r="H5" s="628"/>
      <c r="I5" s="629"/>
      <c r="J5" s="175"/>
      <c r="K5" s="175"/>
      <c r="N5" s="176" t="s">
        <v>57</v>
      </c>
    </row>
    <row r="6" spans="2:14" ht="46.15" customHeight="1" x14ac:dyDescent="0.2">
      <c r="B6" s="328" t="s">
        <v>242</v>
      </c>
      <c r="C6" s="330">
        <v>7</v>
      </c>
      <c r="D6" s="630" t="s">
        <v>243</v>
      </c>
      <c r="E6" s="630"/>
      <c r="F6" s="631" t="s">
        <v>300</v>
      </c>
      <c r="G6" s="631"/>
      <c r="H6" s="631"/>
      <c r="I6" s="632"/>
      <c r="J6" s="177"/>
      <c r="K6" s="177"/>
      <c r="M6" s="172" t="s">
        <v>60</v>
      </c>
      <c r="N6" s="176" t="s">
        <v>61</v>
      </c>
    </row>
    <row r="7" spans="2:14" ht="30.75" customHeight="1" x14ac:dyDescent="0.2">
      <c r="B7" s="328" t="s">
        <v>244</v>
      </c>
      <c r="C7" s="330" t="s">
        <v>81</v>
      </c>
      <c r="D7" s="630" t="s">
        <v>245</v>
      </c>
      <c r="E7" s="630"/>
      <c r="F7" s="631" t="s">
        <v>301</v>
      </c>
      <c r="G7" s="631"/>
      <c r="H7" s="282" t="s">
        <v>246</v>
      </c>
      <c r="I7" s="332" t="s">
        <v>81</v>
      </c>
      <c r="J7" s="179"/>
      <c r="K7" s="179"/>
      <c r="M7" s="172" t="s">
        <v>65</v>
      </c>
      <c r="N7" s="176" t="s">
        <v>66</v>
      </c>
    </row>
    <row r="8" spans="2:14" ht="30.75" customHeight="1" x14ac:dyDescent="0.2">
      <c r="B8" s="328" t="s">
        <v>247</v>
      </c>
      <c r="C8" s="631" t="s">
        <v>289</v>
      </c>
      <c r="D8" s="631"/>
      <c r="E8" s="631"/>
      <c r="F8" s="631"/>
      <c r="G8" s="282" t="s">
        <v>248</v>
      </c>
      <c r="H8" s="636">
        <v>7550</v>
      </c>
      <c r="I8" s="637"/>
      <c r="J8" s="180"/>
      <c r="K8" s="180"/>
      <c r="M8" s="172" t="s">
        <v>69</v>
      </c>
      <c r="N8" s="176" t="s">
        <v>70</v>
      </c>
    </row>
    <row r="9" spans="2:14" ht="30.75" customHeight="1" x14ac:dyDescent="0.2">
      <c r="B9" s="328" t="s">
        <v>48</v>
      </c>
      <c r="C9" s="638" t="s">
        <v>60</v>
      </c>
      <c r="D9" s="638"/>
      <c r="E9" s="638"/>
      <c r="F9" s="638"/>
      <c r="G9" s="282" t="s">
        <v>249</v>
      </c>
      <c r="H9" s="639" t="s">
        <v>298</v>
      </c>
      <c r="I9" s="640"/>
      <c r="J9" s="181"/>
      <c r="K9" s="181"/>
      <c r="M9" s="182" t="s">
        <v>73</v>
      </c>
    </row>
    <row r="10" spans="2:14" ht="58.9" customHeight="1" x14ac:dyDescent="0.2">
      <c r="B10" s="328" t="s">
        <v>250</v>
      </c>
      <c r="C10" s="631" t="s">
        <v>346</v>
      </c>
      <c r="D10" s="631"/>
      <c r="E10" s="631"/>
      <c r="F10" s="631"/>
      <c r="G10" s="631"/>
      <c r="H10" s="631"/>
      <c r="I10" s="632"/>
      <c r="J10" s="183"/>
      <c r="K10" s="183"/>
      <c r="M10" s="182"/>
    </row>
    <row r="11" spans="2:14" ht="30.75" customHeight="1" x14ac:dyDescent="0.2">
      <c r="B11" s="328" t="s">
        <v>251</v>
      </c>
      <c r="C11" s="633" t="s">
        <v>355</v>
      </c>
      <c r="D11" s="633"/>
      <c r="E11" s="633"/>
      <c r="F11" s="633"/>
      <c r="G11" s="633"/>
      <c r="H11" s="633"/>
      <c r="I11" s="876"/>
      <c r="J11" s="179"/>
      <c r="K11" s="179"/>
      <c r="M11" s="182"/>
      <c r="N11" s="176" t="s">
        <v>76</v>
      </c>
    </row>
    <row r="12" spans="2:14" ht="30.75" customHeight="1" x14ac:dyDescent="0.2">
      <c r="B12" s="328" t="s">
        <v>254</v>
      </c>
      <c r="C12" s="634" t="s">
        <v>299</v>
      </c>
      <c r="D12" s="634"/>
      <c r="E12" s="634"/>
      <c r="F12" s="634"/>
      <c r="G12" s="282" t="s">
        <v>252</v>
      </c>
      <c r="H12" s="660" t="s">
        <v>91</v>
      </c>
      <c r="I12" s="661"/>
      <c r="J12" s="179"/>
      <c r="K12" s="179"/>
      <c r="M12" s="182" t="s">
        <v>80</v>
      </c>
      <c r="N12" s="176" t="s">
        <v>81</v>
      </c>
    </row>
    <row r="13" spans="2:14" ht="30.75" customHeight="1" x14ac:dyDescent="0.2">
      <c r="B13" s="328" t="s">
        <v>255</v>
      </c>
      <c r="C13" s="645" t="s">
        <v>399</v>
      </c>
      <c r="D13" s="645"/>
      <c r="E13" s="645"/>
      <c r="F13" s="645"/>
      <c r="G13" s="282" t="s">
        <v>253</v>
      </c>
      <c r="H13" s="633" t="s">
        <v>57</v>
      </c>
      <c r="I13" s="876"/>
      <c r="J13" s="179"/>
      <c r="K13" s="179"/>
      <c r="M13" s="182" t="s">
        <v>84</v>
      </c>
    </row>
    <row r="14" spans="2:14" ht="30" customHeight="1" x14ac:dyDescent="0.2">
      <c r="B14" s="328" t="s">
        <v>256</v>
      </c>
      <c r="C14" s="634" t="s">
        <v>312</v>
      </c>
      <c r="D14" s="634"/>
      <c r="E14" s="634"/>
      <c r="F14" s="634"/>
      <c r="G14" s="634"/>
      <c r="H14" s="634"/>
      <c r="I14" s="635"/>
      <c r="J14" s="183"/>
      <c r="K14" s="183"/>
      <c r="M14" s="182" t="s">
        <v>86</v>
      </c>
      <c r="N14" s="176"/>
    </row>
    <row r="15" spans="2:14" ht="30.75" customHeight="1" x14ac:dyDescent="0.2">
      <c r="B15" s="328" t="s">
        <v>257</v>
      </c>
      <c r="C15" s="634" t="s">
        <v>310</v>
      </c>
      <c r="D15" s="634"/>
      <c r="E15" s="634"/>
      <c r="F15" s="634"/>
      <c r="G15" s="634"/>
      <c r="H15" s="634"/>
      <c r="I15" s="635"/>
      <c r="J15" s="184"/>
      <c r="K15" s="184"/>
      <c r="M15" s="182" t="s">
        <v>88</v>
      </c>
      <c r="N15" s="176"/>
    </row>
    <row r="16" spans="2:14" ht="42.6" customHeight="1" x14ac:dyDescent="0.2">
      <c r="B16" s="328" t="s">
        <v>258</v>
      </c>
      <c r="C16" s="631" t="s">
        <v>313</v>
      </c>
      <c r="D16" s="631"/>
      <c r="E16" s="631"/>
      <c r="F16" s="631"/>
      <c r="G16" s="631"/>
      <c r="H16" s="631"/>
      <c r="I16" s="632"/>
      <c r="J16" s="185"/>
      <c r="K16" s="185"/>
      <c r="M16" s="182"/>
      <c r="N16" s="176"/>
    </row>
    <row r="17" spans="2:14" ht="30.75" customHeight="1" x14ac:dyDescent="0.2">
      <c r="B17" s="328" t="s">
        <v>259</v>
      </c>
      <c r="C17" s="633" t="s">
        <v>152</v>
      </c>
      <c r="D17" s="652"/>
      <c r="E17" s="652"/>
      <c r="F17" s="652"/>
      <c r="G17" s="652"/>
      <c r="H17" s="652"/>
      <c r="I17" s="653"/>
      <c r="J17" s="186"/>
      <c r="K17" s="186"/>
      <c r="M17" s="182" t="s">
        <v>91</v>
      </c>
      <c r="N17" s="176"/>
    </row>
    <row r="18" spans="2:14" ht="18" customHeight="1" x14ac:dyDescent="0.2">
      <c r="B18" s="575" t="s">
        <v>265</v>
      </c>
      <c r="C18" s="654" t="s">
        <v>237</v>
      </c>
      <c r="D18" s="654"/>
      <c r="E18" s="654"/>
      <c r="F18" s="655" t="s">
        <v>238</v>
      </c>
      <c r="G18" s="655"/>
      <c r="H18" s="655"/>
      <c r="I18" s="656"/>
      <c r="J18" s="187"/>
      <c r="K18" s="187"/>
      <c r="M18" s="182" t="s">
        <v>79</v>
      </c>
      <c r="N18" s="176"/>
    </row>
    <row r="19" spans="2:14" ht="39.75" customHeight="1" x14ac:dyDescent="0.2">
      <c r="B19" s="575"/>
      <c r="C19" s="884" t="s">
        <v>296</v>
      </c>
      <c r="D19" s="885"/>
      <c r="E19" s="983"/>
      <c r="F19" s="631" t="str">
        <f>C19</f>
        <v>Actividades que se ejecutaron para la implementacion de los procesos transversales</v>
      </c>
      <c r="G19" s="631"/>
      <c r="H19" s="631"/>
      <c r="I19" s="632"/>
      <c r="J19" s="185"/>
      <c r="K19" s="185"/>
      <c r="M19" s="182" t="s">
        <v>95</v>
      </c>
      <c r="N19" s="176"/>
    </row>
    <row r="20" spans="2:14" ht="39.75" customHeight="1" x14ac:dyDescent="0.2">
      <c r="B20" s="328" t="s">
        <v>266</v>
      </c>
      <c r="C20" s="884" t="s">
        <v>297</v>
      </c>
      <c r="D20" s="885"/>
      <c r="E20" s="983"/>
      <c r="F20" s="631" t="str">
        <f>C20</f>
        <v>Cantidad de actividades que se ejecutaron para la implementacion de los procesos transversales</v>
      </c>
      <c r="G20" s="631"/>
      <c r="H20" s="631"/>
      <c r="I20" s="632"/>
      <c r="J20" s="179"/>
      <c r="K20" s="179"/>
      <c r="M20" s="182"/>
      <c r="N20" s="176"/>
    </row>
    <row r="21" spans="2:14" ht="27" customHeight="1" x14ac:dyDescent="0.2">
      <c r="B21" s="328" t="s">
        <v>267</v>
      </c>
      <c r="C21" s="884" t="s">
        <v>152</v>
      </c>
      <c r="D21" s="885"/>
      <c r="E21" s="983"/>
      <c r="F21" s="884" t="s">
        <v>152</v>
      </c>
      <c r="G21" s="885"/>
      <c r="H21" s="885"/>
      <c r="I21" s="956"/>
      <c r="J21" s="184"/>
      <c r="K21" s="184"/>
      <c r="M21" s="188"/>
      <c r="N21" s="176"/>
    </row>
    <row r="22" spans="2:14" ht="23.25" customHeight="1" x14ac:dyDescent="0.2">
      <c r="B22" s="328" t="s">
        <v>268</v>
      </c>
      <c r="C22" s="646">
        <v>44562</v>
      </c>
      <c r="D22" s="667"/>
      <c r="E22" s="984"/>
      <c r="F22" s="282" t="s">
        <v>271</v>
      </c>
      <c r="G22" s="958">
        <v>0.39</v>
      </c>
      <c r="H22" s="282" t="s">
        <v>275</v>
      </c>
      <c r="I22" s="959">
        <v>0.49</v>
      </c>
      <c r="J22" s="173">
        <v>3.377402597402597E-2</v>
      </c>
      <c r="K22" s="189"/>
      <c r="M22" s="188"/>
    </row>
    <row r="23" spans="2:14" ht="27" customHeight="1" x14ac:dyDescent="0.2">
      <c r="B23" s="328" t="s">
        <v>269</v>
      </c>
      <c r="C23" s="646">
        <v>44926</v>
      </c>
      <c r="D23" s="647"/>
      <c r="E23" s="985"/>
      <c r="F23" s="282" t="s">
        <v>272</v>
      </c>
      <c r="G23" s="961">
        <v>0.3</v>
      </c>
      <c r="H23" s="962"/>
      <c r="I23" s="963"/>
      <c r="J23" s="190"/>
      <c r="K23" s="190"/>
      <c r="M23" s="188"/>
    </row>
    <row r="24" spans="2:14" ht="30.75" customHeight="1" x14ac:dyDescent="0.2">
      <c r="B24" s="964" t="s">
        <v>270</v>
      </c>
      <c r="C24" s="986" t="s">
        <v>321</v>
      </c>
      <c r="D24" s="987"/>
      <c r="E24" s="988"/>
      <c r="F24" s="968" t="s">
        <v>274</v>
      </c>
      <c r="G24" s="672" t="s">
        <v>223</v>
      </c>
      <c r="H24" s="673"/>
      <c r="I24" s="674"/>
      <c r="J24" s="187"/>
      <c r="K24" s="187"/>
      <c r="M24" s="188"/>
    </row>
    <row r="25" spans="2:14" ht="22.5" customHeight="1" x14ac:dyDescent="0.2">
      <c r="B25" s="552" t="s">
        <v>235</v>
      </c>
      <c r="C25" s="628"/>
      <c r="D25" s="628"/>
      <c r="E25" s="628"/>
      <c r="F25" s="628"/>
      <c r="G25" s="628"/>
      <c r="H25" s="628"/>
      <c r="I25" s="629"/>
      <c r="J25" s="175"/>
      <c r="K25" s="175"/>
      <c r="M25" s="188"/>
    </row>
    <row r="26" spans="2:14" ht="43.5" customHeight="1" x14ac:dyDescent="0.2">
      <c r="B26" s="191" t="s">
        <v>105</v>
      </c>
      <c r="C26" s="331" t="s">
        <v>261</v>
      </c>
      <c r="D26" s="331" t="s">
        <v>260</v>
      </c>
      <c r="E26" s="289" t="s">
        <v>264</v>
      </c>
      <c r="F26" s="331" t="s">
        <v>263</v>
      </c>
      <c r="G26" s="331" t="s">
        <v>262</v>
      </c>
      <c r="H26" s="289" t="s">
        <v>276</v>
      </c>
      <c r="I26" s="290" t="s">
        <v>273</v>
      </c>
      <c r="J26" s="185"/>
      <c r="K26" s="185"/>
      <c r="M26" s="188"/>
    </row>
    <row r="27" spans="2:14" ht="15.6" customHeight="1" x14ac:dyDescent="0.2">
      <c r="B27" s="191" t="s">
        <v>323</v>
      </c>
      <c r="C27" s="291">
        <v>1.4070000000000001E-2</v>
      </c>
      <c r="D27" s="291">
        <v>1.4070000000000001E-2</v>
      </c>
      <c r="E27" s="294">
        <f>IF(OR(C27=0,C27=""),0,D27/C27)</f>
        <v>1</v>
      </c>
      <c r="F27" s="971">
        <f>SUM(C27:C38)</f>
        <v>0.29994900000000002</v>
      </c>
      <c r="G27" s="971">
        <f>SUM(D27:D38)</f>
        <v>1.4070000000000001E-2</v>
      </c>
      <c r="H27" s="989">
        <f>+(D27*100%)/$G$23</f>
        <v>4.6900000000000004E-2</v>
      </c>
      <c r="I27" s="990">
        <f>G27+I22</f>
        <v>0.50407000000000002</v>
      </c>
      <c r="J27" s="185"/>
      <c r="K27" s="185"/>
      <c r="M27" s="188"/>
    </row>
    <row r="28" spans="2:14" ht="15.6" customHeight="1" x14ac:dyDescent="0.2">
      <c r="B28" s="191" t="s">
        <v>114</v>
      </c>
      <c r="C28" s="291">
        <v>1.746E-2</v>
      </c>
      <c r="D28" s="991"/>
      <c r="E28" s="294">
        <f t="shared" ref="E28:E38" si="0">IF(OR(C28=0,C28=""),0,D28/C28)</f>
        <v>0</v>
      </c>
      <c r="F28" s="611"/>
      <c r="G28" s="611"/>
      <c r="H28" s="989" t="str">
        <f>+IF(D28="","",((D28*100%)/$G$23)+H27)</f>
        <v/>
      </c>
      <c r="I28" s="904"/>
      <c r="J28" s="185"/>
      <c r="K28" s="185"/>
      <c r="M28" s="188"/>
    </row>
    <row r="29" spans="2:14" ht="15.6" customHeight="1" x14ac:dyDescent="0.2">
      <c r="B29" s="191" t="s">
        <v>115</v>
      </c>
      <c r="C29" s="291">
        <v>3.5459999999999998E-2</v>
      </c>
      <c r="D29" s="991"/>
      <c r="E29" s="294">
        <f t="shared" si="0"/>
        <v>0</v>
      </c>
      <c r="F29" s="611"/>
      <c r="G29" s="611"/>
      <c r="H29" s="989" t="str">
        <f t="shared" ref="H29:H38" si="1">+IF(D29="","",((D29*100%)/$G$23)+H28)</f>
        <v/>
      </c>
      <c r="I29" s="904"/>
      <c r="J29" s="185"/>
      <c r="K29" s="185"/>
      <c r="M29" s="188"/>
    </row>
    <row r="30" spans="2:14" ht="15.6" customHeight="1" x14ac:dyDescent="0.2">
      <c r="B30" s="191" t="s">
        <v>116</v>
      </c>
      <c r="C30" s="291">
        <v>2.4299999999999999E-2</v>
      </c>
      <c r="D30" s="991"/>
      <c r="E30" s="294">
        <f t="shared" si="0"/>
        <v>0</v>
      </c>
      <c r="F30" s="611"/>
      <c r="G30" s="611"/>
      <c r="H30" s="989" t="str">
        <f t="shared" si="1"/>
        <v/>
      </c>
      <c r="I30" s="904"/>
      <c r="J30" s="185"/>
      <c r="K30" s="185"/>
      <c r="M30" s="188"/>
    </row>
    <row r="31" spans="2:14" ht="15.6" customHeight="1" x14ac:dyDescent="0.2">
      <c r="B31" s="191" t="s">
        <v>117</v>
      </c>
      <c r="C31" s="291">
        <v>2.019E-2</v>
      </c>
      <c r="D31" s="991"/>
      <c r="E31" s="294">
        <f t="shared" si="0"/>
        <v>0</v>
      </c>
      <c r="F31" s="611"/>
      <c r="G31" s="611"/>
      <c r="H31" s="989" t="str">
        <f t="shared" si="1"/>
        <v/>
      </c>
      <c r="I31" s="904"/>
      <c r="J31" s="185"/>
      <c r="K31" s="185"/>
      <c r="M31" s="188"/>
    </row>
    <row r="32" spans="2:14" ht="15.6" customHeight="1" x14ac:dyDescent="0.2">
      <c r="B32" s="191" t="s">
        <v>118</v>
      </c>
      <c r="C32" s="291">
        <v>3.0299999999999997E-2</v>
      </c>
      <c r="D32" s="991"/>
      <c r="E32" s="294">
        <f t="shared" si="0"/>
        <v>0</v>
      </c>
      <c r="F32" s="611"/>
      <c r="G32" s="611"/>
      <c r="H32" s="989" t="str">
        <f t="shared" si="1"/>
        <v/>
      </c>
      <c r="I32" s="904"/>
      <c r="J32" s="275"/>
      <c r="K32" s="185"/>
      <c r="M32" s="188"/>
    </row>
    <row r="33" spans="2:11" ht="19.5" customHeight="1" x14ac:dyDescent="0.2">
      <c r="B33" s="191" t="s">
        <v>119</v>
      </c>
      <c r="C33" s="291">
        <v>2.1239999999999998E-2</v>
      </c>
      <c r="D33" s="991"/>
      <c r="E33" s="294">
        <f t="shared" si="0"/>
        <v>0</v>
      </c>
      <c r="F33" s="611"/>
      <c r="G33" s="611"/>
      <c r="H33" s="989" t="str">
        <f t="shared" si="1"/>
        <v/>
      </c>
      <c r="I33" s="904"/>
      <c r="J33" s="195"/>
      <c r="K33" s="195"/>
    </row>
    <row r="34" spans="2:11" ht="19.5" customHeight="1" x14ac:dyDescent="0.2">
      <c r="B34" s="191" t="s">
        <v>120</v>
      </c>
      <c r="C34" s="291">
        <v>2.1239999999999998E-2</v>
      </c>
      <c r="D34" s="991"/>
      <c r="E34" s="294">
        <f t="shared" si="0"/>
        <v>0</v>
      </c>
      <c r="F34" s="611"/>
      <c r="G34" s="611"/>
      <c r="H34" s="989" t="str">
        <f t="shared" si="1"/>
        <v/>
      </c>
      <c r="I34" s="904"/>
      <c r="J34" s="195"/>
      <c r="K34" s="195"/>
    </row>
    <row r="35" spans="2:11" ht="19.5" customHeight="1" x14ac:dyDescent="0.2">
      <c r="B35" s="191" t="s">
        <v>121</v>
      </c>
      <c r="C35" s="291">
        <v>3.5490000000000001E-2</v>
      </c>
      <c r="D35" s="991"/>
      <c r="E35" s="294">
        <f t="shared" si="0"/>
        <v>0</v>
      </c>
      <c r="F35" s="611"/>
      <c r="G35" s="611"/>
      <c r="H35" s="989" t="str">
        <f t="shared" si="1"/>
        <v/>
      </c>
      <c r="I35" s="904"/>
      <c r="J35" s="195"/>
      <c r="K35" s="195"/>
    </row>
    <row r="36" spans="2:11" ht="19.5" customHeight="1" x14ac:dyDescent="0.2">
      <c r="B36" s="191" t="s">
        <v>122</v>
      </c>
      <c r="C36" s="291">
        <v>2.4989999999999998E-2</v>
      </c>
      <c r="D36" s="991"/>
      <c r="E36" s="294">
        <f t="shared" si="0"/>
        <v>0</v>
      </c>
      <c r="F36" s="611"/>
      <c r="G36" s="611"/>
      <c r="H36" s="989" t="str">
        <f t="shared" si="1"/>
        <v/>
      </c>
      <c r="I36" s="904"/>
      <c r="J36" s="195"/>
      <c r="K36" s="195"/>
    </row>
    <row r="37" spans="2:11" ht="19.5" customHeight="1" x14ac:dyDescent="0.2">
      <c r="B37" s="191" t="s">
        <v>123</v>
      </c>
      <c r="C37" s="291">
        <v>2.1090000000000001E-2</v>
      </c>
      <c r="D37" s="991"/>
      <c r="E37" s="294">
        <f t="shared" si="0"/>
        <v>0</v>
      </c>
      <c r="F37" s="611"/>
      <c r="G37" s="611"/>
      <c r="H37" s="989" t="str">
        <f t="shared" si="1"/>
        <v/>
      </c>
      <c r="I37" s="904"/>
      <c r="J37" s="195"/>
      <c r="K37" s="195"/>
    </row>
    <row r="38" spans="2:11" ht="19.5" customHeight="1" x14ac:dyDescent="0.2">
      <c r="B38" s="191" t="s">
        <v>124</v>
      </c>
      <c r="C38" s="291">
        <v>3.4118999999999997E-2</v>
      </c>
      <c r="D38" s="991"/>
      <c r="E38" s="294">
        <f t="shared" si="0"/>
        <v>0</v>
      </c>
      <c r="F38" s="612"/>
      <c r="G38" s="612"/>
      <c r="H38" s="989" t="str">
        <f t="shared" si="1"/>
        <v/>
      </c>
      <c r="I38" s="905"/>
      <c r="J38" s="195"/>
      <c r="K38" s="195"/>
    </row>
    <row r="39" spans="2:11" ht="52.5" customHeight="1" x14ac:dyDescent="0.2">
      <c r="B39" s="226" t="s">
        <v>277</v>
      </c>
      <c r="C39" s="992" t="s">
        <v>444</v>
      </c>
      <c r="D39" s="993"/>
      <c r="E39" s="993"/>
      <c r="F39" s="993"/>
      <c r="G39" s="993"/>
      <c r="H39" s="993"/>
      <c r="I39" s="994"/>
      <c r="J39" s="196"/>
      <c r="K39" s="196"/>
    </row>
    <row r="40" spans="2:11" ht="34.5" customHeight="1" x14ac:dyDescent="0.2">
      <c r="B40" s="977"/>
      <c r="C40" s="978"/>
      <c r="D40" s="978"/>
      <c r="E40" s="978"/>
      <c r="F40" s="978"/>
      <c r="G40" s="978"/>
      <c r="H40" s="978"/>
      <c r="I40" s="599"/>
      <c r="J40" s="175"/>
      <c r="K40" s="175"/>
    </row>
    <row r="41" spans="2:11" ht="34.5" customHeight="1" x14ac:dyDescent="0.2">
      <c r="B41" s="600"/>
      <c r="C41" s="601"/>
      <c r="D41" s="601"/>
      <c r="E41" s="601"/>
      <c r="F41" s="601"/>
      <c r="G41" s="601"/>
      <c r="H41" s="601"/>
      <c r="I41" s="602"/>
      <c r="J41" s="196"/>
      <c r="K41" s="196"/>
    </row>
    <row r="42" spans="2:11" ht="34.5" customHeight="1" x14ac:dyDescent="0.2">
      <c r="B42" s="600"/>
      <c r="C42" s="601"/>
      <c r="D42" s="601"/>
      <c r="E42" s="601"/>
      <c r="F42" s="601"/>
      <c r="G42" s="601"/>
      <c r="H42" s="601"/>
      <c r="I42" s="602"/>
      <c r="J42" s="196"/>
      <c r="K42" s="196"/>
    </row>
    <row r="43" spans="2:11" ht="34.5" customHeight="1" x14ac:dyDescent="0.2">
      <c r="B43" s="600"/>
      <c r="C43" s="601"/>
      <c r="D43" s="601"/>
      <c r="E43" s="601"/>
      <c r="F43" s="601"/>
      <c r="G43" s="601"/>
      <c r="H43" s="601"/>
      <c r="I43" s="602"/>
      <c r="J43" s="196"/>
      <c r="K43" s="196"/>
    </row>
    <row r="44" spans="2:11" ht="34.5" customHeight="1" x14ac:dyDescent="0.2">
      <c r="B44" s="603"/>
      <c r="C44" s="604"/>
      <c r="D44" s="604"/>
      <c r="E44" s="604"/>
      <c r="F44" s="604"/>
      <c r="G44" s="604"/>
      <c r="H44" s="604"/>
      <c r="I44" s="605"/>
      <c r="J44" s="174"/>
      <c r="K44" s="174"/>
    </row>
    <row r="45" spans="2:11" ht="44.25" customHeight="1" x14ac:dyDescent="0.2">
      <c r="B45" s="909" t="s">
        <v>278</v>
      </c>
      <c r="C45" s="910" t="s">
        <v>444</v>
      </c>
      <c r="D45" s="910"/>
      <c r="E45" s="910"/>
      <c r="F45" s="910"/>
      <c r="G45" s="910"/>
      <c r="H45" s="307" t="s">
        <v>419</v>
      </c>
      <c r="I45" s="995">
        <v>193</v>
      </c>
      <c r="J45" s="197"/>
      <c r="K45" s="197"/>
    </row>
    <row r="46" spans="2:11" ht="44.25" customHeight="1" x14ac:dyDescent="0.2">
      <c r="B46" s="689"/>
      <c r="C46" s="910"/>
      <c r="D46" s="910"/>
      <c r="E46" s="910"/>
      <c r="F46" s="910"/>
      <c r="G46" s="910"/>
      <c r="H46" s="307" t="s">
        <v>417</v>
      </c>
      <c r="I46" s="995">
        <v>0</v>
      </c>
      <c r="J46" s="197"/>
      <c r="K46" s="197"/>
    </row>
    <row r="47" spans="2:11" ht="44.25" customHeight="1" x14ac:dyDescent="0.2">
      <c r="B47" s="689"/>
      <c r="C47" s="910"/>
      <c r="D47" s="910"/>
      <c r="E47" s="910"/>
      <c r="F47" s="910"/>
      <c r="G47" s="910"/>
      <c r="H47" s="307" t="s">
        <v>420</v>
      </c>
      <c r="I47" s="995">
        <v>35</v>
      </c>
      <c r="J47" s="197"/>
      <c r="K47" s="197"/>
    </row>
    <row r="48" spans="2:11" ht="63" customHeight="1" x14ac:dyDescent="0.2">
      <c r="B48" s="328" t="s">
        <v>279</v>
      </c>
      <c r="C48" s="906" t="s">
        <v>445</v>
      </c>
      <c r="D48" s="907"/>
      <c r="E48" s="907"/>
      <c r="F48" s="907"/>
      <c r="G48" s="907"/>
      <c r="H48" s="907"/>
      <c r="I48" s="908"/>
      <c r="J48" s="197"/>
      <c r="K48" s="197"/>
    </row>
    <row r="49" spans="2:11" ht="63" customHeight="1" x14ac:dyDescent="0.2">
      <c r="B49" s="227" t="s">
        <v>280</v>
      </c>
      <c r="C49" s="906" t="s">
        <v>446</v>
      </c>
      <c r="D49" s="907"/>
      <c r="E49" s="907"/>
      <c r="F49" s="907"/>
      <c r="G49" s="907"/>
      <c r="H49" s="907"/>
      <c r="I49" s="908"/>
      <c r="J49" s="197"/>
      <c r="K49" s="197"/>
    </row>
    <row r="50" spans="2:11" ht="22.5" customHeight="1" x14ac:dyDescent="0.2">
      <c r="B50" s="552" t="s">
        <v>236</v>
      </c>
      <c r="C50" s="628"/>
      <c r="D50" s="628"/>
      <c r="E50" s="628"/>
      <c r="F50" s="628"/>
      <c r="G50" s="628"/>
      <c r="H50" s="628"/>
      <c r="I50" s="629"/>
      <c r="J50" s="197"/>
      <c r="K50" s="197"/>
    </row>
    <row r="51" spans="2:11" ht="22.5" customHeight="1" x14ac:dyDescent="0.2">
      <c r="B51" s="979" t="s">
        <v>281</v>
      </c>
      <c r="C51" s="329" t="s">
        <v>282</v>
      </c>
      <c r="D51" s="706" t="s">
        <v>283</v>
      </c>
      <c r="E51" s="706"/>
      <c r="F51" s="706"/>
      <c r="G51" s="706" t="s">
        <v>284</v>
      </c>
      <c r="H51" s="706"/>
      <c r="I51" s="707"/>
      <c r="J51" s="198"/>
      <c r="K51" s="198"/>
    </row>
    <row r="52" spans="2:11" ht="30.75" customHeight="1" x14ac:dyDescent="0.2">
      <c r="B52" s="616"/>
      <c r="C52" s="996"/>
      <c r="D52" s="997"/>
      <c r="E52" s="997"/>
      <c r="F52" s="997"/>
      <c r="G52" s="997"/>
      <c r="H52" s="997"/>
      <c r="I52" s="998"/>
      <c r="J52" s="198"/>
      <c r="K52" s="198"/>
    </row>
    <row r="53" spans="2:11" ht="32.25" customHeight="1" x14ac:dyDescent="0.2">
      <c r="B53" s="230" t="s">
        <v>285</v>
      </c>
      <c r="C53" s="997" t="s">
        <v>463</v>
      </c>
      <c r="D53" s="997"/>
      <c r="E53" s="997"/>
      <c r="F53" s="997"/>
      <c r="G53" s="997"/>
      <c r="H53" s="997"/>
      <c r="I53" s="998"/>
      <c r="J53" s="200"/>
      <c r="K53" s="200"/>
    </row>
    <row r="54" spans="2:11" ht="28.5" customHeight="1" x14ac:dyDescent="0.2">
      <c r="B54" s="231" t="s">
        <v>286</v>
      </c>
      <c r="C54" s="997" t="s">
        <v>463</v>
      </c>
      <c r="D54" s="997"/>
      <c r="E54" s="997"/>
      <c r="F54" s="997"/>
      <c r="G54" s="997"/>
      <c r="H54" s="997"/>
      <c r="I54" s="998"/>
      <c r="J54" s="200"/>
      <c r="K54" s="200"/>
    </row>
    <row r="55" spans="2:11" ht="30" customHeight="1" x14ac:dyDescent="0.2">
      <c r="B55" s="227" t="s">
        <v>287</v>
      </c>
      <c r="C55" s="999" t="s">
        <v>350</v>
      </c>
      <c r="D55" s="1000"/>
      <c r="E55" s="1000"/>
      <c r="F55" s="1000"/>
      <c r="G55" s="1000"/>
      <c r="H55" s="1000"/>
      <c r="I55" s="1001"/>
      <c r="J55" s="201"/>
      <c r="K55" s="201"/>
    </row>
    <row r="56" spans="2:11" ht="31.5" customHeight="1" thickBot="1" x14ac:dyDescent="0.25">
      <c r="B56" s="210" t="s">
        <v>288</v>
      </c>
      <c r="C56" s="911" t="s">
        <v>324</v>
      </c>
      <c r="D56" s="912"/>
      <c r="E56" s="912"/>
      <c r="F56" s="912"/>
      <c r="G56" s="912"/>
      <c r="H56" s="912"/>
      <c r="I56" s="913"/>
      <c r="J56" s="202"/>
      <c r="K56" s="202"/>
    </row>
    <row r="57" spans="2:11" ht="13.15" customHeight="1" x14ac:dyDescent="0.2">
      <c r="B57" s="203"/>
      <c r="C57" s="204"/>
      <c r="D57" s="204"/>
      <c r="E57" s="205"/>
      <c r="F57" s="205"/>
      <c r="G57" s="211"/>
      <c r="H57" s="207"/>
      <c r="I57" s="204"/>
      <c r="J57" s="202"/>
      <c r="K57" s="202"/>
    </row>
    <row r="58" spans="2:11" ht="13.15" customHeight="1" x14ac:dyDescent="0.2">
      <c r="B58" s="203"/>
      <c r="C58" s="204"/>
      <c r="D58" s="204"/>
      <c r="E58" s="205"/>
      <c r="F58" s="205"/>
      <c r="G58" s="211"/>
      <c r="H58" s="207"/>
      <c r="I58" s="204"/>
      <c r="J58" s="202"/>
      <c r="K58" s="202"/>
    </row>
    <row r="59" spans="2:11" ht="13.15" customHeight="1" x14ac:dyDescent="0.2">
      <c r="B59" s="203"/>
      <c r="C59" s="204"/>
      <c r="D59" s="204"/>
      <c r="E59" s="205"/>
      <c r="F59" s="205"/>
      <c r="G59" s="211"/>
      <c r="H59" s="207"/>
      <c r="I59" s="204"/>
      <c r="J59" s="202"/>
      <c r="K59" s="202"/>
    </row>
    <row r="60" spans="2:11" ht="13.15" customHeight="1" x14ac:dyDescent="0.2">
      <c r="B60" s="203"/>
      <c r="C60" s="204"/>
      <c r="D60" s="204"/>
      <c r="E60" s="205"/>
      <c r="F60" s="205"/>
      <c r="G60" s="211"/>
      <c r="H60" s="207"/>
      <c r="I60" s="204"/>
      <c r="J60" s="202"/>
      <c r="K60" s="202"/>
    </row>
    <row r="61" spans="2:11" ht="13.15" customHeight="1" x14ac:dyDescent="0.2">
      <c r="B61" s="203"/>
      <c r="C61" s="204"/>
      <c r="D61" s="204"/>
      <c r="E61" s="205"/>
      <c r="F61" s="205"/>
      <c r="G61" s="211"/>
      <c r="H61" s="207"/>
      <c r="I61" s="204"/>
      <c r="J61" s="202"/>
      <c r="K61" s="202"/>
    </row>
    <row r="62" spans="2:11" ht="25.5" customHeight="1" x14ac:dyDescent="0.2">
      <c r="B62" s="203"/>
      <c r="C62" s="204"/>
      <c r="D62" s="204"/>
      <c r="E62" s="205"/>
      <c r="F62" s="205"/>
      <c r="G62" s="211"/>
      <c r="H62" s="207"/>
      <c r="I62" s="204"/>
      <c r="J62" s="202"/>
      <c r="K62" s="202"/>
    </row>
    <row r="63" spans="2:11" ht="13.9" customHeight="1" x14ac:dyDescent="0.2"/>
  </sheetData>
  <mergeCells count="60">
    <mergeCell ref="C54:I54"/>
    <mergeCell ref="C55:I55"/>
    <mergeCell ref="C56:I56"/>
    <mergeCell ref="B51:B52"/>
    <mergeCell ref="D51:F51"/>
    <mergeCell ref="G51:I51"/>
    <mergeCell ref="D52:F52"/>
    <mergeCell ref="G52:I52"/>
    <mergeCell ref="C53:I53"/>
    <mergeCell ref="B50:I50"/>
    <mergeCell ref="C24:E24"/>
    <mergeCell ref="G24:I24"/>
    <mergeCell ref="B25:I25"/>
    <mergeCell ref="F27:F38"/>
    <mergeCell ref="G27:G38"/>
    <mergeCell ref="I27:I38"/>
    <mergeCell ref="C39:I39"/>
    <mergeCell ref="B40:I44"/>
    <mergeCell ref="C49:I49"/>
    <mergeCell ref="C48:I48"/>
    <mergeCell ref="B45:B47"/>
    <mergeCell ref="C45:G4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05"/>
      <c r="C2" s="403" t="s">
        <v>24</v>
      </c>
      <c r="D2" s="403"/>
      <c r="E2" s="403"/>
      <c r="F2" s="403"/>
      <c r="G2" s="403"/>
      <c r="H2" s="403"/>
      <c r="I2" s="407"/>
      <c r="J2" s="13"/>
      <c r="K2" s="13"/>
      <c r="M2" s="14" t="s">
        <v>47</v>
      </c>
    </row>
    <row r="3" spans="2:14" ht="25.5" customHeight="1" x14ac:dyDescent="0.2">
      <c r="B3" s="406"/>
      <c r="C3" s="404" t="s">
        <v>25</v>
      </c>
      <c r="D3" s="404"/>
      <c r="E3" s="404"/>
      <c r="F3" s="404"/>
      <c r="G3" s="404"/>
      <c r="H3" s="404"/>
      <c r="I3" s="408"/>
      <c r="J3" s="13"/>
      <c r="K3" s="13"/>
      <c r="M3" s="14" t="s">
        <v>48</v>
      </c>
    </row>
    <row r="4" spans="2:14" ht="25.5" customHeight="1" x14ac:dyDescent="0.2">
      <c r="B4" s="406"/>
      <c r="C4" s="404" t="s">
        <v>49</v>
      </c>
      <c r="D4" s="404"/>
      <c r="E4" s="404"/>
      <c r="F4" s="404"/>
      <c r="G4" s="404"/>
      <c r="H4" s="404"/>
      <c r="I4" s="408"/>
      <c r="J4" s="13"/>
      <c r="K4" s="13"/>
      <c r="M4" s="14" t="s">
        <v>50</v>
      </c>
    </row>
    <row r="5" spans="2:14" ht="25.5" customHeight="1" x14ac:dyDescent="0.2">
      <c r="B5" s="406"/>
      <c r="C5" s="404" t="s">
        <v>51</v>
      </c>
      <c r="D5" s="404"/>
      <c r="E5" s="404"/>
      <c r="F5" s="404"/>
      <c r="G5" s="409" t="s">
        <v>52</v>
      </c>
      <c r="H5" s="409"/>
      <c r="I5" s="408"/>
      <c r="J5" s="13"/>
      <c r="K5" s="13"/>
      <c r="M5" s="14" t="s">
        <v>53</v>
      </c>
    </row>
    <row r="6" spans="2:14" ht="23.25" customHeight="1" x14ac:dyDescent="0.2">
      <c r="B6" s="410" t="s">
        <v>54</v>
      </c>
      <c r="C6" s="411"/>
      <c r="D6" s="411"/>
      <c r="E6" s="411"/>
      <c r="F6" s="411"/>
      <c r="G6" s="411"/>
      <c r="H6" s="411"/>
      <c r="I6" s="412"/>
      <c r="J6" s="15"/>
      <c r="K6" s="15"/>
    </row>
    <row r="7" spans="2:14" ht="24" customHeight="1" x14ac:dyDescent="0.2">
      <c r="B7" s="413" t="s">
        <v>55</v>
      </c>
      <c r="C7" s="414"/>
      <c r="D7" s="414"/>
      <c r="E7" s="414"/>
      <c r="F7" s="414"/>
      <c r="G7" s="414"/>
      <c r="H7" s="414"/>
      <c r="I7" s="415"/>
      <c r="J7" s="16"/>
      <c r="K7" s="16"/>
    </row>
    <row r="8" spans="2:14" ht="24" customHeight="1" x14ac:dyDescent="0.2">
      <c r="B8" s="416" t="s">
        <v>56</v>
      </c>
      <c r="C8" s="417"/>
      <c r="D8" s="417"/>
      <c r="E8" s="417"/>
      <c r="F8" s="417"/>
      <c r="G8" s="417"/>
      <c r="H8" s="417"/>
      <c r="I8" s="418"/>
      <c r="J8" s="58"/>
      <c r="K8" s="58"/>
      <c r="N8" s="6" t="s">
        <v>57</v>
      </c>
    </row>
    <row r="9" spans="2:14" ht="30.75" customHeight="1" x14ac:dyDescent="0.2">
      <c r="B9" s="98" t="s">
        <v>58</v>
      </c>
      <c r="C9" s="59">
        <v>14</v>
      </c>
      <c r="D9" s="424" t="s">
        <v>59</v>
      </c>
      <c r="E9" s="424"/>
      <c r="F9" s="425" t="s">
        <v>207</v>
      </c>
      <c r="G9" s="426"/>
      <c r="H9" s="426"/>
      <c r="I9" s="427"/>
      <c r="J9" s="17"/>
      <c r="K9" s="17"/>
      <c r="M9" s="14" t="s">
        <v>60</v>
      </c>
      <c r="N9" s="6" t="s">
        <v>61</v>
      </c>
    </row>
    <row r="10" spans="2:14" ht="30.75" customHeight="1" x14ac:dyDescent="0.2">
      <c r="B10" s="20" t="s">
        <v>62</v>
      </c>
      <c r="C10" s="60" t="s">
        <v>81</v>
      </c>
      <c r="D10" s="428" t="s">
        <v>63</v>
      </c>
      <c r="E10" s="429"/>
      <c r="F10" s="419" t="s">
        <v>155</v>
      </c>
      <c r="G10" s="420"/>
      <c r="H10" s="18" t="s">
        <v>64</v>
      </c>
      <c r="I10" s="76" t="s">
        <v>81</v>
      </c>
      <c r="J10" s="19"/>
      <c r="K10" s="19"/>
      <c r="M10" s="14" t="s">
        <v>65</v>
      </c>
      <c r="N10" s="6" t="s">
        <v>66</v>
      </c>
    </row>
    <row r="11" spans="2:14" ht="30.75" customHeight="1" x14ac:dyDescent="0.2">
      <c r="B11" s="20" t="s">
        <v>67</v>
      </c>
      <c r="C11" s="421" t="s">
        <v>156</v>
      </c>
      <c r="D11" s="421"/>
      <c r="E11" s="421"/>
      <c r="F11" s="421"/>
      <c r="G11" s="18" t="s">
        <v>68</v>
      </c>
      <c r="H11" s="422">
        <v>1032</v>
      </c>
      <c r="I11" s="423"/>
      <c r="J11" s="21"/>
      <c r="K11" s="21"/>
      <c r="M11" s="14" t="s">
        <v>69</v>
      </c>
      <c r="N11" s="6" t="s">
        <v>70</v>
      </c>
    </row>
    <row r="12" spans="2:14" ht="30.75" customHeight="1" x14ac:dyDescent="0.2">
      <c r="B12" s="20" t="s">
        <v>71</v>
      </c>
      <c r="C12" s="430" t="s">
        <v>65</v>
      </c>
      <c r="D12" s="430"/>
      <c r="E12" s="430"/>
      <c r="F12" s="430"/>
      <c r="G12" s="18" t="s">
        <v>72</v>
      </c>
      <c r="H12" s="940" t="s">
        <v>165</v>
      </c>
      <c r="I12" s="941"/>
      <c r="J12" s="22"/>
      <c r="K12" s="22"/>
      <c r="M12" s="23" t="s">
        <v>73</v>
      </c>
    </row>
    <row r="13" spans="2:14" ht="30.75" customHeight="1" x14ac:dyDescent="0.2">
      <c r="B13" s="20" t="s">
        <v>74</v>
      </c>
      <c r="C13" s="433" t="s">
        <v>45</v>
      </c>
      <c r="D13" s="433"/>
      <c r="E13" s="433"/>
      <c r="F13" s="433"/>
      <c r="G13" s="433"/>
      <c r="H13" s="433"/>
      <c r="I13" s="434"/>
      <c r="J13" s="24"/>
      <c r="K13" s="24"/>
      <c r="M13" s="23"/>
    </row>
    <row r="14" spans="2:14" ht="30.75" customHeight="1" x14ac:dyDescent="0.2">
      <c r="B14" s="20" t="s">
        <v>75</v>
      </c>
      <c r="C14" s="419" t="s">
        <v>153</v>
      </c>
      <c r="D14" s="420"/>
      <c r="E14" s="420"/>
      <c r="F14" s="420"/>
      <c r="G14" s="420"/>
      <c r="H14" s="420"/>
      <c r="I14" s="435"/>
      <c r="J14" s="19"/>
      <c r="K14" s="19"/>
      <c r="M14" s="23"/>
      <c r="N14" s="6" t="s">
        <v>76</v>
      </c>
    </row>
    <row r="15" spans="2:14" ht="30.75" customHeight="1" x14ac:dyDescent="0.2">
      <c r="B15" s="20" t="s">
        <v>77</v>
      </c>
      <c r="C15" s="425" t="s">
        <v>166</v>
      </c>
      <c r="D15" s="426"/>
      <c r="E15" s="426"/>
      <c r="F15" s="922"/>
      <c r="G15" s="18" t="s">
        <v>78</v>
      </c>
      <c r="H15" s="437" t="s">
        <v>91</v>
      </c>
      <c r="I15" s="438"/>
      <c r="J15" s="19"/>
      <c r="K15" s="19"/>
      <c r="M15" s="23" t="s">
        <v>80</v>
      </c>
      <c r="N15" s="6" t="s">
        <v>81</v>
      </c>
    </row>
    <row r="16" spans="2:14" ht="30.75" customHeight="1" x14ac:dyDescent="0.2">
      <c r="B16" s="20" t="s">
        <v>82</v>
      </c>
      <c r="C16" s="439" t="s">
        <v>215</v>
      </c>
      <c r="D16" s="440"/>
      <c r="E16" s="440"/>
      <c r="F16" s="440"/>
      <c r="G16" s="18" t="s">
        <v>83</v>
      </c>
      <c r="H16" s="437" t="s">
        <v>70</v>
      </c>
      <c r="I16" s="438"/>
      <c r="J16" s="19"/>
      <c r="K16" s="19"/>
      <c r="M16" s="23" t="s">
        <v>84</v>
      </c>
    </row>
    <row r="17" spans="2:14" ht="36" customHeight="1" x14ac:dyDescent="0.2">
      <c r="B17" s="20" t="s">
        <v>85</v>
      </c>
      <c r="C17" s="933" t="s">
        <v>167</v>
      </c>
      <c r="D17" s="934"/>
      <c r="E17" s="934"/>
      <c r="F17" s="934"/>
      <c r="G17" s="934"/>
      <c r="H17" s="934"/>
      <c r="I17" s="935"/>
      <c r="J17" s="24"/>
      <c r="K17" s="24"/>
      <c r="M17" s="23" t="s">
        <v>86</v>
      </c>
      <c r="N17" s="6" t="s">
        <v>39</v>
      </c>
    </row>
    <row r="18" spans="2:14" ht="30.75" customHeight="1" x14ac:dyDescent="0.2">
      <c r="B18" s="20" t="s">
        <v>87</v>
      </c>
      <c r="C18" s="425" t="s">
        <v>168</v>
      </c>
      <c r="D18" s="426"/>
      <c r="E18" s="426"/>
      <c r="F18" s="426"/>
      <c r="G18" s="426"/>
      <c r="H18" s="426"/>
      <c r="I18" s="427"/>
      <c r="J18" s="25"/>
      <c r="K18" s="25"/>
      <c r="M18" s="23" t="s">
        <v>88</v>
      </c>
      <c r="N18" s="6" t="s">
        <v>40</v>
      </c>
    </row>
    <row r="19" spans="2:14" ht="30.75" customHeight="1" x14ac:dyDescent="0.2">
      <c r="B19" s="20" t="s">
        <v>89</v>
      </c>
      <c r="C19" s="930" t="s">
        <v>200</v>
      </c>
      <c r="D19" s="931"/>
      <c r="E19" s="931"/>
      <c r="F19" s="931"/>
      <c r="G19" s="931"/>
      <c r="H19" s="931"/>
      <c r="I19" s="932"/>
      <c r="J19" s="26"/>
      <c r="K19" s="26"/>
      <c r="M19" s="23"/>
      <c r="N19" s="6" t="s">
        <v>41</v>
      </c>
    </row>
    <row r="20" spans="2:14" ht="30.75" customHeight="1" x14ac:dyDescent="0.2">
      <c r="B20" s="20" t="s">
        <v>90</v>
      </c>
      <c r="C20" s="936" t="s">
        <v>152</v>
      </c>
      <c r="D20" s="937"/>
      <c r="E20" s="937"/>
      <c r="F20" s="937"/>
      <c r="G20" s="937"/>
      <c r="H20" s="937"/>
      <c r="I20" s="938"/>
      <c r="J20" s="27"/>
      <c r="K20" s="27"/>
      <c r="M20" s="23" t="s">
        <v>91</v>
      </c>
      <c r="N20" s="6" t="s">
        <v>42</v>
      </c>
    </row>
    <row r="21" spans="2:14" ht="27.75" customHeight="1" x14ac:dyDescent="0.2">
      <c r="B21" s="444" t="s">
        <v>92</v>
      </c>
      <c r="C21" s="446" t="s">
        <v>93</v>
      </c>
      <c r="D21" s="446"/>
      <c r="E21" s="446"/>
      <c r="F21" s="447" t="s">
        <v>94</v>
      </c>
      <c r="G21" s="447"/>
      <c r="H21" s="447"/>
      <c r="I21" s="448"/>
      <c r="J21" s="28"/>
      <c r="K21" s="28"/>
      <c r="M21" s="23" t="s">
        <v>79</v>
      </c>
      <c r="N21" s="6" t="s">
        <v>43</v>
      </c>
    </row>
    <row r="22" spans="2:14" ht="27" customHeight="1" x14ac:dyDescent="0.2">
      <c r="B22" s="445"/>
      <c r="C22" s="930" t="s">
        <v>169</v>
      </c>
      <c r="D22" s="931"/>
      <c r="E22" s="939"/>
      <c r="F22" s="930" t="s">
        <v>171</v>
      </c>
      <c r="G22" s="931"/>
      <c r="H22" s="931"/>
      <c r="I22" s="932"/>
      <c r="J22" s="26"/>
      <c r="K22" s="26"/>
      <c r="M22" s="23" t="s">
        <v>95</v>
      </c>
      <c r="N22" s="6" t="s">
        <v>44</v>
      </c>
    </row>
    <row r="23" spans="2:14" ht="39.75" customHeight="1" x14ac:dyDescent="0.2">
      <c r="B23" s="20" t="s">
        <v>96</v>
      </c>
      <c r="C23" s="419" t="s">
        <v>152</v>
      </c>
      <c r="D23" s="420"/>
      <c r="E23" s="926"/>
      <c r="F23" s="419" t="s">
        <v>152</v>
      </c>
      <c r="G23" s="420"/>
      <c r="H23" s="420"/>
      <c r="I23" s="435"/>
      <c r="J23" s="19"/>
      <c r="K23" s="19"/>
      <c r="M23" s="23"/>
      <c r="N23" s="6" t="s">
        <v>45</v>
      </c>
    </row>
    <row r="24" spans="2:14" ht="44.25" customHeight="1" x14ac:dyDescent="0.2">
      <c r="B24" s="20" t="s">
        <v>97</v>
      </c>
      <c r="C24" s="927" t="s">
        <v>170</v>
      </c>
      <c r="D24" s="928"/>
      <c r="E24" s="929"/>
      <c r="F24" s="930" t="s">
        <v>172</v>
      </c>
      <c r="G24" s="931"/>
      <c r="H24" s="931"/>
      <c r="I24" s="932"/>
      <c r="J24" s="25"/>
      <c r="K24" s="25"/>
      <c r="M24" s="29"/>
      <c r="N24" s="6" t="s">
        <v>46</v>
      </c>
    </row>
    <row r="25" spans="2:14" ht="29.25" customHeight="1" x14ac:dyDescent="0.2">
      <c r="B25" s="20" t="s">
        <v>98</v>
      </c>
      <c r="C25" s="461" t="s">
        <v>215</v>
      </c>
      <c r="D25" s="462"/>
      <c r="E25" s="463"/>
      <c r="F25" s="18" t="s">
        <v>99</v>
      </c>
      <c r="G25" s="923">
        <v>74</v>
      </c>
      <c r="H25" s="924"/>
      <c r="I25" s="925"/>
      <c r="J25" s="30"/>
      <c r="K25" s="30"/>
      <c r="M25" s="29"/>
    </row>
    <row r="26" spans="2:14" ht="27" customHeight="1" x14ac:dyDescent="0.2">
      <c r="B26" s="20" t="s">
        <v>100</v>
      </c>
      <c r="C26" s="425" t="s">
        <v>216</v>
      </c>
      <c r="D26" s="426"/>
      <c r="E26" s="922"/>
      <c r="F26" s="18" t="s">
        <v>101</v>
      </c>
      <c r="G26" s="923">
        <v>0</v>
      </c>
      <c r="H26" s="924"/>
      <c r="I26" s="925"/>
      <c r="J26" s="31"/>
      <c r="K26" s="31"/>
      <c r="M26" s="29"/>
    </row>
    <row r="27" spans="2:14" ht="47.25" customHeight="1" x14ac:dyDescent="0.2">
      <c r="B27" s="97" t="s">
        <v>102</v>
      </c>
      <c r="C27" s="419" t="s">
        <v>86</v>
      </c>
      <c r="D27" s="420"/>
      <c r="E27" s="926"/>
      <c r="F27" s="32" t="s">
        <v>103</v>
      </c>
      <c r="G27" s="468" t="s">
        <v>182</v>
      </c>
      <c r="H27" s="469"/>
      <c r="I27" s="470"/>
      <c r="J27" s="28"/>
      <c r="K27" s="28"/>
      <c r="M27" s="29"/>
    </row>
    <row r="28" spans="2:14" ht="30" customHeight="1" x14ac:dyDescent="0.2">
      <c r="B28" s="474" t="s">
        <v>104</v>
      </c>
      <c r="C28" s="475"/>
      <c r="D28" s="475"/>
      <c r="E28" s="475"/>
      <c r="F28" s="475"/>
      <c r="G28" s="475"/>
      <c r="H28" s="475"/>
      <c r="I28" s="47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2">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2">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2">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2">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2">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2">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2">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2">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2">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2">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2">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2">
      <c r="B42" s="77" t="s">
        <v>125</v>
      </c>
      <c r="C42" s="479"/>
      <c r="D42" s="479"/>
      <c r="E42" s="479"/>
      <c r="F42" s="479"/>
      <c r="G42" s="479"/>
      <c r="H42" s="479"/>
      <c r="I42" s="480"/>
      <c r="J42" s="39"/>
      <c r="K42" s="39"/>
    </row>
    <row r="43" spans="2:11" ht="29.25" customHeight="1" x14ac:dyDescent="0.2">
      <c r="B43" s="474" t="s">
        <v>126</v>
      </c>
      <c r="C43" s="475"/>
      <c r="D43" s="475"/>
      <c r="E43" s="475"/>
      <c r="F43" s="475"/>
      <c r="G43" s="475"/>
      <c r="H43" s="475"/>
      <c r="I43" s="476"/>
      <c r="J43" s="58"/>
      <c r="K43" s="58"/>
    </row>
    <row r="44" spans="2:11" ht="32.25" customHeight="1" x14ac:dyDescent="0.2">
      <c r="B44" s="449"/>
      <c r="C44" s="450"/>
      <c r="D44" s="450"/>
      <c r="E44" s="450"/>
      <c r="F44" s="450"/>
      <c r="G44" s="450"/>
      <c r="H44" s="450"/>
      <c r="I44" s="451"/>
      <c r="J44" s="58"/>
      <c r="K44" s="58"/>
    </row>
    <row r="45" spans="2:11" ht="32.25" customHeight="1" x14ac:dyDescent="0.2">
      <c r="B45" s="452"/>
      <c r="C45" s="453"/>
      <c r="D45" s="453"/>
      <c r="E45" s="453"/>
      <c r="F45" s="453"/>
      <c r="G45" s="453"/>
      <c r="H45" s="453"/>
      <c r="I45" s="454"/>
      <c r="J45" s="39"/>
      <c r="K45" s="39"/>
    </row>
    <row r="46" spans="2:11" ht="32.25" customHeight="1" x14ac:dyDescent="0.2">
      <c r="B46" s="452"/>
      <c r="C46" s="453"/>
      <c r="D46" s="453"/>
      <c r="E46" s="453"/>
      <c r="F46" s="453"/>
      <c r="G46" s="453"/>
      <c r="H46" s="453"/>
      <c r="I46" s="454"/>
      <c r="J46" s="39"/>
      <c r="K46" s="39"/>
    </row>
    <row r="47" spans="2:11" ht="32.25" customHeight="1" x14ac:dyDescent="0.2">
      <c r="B47" s="452"/>
      <c r="C47" s="453"/>
      <c r="D47" s="453"/>
      <c r="E47" s="453"/>
      <c r="F47" s="453"/>
      <c r="G47" s="453"/>
      <c r="H47" s="453"/>
      <c r="I47" s="454"/>
      <c r="J47" s="39"/>
      <c r="K47" s="39"/>
    </row>
    <row r="48" spans="2:11" ht="32.25" customHeight="1" x14ac:dyDescent="0.2">
      <c r="B48" s="455"/>
      <c r="C48" s="456"/>
      <c r="D48" s="456"/>
      <c r="E48" s="456"/>
      <c r="F48" s="456"/>
      <c r="G48" s="456"/>
      <c r="H48" s="456"/>
      <c r="I48" s="457"/>
      <c r="J48" s="40"/>
      <c r="K48" s="40"/>
    </row>
    <row r="49" spans="2:11" ht="79.5" customHeight="1" x14ac:dyDescent="0.2">
      <c r="B49" s="20" t="s">
        <v>127</v>
      </c>
      <c r="C49" s="916"/>
      <c r="D49" s="917"/>
      <c r="E49" s="917"/>
      <c r="F49" s="917"/>
      <c r="G49" s="917"/>
      <c r="H49" s="917"/>
      <c r="I49" s="918"/>
      <c r="J49" s="41"/>
      <c r="K49" s="41"/>
    </row>
    <row r="50" spans="2:11" ht="26.25" customHeight="1" x14ac:dyDescent="0.2">
      <c r="B50" s="20" t="s">
        <v>128</v>
      </c>
      <c r="C50" s="919"/>
      <c r="D50" s="920"/>
      <c r="E50" s="920"/>
      <c r="F50" s="920"/>
      <c r="G50" s="920"/>
      <c r="H50" s="920"/>
      <c r="I50" s="921"/>
      <c r="J50" s="41"/>
      <c r="K50" s="41"/>
    </row>
    <row r="51" spans="2:11" ht="64.5" customHeight="1" x14ac:dyDescent="0.2">
      <c r="B51" s="127" t="s">
        <v>129</v>
      </c>
      <c r="C51" s="916"/>
      <c r="D51" s="917"/>
      <c r="E51" s="917"/>
      <c r="F51" s="917"/>
      <c r="G51" s="917"/>
      <c r="H51" s="917"/>
      <c r="I51" s="918"/>
      <c r="J51" s="41"/>
      <c r="K51" s="41"/>
    </row>
    <row r="52" spans="2:11" ht="29.25" customHeight="1" x14ac:dyDescent="0.2">
      <c r="B52" s="474" t="s">
        <v>130</v>
      </c>
      <c r="C52" s="475"/>
      <c r="D52" s="475"/>
      <c r="E52" s="475"/>
      <c r="F52" s="475"/>
      <c r="G52" s="475"/>
      <c r="H52" s="475"/>
      <c r="I52" s="476"/>
      <c r="J52" s="41"/>
      <c r="K52" s="41"/>
    </row>
    <row r="53" spans="2:11" ht="33" customHeight="1" x14ac:dyDescent="0.2">
      <c r="B53" s="484" t="s">
        <v>131</v>
      </c>
      <c r="C53" s="128" t="s">
        <v>132</v>
      </c>
      <c r="D53" s="485" t="s">
        <v>133</v>
      </c>
      <c r="E53" s="485"/>
      <c r="F53" s="485"/>
      <c r="G53" s="485" t="s">
        <v>134</v>
      </c>
      <c r="H53" s="485"/>
      <c r="I53" s="486"/>
      <c r="J53" s="42"/>
      <c r="K53" s="42"/>
    </row>
    <row r="54" spans="2:11" ht="31.5" customHeight="1" x14ac:dyDescent="0.2">
      <c r="B54" s="484"/>
      <c r="C54" s="107"/>
      <c r="D54" s="479"/>
      <c r="E54" s="479"/>
      <c r="F54" s="479"/>
      <c r="G54" s="487"/>
      <c r="H54" s="487"/>
      <c r="I54" s="488"/>
      <c r="J54" s="42"/>
      <c r="K54" s="42"/>
    </row>
    <row r="55" spans="2:11" ht="31.5" customHeight="1" x14ac:dyDescent="0.2">
      <c r="B55" s="127" t="s">
        <v>135</v>
      </c>
      <c r="C55" s="914" t="s">
        <v>173</v>
      </c>
      <c r="D55" s="915"/>
      <c r="E55" s="501" t="s">
        <v>136</v>
      </c>
      <c r="F55" s="501"/>
      <c r="G55" s="500" t="s">
        <v>158</v>
      </c>
      <c r="H55" s="500"/>
      <c r="I55" s="502"/>
      <c r="J55" s="44"/>
      <c r="K55" s="44"/>
    </row>
    <row r="56" spans="2:11" ht="31.5" customHeight="1" x14ac:dyDescent="0.2">
      <c r="B56" s="127" t="s">
        <v>137</v>
      </c>
      <c r="C56" s="479" t="s">
        <v>364</v>
      </c>
      <c r="D56" s="479"/>
      <c r="E56" s="503" t="s">
        <v>138</v>
      </c>
      <c r="F56" s="503"/>
      <c r="G56" s="500" t="s">
        <v>184</v>
      </c>
      <c r="H56" s="500"/>
      <c r="I56" s="502"/>
      <c r="J56" s="44"/>
      <c r="K56" s="44"/>
    </row>
    <row r="57" spans="2:11" ht="31.5" customHeight="1" x14ac:dyDescent="0.2">
      <c r="B57" s="127" t="s">
        <v>139</v>
      </c>
      <c r="C57" s="479"/>
      <c r="D57" s="479"/>
      <c r="E57" s="489" t="s">
        <v>140</v>
      </c>
      <c r="F57" s="490"/>
      <c r="G57" s="493"/>
      <c r="H57" s="494"/>
      <c r="I57" s="495"/>
      <c r="J57" s="45"/>
      <c r="K57" s="45"/>
    </row>
    <row r="58" spans="2:11" ht="31.5" customHeight="1" thickBot="1" x14ac:dyDescent="0.25">
      <c r="B58" s="78" t="s">
        <v>141</v>
      </c>
      <c r="C58" s="499"/>
      <c r="D58" s="499"/>
      <c r="E58" s="491"/>
      <c r="F58" s="492"/>
      <c r="G58" s="496"/>
      <c r="H58" s="497"/>
      <c r="I58" s="498"/>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5.85546875" customWidth="1"/>
    <col min="6" max="6" width="47" customWidth="1"/>
    <col min="7" max="8" width="16.140625" customWidth="1"/>
    <col min="9" max="9" width="16.28515625" customWidth="1"/>
    <col min="10" max="10" width="15.7109375" customWidth="1"/>
    <col min="11" max="11" width="20" customWidth="1"/>
    <col min="13" max="13" width="17.85546875" bestFit="1" customWidth="1"/>
    <col min="108" max="108" width="11.42578125" customWidth="1"/>
    <col min="198" max="198" width="1.42578125" customWidth="1"/>
  </cols>
  <sheetData>
    <row r="1" spans="2:11" ht="18" customHeight="1" thickBot="1" x14ac:dyDescent="0.3">
      <c r="B1" s="508"/>
      <c r="C1" s="511" t="s">
        <v>24</v>
      </c>
      <c r="D1" s="512"/>
      <c r="E1" s="512"/>
      <c r="F1" s="512"/>
      <c r="G1" s="512"/>
      <c r="H1" s="513"/>
      <c r="I1" s="514"/>
      <c r="J1" s="515"/>
    </row>
    <row r="2" spans="2:11" ht="18" customHeight="1" thickBot="1" x14ac:dyDescent="0.3">
      <c r="B2" s="509"/>
      <c r="C2" s="520" t="s">
        <v>25</v>
      </c>
      <c r="D2" s="521"/>
      <c r="E2" s="521"/>
      <c r="F2" s="521"/>
      <c r="G2" s="521"/>
      <c r="H2" s="522"/>
      <c r="I2" s="516"/>
      <c r="J2" s="517"/>
    </row>
    <row r="3" spans="2:11" ht="18" customHeight="1" thickBot="1" x14ac:dyDescent="0.3">
      <c r="B3" s="509"/>
      <c r="C3" s="520" t="s">
        <v>183</v>
      </c>
      <c r="D3" s="521"/>
      <c r="E3" s="521"/>
      <c r="F3" s="521"/>
      <c r="G3" s="521"/>
      <c r="H3" s="522"/>
      <c r="I3" s="516"/>
      <c r="J3" s="517"/>
    </row>
    <row r="4" spans="2:11" ht="18" customHeight="1" thickBot="1" x14ac:dyDescent="0.3">
      <c r="B4" s="510"/>
      <c r="C4" s="520" t="s">
        <v>143</v>
      </c>
      <c r="D4" s="521"/>
      <c r="E4" s="521"/>
      <c r="F4" s="522"/>
      <c r="G4" s="523" t="s">
        <v>190</v>
      </c>
      <c r="H4" s="524"/>
      <c r="I4" s="518"/>
      <c r="J4" s="519"/>
    </row>
    <row r="5" spans="2:11" ht="18" customHeight="1" thickBot="1" x14ac:dyDescent="0.3">
      <c r="B5" s="51"/>
      <c r="C5" s="52"/>
      <c r="D5" s="52"/>
      <c r="E5" s="52"/>
      <c r="F5" s="52"/>
      <c r="G5" s="52"/>
      <c r="H5" s="52"/>
      <c r="I5" s="52"/>
      <c r="J5" s="53"/>
    </row>
    <row r="6" spans="2:11" ht="51.75" customHeight="1" thickBot="1" x14ac:dyDescent="0.3">
      <c r="B6" s="1" t="s">
        <v>199</v>
      </c>
      <c r="C6" s="527" t="s">
        <v>154</v>
      </c>
      <c r="D6" s="528"/>
      <c r="E6" s="529"/>
      <c r="F6" s="54"/>
      <c r="G6" s="52"/>
      <c r="H6" s="52"/>
      <c r="I6" s="52"/>
      <c r="J6" s="53"/>
    </row>
    <row r="7" spans="2:11" ht="32.25" customHeight="1" thickBot="1" x14ac:dyDescent="0.3">
      <c r="B7" s="2" t="s">
        <v>0</v>
      </c>
      <c r="C7" s="527" t="s">
        <v>155</v>
      </c>
      <c r="D7" s="528"/>
      <c r="E7" s="529"/>
      <c r="F7" s="54"/>
      <c r="G7" s="52"/>
      <c r="H7" s="52"/>
      <c r="I7" s="52"/>
      <c r="J7" s="53"/>
    </row>
    <row r="8" spans="2:11" ht="32.25" customHeight="1" thickBot="1" x14ac:dyDescent="0.3">
      <c r="B8" s="2" t="s">
        <v>144</v>
      </c>
      <c r="C8" s="527" t="s">
        <v>363</v>
      </c>
      <c r="D8" s="528"/>
      <c r="E8" s="529"/>
      <c r="F8" s="4"/>
      <c r="G8" s="52"/>
      <c r="H8" s="52"/>
      <c r="I8" s="52"/>
      <c r="J8" s="53"/>
    </row>
    <row r="9" spans="2:11" ht="33.75" customHeight="1" thickBot="1" x14ac:dyDescent="0.3">
      <c r="B9" s="2" t="s">
        <v>28</v>
      </c>
      <c r="C9" s="527" t="s">
        <v>184</v>
      </c>
      <c r="D9" s="528"/>
      <c r="E9" s="529"/>
      <c r="F9" s="54"/>
      <c r="G9" s="52"/>
      <c r="H9" s="52"/>
      <c r="I9" s="52"/>
      <c r="J9" s="53"/>
    </row>
    <row r="10" spans="2:11" ht="33.75" customHeight="1" thickBot="1" x14ac:dyDescent="0.3">
      <c r="B10" s="100" t="s">
        <v>197</v>
      </c>
      <c r="C10" s="527" t="s">
        <v>357</v>
      </c>
      <c r="D10" s="528"/>
      <c r="E10" s="529"/>
      <c r="F10" s="54"/>
      <c r="G10" s="52"/>
      <c r="H10" s="52"/>
      <c r="I10" s="52"/>
      <c r="J10" s="53"/>
    </row>
    <row r="11" spans="2:11" ht="34.5" customHeight="1" x14ac:dyDescent="0.25"/>
    <row r="12" spans="2:11" ht="21.75" customHeight="1" x14ac:dyDescent="0.25">
      <c r="B12" s="537" t="s">
        <v>218</v>
      </c>
      <c r="C12" s="538"/>
      <c r="D12" s="538"/>
      <c r="E12" s="538"/>
      <c r="F12" s="538"/>
      <c r="G12" s="538"/>
      <c r="H12" s="539"/>
      <c r="I12" s="948" t="s">
        <v>145</v>
      </c>
      <c r="J12" s="949"/>
      <c r="K12" s="949"/>
    </row>
    <row r="13" spans="2:11" s="56" customFormat="1" ht="30" customHeight="1" x14ac:dyDescent="0.25">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25">
      <c r="B14" s="148"/>
      <c r="C14" s="149"/>
      <c r="D14" s="150"/>
      <c r="E14" s="151"/>
      <c r="F14" s="149"/>
      <c r="G14" s="150"/>
      <c r="H14" s="152"/>
      <c r="I14" s="153"/>
      <c r="J14" s="154"/>
      <c r="K14" s="155"/>
    </row>
    <row r="15" spans="2:11" ht="165" customHeight="1" x14ac:dyDescent="0.25">
      <c r="B15" s="148"/>
      <c r="C15" s="156"/>
      <c r="D15" s="150"/>
      <c r="E15" s="157"/>
      <c r="F15" s="158"/>
      <c r="G15" s="150"/>
      <c r="H15" s="152"/>
      <c r="I15" s="153"/>
      <c r="J15" s="154"/>
      <c r="K15" s="946"/>
    </row>
    <row r="16" spans="2:11" x14ac:dyDescent="0.25">
      <c r="B16" s="148"/>
      <c r="C16" s="149"/>
      <c r="D16" s="150"/>
      <c r="E16" s="151"/>
      <c r="F16" s="149"/>
      <c r="G16" s="150"/>
      <c r="H16" s="152"/>
      <c r="I16" s="153"/>
      <c r="J16" s="154"/>
      <c r="K16" s="947"/>
    </row>
    <row r="17" spans="2:12" x14ac:dyDescent="0.25">
      <c r="B17" s="148"/>
      <c r="C17" s="159"/>
      <c r="D17" s="150"/>
      <c r="E17" s="151"/>
      <c r="F17" s="159"/>
      <c r="G17" s="150"/>
      <c r="H17" s="160"/>
      <c r="I17" s="153"/>
      <c r="J17" s="154"/>
      <c r="K17" s="155"/>
    </row>
    <row r="18" spans="2:12" x14ac:dyDescent="0.25">
      <c r="B18" s="148"/>
      <c r="C18" s="159"/>
      <c r="D18" s="150"/>
      <c r="E18" s="151"/>
      <c r="F18" s="159"/>
      <c r="G18" s="150"/>
      <c r="H18" s="160"/>
      <c r="I18" s="161"/>
      <c r="J18" s="154"/>
      <c r="K18" s="162"/>
    </row>
    <row r="19" spans="2:12" ht="15" customHeight="1" x14ac:dyDescent="0.25">
      <c r="B19" s="942" t="s">
        <v>17</v>
      </c>
      <c r="C19" s="943"/>
      <c r="D19" s="163">
        <f>SUM(D15:D16)</f>
        <v>0</v>
      </c>
      <c r="E19" s="944" t="s">
        <v>17</v>
      </c>
      <c r="F19" s="945"/>
      <c r="G19" s="163">
        <v>1</v>
      </c>
      <c r="H19" s="164"/>
      <c r="I19" s="165">
        <f>SUM(I14:I18)</f>
        <v>0</v>
      </c>
      <c r="J19" s="166"/>
      <c r="K19" s="166"/>
    </row>
    <row r="23" spans="2:12" x14ac:dyDescent="0.25">
      <c r="L23" s="137"/>
    </row>
    <row r="24" spans="2:12" x14ac:dyDescent="0.25">
      <c r="L24" s="137"/>
    </row>
    <row r="25" spans="2:12" x14ac:dyDescent="0.25">
      <c r="L25" s="137"/>
    </row>
    <row r="26" spans="2:12" x14ac:dyDescent="0.25">
      <c r="L26" s="137"/>
    </row>
    <row r="27" spans="2:12" x14ac:dyDescent="0.25">
      <c r="L27" s="137"/>
    </row>
    <row r="28" spans="2:12" x14ac:dyDescent="0.25">
      <c r="L28" s="137"/>
    </row>
    <row r="30" spans="2:12" x14ac:dyDescent="0.25">
      <c r="L30" s="138"/>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5"/>
  <sheetData>
    <row r="9" spans="10:12" x14ac:dyDescent="0.25">
      <c r="K9" s="136" t="s">
        <v>213</v>
      </c>
      <c r="L9" s="136" t="s">
        <v>214</v>
      </c>
    </row>
    <row r="10" spans="10:12" x14ac:dyDescent="0.25">
      <c r="J10" s="133" t="s">
        <v>208</v>
      </c>
      <c r="K10" s="133">
        <v>77</v>
      </c>
      <c r="L10" s="133">
        <v>2</v>
      </c>
    </row>
    <row r="11" spans="10:12" x14ac:dyDescent="0.25">
      <c r="J11" s="102"/>
      <c r="K11" s="102"/>
      <c r="L11" s="102">
        <v>37</v>
      </c>
    </row>
    <row r="12" spans="10:12" x14ac:dyDescent="0.25">
      <c r="J12" s="102"/>
      <c r="K12" s="102"/>
      <c r="L12" s="102">
        <v>43</v>
      </c>
    </row>
    <row r="13" spans="10:12" x14ac:dyDescent="0.25">
      <c r="K13" s="102" t="s">
        <v>4</v>
      </c>
      <c r="L13" s="131">
        <f>SUM(L10:L12)</f>
        <v>82</v>
      </c>
    </row>
    <row r="14" spans="10:12" x14ac:dyDescent="0.25">
      <c r="J14" s="133" t="s">
        <v>209</v>
      </c>
      <c r="K14" s="133">
        <v>115</v>
      </c>
      <c r="L14" s="133">
        <v>16</v>
      </c>
    </row>
    <row r="15" spans="10:12" x14ac:dyDescent="0.25">
      <c r="J15" s="102"/>
      <c r="K15" s="102"/>
      <c r="L15" s="102">
        <v>27</v>
      </c>
    </row>
    <row r="16" spans="10:12" x14ac:dyDescent="0.25">
      <c r="J16" s="102"/>
      <c r="K16" s="102"/>
      <c r="L16" s="102">
        <v>10</v>
      </c>
    </row>
    <row r="17" spans="10:14" x14ac:dyDescent="0.25">
      <c r="J17" s="102"/>
      <c r="K17" s="102" t="s">
        <v>4</v>
      </c>
      <c r="L17" s="131">
        <f>SUM(L14:L16)</f>
        <v>53</v>
      </c>
    </row>
    <row r="18" spans="10:14" x14ac:dyDescent="0.25">
      <c r="J18" s="133" t="s">
        <v>210</v>
      </c>
      <c r="K18" s="133">
        <v>7</v>
      </c>
      <c r="L18" s="133">
        <v>13</v>
      </c>
    </row>
    <row r="19" spans="10:14" x14ac:dyDescent="0.25">
      <c r="J19" s="102"/>
      <c r="K19" s="102"/>
      <c r="L19" s="102">
        <v>14</v>
      </c>
    </row>
    <row r="20" spans="10:14" x14ac:dyDescent="0.25">
      <c r="J20" s="102"/>
      <c r="K20" s="102"/>
      <c r="L20" s="102">
        <v>10</v>
      </c>
    </row>
    <row r="21" spans="10:14" x14ac:dyDescent="0.25">
      <c r="J21" s="102"/>
      <c r="K21" s="102" t="s">
        <v>4</v>
      </c>
      <c r="L21" s="131">
        <f>SUM(L18:L20)</f>
        <v>37</v>
      </c>
    </row>
    <row r="22" spans="10:14" x14ac:dyDescent="0.25">
      <c r="J22" s="133" t="s">
        <v>211</v>
      </c>
      <c r="K22" s="133">
        <v>52</v>
      </c>
      <c r="L22" s="133">
        <v>10</v>
      </c>
    </row>
    <row r="23" spans="10:14" x14ac:dyDescent="0.25">
      <c r="J23" s="102"/>
      <c r="K23" s="102"/>
      <c r="L23" s="102">
        <v>0</v>
      </c>
    </row>
    <row r="24" spans="10:14" x14ac:dyDescent="0.25">
      <c r="J24" s="102"/>
      <c r="K24" s="102"/>
      <c r="L24" s="102">
        <v>59</v>
      </c>
    </row>
    <row r="25" spans="10:14" x14ac:dyDescent="0.25">
      <c r="J25" s="102"/>
      <c r="K25" s="102" t="s">
        <v>4</v>
      </c>
      <c r="L25" s="131">
        <f>SUM(L22:L24)</f>
        <v>69</v>
      </c>
    </row>
    <row r="27" spans="10:14" x14ac:dyDescent="0.25">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05"/>
      <c r="C2" s="403" t="s">
        <v>24</v>
      </c>
      <c r="D2" s="403"/>
      <c r="E2" s="403"/>
      <c r="F2" s="403"/>
      <c r="G2" s="403"/>
      <c r="H2" s="403"/>
      <c r="I2" s="407"/>
      <c r="J2" s="13"/>
      <c r="K2" s="13"/>
      <c r="M2" s="14" t="s">
        <v>47</v>
      </c>
    </row>
    <row r="3" spans="2:14" ht="25.5" customHeight="1" x14ac:dyDescent="0.2">
      <c r="B3" s="406"/>
      <c r="C3" s="404" t="s">
        <v>25</v>
      </c>
      <c r="D3" s="404"/>
      <c r="E3" s="404"/>
      <c r="F3" s="404"/>
      <c r="G3" s="404"/>
      <c r="H3" s="404"/>
      <c r="I3" s="408"/>
      <c r="J3" s="13"/>
      <c r="K3" s="13"/>
      <c r="M3" s="14" t="s">
        <v>48</v>
      </c>
    </row>
    <row r="4" spans="2:14" ht="25.5" customHeight="1" x14ac:dyDescent="0.2">
      <c r="B4" s="406"/>
      <c r="C4" s="404" t="s">
        <v>49</v>
      </c>
      <c r="D4" s="404"/>
      <c r="E4" s="404"/>
      <c r="F4" s="404"/>
      <c r="G4" s="404"/>
      <c r="H4" s="404"/>
      <c r="I4" s="408"/>
      <c r="J4" s="13"/>
      <c r="K4" s="13"/>
      <c r="M4" s="14" t="s">
        <v>50</v>
      </c>
    </row>
    <row r="5" spans="2:14" ht="25.5" customHeight="1" x14ac:dyDescent="0.2">
      <c r="B5" s="406"/>
      <c r="C5" s="404" t="s">
        <v>51</v>
      </c>
      <c r="D5" s="404"/>
      <c r="E5" s="404"/>
      <c r="F5" s="404"/>
      <c r="G5" s="409" t="s">
        <v>52</v>
      </c>
      <c r="H5" s="409"/>
      <c r="I5" s="408"/>
      <c r="J5" s="13"/>
      <c r="K5" s="13"/>
      <c r="M5" s="14" t="s">
        <v>53</v>
      </c>
    </row>
    <row r="6" spans="2:14" ht="23.25" customHeight="1" x14ac:dyDescent="0.2">
      <c r="B6" s="410" t="s">
        <v>54</v>
      </c>
      <c r="C6" s="411"/>
      <c r="D6" s="411"/>
      <c r="E6" s="411"/>
      <c r="F6" s="411"/>
      <c r="G6" s="411"/>
      <c r="H6" s="411"/>
      <c r="I6" s="412"/>
      <c r="J6" s="15"/>
      <c r="K6" s="15"/>
    </row>
    <row r="7" spans="2:14" ht="24" customHeight="1" x14ac:dyDescent="0.2">
      <c r="B7" s="413" t="s">
        <v>55</v>
      </c>
      <c r="C7" s="414"/>
      <c r="D7" s="414"/>
      <c r="E7" s="414"/>
      <c r="F7" s="414"/>
      <c r="G7" s="414"/>
      <c r="H7" s="414"/>
      <c r="I7" s="415"/>
      <c r="J7" s="16"/>
      <c r="K7" s="16"/>
    </row>
    <row r="8" spans="2:14" ht="24" customHeight="1" x14ac:dyDescent="0.2">
      <c r="B8" s="416" t="s">
        <v>56</v>
      </c>
      <c r="C8" s="417"/>
      <c r="D8" s="417"/>
      <c r="E8" s="417"/>
      <c r="F8" s="417"/>
      <c r="G8" s="417"/>
      <c r="H8" s="417"/>
      <c r="I8" s="418"/>
      <c r="J8" s="58"/>
      <c r="K8" s="58"/>
      <c r="N8" s="6" t="s">
        <v>57</v>
      </c>
    </row>
    <row r="9" spans="2:14" ht="30.75" customHeight="1" x14ac:dyDescent="0.2">
      <c r="B9" s="113" t="s">
        <v>58</v>
      </c>
      <c r="C9" s="59">
        <v>231</v>
      </c>
      <c r="D9" s="424" t="s">
        <v>59</v>
      </c>
      <c r="E9" s="424"/>
      <c r="F9" s="425" t="s">
        <v>201</v>
      </c>
      <c r="G9" s="426"/>
      <c r="H9" s="426"/>
      <c r="I9" s="427"/>
      <c r="J9" s="17"/>
      <c r="K9" s="17"/>
      <c r="M9" s="14" t="s">
        <v>60</v>
      </c>
      <c r="N9" s="6" t="s">
        <v>61</v>
      </c>
    </row>
    <row r="10" spans="2:14" ht="30.75" customHeight="1" x14ac:dyDescent="0.2">
      <c r="B10" s="20" t="s">
        <v>62</v>
      </c>
      <c r="C10" s="60" t="s">
        <v>81</v>
      </c>
      <c r="D10" s="428" t="s">
        <v>63</v>
      </c>
      <c r="E10" s="429"/>
      <c r="F10" s="419" t="s">
        <v>155</v>
      </c>
      <c r="G10" s="420"/>
      <c r="H10" s="18" t="s">
        <v>64</v>
      </c>
      <c r="I10" s="115" t="s">
        <v>81</v>
      </c>
      <c r="J10" s="19"/>
      <c r="K10" s="19"/>
      <c r="M10" s="14" t="s">
        <v>65</v>
      </c>
      <c r="N10" s="6" t="s">
        <v>66</v>
      </c>
    </row>
    <row r="11" spans="2:14" ht="30.75" customHeight="1" x14ac:dyDescent="0.2">
      <c r="B11" s="20" t="s">
        <v>67</v>
      </c>
      <c r="C11" s="421" t="s">
        <v>156</v>
      </c>
      <c r="D11" s="421"/>
      <c r="E11" s="421"/>
      <c r="F11" s="421"/>
      <c r="G11" s="18" t="s">
        <v>68</v>
      </c>
      <c r="H11" s="422">
        <v>1032</v>
      </c>
      <c r="I11" s="423"/>
      <c r="J11" s="21"/>
      <c r="K11" s="21"/>
      <c r="M11" s="14" t="s">
        <v>69</v>
      </c>
      <c r="N11" s="6" t="s">
        <v>70</v>
      </c>
    </row>
    <row r="12" spans="2:14" ht="30.75" customHeight="1" x14ac:dyDescent="0.2">
      <c r="B12" s="20" t="s">
        <v>71</v>
      </c>
      <c r="C12" s="430" t="s">
        <v>65</v>
      </c>
      <c r="D12" s="430"/>
      <c r="E12" s="430"/>
      <c r="F12" s="430"/>
      <c r="G12" s="18" t="s">
        <v>72</v>
      </c>
      <c r="H12" s="431" t="s">
        <v>157</v>
      </c>
      <c r="I12" s="432"/>
      <c r="J12" s="22"/>
      <c r="K12" s="22"/>
      <c r="M12" s="23" t="s">
        <v>73</v>
      </c>
    </row>
    <row r="13" spans="2:14" ht="30.75" customHeight="1" x14ac:dyDescent="0.2">
      <c r="B13" s="20" t="s">
        <v>74</v>
      </c>
      <c r="C13" s="433" t="s">
        <v>45</v>
      </c>
      <c r="D13" s="433"/>
      <c r="E13" s="433"/>
      <c r="F13" s="433"/>
      <c r="G13" s="433"/>
      <c r="H13" s="433"/>
      <c r="I13" s="434"/>
      <c r="J13" s="24"/>
      <c r="K13" s="24"/>
      <c r="M13" s="23"/>
    </row>
    <row r="14" spans="2:14" ht="30.75" customHeight="1" x14ac:dyDescent="0.2">
      <c r="B14" s="20" t="s">
        <v>75</v>
      </c>
      <c r="C14" s="419" t="s">
        <v>202</v>
      </c>
      <c r="D14" s="420"/>
      <c r="E14" s="420"/>
      <c r="F14" s="420"/>
      <c r="G14" s="420"/>
      <c r="H14" s="420"/>
      <c r="I14" s="435"/>
      <c r="J14" s="19"/>
      <c r="K14" s="19"/>
      <c r="M14" s="23"/>
      <c r="N14" s="6" t="s">
        <v>76</v>
      </c>
    </row>
    <row r="15" spans="2:14" ht="30.75" customHeight="1" x14ac:dyDescent="0.2">
      <c r="B15" s="20" t="s">
        <v>77</v>
      </c>
      <c r="C15" s="436" t="s">
        <v>203</v>
      </c>
      <c r="D15" s="436"/>
      <c r="E15" s="436"/>
      <c r="F15" s="436"/>
      <c r="G15" s="18" t="s">
        <v>78</v>
      </c>
      <c r="H15" s="437" t="s">
        <v>91</v>
      </c>
      <c r="I15" s="438"/>
      <c r="J15" s="19"/>
      <c r="K15" s="19"/>
      <c r="M15" s="23" t="s">
        <v>80</v>
      </c>
      <c r="N15" s="6" t="s">
        <v>81</v>
      </c>
    </row>
    <row r="16" spans="2:14" ht="30.75" customHeight="1" x14ac:dyDescent="0.2">
      <c r="B16" s="20" t="s">
        <v>82</v>
      </c>
      <c r="C16" s="439" t="s">
        <v>215</v>
      </c>
      <c r="D16" s="440"/>
      <c r="E16" s="440"/>
      <c r="F16" s="440"/>
      <c r="G16" s="18" t="s">
        <v>83</v>
      </c>
      <c r="H16" s="437" t="s">
        <v>70</v>
      </c>
      <c r="I16" s="438"/>
      <c r="J16" s="19"/>
      <c r="K16" s="19"/>
      <c r="M16" s="23" t="s">
        <v>84</v>
      </c>
    </row>
    <row r="17" spans="2:14" ht="36" customHeight="1" x14ac:dyDescent="0.2">
      <c r="B17" s="20" t="s">
        <v>85</v>
      </c>
      <c r="C17" s="433" t="s">
        <v>204</v>
      </c>
      <c r="D17" s="433"/>
      <c r="E17" s="433"/>
      <c r="F17" s="433"/>
      <c r="G17" s="433"/>
      <c r="H17" s="433"/>
      <c r="I17" s="434"/>
      <c r="J17" s="24"/>
      <c r="K17" s="24"/>
      <c r="M17" s="23" t="s">
        <v>86</v>
      </c>
      <c r="N17" s="6" t="s">
        <v>39</v>
      </c>
    </row>
    <row r="18" spans="2:14" ht="30.75" customHeight="1" x14ac:dyDescent="0.2">
      <c r="B18" s="20" t="s">
        <v>87</v>
      </c>
      <c r="C18" s="436" t="s">
        <v>163</v>
      </c>
      <c r="D18" s="436"/>
      <c r="E18" s="436"/>
      <c r="F18" s="436"/>
      <c r="G18" s="436"/>
      <c r="H18" s="436"/>
      <c r="I18" s="441"/>
      <c r="J18" s="25"/>
      <c r="K18" s="25"/>
      <c r="M18" s="23" t="s">
        <v>88</v>
      </c>
      <c r="N18" s="6" t="s">
        <v>40</v>
      </c>
    </row>
    <row r="19" spans="2:14" ht="30.75" customHeight="1" x14ac:dyDescent="0.2">
      <c r="B19" s="20" t="s">
        <v>89</v>
      </c>
      <c r="C19" s="436" t="s">
        <v>159</v>
      </c>
      <c r="D19" s="436"/>
      <c r="E19" s="436"/>
      <c r="F19" s="436"/>
      <c r="G19" s="436"/>
      <c r="H19" s="436"/>
      <c r="I19" s="441"/>
      <c r="J19" s="26"/>
      <c r="K19" s="26"/>
      <c r="M19" s="23"/>
      <c r="N19" s="6" t="s">
        <v>41</v>
      </c>
    </row>
    <row r="20" spans="2:14" ht="30.75" customHeight="1" x14ac:dyDescent="0.2">
      <c r="B20" s="20" t="s">
        <v>90</v>
      </c>
      <c r="C20" s="442" t="s">
        <v>151</v>
      </c>
      <c r="D20" s="442"/>
      <c r="E20" s="442"/>
      <c r="F20" s="442"/>
      <c r="G20" s="442"/>
      <c r="H20" s="442"/>
      <c r="I20" s="443"/>
      <c r="J20" s="27"/>
      <c r="K20" s="27"/>
      <c r="M20" s="23" t="s">
        <v>91</v>
      </c>
      <c r="N20" s="6" t="s">
        <v>42</v>
      </c>
    </row>
    <row r="21" spans="2:14" ht="27.75" customHeight="1" x14ac:dyDescent="0.2">
      <c r="B21" s="444" t="s">
        <v>92</v>
      </c>
      <c r="C21" s="446" t="s">
        <v>93</v>
      </c>
      <c r="D21" s="446"/>
      <c r="E21" s="446"/>
      <c r="F21" s="447" t="s">
        <v>94</v>
      </c>
      <c r="G21" s="447"/>
      <c r="H21" s="447"/>
      <c r="I21" s="448"/>
      <c r="J21" s="28"/>
      <c r="K21" s="28"/>
      <c r="M21" s="23" t="s">
        <v>79</v>
      </c>
      <c r="N21" s="6" t="s">
        <v>43</v>
      </c>
    </row>
    <row r="22" spans="2:14" ht="27" customHeight="1" x14ac:dyDescent="0.2">
      <c r="B22" s="445"/>
      <c r="C22" s="436" t="s">
        <v>160</v>
      </c>
      <c r="D22" s="436"/>
      <c r="E22" s="436"/>
      <c r="F22" s="436" t="s">
        <v>161</v>
      </c>
      <c r="G22" s="436"/>
      <c r="H22" s="436"/>
      <c r="I22" s="441"/>
      <c r="J22" s="26"/>
      <c r="K22" s="26"/>
      <c r="M22" s="23" t="s">
        <v>95</v>
      </c>
      <c r="N22" s="6" t="s">
        <v>44</v>
      </c>
    </row>
    <row r="23" spans="2:14" ht="39.75" customHeight="1" x14ac:dyDescent="0.2">
      <c r="B23" s="20" t="s">
        <v>96</v>
      </c>
      <c r="C23" s="437" t="s">
        <v>151</v>
      </c>
      <c r="D23" s="437"/>
      <c r="E23" s="437"/>
      <c r="F23" s="437" t="s">
        <v>151</v>
      </c>
      <c r="G23" s="437"/>
      <c r="H23" s="437"/>
      <c r="I23" s="438"/>
      <c r="J23" s="19"/>
      <c r="K23" s="19"/>
      <c r="M23" s="23"/>
      <c r="N23" s="6" t="s">
        <v>45</v>
      </c>
    </row>
    <row r="24" spans="2:14" ht="44.25" customHeight="1" x14ac:dyDescent="0.2">
      <c r="B24" s="20" t="s">
        <v>97</v>
      </c>
      <c r="C24" s="458" t="s">
        <v>205</v>
      </c>
      <c r="D24" s="459"/>
      <c r="E24" s="460"/>
      <c r="F24" s="425" t="s">
        <v>206</v>
      </c>
      <c r="G24" s="426"/>
      <c r="H24" s="426"/>
      <c r="I24" s="427"/>
      <c r="J24" s="25"/>
      <c r="K24" s="25"/>
      <c r="M24" s="29"/>
      <c r="N24" s="6" t="s">
        <v>46</v>
      </c>
    </row>
    <row r="25" spans="2:14" ht="29.25" customHeight="1" x14ac:dyDescent="0.2">
      <c r="B25" s="20" t="s">
        <v>98</v>
      </c>
      <c r="C25" s="461" t="s">
        <v>215</v>
      </c>
      <c r="D25" s="462"/>
      <c r="E25" s="463"/>
      <c r="F25" s="18" t="s">
        <v>99</v>
      </c>
      <c r="G25" s="464">
        <v>0.3</v>
      </c>
      <c r="H25" s="465"/>
      <c r="I25" s="466"/>
      <c r="J25" s="30"/>
      <c r="K25" s="30"/>
      <c r="M25" s="29"/>
    </row>
    <row r="26" spans="2:14" ht="27" customHeight="1" x14ac:dyDescent="0.2">
      <c r="B26" s="20" t="s">
        <v>100</v>
      </c>
      <c r="C26" s="425" t="s">
        <v>216</v>
      </c>
      <c r="D26" s="426"/>
      <c r="E26" s="467"/>
      <c r="F26" s="18" t="s">
        <v>101</v>
      </c>
      <c r="G26" s="468">
        <v>0.3</v>
      </c>
      <c r="H26" s="469"/>
      <c r="I26" s="470"/>
      <c r="J26" s="31"/>
      <c r="K26" s="31"/>
      <c r="M26" s="29"/>
    </row>
    <row r="27" spans="2:14" ht="47.25" customHeight="1" x14ac:dyDescent="0.2">
      <c r="B27" s="112" t="s">
        <v>102</v>
      </c>
      <c r="C27" s="471" t="s">
        <v>86</v>
      </c>
      <c r="D27" s="472"/>
      <c r="E27" s="473"/>
      <c r="F27" s="32" t="s">
        <v>103</v>
      </c>
      <c r="G27" s="468" t="s">
        <v>182</v>
      </c>
      <c r="H27" s="469"/>
      <c r="I27" s="470"/>
      <c r="J27" s="28"/>
      <c r="K27" s="28"/>
      <c r="M27" s="29"/>
    </row>
    <row r="28" spans="2:14" ht="30" customHeight="1" x14ac:dyDescent="0.2">
      <c r="B28" s="474" t="s">
        <v>104</v>
      </c>
      <c r="C28" s="475"/>
      <c r="D28" s="475"/>
      <c r="E28" s="475"/>
      <c r="F28" s="475"/>
      <c r="G28" s="475"/>
      <c r="H28" s="475"/>
      <c r="I28" s="47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2">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2">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2">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2">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2">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2">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2">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2">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2">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2">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2">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2">
      <c r="B42" s="77" t="s">
        <v>125</v>
      </c>
      <c r="C42" s="477" t="s">
        <v>224</v>
      </c>
      <c r="D42" s="477"/>
      <c r="E42" s="477"/>
      <c r="F42" s="477"/>
      <c r="G42" s="477"/>
      <c r="H42" s="477"/>
      <c r="I42" s="478"/>
      <c r="J42" s="39"/>
      <c r="K42" s="39"/>
    </row>
    <row r="43" spans="2:11" ht="29.25" customHeight="1" x14ac:dyDescent="0.2">
      <c r="B43" s="474" t="s">
        <v>126</v>
      </c>
      <c r="C43" s="475"/>
      <c r="D43" s="475"/>
      <c r="E43" s="475"/>
      <c r="F43" s="475"/>
      <c r="G43" s="475"/>
      <c r="H43" s="475"/>
      <c r="I43" s="476"/>
      <c r="J43" s="58"/>
      <c r="K43" s="58"/>
    </row>
    <row r="44" spans="2:11" ht="32.25" customHeight="1" x14ac:dyDescent="0.2">
      <c r="B44" s="449"/>
      <c r="C44" s="450"/>
      <c r="D44" s="450"/>
      <c r="E44" s="450"/>
      <c r="F44" s="450"/>
      <c r="G44" s="450"/>
      <c r="H44" s="450"/>
      <c r="I44" s="451"/>
      <c r="J44" s="58"/>
      <c r="K44" s="58"/>
    </row>
    <row r="45" spans="2:11" ht="32.25" customHeight="1" x14ac:dyDescent="0.2">
      <c r="B45" s="452"/>
      <c r="C45" s="453"/>
      <c r="D45" s="453"/>
      <c r="E45" s="453"/>
      <c r="F45" s="453"/>
      <c r="G45" s="453"/>
      <c r="H45" s="453"/>
      <c r="I45" s="454"/>
      <c r="J45" s="39"/>
      <c r="K45" s="39"/>
    </row>
    <row r="46" spans="2:11" ht="32.25" customHeight="1" x14ac:dyDescent="0.2">
      <c r="B46" s="452"/>
      <c r="C46" s="453"/>
      <c r="D46" s="453"/>
      <c r="E46" s="453"/>
      <c r="F46" s="453"/>
      <c r="G46" s="453"/>
      <c r="H46" s="453"/>
      <c r="I46" s="454"/>
      <c r="J46" s="39"/>
      <c r="K46" s="39"/>
    </row>
    <row r="47" spans="2:11" ht="32.25" customHeight="1" x14ac:dyDescent="0.2">
      <c r="B47" s="452"/>
      <c r="C47" s="453"/>
      <c r="D47" s="453"/>
      <c r="E47" s="453"/>
      <c r="F47" s="453"/>
      <c r="G47" s="453"/>
      <c r="H47" s="453"/>
      <c r="I47" s="454"/>
      <c r="J47" s="39"/>
      <c r="K47" s="39"/>
    </row>
    <row r="48" spans="2:11" ht="32.25" customHeight="1" x14ac:dyDescent="0.2">
      <c r="B48" s="455"/>
      <c r="C48" s="456"/>
      <c r="D48" s="456"/>
      <c r="E48" s="456"/>
      <c r="F48" s="456"/>
      <c r="G48" s="456"/>
      <c r="H48" s="456"/>
      <c r="I48" s="457"/>
      <c r="J48" s="40"/>
      <c r="K48" s="40"/>
    </row>
    <row r="49" spans="2:11" ht="83.25" customHeight="1" x14ac:dyDescent="0.2">
      <c r="B49" s="20" t="s">
        <v>127</v>
      </c>
      <c r="C49" s="477" t="s">
        <v>224</v>
      </c>
      <c r="D49" s="477"/>
      <c r="E49" s="477"/>
      <c r="F49" s="477"/>
      <c r="G49" s="477"/>
      <c r="H49" s="477"/>
      <c r="I49" s="478"/>
      <c r="J49" s="41"/>
      <c r="K49" s="41"/>
    </row>
    <row r="50" spans="2:11" ht="34.5" customHeight="1" x14ac:dyDescent="0.2">
      <c r="B50" s="20" t="s">
        <v>128</v>
      </c>
      <c r="C50" s="479" t="s">
        <v>182</v>
      </c>
      <c r="D50" s="479"/>
      <c r="E50" s="479"/>
      <c r="F50" s="479"/>
      <c r="G50" s="479"/>
      <c r="H50" s="479"/>
      <c r="I50" s="480"/>
      <c r="J50" s="41"/>
      <c r="K50" s="41"/>
    </row>
    <row r="51" spans="2:11" ht="34.5" customHeight="1" x14ac:dyDescent="0.2">
      <c r="B51" s="114" t="s">
        <v>129</v>
      </c>
      <c r="C51" s="481" t="s">
        <v>225</v>
      </c>
      <c r="D51" s="482"/>
      <c r="E51" s="482"/>
      <c r="F51" s="482"/>
      <c r="G51" s="482"/>
      <c r="H51" s="482"/>
      <c r="I51" s="483"/>
      <c r="J51" s="41"/>
      <c r="K51" s="41"/>
    </row>
    <row r="52" spans="2:11" ht="29.25" customHeight="1" x14ac:dyDescent="0.2">
      <c r="B52" s="474" t="s">
        <v>130</v>
      </c>
      <c r="C52" s="475"/>
      <c r="D52" s="475"/>
      <c r="E52" s="475"/>
      <c r="F52" s="475"/>
      <c r="G52" s="475"/>
      <c r="H52" s="475"/>
      <c r="I52" s="476"/>
      <c r="J52" s="41"/>
      <c r="K52" s="41"/>
    </row>
    <row r="53" spans="2:11" ht="33" customHeight="1" x14ac:dyDescent="0.2">
      <c r="B53" s="484" t="s">
        <v>131</v>
      </c>
      <c r="C53" s="111" t="s">
        <v>132</v>
      </c>
      <c r="D53" s="485" t="s">
        <v>133</v>
      </c>
      <c r="E53" s="485"/>
      <c r="F53" s="485"/>
      <c r="G53" s="485" t="s">
        <v>134</v>
      </c>
      <c r="H53" s="485"/>
      <c r="I53" s="486"/>
      <c r="J53" s="42"/>
      <c r="K53" s="42"/>
    </row>
    <row r="54" spans="2:11" ht="31.5" customHeight="1" x14ac:dyDescent="0.2">
      <c r="B54" s="484"/>
      <c r="C54" s="43"/>
      <c r="D54" s="479"/>
      <c r="E54" s="479"/>
      <c r="F54" s="479"/>
      <c r="G54" s="487"/>
      <c r="H54" s="487"/>
      <c r="I54" s="488"/>
      <c r="J54" s="42"/>
      <c r="K54" s="42"/>
    </row>
    <row r="55" spans="2:11" ht="31.5" customHeight="1" x14ac:dyDescent="0.2">
      <c r="B55" s="114" t="s">
        <v>135</v>
      </c>
      <c r="C55" s="500" t="s">
        <v>164</v>
      </c>
      <c r="D55" s="500"/>
      <c r="E55" s="501" t="s">
        <v>136</v>
      </c>
      <c r="F55" s="501"/>
      <c r="G55" s="500" t="s">
        <v>186</v>
      </c>
      <c r="H55" s="500"/>
      <c r="I55" s="502"/>
      <c r="J55" s="44"/>
      <c r="K55" s="44"/>
    </row>
    <row r="56" spans="2:11" ht="31.5" customHeight="1" x14ac:dyDescent="0.2">
      <c r="B56" s="114" t="s">
        <v>137</v>
      </c>
      <c r="C56" s="479" t="s">
        <v>364</v>
      </c>
      <c r="D56" s="479"/>
      <c r="E56" s="503" t="s">
        <v>138</v>
      </c>
      <c r="F56" s="503"/>
      <c r="G56" s="500" t="s">
        <v>184</v>
      </c>
      <c r="H56" s="500"/>
      <c r="I56" s="502"/>
      <c r="J56" s="44"/>
      <c r="K56" s="44"/>
    </row>
    <row r="57" spans="2:11" ht="31.5" customHeight="1" x14ac:dyDescent="0.2">
      <c r="B57" s="114" t="s">
        <v>139</v>
      </c>
      <c r="C57" s="479"/>
      <c r="D57" s="479"/>
      <c r="E57" s="489" t="s">
        <v>140</v>
      </c>
      <c r="F57" s="490"/>
      <c r="G57" s="493"/>
      <c r="H57" s="494"/>
      <c r="I57" s="495"/>
      <c r="J57" s="45"/>
      <c r="K57" s="45"/>
    </row>
    <row r="58" spans="2:11" ht="31.5" customHeight="1" thickBot="1" x14ac:dyDescent="0.25">
      <c r="B58" s="78" t="s">
        <v>141</v>
      </c>
      <c r="C58" s="499"/>
      <c r="D58" s="499"/>
      <c r="E58" s="491"/>
      <c r="F58" s="492"/>
      <c r="G58" s="496"/>
      <c r="H58" s="497"/>
      <c r="I58" s="498"/>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6.7109375" customWidth="1"/>
    <col min="6" max="6" width="31" customWidth="1"/>
    <col min="7" max="8" width="16.140625" customWidth="1"/>
    <col min="9" max="9" width="16.28515625" customWidth="1"/>
    <col min="10" max="10" width="15.7109375" customWidth="1"/>
    <col min="11" max="11" width="54.42578125" customWidth="1"/>
    <col min="13" max="13" width="17.85546875" bestFit="1" customWidth="1"/>
    <col min="108" max="108" width="11.42578125" customWidth="1"/>
    <col min="198" max="198" width="1.42578125" customWidth="1"/>
  </cols>
  <sheetData>
    <row r="1" spans="2:13" ht="18" customHeight="1" thickBot="1" x14ac:dyDescent="0.3">
      <c r="B1" s="508"/>
      <c r="C1" s="511" t="s">
        <v>24</v>
      </c>
      <c r="D1" s="512"/>
      <c r="E1" s="512"/>
      <c r="F1" s="512"/>
      <c r="G1" s="512"/>
      <c r="H1" s="513"/>
      <c r="I1" s="514"/>
      <c r="J1" s="515"/>
    </row>
    <row r="2" spans="2:13" ht="18" customHeight="1" thickBot="1" x14ac:dyDescent="0.3">
      <c r="B2" s="509"/>
      <c r="C2" s="520" t="s">
        <v>25</v>
      </c>
      <c r="D2" s="521"/>
      <c r="E2" s="521"/>
      <c r="F2" s="521"/>
      <c r="G2" s="521"/>
      <c r="H2" s="522"/>
      <c r="I2" s="516"/>
      <c r="J2" s="517"/>
    </row>
    <row r="3" spans="2:13" ht="18" customHeight="1" thickBot="1" x14ac:dyDescent="0.3">
      <c r="B3" s="509"/>
      <c r="C3" s="520" t="s">
        <v>142</v>
      </c>
      <c r="D3" s="521"/>
      <c r="E3" s="521"/>
      <c r="F3" s="521"/>
      <c r="G3" s="521"/>
      <c r="H3" s="522"/>
      <c r="I3" s="516"/>
      <c r="J3" s="517"/>
    </row>
    <row r="4" spans="2:13" ht="18" customHeight="1" thickBot="1" x14ac:dyDescent="0.3">
      <c r="B4" s="510"/>
      <c r="C4" s="520" t="s">
        <v>143</v>
      </c>
      <c r="D4" s="521"/>
      <c r="E4" s="521"/>
      <c r="F4" s="522"/>
      <c r="G4" s="523" t="s">
        <v>190</v>
      </c>
      <c r="H4" s="524"/>
      <c r="I4" s="518"/>
      <c r="J4" s="519"/>
    </row>
    <row r="5" spans="2:13" ht="18" customHeight="1" thickBot="1" x14ac:dyDescent="0.3">
      <c r="B5" s="51"/>
      <c r="C5" s="52"/>
      <c r="D5" s="52"/>
      <c r="E5" s="52"/>
      <c r="F5" s="52"/>
      <c r="G5" s="52"/>
      <c r="H5" s="52"/>
      <c r="I5" s="52"/>
      <c r="J5" s="53"/>
    </row>
    <row r="6" spans="2:13" ht="51.75" customHeight="1" thickBot="1" x14ac:dyDescent="0.3">
      <c r="B6" s="1" t="s">
        <v>185</v>
      </c>
      <c r="C6" s="527" t="s">
        <v>154</v>
      </c>
      <c r="D6" s="528"/>
      <c r="E6" s="529"/>
      <c r="F6" s="54"/>
      <c r="G6" s="52"/>
      <c r="H6" s="52"/>
      <c r="I6" s="52"/>
      <c r="J6" s="53"/>
    </row>
    <row r="7" spans="2:13" ht="32.25" customHeight="1" thickBot="1" x14ac:dyDescent="0.3">
      <c r="B7" s="2" t="s">
        <v>0</v>
      </c>
      <c r="C7" s="527" t="s">
        <v>155</v>
      </c>
      <c r="D7" s="528"/>
      <c r="E7" s="529"/>
      <c r="F7" s="54"/>
      <c r="G7" s="52"/>
      <c r="H7" s="52"/>
      <c r="I7" s="52"/>
      <c r="J7" s="53"/>
    </row>
    <row r="8" spans="2:13" ht="32.25" customHeight="1" thickBot="1" x14ac:dyDescent="0.3">
      <c r="B8" s="2" t="s">
        <v>144</v>
      </c>
      <c r="C8" s="527" t="s">
        <v>363</v>
      </c>
      <c r="D8" s="528"/>
      <c r="E8" s="529"/>
      <c r="F8" s="4"/>
      <c r="G8" s="52"/>
      <c r="H8" s="52"/>
      <c r="I8" s="52"/>
      <c r="J8" s="53"/>
    </row>
    <row r="9" spans="2:13" ht="33.75" customHeight="1" thickBot="1" x14ac:dyDescent="0.3">
      <c r="B9" s="2" t="s">
        <v>28</v>
      </c>
      <c r="C9" s="527" t="s">
        <v>184</v>
      </c>
      <c r="D9" s="528"/>
      <c r="E9" s="529"/>
      <c r="F9" s="54"/>
      <c r="G9" s="52"/>
      <c r="H9" s="52"/>
      <c r="I9" s="52"/>
      <c r="J9" s="53"/>
    </row>
    <row r="10" spans="2:13" ht="32.25" customHeight="1" thickBot="1" x14ac:dyDescent="0.3">
      <c r="B10" s="2" t="s">
        <v>197</v>
      </c>
      <c r="C10" s="527" t="s">
        <v>202</v>
      </c>
      <c r="D10" s="528"/>
      <c r="E10" s="529"/>
    </row>
    <row r="12" spans="2:13" x14ac:dyDescent="0.25">
      <c r="B12" s="537" t="s">
        <v>217</v>
      </c>
      <c r="C12" s="538"/>
      <c r="D12" s="538"/>
      <c r="E12" s="538"/>
      <c r="F12" s="538"/>
      <c r="G12" s="538"/>
      <c r="H12" s="539"/>
      <c r="I12" s="531" t="s">
        <v>145</v>
      </c>
      <c r="J12" s="532"/>
      <c r="K12" s="532"/>
    </row>
    <row r="13" spans="2:13" s="56" customFormat="1" ht="30" customHeight="1" x14ac:dyDescent="0.25">
      <c r="B13" s="525" t="s">
        <v>146</v>
      </c>
      <c r="C13" s="525" t="s">
        <v>147</v>
      </c>
      <c r="D13" s="525" t="s">
        <v>196</v>
      </c>
      <c r="E13" s="525" t="s">
        <v>148</v>
      </c>
      <c r="F13" s="525" t="s">
        <v>149</v>
      </c>
      <c r="G13" s="525" t="s">
        <v>191</v>
      </c>
      <c r="H13" s="525" t="s">
        <v>192</v>
      </c>
      <c r="I13" s="533" t="s">
        <v>193</v>
      </c>
      <c r="J13" s="535" t="s">
        <v>194</v>
      </c>
      <c r="K13" s="530" t="s">
        <v>195</v>
      </c>
    </row>
    <row r="14" spans="2:13" s="56" customFormat="1" x14ac:dyDescent="0.25">
      <c r="B14" s="526"/>
      <c r="C14" s="526"/>
      <c r="D14" s="526"/>
      <c r="E14" s="526"/>
      <c r="F14" s="526"/>
      <c r="G14" s="526"/>
      <c r="H14" s="526"/>
      <c r="I14" s="534"/>
      <c r="J14" s="536"/>
      <c r="K14" s="530"/>
    </row>
    <row r="15" spans="2:13" s="56" customFormat="1" ht="105" x14ac:dyDescent="0.25">
      <c r="B15" s="96">
        <v>1</v>
      </c>
      <c r="C15" s="140" t="s">
        <v>229</v>
      </c>
      <c r="D15" s="95">
        <v>0.19</v>
      </c>
      <c r="E15" s="91"/>
      <c r="F15" s="93" t="s">
        <v>230</v>
      </c>
      <c r="G15" s="169">
        <v>0.19</v>
      </c>
      <c r="H15" s="106">
        <v>43160</v>
      </c>
      <c r="I15" s="104">
        <v>0.19</v>
      </c>
      <c r="J15" s="110">
        <v>43132</v>
      </c>
      <c r="K15" s="101"/>
      <c r="M15" s="108"/>
    </row>
    <row r="16" spans="2:13" ht="60" x14ac:dyDescent="0.25">
      <c r="B16" s="139">
        <v>2</v>
      </c>
      <c r="C16" s="102" t="s">
        <v>231</v>
      </c>
      <c r="D16" s="95">
        <v>0.02</v>
      </c>
      <c r="E16" s="91"/>
      <c r="F16" s="93" t="s">
        <v>232</v>
      </c>
      <c r="G16" s="169">
        <v>0.02</v>
      </c>
      <c r="H16" s="106">
        <v>43344</v>
      </c>
      <c r="I16" s="104"/>
      <c r="J16" s="110"/>
      <c r="K16" s="101"/>
      <c r="M16" s="109"/>
    </row>
    <row r="17" spans="2:11" ht="75" x14ac:dyDescent="0.25">
      <c r="B17" s="168">
        <v>3</v>
      </c>
      <c r="C17" s="75" t="s">
        <v>226</v>
      </c>
      <c r="D17" s="95">
        <v>0.04</v>
      </c>
      <c r="E17" s="91"/>
      <c r="F17" s="93" t="s">
        <v>233</v>
      </c>
      <c r="G17" s="169">
        <v>0.04</v>
      </c>
      <c r="H17" s="106">
        <v>43435</v>
      </c>
      <c r="I17" s="104"/>
      <c r="J17" s="110"/>
      <c r="K17" s="101"/>
    </row>
    <row r="18" spans="2:11" x14ac:dyDescent="0.25">
      <c r="B18" s="504" t="s">
        <v>17</v>
      </c>
      <c r="C18" s="505"/>
      <c r="D18" s="57">
        <f>SUM(D15:D17)</f>
        <v>0.25</v>
      </c>
      <c r="E18" s="506" t="s">
        <v>17</v>
      </c>
      <c r="F18" s="507"/>
      <c r="G18" s="57">
        <f>SUM(G15:G17)</f>
        <v>0.25</v>
      </c>
      <c r="H18" s="167"/>
      <c r="I18" s="105">
        <f>SUM(I15:I17)</f>
        <v>0.19</v>
      </c>
      <c r="J18" s="103"/>
      <c r="K18" s="103"/>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opLeftCell="A34" zoomScale="85" zoomScaleNormal="85" zoomScalePageLayoutView="85" workbookViewId="0">
      <selection activeCell="B40" sqref="B40:I44"/>
    </sheetView>
  </sheetViews>
  <sheetFormatPr baseColWidth="10" defaultColWidth="10.85546875" defaultRowHeight="12.75" x14ac:dyDescent="0.2"/>
  <cols>
    <col min="1" max="1" width="1" style="173" customWidth="1"/>
    <col min="2" max="2" width="25.42578125" style="208" customWidth="1"/>
    <col min="3" max="3" width="14.5703125" style="173" customWidth="1"/>
    <col min="4" max="4" width="15.7109375" style="173" customWidth="1"/>
    <col min="5" max="5" width="23.42578125" style="173" customWidth="1"/>
    <col min="6" max="6" width="20.85546875" style="173" customWidth="1"/>
    <col min="7" max="7" width="19.85546875" style="208" customWidth="1"/>
    <col min="8" max="8" width="19.85546875" style="173" customWidth="1"/>
    <col min="9" max="9" width="16.28515625" style="173" customWidth="1"/>
    <col min="10" max="11" width="22.42578125" style="173" customWidth="1"/>
    <col min="12" max="24" width="10.85546875" style="171"/>
    <col min="25" max="16384" width="10.85546875" style="173"/>
  </cols>
  <sheetData>
    <row r="1" spans="1:15" ht="37.5" customHeight="1" x14ac:dyDescent="0.2">
      <c r="A1" s="265"/>
      <c r="B1" s="540"/>
      <c r="C1" s="543" t="s">
        <v>25</v>
      </c>
      <c r="D1" s="543"/>
      <c r="E1" s="543"/>
      <c r="F1" s="543"/>
      <c r="G1" s="543"/>
      <c r="H1" s="543"/>
      <c r="I1" s="544"/>
      <c r="J1" s="170"/>
      <c r="K1" s="170"/>
      <c r="L1" s="212"/>
      <c r="M1" s="213" t="s">
        <v>47</v>
      </c>
      <c r="N1" s="212"/>
      <c r="O1" s="212"/>
    </row>
    <row r="2" spans="1:15" ht="37.5" customHeight="1" x14ac:dyDescent="0.2">
      <c r="A2" s="266"/>
      <c r="B2" s="541"/>
      <c r="C2" s="627" t="s">
        <v>239</v>
      </c>
      <c r="D2" s="627"/>
      <c r="E2" s="627"/>
      <c r="F2" s="627"/>
      <c r="G2" s="627"/>
      <c r="H2" s="627"/>
      <c r="I2" s="626"/>
      <c r="J2" s="170"/>
      <c r="K2" s="170"/>
      <c r="L2" s="212"/>
      <c r="M2" s="213" t="s">
        <v>48</v>
      </c>
      <c r="N2" s="212"/>
      <c r="O2" s="212"/>
    </row>
    <row r="3" spans="1:15" ht="37.5" customHeight="1" thickBot="1" x14ac:dyDescent="0.25">
      <c r="A3" s="266"/>
      <c r="B3" s="542"/>
      <c r="C3" s="548" t="s">
        <v>240</v>
      </c>
      <c r="D3" s="548"/>
      <c r="E3" s="548"/>
      <c r="F3" s="548" t="s">
        <v>241</v>
      </c>
      <c r="G3" s="548"/>
      <c r="H3" s="548"/>
      <c r="I3" s="546"/>
      <c r="J3" s="170"/>
      <c r="K3" s="170"/>
      <c r="L3" s="212"/>
      <c r="M3" s="213" t="s">
        <v>50</v>
      </c>
      <c r="N3" s="212"/>
      <c r="O3" s="212"/>
    </row>
    <row r="4" spans="1:15" ht="23.25" customHeight="1" x14ac:dyDescent="0.2">
      <c r="A4" s="266"/>
      <c r="B4" s="549" t="s">
        <v>351</v>
      </c>
      <c r="C4" s="550"/>
      <c r="D4" s="550"/>
      <c r="E4" s="550"/>
      <c r="F4" s="550"/>
      <c r="G4" s="550"/>
      <c r="H4" s="550"/>
      <c r="I4" s="551"/>
      <c r="J4" s="174"/>
      <c r="K4" s="174"/>
      <c r="L4" s="212"/>
      <c r="M4" s="212"/>
      <c r="N4" s="212"/>
      <c r="O4" s="212"/>
    </row>
    <row r="5" spans="1:15" ht="24" customHeight="1" x14ac:dyDescent="0.2">
      <c r="A5" s="266"/>
      <c r="B5" s="552" t="s">
        <v>234</v>
      </c>
      <c r="C5" s="628"/>
      <c r="D5" s="628"/>
      <c r="E5" s="628"/>
      <c r="F5" s="628"/>
      <c r="G5" s="628"/>
      <c r="H5" s="628"/>
      <c r="I5" s="629"/>
      <c r="J5" s="175"/>
      <c r="K5" s="175"/>
      <c r="L5" s="212"/>
      <c r="M5" s="212"/>
      <c r="N5" s="212" t="s">
        <v>57</v>
      </c>
      <c r="O5" s="212"/>
    </row>
    <row r="6" spans="1:15" ht="30.75" customHeight="1" x14ac:dyDescent="0.2">
      <c r="A6" s="266"/>
      <c r="B6" s="328" t="s">
        <v>242</v>
      </c>
      <c r="C6" s="330">
        <v>1</v>
      </c>
      <c r="D6" s="630" t="s">
        <v>243</v>
      </c>
      <c r="E6" s="630"/>
      <c r="F6" s="631" t="s">
        <v>352</v>
      </c>
      <c r="G6" s="631"/>
      <c r="H6" s="631"/>
      <c r="I6" s="632"/>
      <c r="J6" s="177"/>
      <c r="K6" s="177"/>
      <c r="L6" s="212"/>
      <c r="M6" s="213" t="s">
        <v>60</v>
      </c>
      <c r="N6" s="212" t="s">
        <v>61</v>
      </c>
      <c r="O6" s="212"/>
    </row>
    <row r="7" spans="1:15" ht="30.75" customHeight="1" x14ac:dyDescent="0.2">
      <c r="A7" s="266"/>
      <c r="B7" s="328" t="s">
        <v>244</v>
      </c>
      <c r="C7" s="330" t="s">
        <v>81</v>
      </c>
      <c r="D7" s="630" t="s">
        <v>245</v>
      </c>
      <c r="E7" s="630"/>
      <c r="F7" s="633" t="s">
        <v>325</v>
      </c>
      <c r="G7" s="633"/>
      <c r="H7" s="951" t="s">
        <v>246</v>
      </c>
      <c r="I7" s="332" t="s">
        <v>81</v>
      </c>
      <c r="J7" s="179"/>
      <c r="K7" s="179"/>
      <c r="L7" s="212"/>
      <c r="M7" s="213" t="s">
        <v>65</v>
      </c>
      <c r="N7" s="212" t="s">
        <v>66</v>
      </c>
      <c r="O7" s="212"/>
    </row>
    <row r="8" spans="1:15" ht="30.75" customHeight="1" x14ac:dyDescent="0.2">
      <c r="A8" s="266"/>
      <c r="B8" s="328" t="s">
        <v>247</v>
      </c>
      <c r="C8" s="631" t="s">
        <v>289</v>
      </c>
      <c r="D8" s="631"/>
      <c r="E8" s="631"/>
      <c r="F8" s="631"/>
      <c r="G8" s="331" t="s">
        <v>248</v>
      </c>
      <c r="H8" s="636">
        <v>7550</v>
      </c>
      <c r="I8" s="637"/>
      <c r="J8" s="180"/>
      <c r="K8" s="180"/>
      <c r="L8" s="212"/>
      <c r="M8" s="213" t="s">
        <v>69</v>
      </c>
      <c r="N8" s="212" t="s">
        <v>70</v>
      </c>
      <c r="O8" s="212"/>
    </row>
    <row r="9" spans="1:15" ht="30.75" customHeight="1" x14ac:dyDescent="0.2">
      <c r="A9" s="266"/>
      <c r="B9" s="328" t="s">
        <v>48</v>
      </c>
      <c r="C9" s="638" t="s">
        <v>60</v>
      </c>
      <c r="D9" s="638"/>
      <c r="E9" s="638"/>
      <c r="F9" s="638"/>
      <c r="G9" s="331" t="s">
        <v>249</v>
      </c>
      <c r="H9" s="639" t="s">
        <v>290</v>
      </c>
      <c r="I9" s="640"/>
      <c r="J9" s="181"/>
      <c r="K9" s="181"/>
      <c r="L9" s="212"/>
      <c r="M9" s="214" t="s">
        <v>73</v>
      </c>
      <c r="N9" s="212"/>
      <c r="O9" s="212"/>
    </row>
    <row r="10" spans="1:15" ht="39" customHeight="1" x14ac:dyDescent="0.2">
      <c r="A10" s="266"/>
      <c r="B10" s="328" t="s">
        <v>250</v>
      </c>
      <c r="C10" s="631" t="s">
        <v>344</v>
      </c>
      <c r="D10" s="631"/>
      <c r="E10" s="631"/>
      <c r="F10" s="631"/>
      <c r="G10" s="631"/>
      <c r="H10" s="631"/>
      <c r="I10" s="632"/>
      <c r="J10" s="183"/>
      <c r="K10" s="183"/>
      <c r="L10" s="212"/>
      <c r="M10" s="214"/>
      <c r="N10" s="212"/>
      <c r="O10" s="212"/>
    </row>
    <row r="11" spans="1:15" ht="30.75" customHeight="1" x14ac:dyDescent="0.2">
      <c r="A11" s="266"/>
      <c r="B11" s="328" t="s">
        <v>251</v>
      </c>
      <c r="C11" s="641" t="s">
        <v>291</v>
      </c>
      <c r="D11" s="641"/>
      <c r="E11" s="641"/>
      <c r="F11" s="641"/>
      <c r="G11" s="641"/>
      <c r="H11" s="641"/>
      <c r="I11" s="642"/>
      <c r="J11" s="179"/>
      <c r="K11" s="179"/>
      <c r="L11" s="212"/>
      <c r="M11" s="214"/>
      <c r="N11" s="212" t="s">
        <v>76</v>
      </c>
      <c r="O11" s="212"/>
    </row>
    <row r="12" spans="1:15" ht="30.75" customHeight="1" x14ac:dyDescent="0.2">
      <c r="A12" s="266"/>
      <c r="B12" s="328" t="s">
        <v>254</v>
      </c>
      <c r="C12" s="634" t="s">
        <v>314</v>
      </c>
      <c r="D12" s="634"/>
      <c r="E12" s="634"/>
      <c r="F12" s="634"/>
      <c r="G12" s="331" t="s">
        <v>252</v>
      </c>
      <c r="H12" s="643" t="s">
        <v>91</v>
      </c>
      <c r="I12" s="644"/>
      <c r="J12" s="179"/>
      <c r="K12" s="179"/>
      <c r="L12" s="212"/>
      <c r="M12" s="214" t="s">
        <v>80</v>
      </c>
      <c r="N12" s="212" t="s">
        <v>81</v>
      </c>
      <c r="O12" s="212"/>
    </row>
    <row r="13" spans="1:15" ht="30.75" customHeight="1" x14ac:dyDescent="0.2">
      <c r="A13" s="266"/>
      <c r="B13" s="328" t="s">
        <v>255</v>
      </c>
      <c r="C13" s="645" t="s">
        <v>399</v>
      </c>
      <c r="D13" s="645"/>
      <c r="E13" s="645"/>
      <c r="F13" s="645"/>
      <c r="G13" s="331" t="s">
        <v>253</v>
      </c>
      <c r="H13" s="643" t="s">
        <v>70</v>
      </c>
      <c r="I13" s="644"/>
      <c r="J13" s="179"/>
      <c r="K13" s="179"/>
      <c r="L13" s="212"/>
      <c r="M13" s="214" t="s">
        <v>84</v>
      </c>
      <c r="N13" s="212"/>
      <c r="O13" s="212"/>
    </row>
    <row r="14" spans="1:15" ht="64.5" customHeight="1" x14ac:dyDescent="0.2">
      <c r="A14" s="266"/>
      <c r="B14" s="328" t="s">
        <v>256</v>
      </c>
      <c r="C14" s="634" t="s">
        <v>315</v>
      </c>
      <c r="D14" s="634"/>
      <c r="E14" s="634"/>
      <c r="F14" s="634"/>
      <c r="G14" s="634"/>
      <c r="H14" s="634"/>
      <c r="I14" s="635"/>
      <c r="J14" s="183"/>
      <c r="K14" s="183"/>
      <c r="L14" s="212"/>
      <c r="M14" s="214" t="s">
        <v>86</v>
      </c>
      <c r="N14" s="212"/>
      <c r="O14" s="212"/>
    </row>
    <row r="15" spans="1:15" ht="30.75" customHeight="1" x14ac:dyDescent="0.2">
      <c r="A15" s="266"/>
      <c r="B15" s="328" t="s">
        <v>257</v>
      </c>
      <c r="C15" s="634" t="s">
        <v>368</v>
      </c>
      <c r="D15" s="634"/>
      <c r="E15" s="634"/>
      <c r="F15" s="634"/>
      <c r="G15" s="634"/>
      <c r="H15" s="634"/>
      <c r="I15" s="635"/>
      <c r="J15" s="184"/>
      <c r="K15" s="184"/>
      <c r="L15" s="212"/>
      <c r="M15" s="214" t="s">
        <v>88</v>
      </c>
      <c r="N15" s="212"/>
      <c r="O15" s="212"/>
    </row>
    <row r="16" spans="1:15" ht="20.25" customHeight="1" x14ac:dyDescent="0.2">
      <c r="A16" s="266"/>
      <c r="B16" s="328" t="s">
        <v>258</v>
      </c>
      <c r="C16" s="634" t="s">
        <v>316</v>
      </c>
      <c r="D16" s="634"/>
      <c r="E16" s="634"/>
      <c r="F16" s="634"/>
      <c r="G16" s="634"/>
      <c r="H16" s="634"/>
      <c r="I16" s="635"/>
      <c r="J16" s="185"/>
      <c r="K16" s="185"/>
      <c r="L16" s="212"/>
      <c r="M16" s="214"/>
      <c r="N16" s="212"/>
      <c r="O16" s="212"/>
    </row>
    <row r="17" spans="1:15" ht="30.75" customHeight="1" x14ac:dyDescent="0.2">
      <c r="A17" s="266"/>
      <c r="B17" s="328" t="s">
        <v>259</v>
      </c>
      <c r="C17" s="633" t="s">
        <v>309</v>
      </c>
      <c r="D17" s="652"/>
      <c r="E17" s="652"/>
      <c r="F17" s="652"/>
      <c r="G17" s="652"/>
      <c r="H17" s="652"/>
      <c r="I17" s="653"/>
      <c r="J17" s="186"/>
      <c r="K17" s="186"/>
      <c r="L17" s="212"/>
      <c r="M17" s="214" t="s">
        <v>91</v>
      </c>
      <c r="N17" s="212"/>
      <c r="O17" s="212"/>
    </row>
    <row r="18" spans="1:15" ht="18" customHeight="1" x14ac:dyDescent="0.2">
      <c r="A18" s="266"/>
      <c r="B18" s="575" t="s">
        <v>265</v>
      </c>
      <c r="C18" s="654" t="s">
        <v>237</v>
      </c>
      <c r="D18" s="654"/>
      <c r="E18" s="654"/>
      <c r="F18" s="655" t="s">
        <v>238</v>
      </c>
      <c r="G18" s="655"/>
      <c r="H18" s="655"/>
      <c r="I18" s="656"/>
      <c r="J18" s="187"/>
      <c r="K18" s="187"/>
      <c r="L18" s="212"/>
      <c r="M18" s="214" t="s">
        <v>79</v>
      </c>
      <c r="N18" s="212"/>
      <c r="O18" s="212"/>
    </row>
    <row r="19" spans="1:15" ht="39.75" customHeight="1" x14ac:dyDescent="0.2">
      <c r="A19" s="266"/>
      <c r="B19" s="575"/>
      <c r="C19" s="631" t="s">
        <v>317</v>
      </c>
      <c r="D19" s="631"/>
      <c r="E19" s="631"/>
      <c r="F19" s="631" t="s">
        <v>318</v>
      </c>
      <c r="G19" s="631"/>
      <c r="H19" s="631"/>
      <c r="I19" s="632"/>
      <c r="J19" s="185"/>
      <c r="K19" s="185"/>
      <c r="L19" s="212"/>
      <c r="M19" s="214" t="s">
        <v>95</v>
      </c>
      <c r="N19" s="212"/>
      <c r="O19" s="212"/>
    </row>
    <row r="20" spans="1:15" ht="39.75" customHeight="1" x14ac:dyDescent="0.2">
      <c r="A20" s="266"/>
      <c r="B20" s="328" t="s">
        <v>266</v>
      </c>
      <c r="C20" s="657" t="s">
        <v>309</v>
      </c>
      <c r="D20" s="658"/>
      <c r="E20" s="952"/>
      <c r="F20" s="660" t="s">
        <v>309</v>
      </c>
      <c r="G20" s="660"/>
      <c r="H20" s="660"/>
      <c r="I20" s="661"/>
      <c r="J20" s="179"/>
      <c r="K20" s="179"/>
      <c r="L20" s="212"/>
      <c r="M20" s="214"/>
      <c r="N20" s="212"/>
      <c r="O20" s="212"/>
    </row>
    <row r="21" spans="1:15" ht="106.15" customHeight="1" x14ac:dyDescent="0.2">
      <c r="A21" s="266"/>
      <c r="B21" s="328" t="s">
        <v>267</v>
      </c>
      <c r="C21" s="953" t="s">
        <v>319</v>
      </c>
      <c r="D21" s="954"/>
      <c r="E21" s="955"/>
      <c r="F21" s="884" t="s">
        <v>320</v>
      </c>
      <c r="G21" s="885"/>
      <c r="H21" s="885"/>
      <c r="I21" s="956"/>
      <c r="J21" s="184"/>
      <c r="K21" s="184"/>
      <c r="L21" s="212"/>
      <c r="M21" s="214"/>
      <c r="N21" s="212"/>
      <c r="O21" s="212"/>
    </row>
    <row r="22" spans="1:15" ht="23.25" customHeight="1" x14ac:dyDescent="0.2">
      <c r="A22" s="266"/>
      <c r="B22" s="328" t="s">
        <v>268</v>
      </c>
      <c r="C22" s="879">
        <v>44562</v>
      </c>
      <c r="D22" s="890"/>
      <c r="E22" s="957"/>
      <c r="F22" s="282" t="s">
        <v>271</v>
      </c>
      <c r="G22" s="958">
        <v>0.16</v>
      </c>
      <c r="H22" s="282" t="s">
        <v>275</v>
      </c>
      <c r="I22" s="959">
        <v>0.26</v>
      </c>
      <c r="J22" s="189"/>
      <c r="K22" s="189"/>
      <c r="L22" s="212"/>
      <c r="M22" s="214"/>
      <c r="N22" s="212"/>
      <c r="O22" s="212"/>
    </row>
    <row r="23" spans="1:15" ht="27" customHeight="1" x14ac:dyDescent="0.2">
      <c r="A23" s="266"/>
      <c r="B23" s="328" t="s">
        <v>269</v>
      </c>
      <c r="C23" s="879">
        <v>44926</v>
      </c>
      <c r="D23" s="673"/>
      <c r="E23" s="960"/>
      <c r="F23" s="282" t="s">
        <v>272</v>
      </c>
      <c r="G23" s="961">
        <v>0.4</v>
      </c>
      <c r="H23" s="962"/>
      <c r="I23" s="963"/>
      <c r="J23" s="190"/>
      <c r="K23" s="190"/>
      <c r="L23" s="212"/>
      <c r="M23" s="214"/>
      <c r="N23" s="212"/>
      <c r="O23" s="212"/>
    </row>
    <row r="24" spans="1:15" ht="30.75" customHeight="1" x14ac:dyDescent="0.2">
      <c r="A24" s="266"/>
      <c r="B24" s="964" t="s">
        <v>270</v>
      </c>
      <c r="C24" s="965" t="s">
        <v>321</v>
      </c>
      <c r="D24" s="966"/>
      <c r="E24" s="967"/>
      <c r="F24" s="968" t="s">
        <v>274</v>
      </c>
      <c r="G24" s="672" t="s">
        <v>223</v>
      </c>
      <c r="H24" s="673"/>
      <c r="I24" s="674"/>
      <c r="J24" s="187"/>
      <c r="K24" s="187"/>
      <c r="M24" s="188"/>
    </row>
    <row r="25" spans="1:15" ht="22.5" customHeight="1" x14ac:dyDescent="0.2">
      <c r="A25" s="266"/>
      <c r="B25" s="552" t="s">
        <v>235</v>
      </c>
      <c r="C25" s="628"/>
      <c r="D25" s="628"/>
      <c r="E25" s="628"/>
      <c r="F25" s="628"/>
      <c r="G25" s="628"/>
      <c r="H25" s="628"/>
      <c r="I25" s="629"/>
      <c r="J25" s="175"/>
      <c r="K25" s="175"/>
      <c r="M25" s="188"/>
    </row>
    <row r="26" spans="1:15" ht="43.5" customHeight="1" x14ac:dyDescent="0.2">
      <c r="A26" s="266"/>
      <c r="B26" s="191" t="s">
        <v>105</v>
      </c>
      <c r="C26" s="331" t="s">
        <v>261</v>
      </c>
      <c r="D26" s="331" t="s">
        <v>260</v>
      </c>
      <c r="E26" s="289" t="s">
        <v>264</v>
      </c>
      <c r="F26" s="331" t="s">
        <v>263</v>
      </c>
      <c r="G26" s="331" t="s">
        <v>262</v>
      </c>
      <c r="H26" s="289" t="s">
        <v>276</v>
      </c>
      <c r="I26" s="290" t="s">
        <v>273</v>
      </c>
      <c r="J26" s="185"/>
      <c r="K26" s="185"/>
      <c r="M26" s="188"/>
    </row>
    <row r="27" spans="1:15" ht="15.6" customHeight="1" x14ac:dyDescent="0.2">
      <c r="A27" s="266"/>
      <c r="B27" s="191" t="s">
        <v>323</v>
      </c>
      <c r="C27" s="969">
        <v>0</v>
      </c>
      <c r="D27" s="969"/>
      <c r="E27" s="970">
        <f>IF(OR(C27=0,C27=""),0,D27/C27)</f>
        <v>0</v>
      </c>
      <c r="F27" s="971">
        <f>SUM(C27:C38)</f>
        <v>0.7974</v>
      </c>
      <c r="G27" s="972">
        <f>SUM(D27:D38)</f>
        <v>0</v>
      </c>
      <c r="H27" s="970">
        <f>+(D27*100%)/$G$23</f>
        <v>0</v>
      </c>
      <c r="I27" s="973">
        <f>G27+I22</f>
        <v>0.26</v>
      </c>
      <c r="J27" s="185"/>
      <c r="K27" s="185"/>
      <c r="M27" s="188"/>
    </row>
    <row r="28" spans="1:15" ht="15.6" customHeight="1" x14ac:dyDescent="0.2">
      <c r="A28" s="266"/>
      <c r="B28" s="191" t="s">
        <v>114</v>
      </c>
      <c r="C28" s="969">
        <v>0</v>
      </c>
      <c r="D28" s="969"/>
      <c r="E28" s="970">
        <f t="shared" ref="E28:E38" si="0">IF(OR(C28=0,C28=""),0,D28/C28)</f>
        <v>0</v>
      </c>
      <c r="F28" s="611"/>
      <c r="G28" s="608"/>
      <c r="H28" s="970" t="str">
        <f>+IF(D28="","",((D28*100%)/$G$23)+H27)</f>
        <v/>
      </c>
      <c r="I28" s="606"/>
      <c r="J28" s="185"/>
      <c r="K28" s="185"/>
      <c r="M28" s="188"/>
    </row>
    <row r="29" spans="1:15" ht="15.6" customHeight="1" x14ac:dyDescent="0.2">
      <c r="A29" s="266"/>
      <c r="B29" s="191" t="s">
        <v>115</v>
      </c>
      <c r="C29" s="969">
        <v>6.4199999999999993E-2</v>
      </c>
      <c r="D29" s="969"/>
      <c r="E29" s="970">
        <f t="shared" si="0"/>
        <v>0</v>
      </c>
      <c r="F29" s="611"/>
      <c r="G29" s="608"/>
      <c r="H29" s="970" t="str">
        <f t="shared" ref="H29:H38" si="1">+IF(D29="","",((D29*100%)/$G$23)+H28)</f>
        <v/>
      </c>
      <c r="I29" s="606"/>
      <c r="J29" s="185"/>
      <c r="K29" s="185"/>
      <c r="M29" s="188"/>
    </row>
    <row r="30" spans="1:15" ht="15.6" customHeight="1" x14ac:dyDescent="0.2">
      <c r="A30" s="266"/>
      <c r="B30" s="191" t="s">
        <v>116</v>
      </c>
      <c r="C30" s="969">
        <v>6.4199999999999993E-2</v>
      </c>
      <c r="D30" s="969"/>
      <c r="E30" s="970">
        <f t="shared" si="0"/>
        <v>0</v>
      </c>
      <c r="F30" s="611"/>
      <c r="G30" s="608"/>
      <c r="H30" s="970" t="str">
        <f t="shared" si="1"/>
        <v/>
      </c>
      <c r="I30" s="606"/>
      <c r="J30" s="185"/>
      <c r="K30" s="185"/>
      <c r="M30" s="188"/>
    </row>
    <row r="31" spans="1:15" ht="15.6" customHeight="1" x14ac:dyDescent="0.2">
      <c r="A31" s="266"/>
      <c r="B31" s="191" t="s">
        <v>117</v>
      </c>
      <c r="C31" s="969">
        <v>0.2404</v>
      </c>
      <c r="D31" s="969"/>
      <c r="E31" s="970">
        <f t="shared" si="0"/>
        <v>0</v>
      </c>
      <c r="F31" s="611"/>
      <c r="G31" s="608"/>
      <c r="H31" s="970" t="str">
        <f t="shared" si="1"/>
        <v/>
      </c>
      <c r="I31" s="606"/>
      <c r="J31" s="185"/>
      <c r="K31" s="185"/>
      <c r="M31" s="188"/>
    </row>
    <row r="32" spans="1:15" ht="15.6" customHeight="1" x14ac:dyDescent="0.2">
      <c r="A32" s="266"/>
      <c r="B32" s="191" t="s">
        <v>118</v>
      </c>
      <c r="C32" s="969">
        <v>8.5760000000000003E-2</v>
      </c>
      <c r="D32" s="969"/>
      <c r="E32" s="970">
        <f t="shared" si="0"/>
        <v>0</v>
      </c>
      <c r="F32" s="611"/>
      <c r="G32" s="608"/>
      <c r="H32" s="970" t="str">
        <f t="shared" si="1"/>
        <v/>
      </c>
      <c r="I32" s="606"/>
      <c r="J32" s="185"/>
      <c r="K32" s="185"/>
      <c r="M32" s="188"/>
    </row>
    <row r="33" spans="1:11" ht="19.5" customHeight="1" x14ac:dyDescent="0.2">
      <c r="A33" s="266"/>
      <c r="B33" s="191" t="s">
        <v>119</v>
      </c>
      <c r="C33" s="969">
        <v>0.21440000000000001</v>
      </c>
      <c r="D33" s="969"/>
      <c r="E33" s="970">
        <f t="shared" si="0"/>
        <v>0</v>
      </c>
      <c r="F33" s="611"/>
      <c r="G33" s="608"/>
      <c r="H33" s="970" t="str">
        <f t="shared" si="1"/>
        <v/>
      </c>
      <c r="I33" s="606"/>
      <c r="J33" s="195"/>
      <c r="K33" s="195"/>
    </row>
    <row r="34" spans="1:11" ht="19.5" customHeight="1" x14ac:dyDescent="0.2">
      <c r="A34" s="266"/>
      <c r="B34" s="191" t="s">
        <v>120</v>
      </c>
      <c r="C34" s="969">
        <v>4.9399999999999999E-2</v>
      </c>
      <c r="D34" s="969"/>
      <c r="E34" s="970">
        <f t="shared" si="0"/>
        <v>0</v>
      </c>
      <c r="F34" s="611"/>
      <c r="G34" s="608"/>
      <c r="H34" s="970" t="str">
        <f t="shared" si="1"/>
        <v/>
      </c>
      <c r="I34" s="606"/>
      <c r="J34" s="195"/>
      <c r="K34" s="195"/>
    </row>
    <row r="35" spans="1:11" ht="19.5" customHeight="1" x14ac:dyDescent="0.2">
      <c r="A35" s="266"/>
      <c r="B35" s="191" t="s">
        <v>121</v>
      </c>
      <c r="C35" s="969">
        <v>1.976E-2</v>
      </c>
      <c r="D35" s="969"/>
      <c r="E35" s="970">
        <f t="shared" si="0"/>
        <v>0</v>
      </c>
      <c r="F35" s="611"/>
      <c r="G35" s="608"/>
      <c r="H35" s="970" t="str">
        <f t="shared" si="1"/>
        <v/>
      </c>
      <c r="I35" s="606"/>
      <c r="J35" s="195" t="s">
        <v>384</v>
      </c>
      <c r="K35" s="195"/>
    </row>
    <row r="36" spans="1:11" ht="19.5" customHeight="1" x14ac:dyDescent="0.2">
      <c r="A36" s="266"/>
      <c r="B36" s="191" t="s">
        <v>122</v>
      </c>
      <c r="C36" s="969">
        <v>1.976E-2</v>
      </c>
      <c r="D36" s="969"/>
      <c r="E36" s="970">
        <f t="shared" si="0"/>
        <v>0</v>
      </c>
      <c r="F36" s="611"/>
      <c r="G36" s="608"/>
      <c r="H36" s="970" t="str">
        <f t="shared" si="1"/>
        <v/>
      </c>
      <c r="I36" s="606"/>
      <c r="J36" s="195"/>
      <c r="K36" s="195"/>
    </row>
    <row r="37" spans="1:11" ht="19.5" customHeight="1" x14ac:dyDescent="0.2">
      <c r="A37" s="266"/>
      <c r="B37" s="191" t="s">
        <v>123</v>
      </c>
      <c r="C37" s="969">
        <v>1.976E-2</v>
      </c>
      <c r="D37" s="969"/>
      <c r="E37" s="970">
        <f t="shared" si="0"/>
        <v>0</v>
      </c>
      <c r="F37" s="611"/>
      <c r="G37" s="608"/>
      <c r="H37" s="970" t="str">
        <f t="shared" si="1"/>
        <v/>
      </c>
      <c r="I37" s="606"/>
      <c r="J37" s="195"/>
      <c r="K37" s="195"/>
    </row>
    <row r="38" spans="1:11" ht="19.5" customHeight="1" x14ac:dyDescent="0.2">
      <c r="A38" s="266"/>
      <c r="B38" s="191" t="s">
        <v>124</v>
      </c>
      <c r="C38" s="969">
        <v>1.976E-2</v>
      </c>
      <c r="D38" s="969"/>
      <c r="E38" s="970">
        <f t="shared" si="0"/>
        <v>0</v>
      </c>
      <c r="F38" s="612"/>
      <c r="G38" s="609"/>
      <c r="H38" s="970" t="str">
        <f t="shared" si="1"/>
        <v/>
      </c>
      <c r="I38" s="607"/>
      <c r="J38" s="195"/>
      <c r="K38" s="195"/>
    </row>
    <row r="39" spans="1:11" ht="52.5" customHeight="1" x14ac:dyDescent="0.2">
      <c r="A39" s="266"/>
      <c r="B39" s="226" t="s">
        <v>277</v>
      </c>
      <c r="C39" s="974" t="s">
        <v>454</v>
      </c>
      <c r="D39" s="975"/>
      <c r="E39" s="975"/>
      <c r="F39" s="975"/>
      <c r="G39" s="975"/>
      <c r="H39" s="975"/>
      <c r="I39" s="976"/>
      <c r="J39" s="196"/>
      <c r="K39" s="196"/>
    </row>
    <row r="40" spans="1:11" ht="34.5" customHeight="1" x14ac:dyDescent="0.2">
      <c r="A40" s="266"/>
      <c r="B40" s="977"/>
      <c r="C40" s="978"/>
      <c r="D40" s="978"/>
      <c r="E40" s="978"/>
      <c r="F40" s="978"/>
      <c r="G40" s="978"/>
      <c r="H40" s="978"/>
      <c r="I40" s="599"/>
      <c r="J40" s="175"/>
      <c r="K40" s="175"/>
    </row>
    <row r="41" spans="1:11" ht="34.5" customHeight="1" x14ac:dyDescent="0.2">
      <c r="A41" s="266"/>
      <c r="B41" s="600"/>
      <c r="C41" s="601"/>
      <c r="D41" s="601"/>
      <c r="E41" s="601"/>
      <c r="F41" s="601"/>
      <c r="G41" s="601"/>
      <c r="H41" s="601"/>
      <c r="I41" s="602"/>
      <c r="J41" s="196"/>
      <c r="K41" s="196"/>
    </row>
    <row r="42" spans="1:11" ht="34.5" customHeight="1" x14ac:dyDescent="0.2">
      <c r="A42" s="266"/>
      <c r="B42" s="600"/>
      <c r="C42" s="601"/>
      <c r="D42" s="601"/>
      <c r="E42" s="601"/>
      <c r="F42" s="601"/>
      <c r="G42" s="601"/>
      <c r="H42" s="601"/>
      <c r="I42" s="602"/>
      <c r="J42" s="196"/>
      <c r="K42" s="196"/>
    </row>
    <row r="43" spans="1:11" ht="34.5" customHeight="1" x14ac:dyDescent="0.2">
      <c r="A43" s="266"/>
      <c r="B43" s="600"/>
      <c r="C43" s="601"/>
      <c r="D43" s="601"/>
      <c r="E43" s="601"/>
      <c r="F43" s="601"/>
      <c r="G43" s="601"/>
      <c r="H43" s="601"/>
      <c r="I43" s="602"/>
      <c r="J43" s="196"/>
      <c r="K43" s="196"/>
    </row>
    <row r="44" spans="1:11" ht="34.5" customHeight="1" x14ac:dyDescent="0.2">
      <c r="A44" s="266"/>
      <c r="B44" s="603"/>
      <c r="C44" s="604"/>
      <c r="D44" s="604"/>
      <c r="E44" s="604"/>
      <c r="F44" s="604"/>
      <c r="G44" s="604"/>
      <c r="H44" s="604"/>
      <c r="I44" s="605"/>
      <c r="J44" s="174"/>
      <c r="K44" s="174"/>
    </row>
    <row r="45" spans="1:11" ht="65.25" customHeight="1" x14ac:dyDescent="0.2">
      <c r="A45" s="266"/>
      <c r="B45" s="328" t="s">
        <v>278</v>
      </c>
      <c r="C45" s="619" t="s">
        <v>454</v>
      </c>
      <c r="D45" s="620"/>
      <c r="E45" s="620"/>
      <c r="F45" s="620"/>
      <c r="G45" s="620"/>
      <c r="H45" s="620"/>
      <c r="I45" s="621"/>
      <c r="J45" s="197"/>
      <c r="K45" s="197"/>
    </row>
    <row r="46" spans="1:11" ht="74.25" customHeight="1" x14ac:dyDescent="0.2">
      <c r="A46" s="266"/>
      <c r="B46" s="328" t="s">
        <v>279</v>
      </c>
      <c r="C46" s="619" t="s">
        <v>429</v>
      </c>
      <c r="D46" s="620"/>
      <c r="E46" s="620"/>
      <c r="F46" s="620"/>
      <c r="G46" s="620"/>
      <c r="H46" s="620"/>
      <c r="I46" s="621"/>
      <c r="J46" s="197"/>
      <c r="K46" s="197"/>
    </row>
    <row r="47" spans="1:11" ht="65.25" customHeight="1" x14ac:dyDescent="0.2">
      <c r="A47" s="266"/>
      <c r="B47" s="227" t="s">
        <v>280</v>
      </c>
      <c r="C47" s="622" t="s">
        <v>430</v>
      </c>
      <c r="D47" s="623"/>
      <c r="E47" s="623"/>
      <c r="F47" s="623"/>
      <c r="G47" s="623"/>
      <c r="H47" s="623"/>
      <c r="I47" s="624"/>
      <c r="J47" s="197"/>
      <c r="K47" s="197"/>
    </row>
    <row r="48" spans="1:11" ht="22.5" customHeight="1" x14ac:dyDescent="0.2">
      <c r="A48" s="266"/>
      <c r="B48" s="552" t="s">
        <v>236</v>
      </c>
      <c r="C48" s="628"/>
      <c r="D48" s="628"/>
      <c r="E48" s="628"/>
      <c r="F48" s="628"/>
      <c r="G48" s="628"/>
      <c r="H48" s="628"/>
      <c r="I48" s="629"/>
      <c r="J48" s="197"/>
      <c r="K48" s="197"/>
    </row>
    <row r="49" spans="1:11" ht="22.5" customHeight="1" x14ac:dyDescent="0.2">
      <c r="A49" s="266"/>
      <c r="B49" s="979" t="s">
        <v>281</v>
      </c>
      <c r="C49" s="329" t="s">
        <v>282</v>
      </c>
      <c r="D49" s="706" t="s">
        <v>283</v>
      </c>
      <c r="E49" s="706"/>
      <c r="F49" s="706"/>
      <c r="G49" s="706" t="s">
        <v>284</v>
      </c>
      <c r="H49" s="706"/>
      <c r="I49" s="707"/>
      <c r="J49" s="198"/>
      <c r="K49" s="198"/>
    </row>
    <row r="50" spans="1:11" ht="30.75" customHeight="1" x14ac:dyDescent="0.2">
      <c r="A50" s="266"/>
      <c r="B50" s="616"/>
      <c r="C50" s="980"/>
      <c r="D50" s="981"/>
      <c r="E50" s="981"/>
      <c r="F50" s="981"/>
      <c r="G50" s="981"/>
      <c r="H50" s="981"/>
      <c r="I50" s="982"/>
      <c r="J50" s="198"/>
      <c r="K50" s="198"/>
    </row>
    <row r="51" spans="1:11" ht="32.25" customHeight="1" x14ac:dyDescent="0.2">
      <c r="A51" s="266"/>
      <c r="B51" s="230" t="s">
        <v>285</v>
      </c>
      <c r="C51" s="981" t="s">
        <v>460</v>
      </c>
      <c r="D51" s="981"/>
      <c r="E51" s="981"/>
      <c r="F51" s="981"/>
      <c r="G51" s="981"/>
      <c r="H51" s="981"/>
      <c r="I51" s="982"/>
      <c r="J51" s="200"/>
      <c r="K51" s="200"/>
    </row>
    <row r="52" spans="1:11" ht="28.5" customHeight="1" x14ac:dyDescent="0.2">
      <c r="A52" s="266"/>
      <c r="B52" s="231" t="s">
        <v>286</v>
      </c>
      <c r="C52" s="981" t="s">
        <v>460</v>
      </c>
      <c r="D52" s="981"/>
      <c r="E52" s="981"/>
      <c r="F52" s="981"/>
      <c r="G52" s="981"/>
      <c r="H52" s="981"/>
      <c r="I52" s="982"/>
      <c r="J52" s="200"/>
      <c r="K52" s="200"/>
    </row>
    <row r="53" spans="1:11" ht="30" customHeight="1" x14ac:dyDescent="0.2">
      <c r="A53" s="266"/>
      <c r="B53" s="227" t="s">
        <v>287</v>
      </c>
      <c r="C53" s="981" t="s">
        <v>350</v>
      </c>
      <c r="D53" s="981"/>
      <c r="E53" s="981"/>
      <c r="F53" s="981"/>
      <c r="G53" s="981"/>
      <c r="H53" s="981"/>
      <c r="I53" s="982"/>
      <c r="J53" s="201"/>
      <c r="K53" s="201"/>
    </row>
    <row r="54" spans="1:11" ht="31.5" customHeight="1" thickBot="1" x14ac:dyDescent="0.25">
      <c r="A54" s="267"/>
      <c r="B54" s="210" t="s">
        <v>288</v>
      </c>
      <c r="C54" s="613" t="s">
        <v>366</v>
      </c>
      <c r="D54" s="613"/>
      <c r="E54" s="613"/>
      <c r="F54" s="613"/>
      <c r="G54" s="613"/>
      <c r="H54" s="613"/>
      <c r="I54" s="614"/>
      <c r="J54" s="202"/>
      <c r="K54" s="202"/>
    </row>
    <row r="55" spans="1:11" x14ac:dyDescent="0.2">
      <c r="B55" s="203"/>
      <c r="C55" s="204"/>
      <c r="D55" s="204"/>
      <c r="E55" s="205"/>
      <c r="F55" s="205"/>
      <c r="G55" s="211"/>
      <c r="H55" s="207"/>
      <c r="I55" s="204"/>
      <c r="J55" s="202"/>
      <c r="K55" s="202"/>
    </row>
    <row r="56" spans="1:11" x14ac:dyDescent="0.2">
      <c r="B56" s="203"/>
      <c r="C56" s="204"/>
      <c r="D56" s="204"/>
      <c r="E56" s="205"/>
      <c r="F56" s="205"/>
      <c r="G56" s="211"/>
      <c r="H56" s="207"/>
      <c r="I56" s="204"/>
      <c r="J56" s="202"/>
      <c r="K56" s="202"/>
    </row>
    <row r="57" spans="1:11" x14ac:dyDescent="0.2">
      <c r="B57" s="203"/>
      <c r="C57" s="204"/>
      <c r="D57" s="204"/>
      <c r="E57" s="205"/>
      <c r="F57" s="205"/>
      <c r="G57" s="211"/>
      <c r="H57" s="207"/>
      <c r="I57" s="204"/>
      <c r="J57" s="202"/>
      <c r="K57" s="202"/>
    </row>
    <row r="58" spans="1:11" x14ac:dyDescent="0.2">
      <c r="B58" s="203"/>
      <c r="C58" s="204"/>
      <c r="D58" s="204"/>
      <c r="E58" s="205"/>
      <c r="F58" s="205"/>
      <c r="G58" s="211"/>
      <c r="H58" s="207"/>
      <c r="I58" s="204"/>
      <c r="J58" s="202"/>
      <c r="K58" s="202"/>
    </row>
    <row r="59" spans="1:11" x14ac:dyDescent="0.2">
      <c r="B59" s="203"/>
      <c r="C59" s="204"/>
      <c r="D59" s="204"/>
      <c r="E59" s="205"/>
      <c r="F59" s="205"/>
      <c r="G59" s="211"/>
      <c r="H59" s="207"/>
      <c r="I59" s="204"/>
      <c r="J59" s="202"/>
      <c r="K59" s="202"/>
    </row>
    <row r="60" spans="1:11" ht="25.5" customHeight="1" x14ac:dyDescent="0.2">
      <c r="B60" s="203"/>
      <c r="C60" s="204"/>
      <c r="D60" s="204"/>
      <c r="E60" s="205"/>
      <c r="F60" s="205"/>
      <c r="G60" s="211"/>
      <c r="H60" s="207"/>
      <c r="I60" s="204"/>
      <c r="J60" s="202"/>
      <c r="K60" s="202"/>
    </row>
  </sheetData>
  <mergeCells count="59">
    <mergeCell ref="B48:I48"/>
    <mergeCell ref="C46:I46"/>
    <mergeCell ref="C47:I47"/>
    <mergeCell ref="C52:I52"/>
    <mergeCell ref="C45:I45"/>
    <mergeCell ref="C53:I53"/>
    <mergeCell ref="C54:I54"/>
    <mergeCell ref="B49:B50"/>
    <mergeCell ref="D49:F49"/>
    <mergeCell ref="G49:I49"/>
    <mergeCell ref="D50:F50"/>
    <mergeCell ref="G50:I50"/>
    <mergeCell ref="C51:I51"/>
    <mergeCell ref="C24:E24"/>
    <mergeCell ref="G24:I24"/>
    <mergeCell ref="B25:I25"/>
    <mergeCell ref="C39:I39"/>
    <mergeCell ref="B40:I44"/>
    <mergeCell ref="I27:I38"/>
    <mergeCell ref="G27:G38"/>
    <mergeCell ref="F27:F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phoneticPr fontId="74" type="noConversion"/>
  <dataValidations disablePrompts="1"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38" zoomScale="60" zoomScaleNormal="70" zoomScalePageLayoutView="85" workbookViewId="0">
      <selection activeCell="B40" sqref="B40:I44"/>
    </sheetView>
  </sheetViews>
  <sheetFormatPr baseColWidth="10" defaultColWidth="10.85546875" defaultRowHeight="12.75" x14ac:dyDescent="0.2"/>
  <cols>
    <col min="1" max="1" width="1" style="173" customWidth="1"/>
    <col min="2" max="2" width="25.42578125" style="208" customWidth="1"/>
    <col min="3" max="5" width="25.7109375" style="173" customWidth="1"/>
    <col min="6" max="6" width="25" style="173" customWidth="1"/>
    <col min="7" max="7" width="22" style="208" customWidth="1"/>
    <col min="8" max="8" width="20.42578125" style="173" customWidth="1"/>
    <col min="9" max="9" width="25.28515625" style="173" customWidth="1"/>
    <col min="10" max="11" width="22.42578125" style="173" customWidth="1"/>
    <col min="12" max="24" width="10.85546875" style="171"/>
    <col min="25" max="16384" width="10.85546875" style="173"/>
  </cols>
  <sheetData>
    <row r="1" spans="2:14" ht="37.5" customHeight="1" x14ac:dyDescent="0.2">
      <c r="B1" s="540"/>
      <c r="C1" s="625" t="s">
        <v>25</v>
      </c>
      <c r="D1" s="625"/>
      <c r="E1" s="625"/>
      <c r="F1" s="625"/>
      <c r="G1" s="625"/>
      <c r="H1" s="625"/>
      <c r="I1" s="544"/>
      <c r="J1" s="170"/>
      <c r="K1" s="170"/>
      <c r="M1" s="172" t="s">
        <v>47</v>
      </c>
    </row>
    <row r="2" spans="2:14" ht="37.5" customHeight="1" x14ac:dyDescent="0.2">
      <c r="B2" s="541"/>
      <c r="C2" s="627" t="s">
        <v>239</v>
      </c>
      <c r="D2" s="627"/>
      <c r="E2" s="627"/>
      <c r="F2" s="627"/>
      <c r="G2" s="627"/>
      <c r="H2" s="627"/>
      <c r="I2" s="626"/>
      <c r="J2" s="170"/>
      <c r="K2" s="170"/>
      <c r="M2" s="172" t="s">
        <v>48</v>
      </c>
    </row>
    <row r="3" spans="2:14" ht="37.5" customHeight="1" thickBot="1" x14ac:dyDescent="0.25">
      <c r="B3" s="542"/>
      <c r="C3" s="548" t="s">
        <v>240</v>
      </c>
      <c r="D3" s="548"/>
      <c r="E3" s="548"/>
      <c r="F3" s="548" t="s">
        <v>241</v>
      </c>
      <c r="G3" s="548"/>
      <c r="H3" s="548"/>
      <c r="I3" s="546"/>
      <c r="J3" s="170"/>
      <c r="K3" s="170"/>
      <c r="M3" s="172" t="s">
        <v>50</v>
      </c>
    </row>
    <row r="4" spans="2:14" ht="23.25" customHeight="1" x14ac:dyDescent="0.2">
      <c r="B4" s="549" t="s">
        <v>351</v>
      </c>
      <c r="C4" s="550"/>
      <c r="D4" s="550"/>
      <c r="E4" s="550"/>
      <c r="F4" s="550"/>
      <c r="G4" s="550"/>
      <c r="H4" s="550"/>
      <c r="I4" s="551"/>
      <c r="J4" s="174"/>
      <c r="K4" s="174"/>
    </row>
    <row r="5" spans="2:14" ht="24" customHeight="1" x14ac:dyDescent="0.2">
      <c r="B5" s="552" t="s">
        <v>234</v>
      </c>
      <c r="C5" s="628"/>
      <c r="D5" s="628"/>
      <c r="E5" s="628"/>
      <c r="F5" s="628"/>
      <c r="G5" s="628"/>
      <c r="H5" s="628"/>
      <c r="I5" s="629"/>
      <c r="J5" s="175"/>
      <c r="K5" s="175"/>
      <c r="N5" s="176"/>
    </row>
    <row r="6" spans="2:14" ht="30.75" customHeight="1" x14ac:dyDescent="0.2">
      <c r="B6" s="277" t="s">
        <v>242</v>
      </c>
      <c r="C6" s="281">
        <v>2</v>
      </c>
      <c r="D6" s="630" t="s">
        <v>243</v>
      </c>
      <c r="E6" s="630"/>
      <c r="F6" s="631" t="s">
        <v>353</v>
      </c>
      <c r="G6" s="631"/>
      <c r="H6" s="631"/>
      <c r="I6" s="632"/>
      <c r="J6" s="177"/>
      <c r="K6" s="177"/>
      <c r="M6" s="172" t="s">
        <v>60</v>
      </c>
      <c r="N6" s="176"/>
    </row>
    <row r="7" spans="2:14" ht="30.75" customHeight="1" x14ac:dyDescent="0.2">
      <c r="B7" s="277" t="s">
        <v>244</v>
      </c>
      <c r="C7" s="281" t="s">
        <v>81</v>
      </c>
      <c r="D7" s="630" t="s">
        <v>245</v>
      </c>
      <c r="E7" s="630"/>
      <c r="F7" s="633" t="s">
        <v>292</v>
      </c>
      <c r="G7" s="633"/>
      <c r="H7" s="282" t="s">
        <v>246</v>
      </c>
      <c r="I7" s="283" t="s">
        <v>81</v>
      </c>
      <c r="J7" s="179"/>
      <c r="K7" s="179"/>
      <c r="M7" s="172" t="s">
        <v>65</v>
      </c>
      <c r="N7" s="176"/>
    </row>
    <row r="8" spans="2:14" ht="30.75" customHeight="1" x14ac:dyDescent="0.2">
      <c r="B8" s="277" t="s">
        <v>247</v>
      </c>
      <c r="C8" s="631" t="s">
        <v>289</v>
      </c>
      <c r="D8" s="631"/>
      <c r="E8" s="631"/>
      <c r="F8" s="631"/>
      <c r="G8" s="282" t="s">
        <v>248</v>
      </c>
      <c r="H8" s="636">
        <v>7550</v>
      </c>
      <c r="I8" s="637"/>
      <c r="J8" s="180"/>
      <c r="K8" s="180"/>
      <c r="M8" s="172" t="s">
        <v>69</v>
      </c>
      <c r="N8" s="176"/>
    </row>
    <row r="9" spans="2:14" ht="30.75" customHeight="1" x14ac:dyDescent="0.2">
      <c r="B9" s="277" t="s">
        <v>48</v>
      </c>
      <c r="C9" s="638" t="s">
        <v>60</v>
      </c>
      <c r="D9" s="638"/>
      <c r="E9" s="638"/>
      <c r="F9" s="638"/>
      <c r="G9" s="282" t="s">
        <v>249</v>
      </c>
      <c r="H9" s="639" t="s">
        <v>290</v>
      </c>
      <c r="I9" s="640"/>
      <c r="J9" s="181"/>
      <c r="K9" s="181"/>
      <c r="M9" s="182" t="s">
        <v>73</v>
      </c>
    </row>
    <row r="10" spans="2:14" ht="98.25" customHeight="1" x14ac:dyDescent="0.2">
      <c r="B10" s="277" t="s">
        <v>250</v>
      </c>
      <c r="C10" s="631" t="s">
        <v>349</v>
      </c>
      <c r="D10" s="631"/>
      <c r="E10" s="631"/>
      <c r="F10" s="631"/>
      <c r="G10" s="631"/>
      <c r="H10" s="631"/>
      <c r="I10" s="632"/>
      <c r="J10" s="183"/>
      <c r="K10" s="183"/>
      <c r="M10" s="182"/>
    </row>
    <row r="11" spans="2:14" ht="30.75" customHeight="1" x14ac:dyDescent="0.2">
      <c r="B11" s="277" t="s">
        <v>251</v>
      </c>
      <c r="C11" s="641" t="s">
        <v>291</v>
      </c>
      <c r="D11" s="641"/>
      <c r="E11" s="641"/>
      <c r="F11" s="641"/>
      <c r="G11" s="641"/>
      <c r="H11" s="641"/>
      <c r="I11" s="642"/>
      <c r="J11" s="179"/>
      <c r="K11" s="179"/>
      <c r="M11" s="182"/>
      <c r="N11" s="176"/>
    </row>
    <row r="12" spans="2:14" ht="30.75" customHeight="1" x14ac:dyDescent="0.2">
      <c r="B12" s="277" t="s">
        <v>254</v>
      </c>
      <c r="C12" s="634" t="s">
        <v>304</v>
      </c>
      <c r="D12" s="634"/>
      <c r="E12" s="634"/>
      <c r="F12" s="634"/>
      <c r="G12" s="282" t="s">
        <v>252</v>
      </c>
      <c r="H12" s="643" t="s">
        <v>91</v>
      </c>
      <c r="I12" s="644"/>
      <c r="J12" s="179"/>
      <c r="K12" s="179"/>
      <c r="M12" s="182" t="s">
        <v>80</v>
      </c>
      <c r="N12" s="176"/>
    </row>
    <row r="13" spans="2:14" ht="30.75" customHeight="1" x14ac:dyDescent="0.2">
      <c r="B13" s="277" t="s">
        <v>255</v>
      </c>
      <c r="C13" s="645" t="s">
        <v>399</v>
      </c>
      <c r="D13" s="645"/>
      <c r="E13" s="645"/>
      <c r="F13" s="645"/>
      <c r="G13" s="288" t="s">
        <v>253</v>
      </c>
      <c r="H13" s="643" t="s">
        <v>61</v>
      </c>
      <c r="I13" s="644"/>
      <c r="J13" s="179"/>
      <c r="K13" s="179"/>
      <c r="M13" s="182" t="s">
        <v>84</v>
      </c>
    </row>
    <row r="14" spans="2:14" ht="64.5" customHeight="1" x14ac:dyDescent="0.2">
      <c r="B14" s="277" t="s">
        <v>256</v>
      </c>
      <c r="C14" s="634" t="s">
        <v>380</v>
      </c>
      <c r="D14" s="634"/>
      <c r="E14" s="634"/>
      <c r="F14" s="634"/>
      <c r="G14" s="634"/>
      <c r="H14" s="634"/>
      <c r="I14" s="635"/>
      <c r="J14" s="183"/>
      <c r="K14" s="183"/>
      <c r="M14" s="182" t="s">
        <v>86</v>
      </c>
      <c r="N14" s="176"/>
    </row>
    <row r="15" spans="2:14" ht="30.75" customHeight="1" x14ac:dyDescent="0.2">
      <c r="B15" s="277" t="s">
        <v>257</v>
      </c>
      <c r="C15" s="634" t="s">
        <v>293</v>
      </c>
      <c r="D15" s="634"/>
      <c r="E15" s="634"/>
      <c r="F15" s="634"/>
      <c r="G15" s="634"/>
      <c r="H15" s="634"/>
      <c r="I15" s="635"/>
      <c r="J15" s="184"/>
      <c r="K15" s="184"/>
      <c r="M15" s="182" t="s">
        <v>88</v>
      </c>
      <c r="N15" s="176"/>
    </row>
    <row r="16" spans="2:14" ht="35.450000000000003" customHeight="1" x14ac:dyDescent="0.2">
      <c r="B16" s="277" t="s">
        <v>258</v>
      </c>
      <c r="C16" s="641" t="s">
        <v>327</v>
      </c>
      <c r="D16" s="641"/>
      <c r="E16" s="641"/>
      <c r="F16" s="641"/>
      <c r="G16" s="641"/>
      <c r="H16" s="641"/>
      <c r="I16" s="642"/>
      <c r="J16" s="185"/>
      <c r="K16" s="185"/>
      <c r="M16" s="182"/>
      <c r="N16" s="176"/>
    </row>
    <row r="17" spans="2:14" ht="30.75" customHeight="1" x14ac:dyDescent="0.2">
      <c r="B17" s="277" t="s">
        <v>259</v>
      </c>
      <c r="C17" s="633" t="s">
        <v>152</v>
      </c>
      <c r="D17" s="652"/>
      <c r="E17" s="652"/>
      <c r="F17" s="652"/>
      <c r="G17" s="652"/>
      <c r="H17" s="652"/>
      <c r="I17" s="653"/>
      <c r="J17" s="186"/>
      <c r="K17" s="186"/>
      <c r="M17" s="182" t="s">
        <v>91</v>
      </c>
      <c r="N17" s="176"/>
    </row>
    <row r="18" spans="2:14" ht="18" customHeight="1" x14ac:dyDescent="0.2">
      <c r="B18" s="575" t="s">
        <v>265</v>
      </c>
      <c r="C18" s="654" t="s">
        <v>237</v>
      </c>
      <c r="D18" s="654"/>
      <c r="E18" s="654"/>
      <c r="F18" s="655" t="s">
        <v>238</v>
      </c>
      <c r="G18" s="655"/>
      <c r="H18" s="655"/>
      <c r="I18" s="656"/>
      <c r="J18" s="187"/>
      <c r="K18" s="187"/>
      <c r="M18" s="182" t="s">
        <v>79</v>
      </c>
      <c r="N18" s="176"/>
    </row>
    <row r="19" spans="2:14" ht="39.75" customHeight="1" x14ac:dyDescent="0.2">
      <c r="B19" s="575"/>
      <c r="C19" s="631" t="s">
        <v>302</v>
      </c>
      <c r="D19" s="631"/>
      <c r="E19" s="631"/>
      <c r="F19" s="631" t="s">
        <v>303</v>
      </c>
      <c r="G19" s="631"/>
      <c r="H19" s="631"/>
      <c r="I19" s="632"/>
      <c r="J19" s="185"/>
      <c r="K19" s="185"/>
      <c r="M19" s="182" t="s">
        <v>95</v>
      </c>
      <c r="N19" s="176"/>
    </row>
    <row r="20" spans="2:14" ht="39.75" customHeight="1" x14ac:dyDescent="0.2">
      <c r="B20" s="277" t="s">
        <v>266</v>
      </c>
      <c r="C20" s="657" t="s">
        <v>152</v>
      </c>
      <c r="D20" s="658"/>
      <c r="E20" s="659"/>
      <c r="F20" s="660" t="s">
        <v>152</v>
      </c>
      <c r="G20" s="660"/>
      <c r="H20" s="660"/>
      <c r="I20" s="661"/>
      <c r="J20" s="179"/>
      <c r="K20" s="179"/>
      <c r="M20" s="182"/>
      <c r="N20" s="176"/>
    </row>
    <row r="21" spans="2:14" ht="105" customHeight="1" x14ac:dyDescent="0.2">
      <c r="B21" s="277" t="s">
        <v>267</v>
      </c>
      <c r="C21" s="662" t="s">
        <v>381</v>
      </c>
      <c r="D21" s="663"/>
      <c r="E21" s="664"/>
      <c r="F21" s="665" t="s">
        <v>382</v>
      </c>
      <c r="G21" s="647"/>
      <c r="H21" s="647"/>
      <c r="I21" s="666"/>
      <c r="J21" s="184"/>
      <c r="K21" s="184"/>
      <c r="M21" s="188"/>
      <c r="N21" s="176"/>
    </row>
    <row r="22" spans="2:14" ht="23.25" customHeight="1" x14ac:dyDescent="0.2">
      <c r="B22" s="277" t="s">
        <v>268</v>
      </c>
      <c r="C22" s="646">
        <v>44562</v>
      </c>
      <c r="D22" s="667"/>
      <c r="E22" s="668"/>
      <c r="F22" s="282" t="s">
        <v>271</v>
      </c>
      <c r="G22" s="284">
        <v>0.32</v>
      </c>
      <c r="H22" s="282" t="s">
        <v>275</v>
      </c>
      <c r="I22" s="285">
        <f>0.08+0.32</f>
        <v>0.4</v>
      </c>
      <c r="J22" s="189"/>
      <c r="K22" s="189"/>
      <c r="M22" s="188"/>
    </row>
    <row r="23" spans="2:14" ht="27" customHeight="1" x14ac:dyDescent="0.2">
      <c r="B23" s="277" t="s">
        <v>269</v>
      </c>
      <c r="C23" s="646">
        <v>44926</v>
      </c>
      <c r="D23" s="647"/>
      <c r="E23" s="648"/>
      <c r="F23" s="282" t="s">
        <v>272</v>
      </c>
      <c r="G23" s="649">
        <v>0.3</v>
      </c>
      <c r="H23" s="650"/>
      <c r="I23" s="651"/>
      <c r="J23" s="190"/>
      <c r="K23" s="190"/>
      <c r="M23" s="188"/>
    </row>
    <row r="24" spans="2:14" ht="30.75" customHeight="1" x14ac:dyDescent="0.2">
      <c r="B24" s="286" t="s">
        <v>270</v>
      </c>
      <c r="C24" s="669" t="s">
        <v>321</v>
      </c>
      <c r="D24" s="670"/>
      <c r="E24" s="671"/>
      <c r="F24" s="287" t="s">
        <v>274</v>
      </c>
      <c r="G24" s="672" t="s">
        <v>223</v>
      </c>
      <c r="H24" s="673"/>
      <c r="I24" s="674"/>
      <c r="J24" s="187"/>
      <c r="K24" s="187"/>
      <c r="M24" s="188"/>
    </row>
    <row r="25" spans="2:14" ht="22.5" customHeight="1" x14ac:dyDescent="0.2">
      <c r="B25" s="552" t="s">
        <v>235</v>
      </c>
      <c r="C25" s="628"/>
      <c r="D25" s="628"/>
      <c r="E25" s="628"/>
      <c r="F25" s="628"/>
      <c r="G25" s="628"/>
      <c r="H25" s="628"/>
      <c r="I25" s="629"/>
      <c r="J25" s="175"/>
      <c r="K25" s="175"/>
      <c r="M25" s="188"/>
    </row>
    <row r="26" spans="2:14" ht="43.5" customHeight="1" x14ac:dyDescent="0.2">
      <c r="B26" s="191" t="s">
        <v>105</v>
      </c>
      <c r="C26" s="288" t="s">
        <v>261</v>
      </c>
      <c r="D26" s="288" t="s">
        <v>260</v>
      </c>
      <c r="E26" s="289" t="s">
        <v>264</v>
      </c>
      <c r="F26" s="288" t="s">
        <v>263</v>
      </c>
      <c r="G26" s="288" t="s">
        <v>262</v>
      </c>
      <c r="H26" s="289" t="s">
        <v>276</v>
      </c>
      <c r="I26" s="290" t="s">
        <v>273</v>
      </c>
      <c r="J26" s="185"/>
      <c r="K26" s="185"/>
      <c r="M26" s="188"/>
    </row>
    <row r="27" spans="2:14" ht="15.6" customHeight="1" x14ac:dyDescent="0.2">
      <c r="B27" s="191" t="s">
        <v>323</v>
      </c>
      <c r="C27" s="299">
        <v>2.4989999999999998E-2</v>
      </c>
      <c r="D27" s="299">
        <v>2.4989999999999998E-2</v>
      </c>
      <c r="E27" s="300">
        <f>IF(OR(C27=0,C27=""),0,D27/C27)</f>
        <v>1</v>
      </c>
      <c r="F27" s="675">
        <f>SUM(C27:C38)</f>
        <v>0.29988000000000004</v>
      </c>
      <c r="G27" s="675">
        <f>SUM(D27:D38)</f>
        <v>2.4989999999999998E-2</v>
      </c>
      <c r="H27" s="301">
        <f>+(D27*100%)/$G$23</f>
        <v>8.3299999999999999E-2</v>
      </c>
      <c r="I27" s="676">
        <f>G27+I22</f>
        <v>0.42499000000000003</v>
      </c>
      <c r="J27" s="185"/>
      <c r="K27" s="185"/>
      <c r="M27" s="188"/>
    </row>
    <row r="28" spans="2:14" ht="15.6" customHeight="1" x14ac:dyDescent="0.2">
      <c r="B28" s="191" t="s">
        <v>114</v>
      </c>
      <c r="C28" s="299">
        <v>2.4989999999999998E-2</v>
      </c>
      <c r="D28" s="299"/>
      <c r="E28" s="300">
        <f t="shared" ref="E28:E38" si="0">IF(OR(C28=0,C28=""),0,D28/C28)</f>
        <v>0</v>
      </c>
      <c r="F28" s="611"/>
      <c r="G28" s="611"/>
      <c r="H28" s="301" t="str">
        <f>+IF(D28="","",((D28*100%)/$G$23)+H27)</f>
        <v/>
      </c>
      <c r="I28" s="677"/>
      <c r="J28" s="185"/>
      <c r="K28" s="185"/>
      <c r="M28" s="188"/>
    </row>
    <row r="29" spans="2:14" ht="15.6" customHeight="1" x14ac:dyDescent="0.2">
      <c r="B29" s="191" t="s">
        <v>115</v>
      </c>
      <c r="C29" s="299">
        <v>2.4989999999999998E-2</v>
      </c>
      <c r="D29" s="299"/>
      <c r="E29" s="300">
        <f t="shared" si="0"/>
        <v>0</v>
      </c>
      <c r="F29" s="611"/>
      <c r="G29" s="611"/>
      <c r="H29" s="301" t="str">
        <f t="shared" ref="H29:H38" si="1">+IF(D29="","",((D29*100%)/$G$23)+H28)</f>
        <v/>
      </c>
      <c r="I29" s="677"/>
      <c r="J29" s="185"/>
      <c r="K29" s="185"/>
      <c r="M29" s="188"/>
    </row>
    <row r="30" spans="2:14" ht="15.6" customHeight="1" x14ac:dyDescent="0.2">
      <c r="B30" s="191" t="s">
        <v>116</v>
      </c>
      <c r="C30" s="299">
        <v>2.4989999999999998E-2</v>
      </c>
      <c r="D30" s="299"/>
      <c r="E30" s="300">
        <f t="shared" si="0"/>
        <v>0</v>
      </c>
      <c r="F30" s="611"/>
      <c r="G30" s="611"/>
      <c r="H30" s="301" t="str">
        <f t="shared" si="1"/>
        <v/>
      </c>
      <c r="I30" s="677"/>
      <c r="J30" s="185"/>
      <c r="K30" s="185"/>
      <c r="M30" s="188"/>
    </row>
    <row r="31" spans="2:14" ht="15.6" customHeight="1" x14ac:dyDescent="0.2">
      <c r="B31" s="191" t="s">
        <v>117</v>
      </c>
      <c r="C31" s="299">
        <v>2.4989999999999998E-2</v>
      </c>
      <c r="D31" s="299"/>
      <c r="E31" s="300">
        <f t="shared" si="0"/>
        <v>0</v>
      </c>
      <c r="F31" s="611"/>
      <c r="G31" s="611"/>
      <c r="H31" s="301" t="str">
        <f t="shared" si="1"/>
        <v/>
      </c>
      <c r="I31" s="677"/>
      <c r="J31" s="185"/>
      <c r="K31" s="185"/>
      <c r="M31" s="188"/>
    </row>
    <row r="32" spans="2:14" ht="15.6" customHeight="1" x14ac:dyDescent="0.2">
      <c r="B32" s="191" t="s">
        <v>118</v>
      </c>
      <c r="C32" s="299">
        <v>2.4989999999999998E-2</v>
      </c>
      <c r="D32" s="299"/>
      <c r="E32" s="300">
        <f t="shared" si="0"/>
        <v>0</v>
      </c>
      <c r="F32" s="611"/>
      <c r="G32" s="611"/>
      <c r="H32" s="301" t="str">
        <f t="shared" si="1"/>
        <v/>
      </c>
      <c r="I32" s="677"/>
      <c r="J32" s="185"/>
      <c r="K32" s="185"/>
      <c r="M32" s="188"/>
    </row>
    <row r="33" spans="2:11" ht="19.5" customHeight="1" x14ac:dyDescent="0.2">
      <c r="B33" s="191" t="s">
        <v>119</v>
      </c>
      <c r="C33" s="299">
        <v>2.4989999999999998E-2</v>
      </c>
      <c r="D33" s="299"/>
      <c r="E33" s="300">
        <f t="shared" si="0"/>
        <v>0</v>
      </c>
      <c r="F33" s="611"/>
      <c r="G33" s="611"/>
      <c r="H33" s="301" t="str">
        <f t="shared" si="1"/>
        <v/>
      </c>
      <c r="I33" s="677"/>
      <c r="J33" s="195"/>
      <c r="K33" s="195"/>
    </row>
    <row r="34" spans="2:11" ht="19.5" customHeight="1" x14ac:dyDescent="0.2">
      <c r="B34" s="191" t="s">
        <v>120</v>
      </c>
      <c r="C34" s="299">
        <v>2.4989999999999998E-2</v>
      </c>
      <c r="D34" s="299"/>
      <c r="E34" s="300">
        <f t="shared" si="0"/>
        <v>0</v>
      </c>
      <c r="F34" s="611"/>
      <c r="G34" s="611"/>
      <c r="H34" s="301" t="str">
        <f t="shared" si="1"/>
        <v/>
      </c>
      <c r="I34" s="677"/>
      <c r="J34" s="195"/>
      <c r="K34" s="195"/>
    </row>
    <row r="35" spans="2:11" ht="19.5" customHeight="1" x14ac:dyDescent="0.2">
      <c r="B35" s="191" t="s">
        <v>121</v>
      </c>
      <c r="C35" s="299">
        <v>2.4989999999999998E-2</v>
      </c>
      <c r="D35" s="299"/>
      <c r="E35" s="300">
        <f t="shared" si="0"/>
        <v>0</v>
      </c>
      <c r="F35" s="611"/>
      <c r="G35" s="611"/>
      <c r="H35" s="301" t="str">
        <f t="shared" si="1"/>
        <v/>
      </c>
      <c r="I35" s="677"/>
      <c r="J35" s="195"/>
      <c r="K35" s="195"/>
    </row>
    <row r="36" spans="2:11" ht="19.5" customHeight="1" x14ac:dyDescent="0.2">
      <c r="B36" s="191" t="s">
        <v>122</v>
      </c>
      <c r="C36" s="299">
        <v>2.4989999999999998E-2</v>
      </c>
      <c r="D36" s="299"/>
      <c r="E36" s="300">
        <f t="shared" si="0"/>
        <v>0</v>
      </c>
      <c r="F36" s="611"/>
      <c r="G36" s="611"/>
      <c r="H36" s="301" t="str">
        <f t="shared" si="1"/>
        <v/>
      </c>
      <c r="I36" s="677"/>
      <c r="J36" s="195"/>
      <c r="K36" s="195"/>
    </row>
    <row r="37" spans="2:11" ht="19.5" customHeight="1" x14ac:dyDescent="0.2">
      <c r="B37" s="191" t="s">
        <v>123</v>
      </c>
      <c r="C37" s="299">
        <v>2.4989999999999998E-2</v>
      </c>
      <c r="D37" s="299"/>
      <c r="E37" s="300">
        <f t="shared" si="0"/>
        <v>0</v>
      </c>
      <c r="F37" s="611"/>
      <c r="G37" s="611"/>
      <c r="H37" s="301" t="str">
        <f t="shared" si="1"/>
        <v/>
      </c>
      <c r="I37" s="677"/>
      <c r="J37" s="195"/>
      <c r="K37" s="195"/>
    </row>
    <row r="38" spans="2:11" ht="19.5" customHeight="1" x14ac:dyDescent="0.2">
      <c r="B38" s="191" t="s">
        <v>124</v>
      </c>
      <c r="C38" s="299">
        <v>2.4989999999999998E-2</v>
      </c>
      <c r="D38" s="299"/>
      <c r="E38" s="300">
        <f t="shared" si="0"/>
        <v>0</v>
      </c>
      <c r="F38" s="612"/>
      <c r="G38" s="612"/>
      <c r="H38" s="301" t="str">
        <f t="shared" si="1"/>
        <v/>
      </c>
      <c r="I38" s="678"/>
      <c r="J38" s="195"/>
      <c r="K38" s="195"/>
    </row>
    <row r="39" spans="2:11" ht="52.5" customHeight="1" x14ac:dyDescent="0.2">
      <c r="B39" s="226" t="s">
        <v>277</v>
      </c>
      <c r="C39" s="679" t="s">
        <v>451</v>
      </c>
      <c r="D39" s="680"/>
      <c r="E39" s="680"/>
      <c r="F39" s="680"/>
      <c r="G39" s="680"/>
      <c r="H39" s="680"/>
      <c r="I39" s="681"/>
      <c r="J39" s="196"/>
      <c r="K39" s="196"/>
    </row>
    <row r="40" spans="2:11" ht="34.5" customHeight="1" x14ac:dyDescent="0.2">
      <c r="B40" s="682"/>
      <c r="C40" s="683"/>
      <c r="D40" s="683"/>
      <c r="E40" s="683"/>
      <c r="F40" s="683"/>
      <c r="G40" s="683"/>
      <c r="H40" s="683"/>
      <c r="I40" s="684"/>
      <c r="J40" s="175"/>
      <c r="K40" s="175"/>
    </row>
    <row r="41" spans="2:11" ht="34.5" customHeight="1" x14ac:dyDescent="0.2">
      <c r="B41" s="600"/>
      <c r="C41" s="601"/>
      <c r="D41" s="601"/>
      <c r="E41" s="601"/>
      <c r="F41" s="601"/>
      <c r="G41" s="601"/>
      <c r="H41" s="601"/>
      <c r="I41" s="602"/>
      <c r="J41" s="196"/>
      <c r="K41" s="196"/>
    </row>
    <row r="42" spans="2:11" ht="34.5" customHeight="1" x14ac:dyDescent="0.2">
      <c r="B42" s="600"/>
      <c r="C42" s="601"/>
      <c r="D42" s="601"/>
      <c r="E42" s="601"/>
      <c r="F42" s="601"/>
      <c r="G42" s="601"/>
      <c r="H42" s="601"/>
      <c r="I42" s="602"/>
      <c r="J42" s="196"/>
      <c r="K42" s="196"/>
    </row>
    <row r="43" spans="2:11" ht="34.5" customHeight="1" x14ac:dyDescent="0.2">
      <c r="B43" s="600"/>
      <c r="C43" s="601"/>
      <c r="D43" s="601"/>
      <c r="E43" s="601"/>
      <c r="F43" s="601"/>
      <c r="G43" s="601"/>
      <c r="H43" s="601"/>
      <c r="I43" s="602"/>
      <c r="J43" s="196"/>
      <c r="K43" s="196"/>
    </row>
    <row r="44" spans="2:11" ht="34.5" customHeight="1" x14ac:dyDescent="0.2">
      <c r="B44" s="603"/>
      <c r="C44" s="604"/>
      <c r="D44" s="604"/>
      <c r="E44" s="604"/>
      <c r="F44" s="604"/>
      <c r="G44" s="604"/>
      <c r="H44" s="604"/>
      <c r="I44" s="605"/>
      <c r="J44" s="174"/>
      <c r="K44" s="174"/>
    </row>
    <row r="45" spans="2:11" ht="29.25" customHeight="1" x14ac:dyDescent="0.2">
      <c r="B45" s="688" t="s">
        <v>278</v>
      </c>
      <c r="C45" s="691" t="s">
        <v>451</v>
      </c>
      <c r="D45" s="692"/>
      <c r="E45" s="692"/>
      <c r="F45" s="693"/>
      <c r="G45" s="297"/>
      <c r="H45" s="298" t="s">
        <v>105</v>
      </c>
      <c r="I45" s="302" t="s">
        <v>400</v>
      </c>
      <c r="J45" s="197"/>
      <c r="K45" s="197"/>
    </row>
    <row r="46" spans="2:11" ht="29.25" customHeight="1" x14ac:dyDescent="0.2">
      <c r="B46" s="689"/>
      <c r="C46" s="694"/>
      <c r="D46" s="695"/>
      <c r="E46" s="695"/>
      <c r="F46" s="696"/>
      <c r="G46" s="297" t="s">
        <v>401</v>
      </c>
      <c r="H46" s="297">
        <v>92</v>
      </c>
      <c r="I46" s="303">
        <v>92</v>
      </c>
      <c r="J46" s="197"/>
      <c r="K46" s="197"/>
    </row>
    <row r="47" spans="2:11" ht="29.25" customHeight="1" x14ac:dyDescent="0.2">
      <c r="B47" s="689"/>
      <c r="C47" s="694"/>
      <c r="D47" s="695"/>
      <c r="E47" s="695"/>
      <c r="F47" s="696"/>
      <c r="G47" s="297" t="s">
        <v>402</v>
      </c>
      <c r="H47" s="297">
        <v>44</v>
      </c>
      <c r="I47" s="303">
        <v>44</v>
      </c>
      <c r="J47" s="197"/>
      <c r="K47" s="197"/>
    </row>
    <row r="48" spans="2:11" ht="29.25" customHeight="1" x14ac:dyDescent="0.2">
      <c r="B48" s="689"/>
      <c r="C48" s="694"/>
      <c r="D48" s="695"/>
      <c r="E48" s="695"/>
      <c r="F48" s="696"/>
      <c r="G48" s="297" t="s">
        <v>403</v>
      </c>
      <c r="H48" s="297">
        <v>70</v>
      </c>
      <c r="I48" s="303">
        <v>70</v>
      </c>
      <c r="J48" s="197"/>
      <c r="K48" s="197"/>
    </row>
    <row r="49" spans="2:11" ht="29.25" customHeight="1" x14ac:dyDescent="0.2">
      <c r="B49" s="689"/>
      <c r="C49" s="694"/>
      <c r="D49" s="695"/>
      <c r="E49" s="695"/>
      <c r="F49" s="696"/>
      <c r="G49" s="297" t="s">
        <v>404</v>
      </c>
      <c r="H49" s="297">
        <v>129</v>
      </c>
      <c r="I49" s="303">
        <v>129</v>
      </c>
      <c r="J49" s="197"/>
      <c r="K49" s="197"/>
    </row>
    <row r="50" spans="2:11" ht="29.25" customHeight="1" x14ac:dyDescent="0.2">
      <c r="B50" s="689"/>
      <c r="C50" s="694"/>
      <c r="D50" s="695"/>
      <c r="E50" s="695"/>
      <c r="F50" s="696"/>
      <c r="G50" s="297" t="s">
        <v>405</v>
      </c>
      <c r="H50" s="297">
        <v>206</v>
      </c>
      <c r="I50" s="303">
        <v>206</v>
      </c>
      <c r="J50" s="197"/>
      <c r="K50" s="197"/>
    </row>
    <row r="51" spans="2:11" ht="29.25" customHeight="1" x14ac:dyDescent="0.2">
      <c r="B51" s="689"/>
      <c r="C51" s="694"/>
      <c r="D51" s="695"/>
      <c r="E51" s="695"/>
      <c r="F51" s="696"/>
      <c r="G51" s="297" t="s">
        <v>406</v>
      </c>
      <c r="H51" s="297">
        <v>90</v>
      </c>
      <c r="I51" s="303">
        <v>90</v>
      </c>
      <c r="J51" s="197"/>
      <c r="K51" s="197"/>
    </row>
    <row r="52" spans="2:11" ht="29.25" customHeight="1" x14ac:dyDescent="0.2">
      <c r="B52" s="690"/>
      <c r="C52" s="697"/>
      <c r="D52" s="698"/>
      <c r="E52" s="698"/>
      <c r="F52" s="699"/>
      <c r="G52" s="297" t="s">
        <v>452</v>
      </c>
      <c r="H52" s="297">
        <v>3428805</v>
      </c>
      <c r="I52" s="297">
        <v>3428805</v>
      </c>
      <c r="J52" s="197"/>
      <c r="K52" s="197"/>
    </row>
    <row r="53" spans="2:11" ht="46.5" customHeight="1" x14ac:dyDescent="0.2">
      <c r="B53" s="277" t="s">
        <v>279</v>
      </c>
      <c r="C53" s="619" t="s">
        <v>223</v>
      </c>
      <c r="D53" s="620"/>
      <c r="E53" s="620"/>
      <c r="F53" s="620"/>
      <c r="G53" s="620"/>
      <c r="H53" s="620"/>
      <c r="I53" s="621"/>
      <c r="J53" s="197"/>
      <c r="K53" s="197"/>
    </row>
    <row r="54" spans="2:11" ht="93.75" customHeight="1" x14ac:dyDescent="0.2">
      <c r="B54" s="227" t="s">
        <v>280</v>
      </c>
      <c r="C54" s="685" t="s">
        <v>453</v>
      </c>
      <c r="D54" s="686"/>
      <c r="E54" s="686"/>
      <c r="F54" s="686"/>
      <c r="G54" s="686"/>
      <c r="H54" s="686"/>
      <c r="I54" s="687"/>
      <c r="J54" s="197"/>
      <c r="K54" s="197"/>
    </row>
    <row r="55" spans="2:11" ht="22.5" customHeight="1" x14ac:dyDescent="0.2">
      <c r="B55" s="552" t="s">
        <v>236</v>
      </c>
      <c r="C55" s="628"/>
      <c r="D55" s="628"/>
      <c r="E55" s="628"/>
      <c r="F55" s="628"/>
      <c r="G55" s="628"/>
      <c r="H55" s="628"/>
      <c r="I55" s="629"/>
      <c r="J55" s="197"/>
      <c r="K55" s="197"/>
    </row>
    <row r="56" spans="2:11" ht="22.5" customHeight="1" x14ac:dyDescent="0.2">
      <c r="B56" s="705" t="s">
        <v>281</v>
      </c>
      <c r="C56" s="295" t="s">
        <v>282</v>
      </c>
      <c r="D56" s="706" t="s">
        <v>283</v>
      </c>
      <c r="E56" s="706"/>
      <c r="F56" s="706"/>
      <c r="G56" s="706" t="s">
        <v>284</v>
      </c>
      <c r="H56" s="706"/>
      <c r="I56" s="707"/>
      <c r="J56" s="198"/>
      <c r="K56" s="198"/>
    </row>
    <row r="57" spans="2:11" ht="30.75" customHeight="1" x14ac:dyDescent="0.2">
      <c r="B57" s="616"/>
      <c r="C57" s="296"/>
      <c r="D57" s="700"/>
      <c r="E57" s="700"/>
      <c r="F57" s="700"/>
      <c r="G57" s="700"/>
      <c r="H57" s="700"/>
      <c r="I57" s="701"/>
      <c r="J57" s="198"/>
      <c r="K57" s="198"/>
    </row>
    <row r="58" spans="2:11" ht="32.25" customHeight="1" x14ac:dyDescent="0.2">
      <c r="B58" s="230" t="s">
        <v>285</v>
      </c>
      <c r="C58" s="700" t="s">
        <v>459</v>
      </c>
      <c r="D58" s="700"/>
      <c r="E58" s="700"/>
      <c r="F58" s="700"/>
      <c r="G58" s="700"/>
      <c r="H58" s="700"/>
      <c r="I58" s="701"/>
      <c r="J58" s="200"/>
      <c r="K58" s="200"/>
    </row>
    <row r="59" spans="2:11" ht="28.5" customHeight="1" x14ac:dyDescent="0.2">
      <c r="B59" s="231" t="s">
        <v>286</v>
      </c>
      <c r="C59" s="700" t="s">
        <v>459</v>
      </c>
      <c r="D59" s="700"/>
      <c r="E59" s="700"/>
      <c r="F59" s="700"/>
      <c r="G59" s="700"/>
      <c r="H59" s="700"/>
      <c r="I59" s="701"/>
      <c r="J59" s="200"/>
      <c r="K59" s="200"/>
    </row>
    <row r="60" spans="2:11" ht="30" customHeight="1" x14ac:dyDescent="0.2">
      <c r="B60" s="227" t="s">
        <v>287</v>
      </c>
      <c r="C60" s="700" t="s">
        <v>350</v>
      </c>
      <c r="D60" s="700"/>
      <c r="E60" s="700"/>
      <c r="F60" s="700"/>
      <c r="G60" s="700"/>
      <c r="H60" s="700"/>
      <c r="I60" s="701"/>
      <c r="J60" s="201"/>
      <c r="K60" s="201"/>
    </row>
    <row r="61" spans="2:11" ht="31.5" customHeight="1" thickBot="1" x14ac:dyDescent="0.25">
      <c r="B61" s="210" t="s">
        <v>288</v>
      </c>
      <c r="C61" s="702" t="s">
        <v>366</v>
      </c>
      <c r="D61" s="703"/>
      <c r="E61" s="703"/>
      <c r="F61" s="703"/>
      <c r="G61" s="703"/>
      <c r="H61" s="703"/>
      <c r="I61" s="704"/>
      <c r="J61" s="202"/>
      <c r="K61" s="202"/>
    </row>
    <row r="62" spans="2:11" x14ac:dyDescent="0.2">
      <c r="B62" s="203"/>
      <c r="C62" s="204"/>
      <c r="D62" s="204"/>
      <c r="E62" s="205"/>
      <c r="F62" s="205"/>
      <c r="G62" s="211"/>
      <c r="H62" s="207"/>
      <c r="I62" s="204"/>
      <c r="J62" s="202"/>
      <c r="K62" s="202"/>
    </row>
    <row r="63" spans="2:11" x14ac:dyDescent="0.2">
      <c r="B63" s="203"/>
      <c r="C63" s="204"/>
      <c r="D63" s="204"/>
      <c r="E63" s="205"/>
      <c r="F63" s="205"/>
      <c r="G63" s="211"/>
      <c r="H63" s="207"/>
      <c r="I63" s="204"/>
      <c r="J63" s="202"/>
      <c r="K63" s="202"/>
    </row>
    <row r="64" spans="2:11" x14ac:dyDescent="0.2">
      <c r="B64" s="203"/>
      <c r="C64" s="204"/>
      <c r="D64" s="204"/>
      <c r="E64" s="205"/>
      <c r="F64" s="205"/>
      <c r="G64" s="211"/>
      <c r="H64" s="207"/>
      <c r="I64" s="204"/>
      <c r="J64" s="202"/>
      <c r="K64" s="202"/>
    </row>
    <row r="65" spans="2:11" x14ac:dyDescent="0.2">
      <c r="B65" s="203"/>
      <c r="C65" s="204"/>
      <c r="D65" s="204"/>
      <c r="E65" s="205"/>
      <c r="F65" s="205"/>
      <c r="G65" s="211"/>
      <c r="H65" s="207"/>
      <c r="I65" s="204"/>
      <c r="J65" s="202"/>
      <c r="K65" s="202"/>
    </row>
    <row r="66" spans="2:11" x14ac:dyDescent="0.2">
      <c r="B66" s="203"/>
      <c r="C66" s="204"/>
      <c r="D66" s="204"/>
      <c r="E66" s="205"/>
      <c r="F66" s="205"/>
      <c r="G66" s="211"/>
      <c r="H66" s="207"/>
      <c r="I66" s="204"/>
      <c r="J66" s="202"/>
      <c r="K66" s="202"/>
    </row>
    <row r="67" spans="2:11" ht="25.5" customHeight="1" x14ac:dyDescent="0.2">
      <c r="B67" s="203"/>
      <c r="C67" s="204"/>
      <c r="D67" s="204"/>
      <c r="E67" s="205"/>
      <c r="F67" s="205"/>
      <c r="G67" s="211"/>
      <c r="H67" s="207"/>
      <c r="I67" s="204"/>
      <c r="J67" s="202"/>
      <c r="K67" s="202"/>
    </row>
  </sheetData>
  <mergeCells count="60">
    <mergeCell ref="C59:I59"/>
    <mergeCell ref="C60:I60"/>
    <mergeCell ref="C61:I61"/>
    <mergeCell ref="C58:I58"/>
    <mergeCell ref="B56:B57"/>
    <mergeCell ref="D56:F56"/>
    <mergeCell ref="G56:I56"/>
    <mergeCell ref="D57:F57"/>
    <mergeCell ref="G57:I57"/>
    <mergeCell ref="B55:I55"/>
    <mergeCell ref="C24:E24"/>
    <mergeCell ref="G24:I24"/>
    <mergeCell ref="B25:I25"/>
    <mergeCell ref="F27:F38"/>
    <mergeCell ref="G27:G38"/>
    <mergeCell ref="I27:I38"/>
    <mergeCell ref="C39:I39"/>
    <mergeCell ref="B40:I44"/>
    <mergeCell ref="C53:I53"/>
    <mergeCell ref="C54:I54"/>
    <mergeCell ref="B45:B52"/>
    <mergeCell ref="C45:F52"/>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19050</xdr:colOff>
                <xdr:row>1</xdr:row>
                <xdr:rowOff>28575</xdr:rowOff>
              </from>
              <to>
                <xdr:col>8</xdr:col>
                <xdr:colOff>1714500</xdr:colOff>
                <xdr:row>2</xdr:row>
                <xdr:rowOff>57150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B38" zoomScale="85" zoomScaleNormal="85" zoomScaleSheetLayoutView="85" workbookViewId="0">
      <selection activeCell="C39" sqref="C39:I39"/>
    </sheetView>
  </sheetViews>
  <sheetFormatPr baseColWidth="10" defaultColWidth="11.42578125" defaultRowHeight="12.75" x14ac:dyDescent="0.2"/>
  <cols>
    <col min="1" max="1" width="1" style="173" customWidth="1"/>
    <col min="2" max="2" width="25.42578125" style="208" customWidth="1"/>
    <col min="3" max="3" width="14.5703125" style="173" customWidth="1"/>
    <col min="4" max="4" width="20.140625" style="173" customWidth="1"/>
    <col min="5" max="5" width="16.42578125" style="173" customWidth="1"/>
    <col min="6" max="6" width="25" style="173" customWidth="1"/>
    <col min="7" max="7" width="22" style="209" customWidth="1"/>
    <col min="8" max="8" width="20.5703125" style="173" customWidth="1"/>
    <col min="9" max="11" width="22.42578125" style="173" customWidth="1"/>
    <col min="12" max="24" width="11.42578125" style="171"/>
    <col min="25" max="16384" width="11.42578125" style="173"/>
  </cols>
  <sheetData>
    <row r="1" spans="2:14" ht="37.5" customHeight="1" x14ac:dyDescent="0.2">
      <c r="B1" s="540"/>
      <c r="C1" s="543" t="s">
        <v>25</v>
      </c>
      <c r="D1" s="543"/>
      <c r="E1" s="543"/>
      <c r="F1" s="543"/>
      <c r="G1" s="543"/>
      <c r="H1" s="543"/>
      <c r="I1" s="544"/>
      <c r="J1" s="170"/>
      <c r="K1" s="170"/>
      <c r="M1" s="172" t="s">
        <v>47</v>
      </c>
    </row>
    <row r="2" spans="2:14" ht="37.5" customHeight="1" x14ac:dyDescent="0.2">
      <c r="B2" s="541"/>
      <c r="C2" s="708" t="s">
        <v>239</v>
      </c>
      <c r="D2" s="708"/>
      <c r="E2" s="708"/>
      <c r="F2" s="708"/>
      <c r="G2" s="708"/>
      <c r="H2" s="708"/>
      <c r="I2" s="545"/>
      <c r="J2" s="170"/>
      <c r="K2" s="170"/>
      <c r="M2" s="172" t="s">
        <v>48</v>
      </c>
    </row>
    <row r="3" spans="2:14" ht="37.5" customHeight="1" x14ac:dyDescent="0.2">
      <c r="B3" s="541"/>
      <c r="C3" s="708" t="s">
        <v>240</v>
      </c>
      <c r="D3" s="708"/>
      <c r="E3" s="708"/>
      <c r="F3" s="708" t="s">
        <v>241</v>
      </c>
      <c r="G3" s="708"/>
      <c r="H3" s="708"/>
      <c r="I3" s="545"/>
      <c r="J3" s="170"/>
      <c r="K3" s="170"/>
      <c r="M3" s="172" t="s">
        <v>50</v>
      </c>
    </row>
    <row r="4" spans="2:14" ht="23.25" customHeight="1" x14ac:dyDescent="0.2">
      <c r="B4" s="549" t="s">
        <v>351</v>
      </c>
      <c r="C4" s="550"/>
      <c r="D4" s="550"/>
      <c r="E4" s="550"/>
      <c r="F4" s="550"/>
      <c r="G4" s="550"/>
      <c r="H4" s="550"/>
      <c r="I4" s="551"/>
      <c r="J4" s="174"/>
      <c r="K4" s="174"/>
    </row>
    <row r="5" spans="2:14" ht="24" customHeight="1" x14ac:dyDescent="0.2">
      <c r="B5" s="552" t="s">
        <v>234</v>
      </c>
      <c r="C5" s="553"/>
      <c r="D5" s="553"/>
      <c r="E5" s="553"/>
      <c r="F5" s="553"/>
      <c r="G5" s="553"/>
      <c r="H5" s="553"/>
      <c r="I5" s="554"/>
      <c r="J5" s="175"/>
      <c r="K5" s="175"/>
      <c r="N5" s="176" t="s">
        <v>57</v>
      </c>
    </row>
    <row r="6" spans="2:14" ht="30.75" customHeight="1" x14ac:dyDescent="0.2">
      <c r="B6" s="221" t="s">
        <v>242</v>
      </c>
      <c r="C6" s="216">
        <v>3</v>
      </c>
      <c r="D6" s="555" t="s">
        <v>243</v>
      </c>
      <c r="E6" s="555"/>
      <c r="F6" s="556" t="s">
        <v>328</v>
      </c>
      <c r="G6" s="556"/>
      <c r="H6" s="556"/>
      <c r="I6" s="557"/>
      <c r="J6" s="177"/>
      <c r="K6" s="177"/>
      <c r="M6" s="172" t="s">
        <v>60</v>
      </c>
      <c r="N6" s="176" t="s">
        <v>61</v>
      </c>
    </row>
    <row r="7" spans="2:14" ht="30.75" customHeight="1" x14ac:dyDescent="0.2">
      <c r="B7" s="221" t="s">
        <v>244</v>
      </c>
      <c r="C7" s="216" t="s">
        <v>81</v>
      </c>
      <c r="D7" s="555" t="s">
        <v>245</v>
      </c>
      <c r="E7" s="555"/>
      <c r="F7" s="556" t="s">
        <v>329</v>
      </c>
      <c r="G7" s="556"/>
      <c r="H7" s="178" t="s">
        <v>246</v>
      </c>
      <c r="I7" s="217" t="s">
        <v>81</v>
      </c>
      <c r="J7" s="179"/>
      <c r="K7" s="179"/>
      <c r="M7" s="172" t="s">
        <v>65</v>
      </c>
      <c r="N7" s="176" t="s">
        <v>66</v>
      </c>
    </row>
    <row r="8" spans="2:14" ht="30.75" customHeight="1" x14ac:dyDescent="0.2">
      <c r="B8" s="221" t="s">
        <v>247</v>
      </c>
      <c r="C8" s="556" t="s">
        <v>289</v>
      </c>
      <c r="D8" s="556"/>
      <c r="E8" s="556"/>
      <c r="F8" s="556"/>
      <c r="G8" s="178" t="s">
        <v>248</v>
      </c>
      <c r="H8" s="561">
        <v>7550</v>
      </c>
      <c r="I8" s="562"/>
      <c r="J8" s="180"/>
      <c r="K8" s="180"/>
      <c r="M8" s="172" t="s">
        <v>69</v>
      </c>
      <c r="N8" s="176" t="s">
        <v>70</v>
      </c>
    </row>
    <row r="9" spans="2:14" ht="30.75" customHeight="1" x14ac:dyDescent="0.2">
      <c r="B9" s="221" t="s">
        <v>48</v>
      </c>
      <c r="C9" s="709" t="s">
        <v>69</v>
      </c>
      <c r="D9" s="709"/>
      <c r="E9" s="709"/>
      <c r="F9" s="709"/>
      <c r="G9" s="178" t="s">
        <v>249</v>
      </c>
      <c r="H9" s="564" t="s">
        <v>330</v>
      </c>
      <c r="I9" s="565"/>
      <c r="J9" s="181"/>
      <c r="K9" s="181"/>
      <c r="M9" s="182" t="s">
        <v>73</v>
      </c>
    </row>
    <row r="10" spans="2:14" ht="60.75" customHeight="1" x14ac:dyDescent="0.2">
      <c r="B10" s="221" t="s">
        <v>250</v>
      </c>
      <c r="C10" s="556" t="s">
        <v>348</v>
      </c>
      <c r="D10" s="556"/>
      <c r="E10" s="556"/>
      <c r="F10" s="556"/>
      <c r="G10" s="556"/>
      <c r="H10" s="556"/>
      <c r="I10" s="557"/>
      <c r="J10" s="183"/>
      <c r="K10" s="183"/>
      <c r="M10" s="182"/>
    </row>
    <row r="11" spans="2:14" ht="30.75" customHeight="1" x14ac:dyDescent="0.2">
      <c r="B11" s="221" t="s">
        <v>251</v>
      </c>
      <c r="C11" s="556" t="s">
        <v>291</v>
      </c>
      <c r="D11" s="556"/>
      <c r="E11" s="556"/>
      <c r="F11" s="556"/>
      <c r="G11" s="556"/>
      <c r="H11" s="556"/>
      <c r="I11" s="557"/>
      <c r="J11" s="179"/>
      <c r="K11" s="179"/>
      <c r="M11" s="182"/>
      <c r="N11" s="176" t="s">
        <v>76</v>
      </c>
    </row>
    <row r="12" spans="2:14" ht="30.75" customHeight="1" x14ac:dyDescent="0.2">
      <c r="B12" s="221" t="s">
        <v>254</v>
      </c>
      <c r="C12" s="559" t="s">
        <v>331</v>
      </c>
      <c r="D12" s="559"/>
      <c r="E12" s="559"/>
      <c r="F12" s="559"/>
      <c r="G12" s="178" t="s">
        <v>252</v>
      </c>
      <c r="H12" s="559" t="s">
        <v>91</v>
      </c>
      <c r="I12" s="560"/>
      <c r="J12" s="179"/>
      <c r="K12" s="179"/>
      <c r="M12" s="182" t="s">
        <v>80</v>
      </c>
      <c r="N12" s="176" t="s">
        <v>81</v>
      </c>
    </row>
    <row r="13" spans="2:14" ht="30.75" customHeight="1" x14ac:dyDescent="0.2">
      <c r="B13" s="221" t="s">
        <v>255</v>
      </c>
      <c r="C13" s="710" t="s">
        <v>332</v>
      </c>
      <c r="D13" s="710"/>
      <c r="E13" s="710"/>
      <c r="F13" s="710"/>
      <c r="G13" s="178" t="s">
        <v>253</v>
      </c>
      <c r="H13" s="556" t="s">
        <v>70</v>
      </c>
      <c r="I13" s="557"/>
      <c r="J13" s="179"/>
      <c r="K13" s="179"/>
      <c r="M13" s="182" t="s">
        <v>84</v>
      </c>
    </row>
    <row r="14" spans="2:14" ht="64.5" customHeight="1" x14ac:dyDescent="0.2">
      <c r="B14" s="221" t="s">
        <v>256</v>
      </c>
      <c r="C14" s="711" t="s">
        <v>333</v>
      </c>
      <c r="D14" s="711"/>
      <c r="E14" s="711"/>
      <c r="F14" s="711"/>
      <c r="G14" s="711"/>
      <c r="H14" s="711"/>
      <c r="I14" s="712"/>
      <c r="J14" s="183"/>
      <c r="K14" s="183"/>
      <c r="M14" s="182" t="s">
        <v>86</v>
      </c>
      <c r="N14" s="176"/>
    </row>
    <row r="15" spans="2:14" ht="30.75" customHeight="1" x14ac:dyDescent="0.2">
      <c r="B15" s="221" t="s">
        <v>257</v>
      </c>
      <c r="C15" s="559" t="s">
        <v>334</v>
      </c>
      <c r="D15" s="559"/>
      <c r="E15" s="559"/>
      <c r="F15" s="559"/>
      <c r="G15" s="559"/>
      <c r="H15" s="559"/>
      <c r="I15" s="560"/>
      <c r="J15" s="184"/>
      <c r="K15" s="184"/>
      <c r="M15" s="182" t="s">
        <v>88</v>
      </c>
      <c r="N15" s="176"/>
    </row>
    <row r="16" spans="2:14" ht="20.25" customHeight="1" x14ac:dyDescent="0.2">
      <c r="B16" s="221" t="s">
        <v>258</v>
      </c>
      <c r="C16" s="556" t="s">
        <v>335</v>
      </c>
      <c r="D16" s="556"/>
      <c r="E16" s="556"/>
      <c r="F16" s="556"/>
      <c r="G16" s="556"/>
      <c r="H16" s="556"/>
      <c r="I16" s="557"/>
      <c r="J16" s="185"/>
      <c r="K16" s="185"/>
      <c r="M16" s="182"/>
      <c r="N16" s="176"/>
    </row>
    <row r="17" spans="2:14" ht="30.75" customHeight="1" x14ac:dyDescent="0.2">
      <c r="B17" s="221" t="s">
        <v>259</v>
      </c>
      <c r="C17" s="556" t="s">
        <v>152</v>
      </c>
      <c r="D17" s="718"/>
      <c r="E17" s="718"/>
      <c r="F17" s="718"/>
      <c r="G17" s="718"/>
      <c r="H17" s="718"/>
      <c r="I17" s="719"/>
      <c r="J17" s="186"/>
      <c r="K17" s="186"/>
      <c r="M17" s="182" t="s">
        <v>91</v>
      </c>
      <c r="N17" s="176"/>
    </row>
    <row r="18" spans="2:14" ht="18" customHeight="1" x14ac:dyDescent="0.2">
      <c r="B18" s="575" t="s">
        <v>265</v>
      </c>
      <c r="C18" s="576" t="s">
        <v>237</v>
      </c>
      <c r="D18" s="576"/>
      <c r="E18" s="576"/>
      <c r="F18" s="577" t="s">
        <v>238</v>
      </c>
      <c r="G18" s="577"/>
      <c r="H18" s="577"/>
      <c r="I18" s="578"/>
      <c r="J18" s="187"/>
      <c r="K18" s="187"/>
      <c r="M18" s="182" t="s">
        <v>79</v>
      </c>
      <c r="N18" s="176"/>
    </row>
    <row r="19" spans="2:14" ht="39.75" customHeight="1" x14ac:dyDescent="0.2">
      <c r="B19" s="575"/>
      <c r="C19" s="556" t="s">
        <v>336</v>
      </c>
      <c r="D19" s="556"/>
      <c r="E19" s="556"/>
      <c r="F19" s="556" t="s">
        <v>337</v>
      </c>
      <c r="G19" s="556"/>
      <c r="H19" s="556"/>
      <c r="I19" s="557"/>
      <c r="J19" s="185"/>
      <c r="K19" s="185"/>
      <c r="M19" s="182" t="s">
        <v>95</v>
      </c>
      <c r="N19" s="176"/>
    </row>
    <row r="20" spans="2:14" ht="39.75" customHeight="1" x14ac:dyDescent="0.2">
      <c r="B20" s="221" t="s">
        <v>266</v>
      </c>
      <c r="C20" s="587" t="s">
        <v>152</v>
      </c>
      <c r="D20" s="588"/>
      <c r="E20" s="714"/>
      <c r="F20" s="559" t="s">
        <v>152</v>
      </c>
      <c r="G20" s="559"/>
      <c r="H20" s="559"/>
      <c r="I20" s="560"/>
      <c r="J20" s="179"/>
      <c r="K20" s="179"/>
      <c r="M20" s="182"/>
      <c r="N20" s="176"/>
    </row>
    <row r="21" spans="2:14" ht="42" customHeight="1" x14ac:dyDescent="0.2">
      <c r="B21" s="221" t="s">
        <v>267</v>
      </c>
      <c r="C21" s="584" t="s">
        <v>338</v>
      </c>
      <c r="D21" s="585"/>
      <c r="E21" s="586"/>
      <c r="F21" s="587" t="s">
        <v>339</v>
      </c>
      <c r="G21" s="588"/>
      <c r="H21" s="588"/>
      <c r="I21" s="589"/>
      <c r="J21" s="184"/>
      <c r="K21" s="184"/>
      <c r="M21" s="188"/>
      <c r="N21" s="176"/>
    </row>
    <row r="22" spans="2:14" ht="23.25" customHeight="1" x14ac:dyDescent="0.2">
      <c r="B22" s="221" t="s">
        <v>268</v>
      </c>
      <c r="C22" s="713">
        <v>44197</v>
      </c>
      <c r="D22" s="720"/>
      <c r="E22" s="721"/>
      <c r="F22" s="178" t="s">
        <v>271</v>
      </c>
      <c r="G22" s="262">
        <v>0.1</v>
      </c>
      <c r="H22" s="178" t="s">
        <v>275</v>
      </c>
      <c r="I22" s="263">
        <v>0.1</v>
      </c>
      <c r="J22" s="189"/>
      <c r="K22" s="189"/>
      <c r="M22" s="188"/>
    </row>
    <row r="23" spans="2:14" ht="27" customHeight="1" x14ac:dyDescent="0.2">
      <c r="B23" s="221" t="s">
        <v>269</v>
      </c>
      <c r="C23" s="713">
        <v>44561</v>
      </c>
      <c r="D23" s="588"/>
      <c r="E23" s="714"/>
      <c r="F23" s="178" t="s">
        <v>272</v>
      </c>
      <c r="G23" s="715">
        <v>0.3</v>
      </c>
      <c r="H23" s="716"/>
      <c r="I23" s="717"/>
      <c r="J23" s="190"/>
      <c r="K23" s="190"/>
      <c r="M23" s="188"/>
    </row>
    <row r="24" spans="2:14" ht="30.75" customHeight="1" x14ac:dyDescent="0.2">
      <c r="B24" s="228" t="s">
        <v>270</v>
      </c>
      <c r="C24" s="728" t="s">
        <v>88</v>
      </c>
      <c r="D24" s="729"/>
      <c r="E24" s="730"/>
      <c r="F24" s="224" t="s">
        <v>274</v>
      </c>
      <c r="G24" s="587" t="s">
        <v>223</v>
      </c>
      <c r="H24" s="588"/>
      <c r="I24" s="589"/>
      <c r="J24" s="187"/>
      <c r="K24" s="187"/>
      <c r="M24" s="188"/>
    </row>
    <row r="25" spans="2:14" ht="22.5" customHeight="1" x14ac:dyDescent="0.2">
      <c r="B25" s="731" t="s">
        <v>235</v>
      </c>
      <c r="C25" s="732"/>
      <c r="D25" s="732"/>
      <c r="E25" s="732"/>
      <c r="F25" s="732"/>
      <c r="G25" s="732"/>
      <c r="H25" s="732"/>
      <c r="I25" s="733"/>
      <c r="J25" s="175"/>
      <c r="K25" s="175"/>
      <c r="M25" s="188"/>
    </row>
    <row r="26" spans="2:14" ht="43.5" customHeight="1" x14ac:dyDescent="0.2">
      <c r="B26" s="191" t="s">
        <v>105</v>
      </c>
      <c r="C26" s="218" t="s">
        <v>261</v>
      </c>
      <c r="D26" s="218" t="s">
        <v>260</v>
      </c>
      <c r="E26" s="192" t="s">
        <v>264</v>
      </c>
      <c r="F26" s="218" t="s">
        <v>263</v>
      </c>
      <c r="G26" s="218" t="s">
        <v>262</v>
      </c>
      <c r="H26" s="192" t="s">
        <v>340</v>
      </c>
      <c r="I26" s="193" t="s">
        <v>379</v>
      </c>
      <c r="J26" s="185"/>
      <c r="K26" s="185"/>
      <c r="M26" s="188"/>
    </row>
    <row r="27" spans="2:14" ht="19.5" customHeight="1" x14ac:dyDescent="0.2">
      <c r="B27" s="194" t="s">
        <v>113</v>
      </c>
      <c r="C27" s="272">
        <v>2.7029999999999998E-2</v>
      </c>
      <c r="D27" s="272">
        <v>2.7029999999999998E-2</v>
      </c>
      <c r="E27" s="274">
        <f>+D27/C27</f>
        <v>1</v>
      </c>
      <c r="F27" s="610">
        <f>SUM(C27:C38)</f>
        <v>0.30005999999999994</v>
      </c>
      <c r="G27" s="610">
        <f>SUM(D27:D38)</f>
        <v>2.7029999999999998E-2</v>
      </c>
      <c r="H27" s="258">
        <f>+(D27*100%)/$G$23</f>
        <v>9.01E-2</v>
      </c>
      <c r="I27" s="734">
        <f>G27+I22</f>
        <v>0.12703</v>
      </c>
      <c r="J27" s="195"/>
      <c r="K27" s="195"/>
      <c r="M27" s="188"/>
    </row>
    <row r="28" spans="2:14" ht="19.5" customHeight="1" x14ac:dyDescent="0.2">
      <c r="B28" s="194" t="s">
        <v>114</v>
      </c>
      <c r="C28" s="272">
        <v>1.857E-2</v>
      </c>
      <c r="D28" s="272"/>
      <c r="E28" s="274">
        <f t="shared" ref="E28:E38" si="0">+D28/C28</f>
        <v>0</v>
      </c>
      <c r="F28" s="611"/>
      <c r="G28" s="611"/>
      <c r="H28" s="258" t="str">
        <f>+IF(D28="","",((D28*100%)/$G$23)+H27)</f>
        <v/>
      </c>
      <c r="I28" s="677"/>
      <c r="J28" s="195"/>
      <c r="K28" s="195"/>
      <c r="M28" s="188"/>
    </row>
    <row r="29" spans="2:14" ht="19.5" customHeight="1" x14ac:dyDescent="0.2">
      <c r="B29" s="194" t="s">
        <v>115</v>
      </c>
      <c r="C29" s="272">
        <v>1.6979999999999999E-2</v>
      </c>
      <c r="D29" s="272"/>
      <c r="E29" s="274">
        <f t="shared" si="0"/>
        <v>0</v>
      </c>
      <c r="F29" s="611"/>
      <c r="G29" s="611"/>
      <c r="H29" s="258" t="str">
        <f t="shared" ref="H29:H38" si="1">+IF(D29="","",((D29*100%)/$G$23)+H28)</f>
        <v/>
      </c>
      <c r="I29" s="677"/>
      <c r="J29" s="195"/>
      <c r="K29" s="195"/>
      <c r="M29" s="188"/>
    </row>
    <row r="30" spans="2:14" ht="19.5" customHeight="1" x14ac:dyDescent="0.2">
      <c r="B30" s="194" t="s">
        <v>116</v>
      </c>
      <c r="C30" s="272">
        <v>2.997E-2</v>
      </c>
      <c r="D30" s="272"/>
      <c r="E30" s="274">
        <f t="shared" si="0"/>
        <v>0</v>
      </c>
      <c r="F30" s="611"/>
      <c r="G30" s="611"/>
      <c r="H30" s="258" t="str">
        <f t="shared" si="1"/>
        <v/>
      </c>
      <c r="I30" s="677"/>
      <c r="J30" s="195"/>
      <c r="K30" s="195"/>
    </row>
    <row r="31" spans="2:14" ht="19.5" customHeight="1" x14ac:dyDescent="0.2">
      <c r="B31" s="194" t="s">
        <v>117</v>
      </c>
      <c r="C31" s="272">
        <v>1.6979999999999999E-2</v>
      </c>
      <c r="D31" s="272"/>
      <c r="E31" s="274">
        <f t="shared" si="0"/>
        <v>0</v>
      </c>
      <c r="F31" s="611"/>
      <c r="G31" s="611"/>
      <c r="H31" s="258" t="str">
        <f t="shared" si="1"/>
        <v/>
      </c>
      <c r="I31" s="677"/>
      <c r="J31" s="195"/>
      <c r="K31" s="195"/>
    </row>
    <row r="32" spans="2:14" ht="19.5" customHeight="1" x14ac:dyDescent="0.2">
      <c r="B32" s="194" t="s">
        <v>118</v>
      </c>
      <c r="C32" s="272">
        <v>1.728E-2</v>
      </c>
      <c r="D32" s="272"/>
      <c r="E32" s="274">
        <f t="shared" si="0"/>
        <v>0</v>
      </c>
      <c r="F32" s="611"/>
      <c r="G32" s="611"/>
      <c r="H32" s="258" t="str">
        <f t="shared" si="1"/>
        <v/>
      </c>
      <c r="I32" s="677"/>
      <c r="J32" s="195"/>
      <c r="K32" s="195"/>
    </row>
    <row r="33" spans="2:11" ht="19.5" customHeight="1" x14ac:dyDescent="0.2">
      <c r="B33" s="194" t="s">
        <v>119</v>
      </c>
      <c r="C33" s="272">
        <v>3.3270000000000001E-2</v>
      </c>
      <c r="D33" s="272"/>
      <c r="E33" s="274">
        <f t="shared" si="0"/>
        <v>0</v>
      </c>
      <c r="F33" s="611"/>
      <c r="G33" s="611"/>
      <c r="H33" s="258" t="str">
        <f t="shared" si="1"/>
        <v/>
      </c>
      <c r="I33" s="677"/>
      <c r="J33" s="195"/>
      <c r="K33" s="195"/>
    </row>
    <row r="34" spans="2:11" ht="19.5" customHeight="1" x14ac:dyDescent="0.2">
      <c r="B34" s="194" t="s">
        <v>120</v>
      </c>
      <c r="C34" s="272">
        <v>2.6279999999999998E-2</v>
      </c>
      <c r="D34" s="272"/>
      <c r="E34" s="274">
        <f t="shared" si="0"/>
        <v>0</v>
      </c>
      <c r="F34" s="611"/>
      <c r="G34" s="611"/>
      <c r="H34" s="258" t="str">
        <f t="shared" si="1"/>
        <v/>
      </c>
      <c r="I34" s="677"/>
      <c r="J34" s="195"/>
      <c r="K34" s="195"/>
    </row>
    <row r="35" spans="2:11" ht="19.5" customHeight="1" x14ac:dyDescent="0.2">
      <c r="B35" s="194" t="s">
        <v>121</v>
      </c>
      <c r="C35" s="272">
        <v>2.2079999999999999E-2</v>
      </c>
      <c r="D35" s="272"/>
      <c r="E35" s="274">
        <f t="shared" si="0"/>
        <v>0</v>
      </c>
      <c r="F35" s="611"/>
      <c r="G35" s="611"/>
      <c r="H35" s="258" t="str">
        <f t="shared" si="1"/>
        <v/>
      </c>
      <c r="I35" s="677"/>
      <c r="J35" s="195"/>
      <c r="K35" s="195"/>
    </row>
    <row r="36" spans="2:11" ht="19.5" customHeight="1" x14ac:dyDescent="0.2">
      <c r="B36" s="194" t="s">
        <v>122</v>
      </c>
      <c r="C36" s="272">
        <v>5.1869999999999999E-2</v>
      </c>
      <c r="D36" s="272"/>
      <c r="E36" s="274">
        <f t="shared" si="0"/>
        <v>0</v>
      </c>
      <c r="F36" s="611"/>
      <c r="G36" s="611"/>
      <c r="H36" s="258" t="str">
        <f t="shared" si="1"/>
        <v/>
      </c>
      <c r="I36" s="677"/>
      <c r="J36" s="195"/>
      <c r="K36" s="195"/>
    </row>
    <row r="37" spans="2:11" ht="19.5" customHeight="1" x14ac:dyDescent="0.2">
      <c r="B37" s="194" t="s">
        <v>123</v>
      </c>
      <c r="C37" s="272">
        <v>2.3699999999999999E-2</v>
      </c>
      <c r="D37" s="272"/>
      <c r="E37" s="274">
        <f t="shared" si="0"/>
        <v>0</v>
      </c>
      <c r="F37" s="611"/>
      <c r="G37" s="611"/>
      <c r="H37" s="258" t="str">
        <f t="shared" si="1"/>
        <v/>
      </c>
      <c r="I37" s="677"/>
      <c r="J37" s="195"/>
      <c r="K37" s="195"/>
    </row>
    <row r="38" spans="2:11" ht="19.5" customHeight="1" x14ac:dyDescent="0.2">
      <c r="B38" s="194" t="s">
        <v>124</v>
      </c>
      <c r="C38" s="272">
        <v>1.6049999999999998E-2</v>
      </c>
      <c r="D38" s="272"/>
      <c r="E38" s="274">
        <f t="shared" si="0"/>
        <v>0</v>
      </c>
      <c r="F38" s="612"/>
      <c r="G38" s="612"/>
      <c r="H38" s="258" t="str">
        <f t="shared" si="1"/>
        <v/>
      </c>
      <c r="I38" s="678"/>
      <c r="J38" s="195"/>
      <c r="K38" s="195"/>
    </row>
    <row r="39" spans="2:11" ht="141" customHeight="1" x14ac:dyDescent="0.2">
      <c r="B39" s="226" t="s">
        <v>277</v>
      </c>
      <c r="C39" s="737" t="s">
        <v>423</v>
      </c>
      <c r="D39" s="738"/>
      <c r="E39" s="738"/>
      <c r="F39" s="738"/>
      <c r="G39" s="738"/>
      <c r="H39" s="738"/>
      <c r="I39" s="739"/>
      <c r="J39" s="196"/>
      <c r="K39" s="196"/>
    </row>
    <row r="40" spans="2:11" ht="34.5" customHeight="1" x14ac:dyDescent="0.2">
      <c r="B40" s="597"/>
      <c r="C40" s="598"/>
      <c r="D40" s="598"/>
      <c r="E40" s="598"/>
      <c r="F40" s="598"/>
      <c r="G40" s="598"/>
      <c r="H40" s="598"/>
      <c r="I40" s="599"/>
      <c r="J40" s="175"/>
      <c r="K40" s="175"/>
    </row>
    <row r="41" spans="2:11" ht="34.5" customHeight="1" x14ac:dyDescent="0.2">
      <c r="B41" s="600"/>
      <c r="C41" s="601"/>
      <c r="D41" s="601"/>
      <c r="E41" s="601"/>
      <c r="F41" s="601"/>
      <c r="G41" s="601"/>
      <c r="H41" s="601"/>
      <c r="I41" s="602"/>
      <c r="J41" s="196"/>
      <c r="K41" s="196"/>
    </row>
    <row r="42" spans="2:11" ht="34.5" customHeight="1" x14ac:dyDescent="0.2">
      <c r="B42" s="600"/>
      <c r="C42" s="601"/>
      <c r="D42" s="601"/>
      <c r="E42" s="601"/>
      <c r="F42" s="601"/>
      <c r="G42" s="601"/>
      <c r="H42" s="601"/>
      <c r="I42" s="602"/>
      <c r="J42" s="196"/>
      <c r="K42" s="196"/>
    </row>
    <row r="43" spans="2:11" ht="34.5" customHeight="1" x14ac:dyDescent="0.2">
      <c r="B43" s="600"/>
      <c r="C43" s="601"/>
      <c r="D43" s="601"/>
      <c r="E43" s="601"/>
      <c r="F43" s="601"/>
      <c r="G43" s="601"/>
      <c r="H43" s="601"/>
      <c r="I43" s="602"/>
      <c r="J43" s="196"/>
      <c r="K43" s="196"/>
    </row>
    <row r="44" spans="2:11" ht="34.5" customHeight="1" x14ac:dyDescent="0.2">
      <c r="B44" s="603"/>
      <c r="C44" s="604"/>
      <c r="D44" s="604"/>
      <c r="E44" s="604"/>
      <c r="F44" s="604"/>
      <c r="G44" s="604"/>
      <c r="H44" s="604"/>
      <c r="I44" s="605"/>
      <c r="J44" s="174"/>
      <c r="K44" s="174"/>
    </row>
    <row r="45" spans="2:11" ht="166.5" customHeight="1" x14ac:dyDescent="0.2">
      <c r="B45" s="221" t="s">
        <v>278</v>
      </c>
      <c r="C45" s="740" t="s">
        <v>424</v>
      </c>
      <c r="D45" s="741"/>
      <c r="E45" s="741"/>
      <c r="F45" s="741"/>
      <c r="G45" s="741"/>
      <c r="H45" s="741"/>
      <c r="I45" s="742"/>
      <c r="J45" s="197"/>
      <c r="K45" s="197"/>
    </row>
    <row r="46" spans="2:11" ht="32.25" customHeight="1" x14ac:dyDescent="0.2">
      <c r="B46" s="221" t="s">
        <v>279</v>
      </c>
      <c r="C46" s="740" t="s">
        <v>223</v>
      </c>
      <c r="D46" s="741"/>
      <c r="E46" s="741"/>
      <c r="F46" s="741"/>
      <c r="G46" s="741"/>
      <c r="H46" s="741"/>
      <c r="I46" s="742"/>
      <c r="J46" s="197"/>
      <c r="K46" s="197"/>
    </row>
    <row r="47" spans="2:11" ht="66" customHeight="1" x14ac:dyDescent="0.2">
      <c r="B47" s="227" t="s">
        <v>280</v>
      </c>
      <c r="C47" s="743" t="s">
        <v>425</v>
      </c>
      <c r="D47" s="744"/>
      <c r="E47" s="744"/>
      <c r="F47" s="744"/>
      <c r="G47" s="744"/>
      <c r="H47" s="744"/>
      <c r="I47" s="745"/>
      <c r="J47" s="197"/>
      <c r="K47" s="197"/>
    </row>
    <row r="48" spans="2:11" ht="22.5" customHeight="1" x14ac:dyDescent="0.2">
      <c r="B48" s="731" t="s">
        <v>236</v>
      </c>
      <c r="C48" s="732"/>
      <c r="D48" s="732"/>
      <c r="E48" s="732"/>
      <c r="F48" s="732"/>
      <c r="G48" s="732"/>
      <c r="H48" s="732"/>
      <c r="I48" s="733"/>
      <c r="J48" s="197"/>
      <c r="K48" s="197"/>
    </row>
    <row r="49" spans="2:11" ht="22.5" customHeight="1" x14ac:dyDescent="0.2">
      <c r="B49" s="615" t="s">
        <v>281</v>
      </c>
      <c r="C49" s="215" t="s">
        <v>282</v>
      </c>
      <c r="D49" s="617" t="s">
        <v>283</v>
      </c>
      <c r="E49" s="617"/>
      <c r="F49" s="617"/>
      <c r="G49" s="617" t="s">
        <v>284</v>
      </c>
      <c r="H49" s="617"/>
      <c r="I49" s="618"/>
      <c r="J49" s="198"/>
      <c r="K49" s="198"/>
    </row>
    <row r="50" spans="2:11" ht="30.75" customHeight="1" x14ac:dyDescent="0.2">
      <c r="B50" s="616"/>
      <c r="C50" s="199"/>
      <c r="D50" s="735"/>
      <c r="E50" s="735"/>
      <c r="F50" s="735"/>
      <c r="G50" s="735"/>
      <c r="H50" s="735"/>
      <c r="I50" s="736"/>
      <c r="J50" s="198"/>
      <c r="K50" s="198"/>
    </row>
    <row r="51" spans="2:11" ht="32.25" customHeight="1" x14ac:dyDescent="0.2">
      <c r="B51" s="230" t="s">
        <v>285</v>
      </c>
      <c r="C51" s="722" t="s">
        <v>426</v>
      </c>
      <c r="D51" s="722"/>
      <c r="E51" s="722"/>
      <c r="F51" s="722"/>
      <c r="G51" s="722"/>
      <c r="H51" s="722"/>
      <c r="I51" s="723"/>
      <c r="J51" s="200"/>
      <c r="K51" s="200"/>
    </row>
    <row r="52" spans="2:11" ht="28.5" customHeight="1" x14ac:dyDescent="0.2">
      <c r="B52" s="231" t="s">
        <v>286</v>
      </c>
      <c r="C52" s="722" t="s">
        <v>426</v>
      </c>
      <c r="D52" s="722"/>
      <c r="E52" s="722"/>
      <c r="F52" s="722"/>
      <c r="G52" s="722"/>
      <c r="H52" s="722"/>
      <c r="I52" s="723"/>
      <c r="J52" s="200"/>
      <c r="K52" s="200"/>
    </row>
    <row r="53" spans="2:11" ht="30" customHeight="1" x14ac:dyDescent="0.2">
      <c r="B53" s="227" t="s">
        <v>287</v>
      </c>
      <c r="C53" s="724" t="s">
        <v>383</v>
      </c>
      <c r="D53" s="725"/>
      <c r="E53" s="725"/>
      <c r="F53" s="725"/>
      <c r="G53" s="725"/>
      <c r="H53" s="725"/>
      <c r="I53" s="726"/>
      <c r="J53" s="201"/>
      <c r="K53" s="201"/>
    </row>
    <row r="54" spans="2:11" ht="31.5" customHeight="1" thickBot="1" x14ac:dyDescent="0.25">
      <c r="B54" s="210" t="s">
        <v>288</v>
      </c>
      <c r="C54" s="724" t="s">
        <v>383</v>
      </c>
      <c r="D54" s="725"/>
      <c r="E54" s="725"/>
      <c r="F54" s="725"/>
      <c r="G54" s="725"/>
      <c r="H54" s="725"/>
      <c r="I54" s="727"/>
      <c r="J54" s="202"/>
      <c r="K54" s="202"/>
    </row>
    <row r="55" spans="2:11" ht="12.75" customHeight="1" x14ac:dyDescent="0.2">
      <c r="B55" s="203"/>
      <c r="C55" s="204"/>
      <c r="D55" s="204"/>
      <c r="E55" s="205"/>
      <c r="F55" s="205"/>
      <c r="G55" s="206"/>
      <c r="H55" s="207"/>
      <c r="I55" s="204"/>
      <c r="J55" s="202"/>
      <c r="K55" s="202"/>
    </row>
    <row r="56" spans="2:11" x14ac:dyDescent="0.2">
      <c r="B56" s="203"/>
      <c r="C56" s="204"/>
      <c r="D56" s="204"/>
      <c r="E56" s="205"/>
      <c r="F56" s="205"/>
      <c r="G56" s="206"/>
      <c r="H56" s="207"/>
      <c r="I56" s="204"/>
      <c r="J56" s="202"/>
      <c r="K56" s="202"/>
    </row>
    <row r="57" spans="2:11" x14ac:dyDescent="0.2">
      <c r="B57" s="203"/>
      <c r="C57" s="204"/>
      <c r="D57" s="204"/>
      <c r="E57" s="205"/>
      <c r="F57" s="205"/>
      <c r="G57" s="206"/>
      <c r="H57" s="207"/>
      <c r="I57" s="204"/>
      <c r="J57" s="202"/>
      <c r="K57" s="202"/>
    </row>
    <row r="58" spans="2:11" x14ac:dyDescent="0.2">
      <c r="B58" s="203"/>
      <c r="C58" s="204"/>
      <c r="D58" s="204"/>
      <c r="E58" s="205"/>
      <c r="F58" s="205"/>
      <c r="G58" s="206"/>
      <c r="H58" s="207"/>
      <c r="I58" s="204"/>
      <c r="J58" s="202"/>
      <c r="K58" s="202"/>
    </row>
    <row r="59" spans="2:11" x14ac:dyDescent="0.2">
      <c r="B59" s="203"/>
      <c r="C59" s="204"/>
      <c r="D59" s="204"/>
      <c r="E59" s="205"/>
      <c r="F59" s="205"/>
      <c r="G59" s="206"/>
      <c r="H59" s="207"/>
      <c r="I59" s="204"/>
      <c r="J59" s="202"/>
      <c r="K59" s="202"/>
    </row>
    <row r="60" spans="2:11" ht="25.5" customHeight="1" x14ac:dyDescent="0.2">
      <c r="B60" s="203"/>
      <c r="C60" s="204"/>
      <c r="D60" s="204"/>
      <c r="E60" s="205"/>
      <c r="F60" s="205"/>
      <c r="G60" s="206"/>
      <c r="H60" s="207"/>
      <c r="I60" s="204"/>
      <c r="J60" s="202"/>
      <c r="K60" s="202"/>
    </row>
  </sheetData>
  <mergeCells count="59">
    <mergeCell ref="B40:I44"/>
    <mergeCell ref="C39:I39"/>
    <mergeCell ref="C45:I45"/>
    <mergeCell ref="C46:I46"/>
    <mergeCell ref="C47:I47"/>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9"/>
  <sheetViews>
    <sheetView view="pageBreakPreview" topLeftCell="A40" zoomScale="80" zoomScaleNormal="100" zoomScaleSheetLayoutView="80" workbookViewId="0">
      <selection activeCell="C49" sqref="C49:I49"/>
    </sheetView>
  </sheetViews>
  <sheetFormatPr baseColWidth="10" defaultColWidth="11.42578125" defaultRowHeight="12.75" x14ac:dyDescent="0.2"/>
  <cols>
    <col min="1" max="1" width="1" style="7" customWidth="1"/>
    <col min="2" max="2" width="25.42578125" style="8" customWidth="1"/>
    <col min="3" max="3" width="14.5703125" style="7" customWidth="1"/>
    <col min="4" max="4" width="20.140625" style="7" customWidth="1"/>
    <col min="5" max="5" width="16.42578125" style="7" customWidth="1"/>
    <col min="6" max="6" width="25" style="7" customWidth="1"/>
    <col min="7" max="7" width="22" style="9" customWidth="1"/>
    <col min="8" max="8" width="20.5703125" style="7" customWidth="1"/>
    <col min="9" max="11" width="22.42578125" style="7" customWidth="1"/>
    <col min="12" max="24" width="11.42578125" style="12"/>
    <col min="25" max="16384" width="11.42578125" style="7"/>
  </cols>
  <sheetData>
    <row r="1" spans="2:14" ht="37.5" customHeight="1" x14ac:dyDescent="0.2">
      <c r="B1" s="540"/>
      <c r="C1" s="543" t="s">
        <v>25</v>
      </c>
      <c r="D1" s="543"/>
      <c r="E1" s="543"/>
      <c r="F1" s="543"/>
      <c r="G1" s="543"/>
      <c r="H1" s="543"/>
      <c r="I1" s="544"/>
      <c r="J1" s="232"/>
      <c r="K1" s="232"/>
      <c r="M1" s="233" t="s">
        <v>47</v>
      </c>
    </row>
    <row r="2" spans="2:14" ht="37.5" customHeight="1" x14ac:dyDescent="0.2">
      <c r="B2" s="541"/>
      <c r="C2" s="708" t="s">
        <v>239</v>
      </c>
      <c r="D2" s="708"/>
      <c r="E2" s="708"/>
      <c r="F2" s="708"/>
      <c r="G2" s="708"/>
      <c r="H2" s="708"/>
      <c r="I2" s="545"/>
      <c r="J2" s="232"/>
      <c r="K2" s="232"/>
      <c r="M2" s="233" t="s">
        <v>48</v>
      </c>
    </row>
    <row r="3" spans="2:14" ht="37.5" customHeight="1" x14ac:dyDescent="0.2">
      <c r="B3" s="541"/>
      <c r="C3" s="708" t="s">
        <v>240</v>
      </c>
      <c r="D3" s="708"/>
      <c r="E3" s="708"/>
      <c r="F3" s="708" t="s">
        <v>241</v>
      </c>
      <c r="G3" s="708"/>
      <c r="H3" s="708"/>
      <c r="I3" s="545"/>
      <c r="J3" s="232"/>
      <c r="K3" s="232"/>
      <c r="M3" s="233" t="s">
        <v>50</v>
      </c>
    </row>
    <row r="4" spans="2:14" ht="23.25" customHeight="1" x14ac:dyDescent="0.2">
      <c r="B4" s="549" t="s">
        <v>351</v>
      </c>
      <c r="C4" s="550"/>
      <c r="D4" s="550"/>
      <c r="E4" s="550"/>
      <c r="F4" s="550"/>
      <c r="G4" s="550"/>
      <c r="H4" s="550"/>
      <c r="I4" s="551"/>
      <c r="J4" s="234"/>
      <c r="K4" s="234"/>
    </row>
    <row r="5" spans="2:14" ht="24" customHeight="1" x14ac:dyDescent="0.2">
      <c r="B5" s="552" t="s">
        <v>234</v>
      </c>
      <c r="C5" s="553"/>
      <c r="D5" s="553"/>
      <c r="E5" s="553"/>
      <c r="F5" s="553"/>
      <c r="G5" s="553"/>
      <c r="H5" s="553"/>
      <c r="I5" s="554"/>
      <c r="J5" s="235"/>
      <c r="K5" s="235"/>
      <c r="N5" s="236" t="s">
        <v>57</v>
      </c>
    </row>
    <row r="6" spans="2:14" ht="30.75" customHeight="1" x14ac:dyDescent="0.2">
      <c r="B6" s="221" t="s">
        <v>242</v>
      </c>
      <c r="C6" s="259">
        <v>4</v>
      </c>
      <c r="D6" s="555" t="s">
        <v>243</v>
      </c>
      <c r="E6" s="555"/>
      <c r="F6" s="746" t="s">
        <v>354</v>
      </c>
      <c r="G6" s="746"/>
      <c r="H6" s="746"/>
      <c r="I6" s="747"/>
      <c r="J6" s="237"/>
      <c r="K6" s="237"/>
      <c r="M6" s="233" t="s">
        <v>60</v>
      </c>
      <c r="N6" s="236" t="s">
        <v>61</v>
      </c>
    </row>
    <row r="7" spans="2:14" ht="30.75" customHeight="1" x14ac:dyDescent="0.2">
      <c r="B7" s="221" t="s">
        <v>244</v>
      </c>
      <c r="C7" s="259" t="s">
        <v>81</v>
      </c>
      <c r="D7" s="555" t="s">
        <v>245</v>
      </c>
      <c r="E7" s="555"/>
      <c r="F7" s="748" t="s">
        <v>329</v>
      </c>
      <c r="G7" s="748"/>
      <c r="H7" s="178" t="s">
        <v>246</v>
      </c>
      <c r="I7" s="260" t="s">
        <v>81</v>
      </c>
      <c r="J7" s="238"/>
      <c r="K7" s="238"/>
      <c r="M7" s="233" t="s">
        <v>65</v>
      </c>
      <c r="N7" s="236" t="s">
        <v>66</v>
      </c>
    </row>
    <row r="8" spans="2:14" ht="30.75" customHeight="1" x14ac:dyDescent="0.2">
      <c r="B8" s="221" t="s">
        <v>247</v>
      </c>
      <c r="C8" s="746" t="s">
        <v>289</v>
      </c>
      <c r="D8" s="746"/>
      <c r="E8" s="746"/>
      <c r="F8" s="746"/>
      <c r="G8" s="178" t="s">
        <v>248</v>
      </c>
      <c r="H8" s="751">
        <v>7550</v>
      </c>
      <c r="I8" s="752"/>
      <c r="J8" s="21"/>
      <c r="K8" s="21"/>
      <c r="M8" s="233" t="s">
        <v>69</v>
      </c>
      <c r="N8" s="236" t="s">
        <v>70</v>
      </c>
    </row>
    <row r="9" spans="2:14" ht="30.75" customHeight="1" x14ac:dyDescent="0.2">
      <c r="B9" s="221" t="s">
        <v>48</v>
      </c>
      <c r="C9" s="753" t="s">
        <v>69</v>
      </c>
      <c r="D9" s="753"/>
      <c r="E9" s="753"/>
      <c r="F9" s="753"/>
      <c r="G9" s="178" t="s">
        <v>249</v>
      </c>
      <c r="H9" s="754" t="s">
        <v>330</v>
      </c>
      <c r="I9" s="755"/>
      <c r="J9" s="22"/>
      <c r="K9" s="22"/>
      <c r="M9" s="239" t="s">
        <v>73</v>
      </c>
    </row>
    <row r="10" spans="2:14" ht="30.75" customHeight="1" x14ac:dyDescent="0.2">
      <c r="B10" s="221" t="s">
        <v>250</v>
      </c>
      <c r="C10" s="746" t="s">
        <v>374</v>
      </c>
      <c r="D10" s="746"/>
      <c r="E10" s="746"/>
      <c r="F10" s="746"/>
      <c r="G10" s="746"/>
      <c r="H10" s="746"/>
      <c r="I10" s="747"/>
      <c r="J10" s="240"/>
      <c r="K10" s="240"/>
      <c r="M10" s="239"/>
    </row>
    <row r="11" spans="2:14" ht="30.75" customHeight="1" x14ac:dyDescent="0.2">
      <c r="B11" s="221" t="s">
        <v>251</v>
      </c>
      <c r="C11" s="748" t="s">
        <v>291</v>
      </c>
      <c r="D11" s="748"/>
      <c r="E11" s="748"/>
      <c r="F11" s="748"/>
      <c r="G11" s="748"/>
      <c r="H11" s="748"/>
      <c r="I11" s="756"/>
      <c r="J11" s="238"/>
      <c r="K11" s="238"/>
      <c r="M11" s="239"/>
      <c r="N11" s="236" t="s">
        <v>76</v>
      </c>
    </row>
    <row r="12" spans="2:14" ht="30.75" customHeight="1" x14ac:dyDescent="0.2">
      <c r="B12" s="221" t="s">
        <v>254</v>
      </c>
      <c r="C12" s="757" t="s">
        <v>341</v>
      </c>
      <c r="D12" s="757"/>
      <c r="E12" s="757"/>
      <c r="F12" s="757"/>
      <c r="G12" s="178" t="s">
        <v>252</v>
      </c>
      <c r="H12" s="758" t="s">
        <v>91</v>
      </c>
      <c r="I12" s="759"/>
      <c r="J12" s="238"/>
      <c r="K12" s="238"/>
      <c r="M12" s="239" t="s">
        <v>80</v>
      </c>
      <c r="N12" s="236" t="s">
        <v>81</v>
      </c>
    </row>
    <row r="13" spans="2:14" ht="30.75" customHeight="1" x14ac:dyDescent="0.2">
      <c r="B13" s="221" t="s">
        <v>255</v>
      </c>
      <c r="C13" s="760" t="s">
        <v>332</v>
      </c>
      <c r="D13" s="760"/>
      <c r="E13" s="760"/>
      <c r="F13" s="760"/>
      <c r="G13" s="178" t="s">
        <v>253</v>
      </c>
      <c r="H13" s="748" t="s">
        <v>70</v>
      </c>
      <c r="I13" s="756"/>
      <c r="J13" s="238"/>
      <c r="K13" s="238"/>
      <c r="M13" s="239" t="s">
        <v>84</v>
      </c>
    </row>
    <row r="14" spans="2:14" ht="64.5" customHeight="1" x14ac:dyDescent="0.2">
      <c r="B14" s="221" t="s">
        <v>256</v>
      </c>
      <c r="C14" s="761" t="s">
        <v>342</v>
      </c>
      <c r="D14" s="761"/>
      <c r="E14" s="761"/>
      <c r="F14" s="761"/>
      <c r="G14" s="761"/>
      <c r="H14" s="761"/>
      <c r="I14" s="762"/>
      <c r="J14" s="240"/>
      <c r="K14" s="240"/>
      <c r="M14" s="239" t="s">
        <v>86</v>
      </c>
      <c r="N14" s="236"/>
    </row>
    <row r="15" spans="2:14" ht="30.75" customHeight="1" x14ac:dyDescent="0.2">
      <c r="B15" s="221" t="s">
        <v>257</v>
      </c>
      <c r="C15" s="749" t="s">
        <v>368</v>
      </c>
      <c r="D15" s="749"/>
      <c r="E15" s="749"/>
      <c r="F15" s="749"/>
      <c r="G15" s="749"/>
      <c r="H15" s="749"/>
      <c r="I15" s="750"/>
      <c r="J15" s="241"/>
      <c r="K15" s="241"/>
      <c r="M15" s="239" t="s">
        <v>88</v>
      </c>
      <c r="N15" s="236"/>
    </row>
    <row r="16" spans="2:14" ht="20.25" customHeight="1" x14ac:dyDescent="0.2">
      <c r="B16" s="221" t="s">
        <v>258</v>
      </c>
      <c r="C16" s="746" t="s">
        <v>375</v>
      </c>
      <c r="D16" s="746"/>
      <c r="E16" s="746"/>
      <c r="F16" s="746"/>
      <c r="G16" s="746"/>
      <c r="H16" s="746"/>
      <c r="I16" s="747"/>
      <c r="J16" s="242"/>
      <c r="K16" s="242"/>
      <c r="M16" s="239"/>
      <c r="N16" s="236"/>
    </row>
    <row r="17" spans="2:14" ht="30.75" customHeight="1" x14ac:dyDescent="0.2">
      <c r="B17" s="221" t="s">
        <v>259</v>
      </c>
      <c r="C17" s="748" t="s">
        <v>152</v>
      </c>
      <c r="D17" s="769"/>
      <c r="E17" s="769"/>
      <c r="F17" s="769"/>
      <c r="G17" s="769"/>
      <c r="H17" s="769"/>
      <c r="I17" s="770"/>
      <c r="J17" s="243"/>
      <c r="K17" s="243"/>
      <c r="M17" s="239" t="s">
        <v>91</v>
      </c>
      <c r="N17" s="236"/>
    </row>
    <row r="18" spans="2:14" ht="18" customHeight="1" x14ac:dyDescent="0.2">
      <c r="B18" s="575" t="s">
        <v>265</v>
      </c>
      <c r="C18" s="576" t="s">
        <v>237</v>
      </c>
      <c r="D18" s="576"/>
      <c r="E18" s="576"/>
      <c r="F18" s="577" t="s">
        <v>238</v>
      </c>
      <c r="G18" s="577"/>
      <c r="H18" s="577"/>
      <c r="I18" s="578"/>
      <c r="J18" s="28"/>
      <c r="K18" s="28"/>
      <c r="M18" s="239" t="s">
        <v>79</v>
      </c>
      <c r="N18" s="236"/>
    </row>
    <row r="19" spans="2:14" ht="39.75" customHeight="1" x14ac:dyDescent="0.2">
      <c r="B19" s="575"/>
      <c r="C19" s="746" t="s">
        <v>376</v>
      </c>
      <c r="D19" s="746"/>
      <c r="E19" s="746"/>
      <c r="F19" s="746" t="s">
        <v>377</v>
      </c>
      <c r="G19" s="746"/>
      <c r="H19" s="746"/>
      <c r="I19" s="747"/>
      <c r="J19" s="242"/>
      <c r="K19" s="242"/>
      <c r="M19" s="239" t="s">
        <v>95</v>
      </c>
      <c r="N19" s="236"/>
    </row>
    <row r="20" spans="2:14" ht="39.75" customHeight="1" x14ac:dyDescent="0.2">
      <c r="B20" s="221" t="s">
        <v>266</v>
      </c>
      <c r="C20" s="771" t="s">
        <v>152</v>
      </c>
      <c r="D20" s="772"/>
      <c r="E20" s="773"/>
      <c r="F20" s="758" t="s">
        <v>152</v>
      </c>
      <c r="G20" s="758"/>
      <c r="H20" s="758"/>
      <c r="I20" s="759"/>
      <c r="J20" s="238"/>
      <c r="K20" s="238"/>
      <c r="M20" s="239"/>
      <c r="N20" s="236"/>
    </row>
    <row r="21" spans="2:14" ht="42" customHeight="1" x14ac:dyDescent="0.2">
      <c r="B21" s="221" t="s">
        <v>267</v>
      </c>
      <c r="C21" s="774" t="s">
        <v>343</v>
      </c>
      <c r="D21" s="775"/>
      <c r="E21" s="776"/>
      <c r="F21" s="777" t="s">
        <v>378</v>
      </c>
      <c r="G21" s="764"/>
      <c r="H21" s="764"/>
      <c r="I21" s="778"/>
      <c r="J21" s="241"/>
      <c r="K21" s="241"/>
      <c r="M21" s="244"/>
      <c r="N21" s="236"/>
    </row>
    <row r="22" spans="2:14" ht="23.25" customHeight="1" x14ac:dyDescent="0.2">
      <c r="B22" s="221" t="s">
        <v>268</v>
      </c>
      <c r="C22" s="763">
        <v>44197</v>
      </c>
      <c r="D22" s="779"/>
      <c r="E22" s="780"/>
      <c r="F22" s="178" t="s">
        <v>271</v>
      </c>
      <c r="G22" s="271">
        <v>30</v>
      </c>
      <c r="H22" s="178" t="s">
        <v>275</v>
      </c>
      <c r="I22" s="261">
        <v>40</v>
      </c>
      <c r="J22" s="30"/>
      <c r="K22" s="30"/>
      <c r="M22" s="244"/>
    </row>
    <row r="23" spans="2:14" ht="27" customHeight="1" x14ac:dyDescent="0.2">
      <c r="B23" s="221" t="s">
        <v>269</v>
      </c>
      <c r="C23" s="763">
        <v>44561</v>
      </c>
      <c r="D23" s="764"/>
      <c r="E23" s="765"/>
      <c r="F23" s="178" t="s">
        <v>272</v>
      </c>
      <c r="G23" s="766">
        <v>0.3</v>
      </c>
      <c r="H23" s="767"/>
      <c r="I23" s="768"/>
      <c r="J23" s="31"/>
      <c r="K23" s="31"/>
      <c r="M23" s="244"/>
    </row>
    <row r="24" spans="2:14" ht="30.75" customHeight="1" x14ac:dyDescent="0.2">
      <c r="B24" s="228" t="s">
        <v>270</v>
      </c>
      <c r="C24" s="784" t="s">
        <v>88</v>
      </c>
      <c r="D24" s="785"/>
      <c r="E24" s="786"/>
      <c r="F24" s="224" t="s">
        <v>274</v>
      </c>
      <c r="G24" s="777" t="s">
        <v>223</v>
      </c>
      <c r="H24" s="764"/>
      <c r="I24" s="778"/>
      <c r="J24" s="28"/>
      <c r="K24" s="28"/>
      <c r="M24" s="244"/>
    </row>
    <row r="25" spans="2:14" ht="22.5" customHeight="1" x14ac:dyDescent="0.2">
      <c r="B25" s="731" t="s">
        <v>235</v>
      </c>
      <c r="C25" s="732"/>
      <c r="D25" s="732"/>
      <c r="E25" s="732"/>
      <c r="F25" s="732"/>
      <c r="G25" s="732"/>
      <c r="H25" s="732"/>
      <c r="I25" s="733"/>
      <c r="J25" s="235"/>
      <c r="K25" s="235"/>
      <c r="M25" s="244"/>
    </row>
    <row r="26" spans="2:14" ht="43.5" customHeight="1" x14ac:dyDescent="0.2">
      <c r="B26" s="191" t="s">
        <v>105</v>
      </c>
      <c r="C26" s="218" t="s">
        <v>261</v>
      </c>
      <c r="D26" s="218" t="s">
        <v>260</v>
      </c>
      <c r="E26" s="192" t="s">
        <v>264</v>
      </c>
      <c r="F26" s="218" t="s">
        <v>263</v>
      </c>
      <c r="G26" s="218" t="s">
        <v>262</v>
      </c>
      <c r="H26" s="192" t="s">
        <v>340</v>
      </c>
      <c r="I26" s="193" t="s">
        <v>273</v>
      </c>
      <c r="M26" s="244"/>
    </row>
    <row r="27" spans="2:14" ht="19.5" customHeight="1" x14ac:dyDescent="0.2">
      <c r="B27" s="194" t="s">
        <v>113</v>
      </c>
      <c r="C27" s="279">
        <v>0.09</v>
      </c>
      <c r="D27" s="279">
        <v>0.09</v>
      </c>
      <c r="E27" s="270">
        <f>D27/C27</f>
        <v>1</v>
      </c>
      <c r="F27" s="787">
        <f>SUM(C27:C38)</f>
        <v>0.29994000000000004</v>
      </c>
      <c r="G27" s="787">
        <f>SUM(D27:D38)</f>
        <v>0.09</v>
      </c>
      <c r="H27" s="268">
        <f>+(D27*100%)/$G$23</f>
        <v>0.3</v>
      </c>
      <c r="I27" s="790">
        <f>G27+I22</f>
        <v>40.090000000000003</v>
      </c>
      <c r="M27" s="244"/>
    </row>
    <row r="28" spans="2:14" ht="19.5" customHeight="1" x14ac:dyDescent="0.2">
      <c r="B28" s="194" t="s">
        <v>114</v>
      </c>
      <c r="C28" s="279">
        <v>9.9900000000000006E-3</v>
      </c>
      <c r="D28" s="279"/>
      <c r="E28" s="270">
        <f t="shared" ref="E28:E31" si="0">D28/C28</f>
        <v>0</v>
      </c>
      <c r="F28" s="788"/>
      <c r="G28" s="788"/>
      <c r="H28" s="268" t="str">
        <f>+IF(D28="","",((D28*100%)/$G$23)+H27)</f>
        <v/>
      </c>
      <c r="I28" s="791"/>
      <c r="M28" s="244"/>
    </row>
    <row r="29" spans="2:14" ht="19.5" customHeight="1" x14ac:dyDescent="0.2">
      <c r="B29" s="194" t="s">
        <v>115</v>
      </c>
      <c r="C29" s="279">
        <v>9.9900000000000006E-3</v>
      </c>
      <c r="D29" s="279"/>
      <c r="E29" s="270">
        <f t="shared" si="0"/>
        <v>0</v>
      </c>
      <c r="F29" s="788"/>
      <c r="G29" s="788"/>
      <c r="H29" s="268" t="str">
        <f t="shared" ref="H29:H38" si="1">+IF(D29="","",((D29*100%)/$G$23)+H28)</f>
        <v/>
      </c>
      <c r="I29" s="791"/>
      <c r="M29" s="244"/>
    </row>
    <row r="30" spans="2:14" ht="19.5" customHeight="1" x14ac:dyDescent="0.2">
      <c r="B30" s="194" t="s">
        <v>116</v>
      </c>
      <c r="C30" s="279">
        <v>9.9900000000000006E-3</v>
      </c>
      <c r="D30" s="279"/>
      <c r="E30" s="270">
        <f t="shared" si="0"/>
        <v>0</v>
      </c>
      <c r="F30" s="788"/>
      <c r="G30" s="788"/>
      <c r="H30" s="268" t="str">
        <f t="shared" si="1"/>
        <v/>
      </c>
      <c r="I30" s="791"/>
    </row>
    <row r="31" spans="2:14" ht="19.5" customHeight="1" x14ac:dyDescent="0.2">
      <c r="B31" s="194" t="s">
        <v>117</v>
      </c>
      <c r="C31" s="279">
        <v>0.06</v>
      </c>
      <c r="D31" s="279"/>
      <c r="E31" s="270">
        <f t="shared" si="0"/>
        <v>0</v>
      </c>
      <c r="F31" s="788"/>
      <c r="G31" s="788"/>
      <c r="H31" s="268" t="str">
        <f t="shared" si="1"/>
        <v/>
      </c>
      <c r="I31" s="791"/>
    </row>
    <row r="32" spans="2:14" ht="19.5" customHeight="1" x14ac:dyDescent="0.2">
      <c r="B32" s="194" t="s">
        <v>118</v>
      </c>
      <c r="C32" s="279">
        <v>1.4280000000000001E-2</v>
      </c>
      <c r="D32" s="279"/>
      <c r="E32" s="270">
        <f>D32/C32</f>
        <v>0</v>
      </c>
      <c r="F32" s="788"/>
      <c r="G32" s="788"/>
      <c r="H32" s="268" t="str">
        <f t="shared" si="1"/>
        <v/>
      </c>
      <c r="I32" s="791"/>
    </row>
    <row r="33" spans="2:11" ht="19.5" customHeight="1" x14ac:dyDescent="0.2">
      <c r="B33" s="194" t="s">
        <v>119</v>
      </c>
      <c r="C33" s="279">
        <v>1.4280000000000001E-2</v>
      </c>
      <c r="D33" s="279"/>
      <c r="E33" s="270">
        <f t="shared" ref="E33:E38" si="2">D33/C33</f>
        <v>0</v>
      </c>
      <c r="F33" s="788"/>
      <c r="G33" s="788"/>
      <c r="H33" s="268" t="str">
        <f t="shared" si="1"/>
        <v/>
      </c>
      <c r="I33" s="791"/>
    </row>
    <row r="34" spans="2:11" ht="19.5" customHeight="1" x14ac:dyDescent="0.2">
      <c r="B34" s="194" t="s">
        <v>120</v>
      </c>
      <c r="C34" s="279">
        <v>1.4280000000000001E-2</v>
      </c>
      <c r="D34" s="279"/>
      <c r="E34" s="270">
        <f t="shared" si="2"/>
        <v>0</v>
      </c>
      <c r="F34" s="788"/>
      <c r="G34" s="788"/>
      <c r="H34" s="268" t="str">
        <f t="shared" si="1"/>
        <v/>
      </c>
      <c r="I34" s="791"/>
    </row>
    <row r="35" spans="2:11" ht="19.5" customHeight="1" x14ac:dyDescent="0.2">
      <c r="B35" s="194" t="s">
        <v>121</v>
      </c>
      <c r="C35" s="279">
        <v>3.4290000000000001E-2</v>
      </c>
      <c r="D35" s="279"/>
      <c r="E35" s="270">
        <f t="shared" si="2"/>
        <v>0</v>
      </c>
      <c r="F35" s="788"/>
      <c r="G35" s="788"/>
      <c r="H35" s="268" t="str">
        <f t="shared" si="1"/>
        <v/>
      </c>
      <c r="I35" s="791"/>
    </row>
    <row r="36" spans="2:11" ht="19.5" customHeight="1" x14ac:dyDescent="0.2">
      <c r="B36" s="194" t="s">
        <v>122</v>
      </c>
      <c r="C36" s="279">
        <v>1.4280000000000001E-2</v>
      </c>
      <c r="D36" s="279"/>
      <c r="E36" s="270">
        <f t="shared" si="2"/>
        <v>0</v>
      </c>
      <c r="F36" s="788"/>
      <c r="G36" s="788"/>
      <c r="H36" s="268" t="str">
        <f t="shared" si="1"/>
        <v/>
      </c>
      <c r="I36" s="791"/>
    </row>
    <row r="37" spans="2:11" ht="19.5" customHeight="1" x14ac:dyDescent="0.2">
      <c r="B37" s="194" t="s">
        <v>123</v>
      </c>
      <c r="C37" s="279">
        <v>1.4280000000000001E-2</v>
      </c>
      <c r="D37" s="279"/>
      <c r="E37" s="270">
        <f t="shared" si="2"/>
        <v>0</v>
      </c>
      <c r="F37" s="788"/>
      <c r="G37" s="788"/>
      <c r="H37" s="268" t="str">
        <f t="shared" si="1"/>
        <v/>
      </c>
      <c r="I37" s="791"/>
    </row>
    <row r="38" spans="2:11" ht="19.5" customHeight="1" x14ac:dyDescent="0.2">
      <c r="B38" s="194" t="s">
        <v>124</v>
      </c>
      <c r="C38" s="279">
        <v>1.4280000000000001E-2</v>
      </c>
      <c r="D38" s="279"/>
      <c r="E38" s="270">
        <f t="shared" si="2"/>
        <v>0</v>
      </c>
      <c r="F38" s="789"/>
      <c r="G38" s="789"/>
      <c r="H38" s="268" t="str">
        <f t="shared" si="1"/>
        <v/>
      </c>
      <c r="I38" s="792"/>
    </row>
    <row r="39" spans="2:11" ht="42.75" customHeight="1" x14ac:dyDescent="0.2">
      <c r="B39" s="226" t="s">
        <v>277</v>
      </c>
      <c r="C39" s="781" t="s">
        <v>461</v>
      </c>
      <c r="D39" s="782"/>
      <c r="E39" s="782"/>
      <c r="F39" s="782"/>
      <c r="G39" s="782"/>
      <c r="H39" s="782"/>
      <c r="I39" s="783"/>
    </row>
    <row r="40" spans="2:11" ht="34.5" customHeight="1" x14ac:dyDescent="0.2">
      <c r="B40" s="597"/>
      <c r="C40" s="598"/>
      <c r="D40" s="598"/>
      <c r="E40" s="598"/>
      <c r="F40" s="598"/>
      <c r="G40" s="598"/>
      <c r="H40" s="598"/>
      <c r="I40" s="599"/>
      <c r="J40" s="235"/>
      <c r="K40" s="235"/>
    </row>
    <row r="41" spans="2:11" ht="34.5" customHeight="1" x14ac:dyDescent="0.2">
      <c r="B41" s="600"/>
      <c r="C41" s="601"/>
      <c r="D41" s="601"/>
      <c r="E41" s="601"/>
      <c r="F41" s="601"/>
      <c r="G41" s="601"/>
      <c r="H41" s="601"/>
      <c r="I41" s="602"/>
      <c r="J41" s="246"/>
      <c r="K41" s="246"/>
    </row>
    <row r="42" spans="2:11" ht="34.5" customHeight="1" x14ac:dyDescent="0.2">
      <c r="B42" s="600"/>
      <c r="C42" s="601"/>
      <c r="D42" s="601"/>
      <c r="E42" s="601"/>
      <c r="F42" s="601"/>
      <c r="G42" s="601"/>
      <c r="H42" s="601"/>
      <c r="I42" s="602"/>
      <c r="J42" s="246"/>
      <c r="K42" s="246"/>
    </row>
    <row r="43" spans="2:11" ht="34.5" customHeight="1" x14ac:dyDescent="0.2">
      <c r="B43" s="600"/>
      <c r="C43" s="601"/>
      <c r="D43" s="601"/>
      <c r="E43" s="601"/>
      <c r="F43" s="601"/>
      <c r="G43" s="601"/>
      <c r="H43" s="601"/>
      <c r="I43" s="602"/>
      <c r="J43" s="246"/>
      <c r="K43" s="246"/>
    </row>
    <row r="44" spans="2:11" ht="34.5" customHeight="1" x14ac:dyDescent="0.2">
      <c r="B44" s="603"/>
      <c r="C44" s="604"/>
      <c r="D44" s="604"/>
      <c r="E44" s="604"/>
      <c r="F44" s="604"/>
      <c r="G44" s="604"/>
      <c r="H44" s="604"/>
      <c r="I44" s="605"/>
      <c r="J44" s="234"/>
      <c r="K44" s="234"/>
    </row>
    <row r="45" spans="2:11" ht="24.6" customHeight="1" x14ac:dyDescent="0.2">
      <c r="B45" s="804" t="s">
        <v>278</v>
      </c>
      <c r="C45" s="950" t="s">
        <v>441</v>
      </c>
      <c r="D45" s="950"/>
      <c r="E45" s="950"/>
      <c r="F45" s="950"/>
      <c r="G45" s="297"/>
      <c r="H45" s="298" t="s">
        <v>105</v>
      </c>
      <c r="I45" s="302" t="s">
        <v>400</v>
      </c>
      <c r="J45" s="234"/>
      <c r="K45" s="234"/>
    </row>
    <row r="46" spans="2:11" ht="40.9" customHeight="1" x14ac:dyDescent="0.2">
      <c r="B46" s="805"/>
      <c r="C46" s="950"/>
      <c r="D46" s="950"/>
      <c r="E46" s="950"/>
      <c r="F46" s="950"/>
      <c r="G46" s="310" t="s">
        <v>407</v>
      </c>
      <c r="H46" s="310">
        <v>1</v>
      </c>
      <c r="I46" s="310"/>
      <c r="J46" s="247"/>
      <c r="K46" s="247"/>
    </row>
    <row r="47" spans="2:11" ht="40.9" customHeight="1" x14ac:dyDescent="0.2">
      <c r="B47" s="806"/>
      <c r="C47" s="950"/>
      <c r="D47" s="950"/>
      <c r="E47" s="950"/>
      <c r="F47" s="950"/>
      <c r="G47" s="310" t="s">
        <v>408</v>
      </c>
      <c r="H47" s="310">
        <v>1</v>
      </c>
      <c r="I47" s="310"/>
      <c r="J47" s="247"/>
      <c r="K47" s="247"/>
    </row>
    <row r="48" spans="2:11" ht="32.25" customHeight="1" x14ac:dyDescent="0.2">
      <c r="B48" s="221" t="s">
        <v>279</v>
      </c>
      <c r="C48" s="798" t="s">
        <v>442</v>
      </c>
      <c r="D48" s="799"/>
      <c r="E48" s="799"/>
      <c r="F48" s="799"/>
      <c r="G48" s="799"/>
      <c r="H48" s="799"/>
      <c r="I48" s="800"/>
      <c r="J48" s="247"/>
      <c r="K48" s="247"/>
    </row>
    <row r="49" spans="2:11" ht="51" customHeight="1" x14ac:dyDescent="0.2">
      <c r="B49" s="227" t="s">
        <v>280</v>
      </c>
      <c r="C49" s="801" t="s">
        <v>443</v>
      </c>
      <c r="D49" s="802"/>
      <c r="E49" s="802"/>
      <c r="F49" s="802"/>
      <c r="G49" s="802"/>
      <c r="H49" s="802"/>
      <c r="I49" s="803"/>
      <c r="J49" s="247"/>
      <c r="K49" s="247"/>
    </row>
    <row r="50" spans="2:11" ht="22.5" customHeight="1" x14ac:dyDescent="0.2">
      <c r="B50" s="731" t="s">
        <v>236</v>
      </c>
      <c r="C50" s="732"/>
      <c r="D50" s="732"/>
      <c r="E50" s="732"/>
      <c r="F50" s="732"/>
      <c r="G50" s="732"/>
      <c r="H50" s="732"/>
      <c r="I50" s="733"/>
      <c r="J50" s="247"/>
      <c r="K50" s="247"/>
    </row>
    <row r="51" spans="2:11" ht="22.5" customHeight="1" x14ac:dyDescent="0.2">
      <c r="B51" s="615" t="s">
        <v>281</v>
      </c>
      <c r="C51" s="215" t="s">
        <v>282</v>
      </c>
      <c r="D51" s="617" t="s">
        <v>283</v>
      </c>
      <c r="E51" s="617"/>
      <c r="F51" s="617"/>
      <c r="G51" s="617" t="s">
        <v>284</v>
      </c>
      <c r="H51" s="617"/>
      <c r="I51" s="618"/>
      <c r="J51" s="248"/>
      <c r="K51" s="248"/>
    </row>
    <row r="52" spans="2:11" ht="30.75" customHeight="1" x14ac:dyDescent="0.2">
      <c r="B52" s="616"/>
      <c r="C52" s="199"/>
      <c r="D52" s="735"/>
      <c r="E52" s="735"/>
      <c r="F52" s="735"/>
      <c r="G52" s="735"/>
      <c r="H52" s="735"/>
      <c r="I52" s="736"/>
      <c r="J52" s="248"/>
      <c r="K52" s="248"/>
    </row>
    <row r="53" spans="2:11" ht="32.25" customHeight="1" x14ac:dyDescent="0.2">
      <c r="B53" s="230" t="s">
        <v>285</v>
      </c>
      <c r="C53" s="796" t="s">
        <v>458</v>
      </c>
      <c r="D53" s="796"/>
      <c r="E53" s="796"/>
      <c r="F53" s="796"/>
      <c r="G53" s="796"/>
      <c r="H53" s="796"/>
      <c r="I53" s="797"/>
      <c r="J53" s="249"/>
      <c r="K53" s="249"/>
    </row>
    <row r="54" spans="2:11" ht="28.5" customHeight="1" x14ac:dyDescent="0.2">
      <c r="B54" s="231" t="s">
        <v>286</v>
      </c>
      <c r="C54" s="807" t="s">
        <v>458</v>
      </c>
      <c r="D54" s="808"/>
      <c r="E54" s="808"/>
      <c r="F54" s="808"/>
      <c r="G54" s="808"/>
      <c r="H54" s="808"/>
      <c r="I54" s="809"/>
      <c r="J54" s="249"/>
      <c r="K54" s="249"/>
    </row>
    <row r="55" spans="2:11" ht="30" customHeight="1" x14ac:dyDescent="0.2">
      <c r="B55" s="227" t="s">
        <v>287</v>
      </c>
      <c r="C55" s="793" t="s">
        <v>383</v>
      </c>
      <c r="D55" s="794"/>
      <c r="E55" s="794"/>
      <c r="F55" s="794"/>
      <c r="G55" s="794"/>
      <c r="H55" s="794"/>
      <c r="I55" s="795"/>
      <c r="J55" s="250"/>
      <c r="K55" s="250"/>
    </row>
    <row r="56" spans="2:11" ht="31.5" customHeight="1" thickBot="1" x14ac:dyDescent="0.25">
      <c r="B56" s="210" t="s">
        <v>288</v>
      </c>
      <c r="C56" s="793" t="s">
        <v>383</v>
      </c>
      <c r="D56" s="794"/>
      <c r="E56" s="794"/>
      <c r="F56" s="794"/>
      <c r="G56" s="794"/>
      <c r="H56" s="794"/>
      <c r="I56" s="795"/>
      <c r="J56" s="251"/>
      <c r="K56" s="251"/>
    </row>
    <row r="57" spans="2:11" ht="12.75" customHeight="1" x14ac:dyDescent="0.2">
      <c r="B57" s="252"/>
      <c r="C57" s="253"/>
      <c r="D57" s="253"/>
      <c r="E57" s="254"/>
      <c r="F57" s="254"/>
      <c r="G57" s="255"/>
      <c r="H57" s="256"/>
      <c r="I57" s="253"/>
      <c r="J57" s="251"/>
      <c r="K57" s="251"/>
    </row>
    <row r="58" spans="2:11" ht="13.15" customHeight="1" x14ac:dyDescent="0.2">
      <c r="B58" s="252"/>
      <c r="C58" s="253"/>
      <c r="D58" s="253"/>
      <c r="E58" s="254"/>
      <c r="F58" s="254"/>
      <c r="G58" s="255"/>
      <c r="H58" s="256"/>
      <c r="I58" s="253"/>
      <c r="J58" s="251"/>
      <c r="K58" s="251"/>
    </row>
    <row r="59" spans="2:11" ht="13.15" customHeight="1" x14ac:dyDescent="0.2">
      <c r="B59" s="252"/>
      <c r="C59" s="253"/>
      <c r="D59" s="253"/>
      <c r="E59" s="254"/>
      <c r="F59" s="254"/>
      <c r="G59" s="255"/>
      <c r="H59" s="256"/>
      <c r="I59" s="253"/>
      <c r="J59" s="251"/>
      <c r="K59" s="251"/>
    </row>
    <row r="60" spans="2:11" ht="13.15" customHeight="1" x14ac:dyDescent="0.2">
      <c r="B60" s="252"/>
      <c r="C60" s="253"/>
      <c r="D60" s="253"/>
      <c r="E60" s="254"/>
      <c r="F60" s="254"/>
      <c r="G60" s="255"/>
      <c r="H60" s="256"/>
      <c r="I60" s="253"/>
      <c r="J60" s="251"/>
      <c r="K60" s="251"/>
    </row>
    <row r="61" spans="2:11" ht="13.15" customHeight="1" x14ac:dyDescent="0.2">
      <c r="B61" s="252"/>
      <c r="C61" s="253"/>
      <c r="D61" s="253"/>
      <c r="E61" s="254"/>
      <c r="F61" s="254"/>
      <c r="G61" s="255"/>
      <c r="H61" s="256"/>
      <c r="I61" s="253"/>
      <c r="J61" s="251"/>
      <c r="K61" s="251"/>
    </row>
    <row r="62" spans="2:11" ht="25.5" customHeight="1" x14ac:dyDescent="0.2">
      <c r="B62" s="252"/>
      <c r="C62" s="253"/>
      <c r="D62" s="253"/>
      <c r="E62" s="254"/>
      <c r="F62" s="254"/>
      <c r="G62" s="255"/>
      <c r="H62" s="256"/>
      <c r="I62" s="253"/>
      <c r="J62" s="251"/>
      <c r="K62" s="251"/>
    </row>
    <row r="63" spans="2:11" ht="13.15" customHeight="1" x14ac:dyDescent="0.2"/>
    <row r="64" spans="2:11" ht="13.15" customHeight="1" x14ac:dyDescent="0.2"/>
    <row r="65" ht="13.15" customHeight="1" x14ac:dyDescent="0.2"/>
    <row r="66" ht="13.15" customHeight="1" x14ac:dyDescent="0.2"/>
    <row r="67" ht="13.15" customHeight="1" x14ac:dyDescent="0.2"/>
    <row r="68" ht="13.15" customHeight="1" x14ac:dyDescent="0.2"/>
    <row r="69" ht="13.15" customHeight="1" x14ac:dyDescent="0.2"/>
    <row r="70" ht="13.15" customHeight="1" x14ac:dyDescent="0.2"/>
    <row r="71" ht="13.15" customHeight="1" x14ac:dyDescent="0.2"/>
    <row r="72" ht="13.15" customHeight="1" x14ac:dyDescent="0.2"/>
    <row r="73" ht="13.15" customHeight="1" x14ac:dyDescent="0.2"/>
    <row r="74" ht="13.15" customHeight="1" x14ac:dyDescent="0.2"/>
    <row r="75" ht="13.15" customHeight="1" x14ac:dyDescent="0.2"/>
    <row r="76" ht="13.15" customHeight="1" x14ac:dyDescent="0.2"/>
    <row r="77" ht="13.15" customHeight="1" x14ac:dyDescent="0.2"/>
    <row r="78" ht="13.15" customHeight="1" x14ac:dyDescent="0.2"/>
    <row r="79" ht="13.15" customHeight="1" x14ac:dyDescent="0.2"/>
  </sheetData>
  <mergeCells count="60">
    <mergeCell ref="C48:I48"/>
    <mergeCell ref="C49:I49"/>
    <mergeCell ref="B45:B47"/>
    <mergeCell ref="C45:F47"/>
    <mergeCell ref="C54:I54"/>
    <mergeCell ref="C55:I55"/>
    <mergeCell ref="C56:I56"/>
    <mergeCell ref="C53:I53"/>
    <mergeCell ref="B50:I50"/>
    <mergeCell ref="B51:B52"/>
    <mergeCell ref="D51:F51"/>
    <mergeCell ref="G51:I51"/>
    <mergeCell ref="D52:F52"/>
    <mergeCell ref="G52:I52"/>
    <mergeCell ref="B40:I44"/>
    <mergeCell ref="C39:I39"/>
    <mergeCell ref="C24:E24"/>
    <mergeCell ref="G24:I24"/>
    <mergeCell ref="B25:I25"/>
    <mergeCell ref="F27:F38"/>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8"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0"/>
  <sheetViews>
    <sheetView view="pageBreakPreview" topLeftCell="B54" zoomScale="85" zoomScaleNormal="85" zoomScaleSheetLayoutView="85" zoomScalePageLayoutView="85" workbookViewId="0">
      <selection activeCell="C57" sqref="C57:I57"/>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9" width="12.5703125" style="173" customWidth="1"/>
    <col min="10" max="11" width="22.42578125" style="173" customWidth="1"/>
    <col min="12" max="24" width="10.85546875" style="171"/>
    <col min="25" max="16384" width="10.85546875" style="173"/>
  </cols>
  <sheetData>
    <row r="1" spans="2:14" ht="37.5" customHeight="1" x14ac:dyDescent="0.2">
      <c r="B1" s="540"/>
      <c r="C1" s="543" t="s">
        <v>25</v>
      </c>
      <c r="D1" s="543"/>
      <c r="E1" s="543"/>
      <c r="F1" s="543"/>
      <c r="G1" s="543"/>
      <c r="H1" s="543"/>
      <c r="I1" s="544"/>
      <c r="J1" s="170"/>
      <c r="K1" s="170"/>
      <c r="M1" s="172" t="s">
        <v>47</v>
      </c>
    </row>
    <row r="2" spans="2:14" ht="37.5" customHeight="1" x14ac:dyDescent="0.2">
      <c r="B2" s="541"/>
      <c r="C2" s="547" t="s">
        <v>239</v>
      </c>
      <c r="D2" s="547"/>
      <c r="E2" s="547"/>
      <c r="F2" s="547"/>
      <c r="G2" s="547"/>
      <c r="H2" s="547"/>
      <c r="I2" s="545"/>
      <c r="J2" s="170"/>
      <c r="K2" s="170"/>
      <c r="M2" s="172" t="s">
        <v>48</v>
      </c>
    </row>
    <row r="3" spans="2:14" ht="37.5" customHeight="1" thickBot="1" x14ac:dyDescent="0.25">
      <c r="B3" s="542"/>
      <c r="C3" s="548" t="s">
        <v>240</v>
      </c>
      <c r="D3" s="548"/>
      <c r="E3" s="548"/>
      <c r="F3" s="548" t="s">
        <v>241</v>
      </c>
      <c r="G3" s="548"/>
      <c r="H3" s="548"/>
      <c r="I3" s="546"/>
      <c r="J3" s="170"/>
      <c r="K3" s="170"/>
      <c r="M3" s="172" t="s">
        <v>50</v>
      </c>
    </row>
    <row r="4" spans="2:14" ht="23.25" customHeight="1" x14ac:dyDescent="0.2">
      <c r="B4" s="549" t="s">
        <v>351</v>
      </c>
      <c r="C4" s="550"/>
      <c r="D4" s="550"/>
      <c r="E4" s="550"/>
      <c r="F4" s="550"/>
      <c r="G4" s="550"/>
      <c r="H4" s="550"/>
      <c r="I4" s="551"/>
      <c r="J4" s="174"/>
      <c r="K4" s="174"/>
    </row>
    <row r="5" spans="2:14" ht="24" customHeight="1" x14ac:dyDescent="0.2">
      <c r="B5" s="552" t="s">
        <v>234</v>
      </c>
      <c r="C5" s="553"/>
      <c r="D5" s="553"/>
      <c r="E5" s="553"/>
      <c r="F5" s="553"/>
      <c r="G5" s="553"/>
      <c r="H5" s="553"/>
      <c r="I5" s="554"/>
      <c r="J5" s="175"/>
      <c r="K5" s="175"/>
      <c r="N5" s="176" t="s">
        <v>57</v>
      </c>
    </row>
    <row r="6" spans="2:14" ht="30.75" customHeight="1" x14ac:dyDescent="0.2">
      <c r="B6" s="221" t="s">
        <v>242</v>
      </c>
      <c r="C6" s="219">
        <v>5</v>
      </c>
      <c r="D6" s="555" t="s">
        <v>243</v>
      </c>
      <c r="E6" s="555"/>
      <c r="F6" s="556" t="s">
        <v>294</v>
      </c>
      <c r="G6" s="556"/>
      <c r="H6" s="556"/>
      <c r="I6" s="557"/>
      <c r="J6" s="177"/>
      <c r="K6" s="177"/>
      <c r="M6" s="172" t="s">
        <v>60</v>
      </c>
      <c r="N6" s="176" t="s">
        <v>61</v>
      </c>
    </row>
    <row r="7" spans="2:14" ht="30.75" customHeight="1" x14ac:dyDescent="0.2">
      <c r="B7" s="221" t="s">
        <v>244</v>
      </c>
      <c r="C7" s="219" t="s">
        <v>81</v>
      </c>
      <c r="D7" s="555" t="s">
        <v>245</v>
      </c>
      <c r="E7" s="555"/>
      <c r="F7" s="556" t="s">
        <v>370</v>
      </c>
      <c r="G7" s="556"/>
      <c r="H7" s="178" t="s">
        <v>246</v>
      </c>
      <c r="I7" s="220" t="s">
        <v>81</v>
      </c>
      <c r="J7" s="179"/>
      <c r="K7" s="179"/>
      <c r="M7" s="172" t="s">
        <v>65</v>
      </c>
      <c r="N7" s="176" t="s">
        <v>66</v>
      </c>
    </row>
    <row r="8" spans="2:14" ht="30.75" customHeight="1" x14ac:dyDescent="0.2">
      <c r="B8" s="221" t="s">
        <v>247</v>
      </c>
      <c r="C8" s="556" t="s">
        <v>289</v>
      </c>
      <c r="D8" s="556"/>
      <c r="E8" s="556"/>
      <c r="F8" s="556"/>
      <c r="G8" s="178" t="s">
        <v>248</v>
      </c>
      <c r="H8" s="561">
        <v>7550</v>
      </c>
      <c r="I8" s="562"/>
      <c r="J8" s="180"/>
      <c r="K8" s="180"/>
      <c r="M8" s="172" t="s">
        <v>69</v>
      </c>
      <c r="N8" s="176" t="s">
        <v>70</v>
      </c>
    </row>
    <row r="9" spans="2:14" ht="30.75" customHeight="1" x14ac:dyDescent="0.2">
      <c r="B9" s="221" t="s">
        <v>48</v>
      </c>
      <c r="C9" s="563" t="s">
        <v>60</v>
      </c>
      <c r="D9" s="563"/>
      <c r="E9" s="563"/>
      <c r="F9" s="563"/>
      <c r="G9" s="178" t="s">
        <v>249</v>
      </c>
      <c r="H9" s="564" t="s">
        <v>311</v>
      </c>
      <c r="I9" s="565"/>
      <c r="J9" s="181"/>
      <c r="K9" s="181"/>
      <c r="M9" s="182" t="s">
        <v>73</v>
      </c>
    </row>
    <row r="10" spans="2:14" ht="39" customHeight="1" x14ac:dyDescent="0.2">
      <c r="B10" s="221" t="s">
        <v>250</v>
      </c>
      <c r="C10" s="556" t="s">
        <v>347</v>
      </c>
      <c r="D10" s="556"/>
      <c r="E10" s="556"/>
      <c r="F10" s="556"/>
      <c r="G10" s="556"/>
      <c r="H10" s="556"/>
      <c r="I10" s="557"/>
      <c r="J10" s="183"/>
      <c r="K10" s="183"/>
      <c r="M10" s="182"/>
    </row>
    <row r="11" spans="2:14" ht="30.75" customHeight="1" x14ac:dyDescent="0.2">
      <c r="B11" s="221" t="s">
        <v>251</v>
      </c>
      <c r="C11" s="558" t="s">
        <v>355</v>
      </c>
      <c r="D11" s="558"/>
      <c r="E11" s="558"/>
      <c r="F11" s="558"/>
      <c r="G11" s="558"/>
      <c r="H11" s="558"/>
      <c r="I11" s="810"/>
      <c r="J11" s="179"/>
      <c r="K11" s="179"/>
      <c r="M11" s="182"/>
      <c r="N11" s="176" t="s">
        <v>76</v>
      </c>
    </row>
    <row r="12" spans="2:14" ht="30.75" customHeight="1" x14ac:dyDescent="0.2">
      <c r="B12" s="221" t="s">
        <v>254</v>
      </c>
      <c r="C12" s="559" t="s">
        <v>305</v>
      </c>
      <c r="D12" s="559"/>
      <c r="E12" s="559"/>
      <c r="F12" s="559"/>
      <c r="G12" s="178" t="s">
        <v>252</v>
      </c>
      <c r="H12" s="582" t="s">
        <v>91</v>
      </c>
      <c r="I12" s="583"/>
      <c r="J12" s="179"/>
      <c r="K12" s="179"/>
      <c r="M12" s="182" t="s">
        <v>80</v>
      </c>
      <c r="N12" s="176" t="s">
        <v>81</v>
      </c>
    </row>
    <row r="13" spans="2:14" ht="30.75" customHeight="1" x14ac:dyDescent="0.2">
      <c r="B13" s="221" t="s">
        <v>255</v>
      </c>
      <c r="C13" s="566" t="s">
        <v>399</v>
      </c>
      <c r="D13" s="566"/>
      <c r="E13" s="566"/>
      <c r="F13" s="566"/>
      <c r="G13" s="178" t="s">
        <v>253</v>
      </c>
      <c r="H13" s="558" t="s">
        <v>57</v>
      </c>
      <c r="I13" s="810"/>
      <c r="J13" s="179"/>
      <c r="K13" s="179"/>
      <c r="M13" s="182" t="s">
        <v>84</v>
      </c>
    </row>
    <row r="14" spans="2:14" ht="30" customHeight="1" x14ac:dyDescent="0.2">
      <c r="B14" s="221" t="s">
        <v>256</v>
      </c>
      <c r="C14" s="811" t="s">
        <v>371</v>
      </c>
      <c r="D14" s="812"/>
      <c r="E14" s="812"/>
      <c r="F14" s="812"/>
      <c r="G14" s="812"/>
      <c r="H14" s="812"/>
      <c r="I14" s="813"/>
      <c r="J14" s="183"/>
      <c r="K14" s="183"/>
      <c r="M14" s="182" t="s">
        <v>86</v>
      </c>
      <c r="N14" s="176"/>
    </row>
    <row r="15" spans="2:14" ht="30.75" customHeight="1" x14ac:dyDescent="0.2">
      <c r="B15" s="221" t="s">
        <v>257</v>
      </c>
      <c r="C15" s="559" t="s">
        <v>293</v>
      </c>
      <c r="D15" s="559"/>
      <c r="E15" s="559"/>
      <c r="F15" s="559"/>
      <c r="G15" s="559"/>
      <c r="H15" s="559"/>
      <c r="I15" s="560"/>
      <c r="J15" s="184"/>
      <c r="K15" s="184"/>
      <c r="M15" s="182" t="s">
        <v>88</v>
      </c>
      <c r="N15" s="176"/>
    </row>
    <row r="16" spans="2:14" ht="20.25" customHeight="1" x14ac:dyDescent="0.2">
      <c r="B16" s="221" t="s">
        <v>258</v>
      </c>
      <c r="C16" s="556" t="s">
        <v>322</v>
      </c>
      <c r="D16" s="556"/>
      <c r="E16" s="556"/>
      <c r="F16" s="556"/>
      <c r="G16" s="556"/>
      <c r="H16" s="556"/>
      <c r="I16" s="557"/>
      <c r="J16" s="185"/>
      <c r="K16" s="185"/>
      <c r="M16" s="182"/>
      <c r="N16" s="176"/>
    </row>
    <row r="17" spans="2:14" ht="30.75" customHeight="1" x14ac:dyDescent="0.2">
      <c r="B17" s="221" t="s">
        <v>259</v>
      </c>
      <c r="C17" s="558" t="s">
        <v>152</v>
      </c>
      <c r="D17" s="573"/>
      <c r="E17" s="573"/>
      <c r="F17" s="573"/>
      <c r="G17" s="573"/>
      <c r="H17" s="573"/>
      <c r="I17" s="574"/>
      <c r="J17" s="186"/>
      <c r="K17" s="186"/>
      <c r="M17" s="182" t="s">
        <v>91</v>
      </c>
      <c r="N17" s="176"/>
    </row>
    <row r="18" spans="2:14" ht="18" customHeight="1" x14ac:dyDescent="0.2">
      <c r="B18" s="575" t="s">
        <v>265</v>
      </c>
      <c r="C18" s="576" t="s">
        <v>237</v>
      </c>
      <c r="D18" s="576"/>
      <c r="E18" s="576"/>
      <c r="F18" s="577" t="s">
        <v>238</v>
      </c>
      <c r="G18" s="577"/>
      <c r="H18" s="577"/>
      <c r="I18" s="578"/>
      <c r="J18" s="187"/>
      <c r="K18" s="187"/>
      <c r="M18" s="182" t="s">
        <v>79</v>
      </c>
      <c r="N18" s="176"/>
    </row>
    <row r="19" spans="2:14" ht="39.75" customHeight="1" x14ac:dyDescent="0.2">
      <c r="B19" s="575"/>
      <c r="C19" s="556" t="s">
        <v>307</v>
      </c>
      <c r="D19" s="556"/>
      <c r="E19" s="556"/>
      <c r="F19" s="556" t="s">
        <v>308</v>
      </c>
      <c r="G19" s="556"/>
      <c r="H19" s="556"/>
      <c r="I19" s="557"/>
      <c r="J19" s="185"/>
      <c r="K19" s="185"/>
      <c r="M19" s="182" t="s">
        <v>95</v>
      </c>
      <c r="N19" s="176"/>
    </row>
    <row r="20" spans="2:14" ht="39.75" customHeight="1" x14ac:dyDescent="0.2">
      <c r="B20" s="221" t="s">
        <v>266</v>
      </c>
      <c r="C20" s="579" t="s">
        <v>309</v>
      </c>
      <c r="D20" s="580"/>
      <c r="E20" s="581"/>
      <c r="F20" s="582" t="s">
        <v>309</v>
      </c>
      <c r="G20" s="582"/>
      <c r="H20" s="582"/>
      <c r="I20" s="583"/>
      <c r="J20" s="179"/>
      <c r="K20" s="179"/>
      <c r="M20" s="182"/>
      <c r="N20" s="176"/>
    </row>
    <row r="21" spans="2:14" ht="361.15" customHeight="1" x14ac:dyDescent="0.2">
      <c r="B21" s="221" t="s">
        <v>267</v>
      </c>
      <c r="C21" s="584" t="s">
        <v>372</v>
      </c>
      <c r="D21" s="585"/>
      <c r="E21" s="586"/>
      <c r="F21" s="814" t="s">
        <v>373</v>
      </c>
      <c r="G21" s="815"/>
      <c r="H21" s="815"/>
      <c r="I21" s="816"/>
      <c r="J21" s="184"/>
      <c r="K21" s="184"/>
      <c r="M21" s="188"/>
      <c r="N21" s="176"/>
    </row>
    <row r="22" spans="2:14" ht="23.25" customHeight="1" x14ac:dyDescent="0.2">
      <c r="B22" s="221" t="s">
        <v>268</v>
      </c>
      <c r="C22" s="567">
        <v>44562</v>
      </c>
      <c r="D22" s="590"/>
      <c r="E22" s="591"/>
      <c r="F22" s="178" t="s">
        <v>271</v>
      </c>
      <c r="G22" s="222">
        <v>0.3</v>
      </c>
      <c r="H22" s="178" t="s">
        <v>275</v>
      </c>
      <c r="I22" s="223">
        <v>0.4</v>
      </c>
      <c r="J22" s="189"/>
      <c r="K22" s="189"/>
      <c r="M22" s="188"/>
    </row>
    <row r="23" spans="2:14" ht="27" customHeight="1" x14ac:dyDescent="0.2">
      <c r="B23" s="221" t="s">
        <v>269</v>
      </c>
      <c r="C23" s="567">
        <v>44926</v>
      </c>
      <c r="D23" s="568"/>
      <c r="E23" s="569"/>
      <c r="F23" s="178" t="s">
        <v>272</v>
      </c>
      <c r="G23" s="570">
        <v>0.3</v>
      </c>
      <c r="H23" s="571"/>
      <c r="I23" s="572"/>
      <c r="J23" s="190"/>
      <c r="K23" s="190"/>
      <c r="M23" s="188"/>
    </row>
    <row r="24" spans="2:14" ht="30.75" customHeight="1" x14ac:dyDescent="0.2">
      <c r="B24" s="228" t="s">
        <v>270</v>
      </c>
      <c r="C24" s="592" t="s">
        <v>321</v>
      </c>
      <c r="D24" s="593"/>
      <c r="E24" s="594"/>
      <c r="F24" s="224" t="s">
        <v>274</v>
      </c>
      <c r="G24" s="595" t="s">
        <v>223</v>
      </c>
      <c r="H24" s="568"/>
      <c r="I24" s="596"/>
      <c r="J24" s="187"/>
      <c r="K24" s="187"/>
      <c r="M24" s="188"/>
    </row>
    <row r="25" spans="2:14" ht="22.5" customHeight="1" x14ac:dyDescent="0.2">
      <c r="B25" s="552" t="s">
        <v>235</v>
      </c>
      <c r="C25" s="553"/>
      <c r="D25" s="553"/>
      <c r="E25" s="553"/>
      <c r="F25" s="553"/>
      <c r="G25" s="553"/>
      <c r="H25" s="553"/>
      <c r="I25" s="554"/>
      <c r="J25" s="175"/>
      <c r="K25" s="175"/>
      <c r="M25" s="188"/>
    </row>
    <row r="26" spans="2:14" ht="43.5" customHeight="1" x14ac:dyDescent="0.2">
      <c r="B26" s="191" t="s">
        <v>105</v>
      </c>
      <c r="C26" s="218" t="s">
        <v>261</v>
      </c>
      <c r="D26" s="218" t="s">
        <v>260</v>
      </c>
      <c r="E26" s="192" t="s">
        <v>264</v>
      </c>
      <c r="F26" s="218" t="s">
        <v>263</v>
      </c>
      <c r="G26" s="218" t="s">
        <v>262</v>
      </c>
      <c r="H26" s="192" t="s">
        <v>276</v>
      </c>
      <c r="I26" s="193" t="s">
        <v>273</v>
      </c>
      <c r="J26" s="185"/>
      <c r="K26" s="185"/>
      <c r="M26" s="188"/>
    </row>
    <row r="27" spans="2:14" ht="15.6" customHeight="1" x14ac:dyDescent="0.2">
      <c r="B27" s="191" t="s">
        <v>323</v>
      </c>
      <c r="C27" s="264">
        <v>2.4989999999999998E-2</v>
      </c>
      <c r="D27" s="225">
        <f>8.33%*G23</f>
        <v>2.4989999999999998E-2</v>
      </c>
      <c r="E27" s="257">
        <f>IF(OR(C27=0,C27=""),0,D27/C27)</f>
        <v>1</v>
      </c>
      <c r="F27" s="610">
        <f>SUM(C27:C38)</f>
        <v>0.29988000000000004</v>
      </c>
      <c r="G27" s="610">
        <f>SUM(D27:D38)</f>
        <v>2.4989999999999998E-2</v>
      </c>
      <c r="H27" s="258">
        <f>+(D27*100%)/$G$23</f>
        <v>8.3299999999999999E-2</v>
      </c>
      <c r="I27" s="734">
        <f>G27+I22</f>
        <v>0.42499000000000003</v>
      </c>
      <c r="J27" s="185"/>
      <c r="K27" s="185"/>
      <c r="M27" s="188"/>
    </row>
    <row r="28" spans="2:14" ht="15.6" customHeight="1" x14ac:dyDescent="0.2">
      <c r="B28" s="191" t="s">
        <v>114</v>
      </c>
      <c r="C28" s="264">
        <v>2.4989999999999998E-2</v>
      </c>
      <c r="D28" s="225"/>
      <c r="E28" s="257">
        <f t="shared" ref="E28:E38" si="0">IF(OR(C28=0,C28=""),0,D28/C28)</f>
        <v>0</v>
      </c>
      <c r="F28" s="611"/>
      <c r="G28" s="611"/>
      <c r="H28" s="258" t="str">
        <f>+IF(D28="","",((D28*100%)/$G$23)+H27)</f>
        <v/>
      </c>
      <c r="I28" s="677"/>
      <c r="J28" s="185"/>
      <c r="K28" s="185"/>
      <c r="M28" s="188"/>
    </row>
    <row r="29" spans="2:14" ht="15.6" customHeight="1" x14ac:dyDescent="0.2">
      <c r="B29" s="191" t="s">
        <v>115</v>
      </c>
      <c r="C29" s="264">
        <v>2.4989999999999998E-2</v>
      </c>
      <c r="D29" s="225"/>
      <c r="E29" s="257">
        <f t="shared" si="0"/>
        <v>0</v>
      </c>
      <c r="F29" s="611"/>
      <c r="G29" s="611"/>
      <c r="H29" s="258" t="str">
        <f t="shared" ref="H29:H38" si="1">+IF(D29="","",((D29*100%)/$G$23)+H28)</f>
        <v/>
      </c>
      <c r="I29" s="677"/>
      <c r="J29" s="185"/>
      <c r="K29" s="185"/>
      <c r="M29" s="188"/>
    </row>
    <row r="30" spans="2:14" ht="15.6" customHeight="1" x14ac:dyDescent="0.2">
      <c r="B30" s="191" t="s">
        <v>116</v>
      </c>
      <c r="C30" s="264">
        <v>2.4989999999999998E-2</v>
      </c>
      <c r="D30" s="225"/>
      <c r="E30" s="257">
        <f t="shared" si="0"/>
        <v>0</v>
      </c>
      <c r="F30" s="611"/>
      <c r="G30" s="611"/>
      <c r="H30" s="258" t="str">
        <f t="shared" si="1"/>
        <v/>
      </c>
      <c r="I30" s="677"/>
      <c r="J30" s="185"/>
      <c r="K30" s="185"/>
      <c r="M30" s="188"/>
    </row>
    <row r="31" spans="2:14" ht="15.6" customHeight="1" x14ac:dyDescent="0.2">
      <c r="B31" s="191" t="s">
        <v>117</v>
      </c>
      <c r="C31" s="264">
        <v>2.4989999999999998E-2</v>
      </c>
      <c r="D31" s="225"/>
      <c r="E31" s="257">
        <f t="shared" si="0"/>
        <v>0</v>
      </c>
      <c r="F31" s="611"/>
      <c r="G31" s="611"/>
      <c r="H31" s="258" t="str">
        <f t="shared" si="1"/>
        <v/>
      </c>
      <c r="I31" s="677"/>
      <c r="J31" s="185"/>
      <c r="K31" s="185"/>
      <c r="M31" s="188"/>
    </row>
    <row r="32" spans="2:14" ht="15.6" customHeight="1" x14ac:dyDescent="0.2">
      <c r="B32" s="191" t="s">
        <v>118</v>
      </c>
      <c r="C32" s="264">
        <v>2.4989999999999998E-2</v>
      </c>
      <c r="D32" s="225"/>
      <c r="E32" s="257">
        <f t="shared" si="0"/>
        <v>0</v>
      </c>
      <c r="F32" s="611"/>
      <c r="G32" s="611"/>
      <c r="H32" s="258" t="str">
        <f t="shared" si="1"/>
        <v/>
      </c>
      <c r="I32" s="677"/>
      <c r="J32" s="185"/>
      <c r="K32" s="185"/>
      <c r="M32" s="188"/>
    </row>
    <row r="33" spans="2:11" ht="19.5" customHeight="1" x14ac:dyDescent="0.2">
      <c r="B33" s="191" t="s">
        <v>119</v>
      </c>
      <c r="C33" s="264">
        <v>2.4989999999999998E-2</v>
      </c>
      <c r="D33" s="225"/>
      <c r="E33" s="257">
        <f t="shared" si="0"/>
        <v>0</v>
      </c>
      <c r="F33" s="611"/>
      <c r="G33" s="611"/>
      <c r="H33" s="258" t="str">
        <f t="shared" si="1"/>
        <v/>
      </c>
      <c r="I33" s="677"/>
      <c r="J33" s="195"/>
      <c r="K33" s="195"/>
    </row>
    <row r="34" spans="2:11" ht="19.5" customHeight="1" x14ac:dyDescent="0.2">
      <c r="B34" s="191" t="s">
        <v>120</v>
      </c>
      <c r="C34" s="264">
        <v>2.4989999999999998E-2</v>
      </c>
      <c r="D34" s="225"/>
      <c r="E34" s="257">
        <f t="shared" si="0"/>
        <v>0</v>
      </c>
      <c r="F34" s="611"/>
      <c r="G34" s="611"/>
      <c r="H34" s="258" t="str">
        <f t="shared" si="1"/>
        <v/>
      </c>
      <c r="I34" s="677"/>
      <c r="J34" s="195"/>
      <c r="K34" s="195"/>
    </row>
    <row r="35" spans="2:11" ht="19.5" customHeight="1" x14ac:dyDescent="0.2">
      <c r="B35" s="191" t="s">
        <v>121</v>
      </c>
      <c r="C35" s="264">
        <v>2.4989999999999998E-2</v>
      </c>
      <c r="D35" s="225"/>
      <c r="E35" s="257">
        <f t="shared" si="0"/>
        <v>0</v>
      </c>
      <c r="F35" s="611"/>
      <c r="G35" s="611"/>
      <c r="H35" s="258" t="str">
        <f t="shared" si="1"/>
        <v/>
      </c>
      <c r="I35" s="677"/>
      <c r="J35" s="195"/>
      <c r="K35" s="195"/>
    </row>
    <row r="36" spans="2:11" ht="19.5" customHeight="1" x14ac:dyDescent="0.2">
      <c r="B36" s="191" t="s">
        <v>122</v>
      </c>
      <c r="C36" s="264">
        <v>2.4989999999999998E-2</v>
      </c>
      <c r="D36" s="225"/>
      <c r="E36" s="257">
        <f t="shared" si="0"/>
        <v>0</v>
      </c>
      <c r="F36" s="611"/>
      <c r="G36" s="611"/>
      <c r="H36" s="258" t="str">
        <f t="shared" si="1"/>
        <v/>
      </c>
      <c r="I36" s="677"/>
      <c r="J36" s="195"/>
      <c r="K36" s="195"/>
    </row>
    <row r="37" spans="2:11" ht="19.5" customHeight="1" x14ac:dyDescent="0.2">
      <c r="B37" s="191" t="s">
        <v>123</v>
      </c>
      <c r="C37" s="264">
        <v>2.4989999999999998E-2</v>
      </c>
      <c r="D37" s="225"/>
      <c r="E37" s="257">
        <f t="shared" si="0"/>
        <v>0</v>
      </c>
      <c r="F37" s="611"/>
      <c r="G37" s="611"/>
      <c r="H37" s="258" t="str">
        <f t="shared" si="1"/>
        <v/>
      </c>
      <c r="I37" s="677"/>
      <c r="J37" s="195"/>
      <c r="K37" s="195"/>
    </row>
    <row r="38" spans="2:11" ht="19.5" customHeight="1" x14ac:dyDescent="0.2">
      <c r="B38" s="191" t="s">
        <v>124</v>
      </c>
      <c r="C38" s="264">
        <v>2.4989999999999998E-2</v>
      </c>
      <c r="D38" s="225"/>
      <c r="E38" s="257">
        <f t="shared" si="0"/>
        <v>0</v>
      </c>
      <c r="F38" s="612"/>
      <c r="G38" s="612"/>
      <c r="H38" s="258" t="str">
        <f t="shared" si="1"/>
        <v/>
      </c>
      <c r="I38" s="678"/>
      <c r="J38" s="195"/>
      <c r="K38" s="195"/>
    </row>
    <row r="39" spans="2:11" ht="52.5" customHeight="1" x14ac:dyDescent="0.2">
      <c r="B39" s="226" t="s">
        <v>277</v>
      </c>
      <c r="C39" s="817"/>
      <c r="D39" s="818"/>
      <c r="E39" s="818"/>
      <c r="F39" s="818"/>
      <c r="G39" s="818"/>
      <c r="H39" s="818"/>
      <c r="I39" s="819"/>
      <c r="J39" s="196"/>
      <c r="K39" s="196"/>
    </row>
    <row r="40" spans="2:11" ht="47.45" customHeight="1" x14ac:dyDescent="0.2">
      <c r="B40" s="597"/>
      <c r="C40" s="598"/>
      <c r="D40" s="598"/>
      <c r="E40" s="598"/>
      <c r="F40" s="598"/>
      <c r="G40" s="598"/>
      <c r="H40" s="598"/>
      <c r="I40" s="599"/>
      <c r="J40" s="175"/>
      <c r="K40" s="175"/>
    </row>
    <row r="41" spans="2:11" ht="47.45" customHeight="1" x14ac:dyDescent="0.2">
      <c r="B41" s="600"/>
      <c r="C41" s="601"/>
      <c r="D41" s="601"/>
      <c r="E41" s="601"/>
      <c r="F41" s="601"/>
      <c r="G41" s="601"/>
      <c r="H41" s="601"/>
      <c r="I41" s="602"/>
      <c r="J41" s="196"/>
      <c r="K41" s="196"/>
    </row>
    <row r="42" spans="2:11" ht="47.45" customHeight="1" x14ac:dyDescent="0.2">
      <c r="B42" s="600"/>
      <c r="C42" s="601"/>
      <c r="D42" s="601"/>
      <c r="E42" s="601"/>
      <c r="F42" s="601"/>
      <c r="G42" s="601"/>
      <c r="H42" s="601"/>
      <c r="I42" s="602"/>
      <c r="J42" s="196"/>
      <c r="K42" s="196"/>
    </row>
    <row r="43" spans="2:11" ht="47.45" customHeight="1" x14ac:dyDescent="0.2">
      <c r="B43" s="600"/>
      <c r="C43" s="601"/>
      <c r="D43" s="601"/>
      <c r="E43" s="601"/>
      <c r="F43" s="601"/>
      <c r="G43" s="601"/>
      <c r="H43" s="601"/>
      <c r="I43" s="602"/>
      <c r="J43" s="196"/>
      <c r="K43" s="196"/>
    </row>
    <row r="44" spans="2:11" ht="47.45" customHeight="1" x14ac:dyDescent="0.2">
      <c r="B44" s="603"/>
      <c r="C44" s="604"/>
      <c r="D44" s="604"/>
      <c r="E44" s="604"/>
      <c r="F44" s="604"/>
      <c r="G44" s="604"/>
      <c r="H44" s="604"/>
      <c r="I44" s="605"/>
      <c r="J44" s="174"/>
      <c r="K44" s="174"/>
    </row>
    <row r="45" spans="2:11" ht="47.45" customHeight="1" x14ac:dyDescent="0.2">
      <c r="B45" s="308"/>
      <c r="C45" s="309"/>
      <c r="D45" s="309"/>
      <c r="E45" s="309"/>
      <c r="F45" s="309"/>
      <c r="G45" s="309"/>
      <c r="H45" s="309"/>
      <c r="I45" s="309"/>
      <c r="J45" s="174"/>
      <c r="K45" s="174"/>
    </row>
    <row r="46" spans="2:11" ht="35.25" customHeight="1" x14ac:dyDescent="0.2">
      <c r="B46" s="824" t="s">
        <v>278</v>
      </c>
      <c r="C46" s="826" t="s">
        <v>450</v>
      </c>
      <c r="D46" s="827"/>
      <c r="E46" s="827"/>
      <c r="F46" s="828"/>
      <c r="G46" s="311"/>
      <c r="H46" s="298" t="s">
        <v>105</v>
      </c>
      <c r="I46" s="302" t="s">
        <v>400</v>
      </c>
      <c r="J46" s="197"/>
      <c r="K46" s="197"/>
    </row>
    <row r="47" spans="2:11" ht="35.25" customHeight="1" x14ac:dyDescent="0.2">
      <c r="B47" s="825"/>
      <c r="C47" s="829"/>
      <c r="D47" s="830"/>
      <c r="E47" s="830"/>
      <c r="F47" s="831"/>
      <c r="G47" s="304" t="s">
        <v>409</v>
      </c>
      <c r="H47" s="313">
        <v>153</v>
      </c>
      <c r="I47" s="313">
        <v>153</v>
      </c>
      <c r="J47" s="197"/>
      <c r="K47" s="197"/>
    </row>
    <row r="48" spans="2:11" ht="35.25" customHeight="1" x14ac:dyDescent="0.2">
      <c r="B48" s="825"/>
      <c r="C48" s="829"/>
      <c r="D48" s="830"/>
      <c r="E48" s="830"/>
      <c r="F48" s="831"/>
      <c r="G48" s="305" t="s">
        <v>410</v>
      </c>
      <c r="H48" s="326" t="s">
        <v>447</v>
      </c>
      <c r="I48" s="326" t="s">
        <v>447</v>
      </c>
      <c r="J48" s="197"/>
      <c r="K48" s="197"/>
    </row>
    <row r="49" spans="2:11" ht="39.75" customHeight="1" x14ac:dyDescent="0.2">
      <c r="B49" s="825"/>
      <c r="C49" s="832"/>
      <c r="D49" s="833"/>
      <c r="E49" s="833"/>
      <c r="F49" s="834"/>
      <c r="G49" s="305" t="s">
        <v>411</v>
      </c>
      <c r="H49" s="327" t="s">
        <v>448</v>
      </c>
      <c r="I49" s="327" t="s">
        <v>448</v>
      </c>
      <c r="J49" s="197"/>
      <c r="K49" s="197"/>
    </row>
    <row r="50" spans="2:11" ht="51" customHeight="1" x14ac:dyDescent="0.2">
      <c r="B50" s="825"/>
      <c r="C50" s="826" t="s">
        <v>427</v>
      </c>
      <c r="D50" s="827"/>
      <c r="E50" s="827"/>
      <c r="F50" s="828"/>
      <c r="G50" s="304" t="s">
        <v>412</v>
      </c>
      <c r="H50" s="313">
        <v>360</v>
      </c>
      <c r="I50" s="313">
        <v>360</v>
      </c>
      <c r="J50" s="197"/>
      <c r="K50" s="197"/>
    </row>
    <row r="51" spans="2:11" ht="51" customHeight="1" x14ac:dyDescent="0.2">
      <c r="B51" s="825"/>
      <c r="C51" s="829"/>
      <c r="D51" s="830"/>
      <c r="E51" s="830"/>
      <c r="F51" s="831"/>
      <c r="G51" s="305" t="s">
        <v>413</v>
      </c>
      <c r="H51" s="313">
        <v>7</v>
      </c>
      <c r="I51" s="313">
        <v>7</v>
      </c>
      <c r="J51" s="197"/>
      <c r="K51" s="197"/>
    </row>
    <row r="52" spans="2:11" ht="51" customHeight="1" x14ac:dyDescent="0.2">
      <c r="B52" s="825"/>
      <c r="C52" s="832"/>
      <c r="D52" s="833"/>
      <c r="E52" s="833"/>
      <c r="F52" s="834"/>
      <c r="G52" s="305" t="s">
        <v>409</v>
      </c>
      <c r="H52" s="313">
        <v>11</v>
      </c>
      <c r="I52" s="313">
        <v>11</v>
      </c>
      <c r="J52" s="197"/>
      <c r="K52" s="197"/>
    </row>
    <row r="53" spans="2:11" ht="81" customHeight="1" x14ac:dyDescent="0.2">
      <c r="B53" s="825"/>
      <c r="C53" s="826" t="s">
        <v>422</v>
      </c>
      <c r="D53" s="827"/>
      <c r="E53" s="827"/>
      <c r="F53" s="828"/>
      <c r="G53" s="304" t="s">
        <v>414</v>
      </c>
      <c r="H53" s="312">
        <v>3</v>
      </c>
      <c r="I53" s="312">
        <v>3</v>
      </c>
      <c r="J53" s="197"/>
      <c r="K53" s="197"/>
    </row>
    <row r="54" spans="2:11" ht="81" customHeight="1" x14ac:dyDescent="0.2">
      <c r="B54" s="825"/>
      <c r="C54" s="829"/>
      <c r="D54" s="830"/>
      <c r="E54" s="830"/>
      <c r="F54" s="831"/>
      <c r="G54" s="305" t="s">
        <v>409</v>
      </c>
      <c r="H54" s="312">
        <v>7</v>
      </c>
      <c r="I54" s="312">
        <v>7</v>
      </c>
      <c r="J54" s="197"/>
      <c r="K54" s="197"/>
    </row>
    <row r="55" spans="2:11" ht="85.5" customHeight="1" x14ac:dyDescent="0.2">
      <c r="B55" s="825"/>
      <c r="C55" s="832"/>
      <c r="D55" s="833"/>
      <c r="E55" s="833"/>
      <c r="F55" s="834"/>
      <c r="G55" s="305" t="s">
        <v>415</v>
      </c>
      <c r="H55" s="312">
        <v>3</v>
      </c>
      <c r="I55" s="312">
        <v>3</v>
      </c>
      <c r="J55" s="197"/>
      <c r="K55" s="197"/>
    </row>
    <row r="56" spans="2:11" ht="54" customHeight="1" x14ac:dyDescent="0.2">
      <c r="B56" s="306" t="s">
        <v>279</v>
      </c>
      <c r="C56" s="820" t="s">
        <v>223</v>
      </c>
      <c r="D56" s="820"/>
      <c r="E56" s="820"/>
      <c r="F56" s="820"/>
      <c r="G56" s="820"/>
      <c r="H56" s="820"/>
      <c r="I56" s="820"/>
      <c r="J56" s="197"/>
      <c r="K56" s="197"/>
    </row>
    <row r="57" spans="2:11" ht="54" customHeight="1" x14ac:dyDescent="0.2">
      <c r="B57" s="227" t="s">
        <v>280</v>
      </c>
      <c r="C57" s="821"/>
      <c r="D57" s="822"/>
      <c r="E57" s="822"/>
      <c r="F57" s="822"/>
      <c r="G57" s="822"/>
      <c r="H57" s="822"/>
      <c r="I57" s="823"/>
      <c r="J57" s="197"/>
      <c r="K57" s="197"/>
    </row>
    <row r="58" spans="2:11" ht="22.5" customHeight="1" x14ac:dyDescent="0.2">
      <c r="B58" s="552" t="s">
        <v>236</v>
      </c>
      <c r="C58" s="553"/>
      <c r="D58" s="553"/>
      <c r="E58" s="553"/>
      <c r="F58" s="553"/>
      <c r="G58" s="553"/>
      <c r="H58" s="553"/>
      <c r="I58" s="554"/>
      <c r="J58" s="197"/>
      <c r="K58" s="197"/>
    </row>
    <row r="59" spans="2:11" ht="22.5" customHeight="1" x14ac:dyDescent="0.2">
      <c r="B59" s="615" t="s">
        <v>281</v>
      </c>
      <c r="C59" s="215" t="s">
        <v>282</v>
      </c>
      <c r="D59" s="617" t="s">
        <v>283</v>
      </c>
      <c r="E59" s="617"/>
      <c r="F59" s="617"/>
      <c r="G59" s="617" t="s">
        <v>284</v>
      </c>
      <c r="H59" s="617"/>
      <c r="I59" s="618"/>
      <c r="J59" s="198"/>
      <c r="K59" s="198"/>
    </row>
    <row r="60" spans="2:11" ht="30.75" customHeight="1" x14ac:dyDescent="0.2">
      <c r="B60" s="616"/>
      <c r="C60" s="229"/>
      <c r="D60" s="735"/>
      <c r="E60" s="735"/>
      <c r="F60" s="735"/>
      <c r="G60" s="735"/>
      <c r="H60" s="735"/>
      <c r="I60" s="736"/>
      <c r="J60" s="198"/>
      <c r="K60" s="198"/>
    </row>
    <row r="61" spans="2:11" ht="32.25" customHeight="1" x14ac:dyDescent="0.2">
      <c r="B61" s="230" t="s">
        <v>285</v>
      </c>
      <c r="C61" s="835" t="s">
        <v>457</v>
      </c>
      <c r="D61" s="835"/>
      <c r="E61" s="835"/>
      <c r="F61" s="835"/>
      <c r="G61" s="835"/>
      <c r="H61" s="835"/>
      <c r="I61" s="836"/>
      <c r="J61" s="200"/>
      <c r="K61" s="200"/>
    </row>
    <row r="62" spans="2:11" ht="28.5" customHeight="1" x14ac:dyDescent="0.2">
      <c r="B62" s="231" t="s">
        <v>286</v>
      </c>
      <c r="C62" s="835" t="s">
        <v>457</v>
      </c>
      <c r="D62" s="835"/>
      <c r="E62" s="835"/>
      <c r="F62" s="835"/>
      <c r="G62" s="835"/>
      <c r="H62" s="835"/>
      <c r="I62" s="836"/>
      <c r="J62" s="200"/>
      <c r="K62" s="200"/>
    </row>
    <row r="63" spans="2:11" ht="30" customHeight="1" x14ac:dyDescent="0.2">
      <c r="B63" s="227" t="s">
        <v>287</v>
      </c>
      <c r="C63" s="835" t="s">
        <v>456</v>
      </c>
      <c r="D63" s="835"/>
      <c r="E63" s="835"/>
      <c r="F63" s="835"/>
      <c r="G63" s="835"/>
      <c r="H63" s="835"/>
      <c r="I63" s="836"/>
      <c r="J63" s="201"/>
      <c r="K63" s="201"/>
    </row>
    <row r="64" spans="2:11" ht="31.5" customHeight="1" thickBot="1" x14ac:dyDescent="0.25">
      <c r="B64" s="210" t="s">
        <v>288</v>
      </c>
      <c r="C64" s="835" t="s">
        <v>456</v>
      </c>
      <c r="D64" s="835"/>
      <c r="E64" s="835"/>
      <c r="F64" s="835"/>
      <c r="G64" s="835"/>
      <c r="H64" s="835"/>
      <c r="I64" s="836"/>
      <c r="J64" s="202"/>
      <c r="K64" s="202"/>
    </row>
    <row r="65" spans="2:11" x14ac:dyDescent="0.2">
      <c r="B65" s="203"/>
      <c r="C65" s="204"/>
      <c r="D65" s="204"/>
      <c r="E65" s="205"/>
      <c r="F65" s="205"/>
      <c r="G65" s="211"/>
      <c r="H65" s="207"/>
      <c r="I65" s="204"/>
      <c r="J65" s="202"/>
      <c r="K65" s="202"/>
    </row>
    <row r="66" spans="2:11" x14ac:dyDescent="0.2">
      <c r="B66" s="203"/>
      <c r="C66" s="204"/>
      <c r="D66" s="204"/>
      <c r="E66" s="205"/>
      <c r="F66" s="205"/>
      <c r="G66" s="211"/>
      <c r="H66" s="207"/>
      <c r="I66" s="204"/>
      <c r="J66" s="202"/>
      <c r="K66" s="202"/>
    </row>
    <row r="67" spans="2:11" x14ac:dyDescent="0.2">
      <c r="B67" s="203"/>
      <c r="C67" s="204"/>
      <c r="D67" s="204"/>
      <c r="E67" s="205"/>
      <c r="F67" s="205"/>
      <c r="G67" s="211"/>
      <c r="H67" s="207"/>
      <c r="I67" s="204"/>
      <c r="J67" s="202"/>
      <c r="K67" s="202"/>
    </row>
    <row r="68" spans="2:11" x14ac:dyDescent="0.2">
      <c r="B68" s="203"/>
      <c r="C68" s="204"/>
      <c r="D68" s="204"/>
      <c r="E68" s="205"/>
      <c r="F68" s="205"/>
      <c r="G68" s="211"/>
      <c r="H68" s="207"/>
      <c r="I68" s="204"/>
      <c r="J68" s="202"/>
      <c r="K68" s="202"/>
    </row>
    <row r="69" spans="2:11" x14ac:dyDescent="0.2">
      <c r="B69" s="203"/>
      <c r="C69" s="204"/>
      <c r="D69" s="204"/>
      <c r="E69" s="205"/>
      <c r="F69" s="205"/>
      <c r="G69" s="211"/>
      <c r="H69" s="207"/>
      <c r="I69" s="204"/>
      <c r="J69" s="202"/>
      <c r="K69" s="202"/>
    </row>
    <row r="70" spans="2:11" ht="25.5" customHeight="1" x14ac:dyDescent="0.2">
      <c r="B70" s="203"/>
      <c r="C70" s="204"/>
      <c r="D70" s="204"/>
      <c r="E70" s="205"/>
      <c r="F70" s="205"/>
      <c r="G70" s="211"/>
      <c r="H70" s="207"/>
      <c r="I70" s="204"/>
      <c r="J70" s="202"/>
      <c r="K70" s="202"/>
    </row>
  </sheetData>
  <mergeCells count="62">
    <mergeCell ref="B58:I58"/>
    <mergeCell ref="C53:F55"/>
    <mergeCell ref="C50:F52"/>
    <mergeCell ref="C46:F49"/>
    <mergeCell ref="C64:I64"/>
    <mergeCell ref="B59:B60"/>
    <mergeCell ref="D59:F59"/>
    <mergeCell ref="G59:I59"/>
    <mergeCell ref="D60:F60"/>
    <mergeCell ref="G60:I60"/>
    <mergeCell ref="C61:I61"/>
    <mergeCell ref="C62:I62"/>
    <mergeCell ref="C63:I63"/>
    <mergeCell ref="C24:E24"/>
    <mergeCell ref="G24:I24"/>
    <mergeCell ref="B25:I25"/>
    <mergeCell ref="F27:F38"/>
    <mergeCell ref="G27:G38"/>
    <mergeCell ref="I27:I38"/>
    <mergeCell ref="C39:I39"/>
    <mergeCell ref="B40:I44"/>
    <mergeCell ref="C56:I56"/>
    <mergeCell ref="C57:I57"/>
    <mergeCell ref="B46:B55"/>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X113"/>
  <sheetViews>
    <sheetView view="pageBreakPreview" topLeftCell="A39" zoomScale="85" zoomScaleNormal="85" zoomScaleSheetLayoutView="85" zoomScalePageLayoutView="85" workbookViewId="0">
      <selection activeCell="B40" sqref="B40:I44"/>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4.28515625" style="208" customWidth="1"/>
    <col min="8" max="8" width="24.5703125" style="173" customWidth="1"/>
    <col min="9" max="9" width="26" style="173" customWidth="1"/>
    <col min="10" max="11" width="22.42578125" style="173" customWidth="1"/>
    <col min="12" max="12" width="12.28515625" style="171" bestFit="1" customWidth="1"/>
    <col min="13" max="24" width="10.85546875" style="171"/>
    <col min="25" max="16384" width="10.85546875" style="173"/>
  </cols>
  <sheetData>
    <row r="1" spans="2:14" ht="37.5" customHeight="1" x14ac:dyDescent="0.2">
      <c r="B1" s="540"/>
      <c r="C1" s="543" t="s">
        <v>25</v>
      </c>
      <c r="D1" s="543"/>
      <c r="E1" s="543"/>
      <c r="F1" s="543"/>
      <c r="G1" s="543"/>
      <c r="H1" s="543"/>
      <c r="I1" s="544"/>
      <c r="J1" s="170"/>
      <c r="K1" s="170"/>
      <c r="M1" s="172"/>
    </row>
    <row r="2" spans="2:14" ht="37.5" customHeight="1" x14ac:dyDescent="0.2">
      <c r="B2" s="541"/>
      <c r="C2" s="627" t="s">
        <v>239</v>
      </c>
      <c r="D2" s="627"/>
      <c r="E2" s="627"/>
      <c r="F2" s="627"/>
      <c r="G2" s="627"/>
      <c r="H2" s="627"/>
      <c r="I2" s="626"/>
      <c r="J2" s="170"/>
      <c r="K2" s="170"/>
      <c r="M2" s="172"/>
    </row>
    <row r="3" spans="2:14" ht="37.5" customHeight="1" thickBot="1" x14ac:dyDescent="0.25">
      <c r="B3" s="542"/>
      <c r="C3" s="548" t="s">
        <v>240</v>
      </c>
      <c r="D3" s="548"/>
      <c r="E3" s="548"/>
      <c r="F3" s="548" t="s">
        <v>241</v>
      </c>
      <c r="G3" s="548"/>
      <c r="H3" s="548"/>
      <c r="I3" s="546"/>
      <c r="J3" s="170"/>
      <c r="K3" s="170"/>
      <c r="M3" s="172"/>
    </row>
    <row r="4" spans="2:14" ht="23.25" customHeight="1" x14ac:dyDescent="0.2">
      <c r="B4" s="549" t="s">
        <v>351</v>
      </c>
      <c r="C4" s="550"/>
      <c r="D4" s="550"/>
      <c r="E4" s="550"/>
      <c r="F4" s="550"/>
      <c r="G4" s="550"/>
      <c r="H4" s="550"/>
      <c r="I4" s="551"/>
      <c r="J4" s="174"/>
      <c r="K4" s="174"/>
    </row>
    <row r="5" spans="2:14" ht="24" customHeight="1" x14ac:dyDescent="0.2">
      <c r="B5" s="552" t="s">
        <v>234</v>
      </c>
      <c r="C5" s="628"/>
      <c r="D5" s="628"/>
      <c r="E5" s="628"/>
      <c r="F5" s="628"/>
      <c r="G5" s="628"/>
      <c r="H5" s="628"/>
      <c r="I5" s="629"/>
      <c r="J5" s="175"/>
      <c r="K5" s="175"/>
      <c r="N5" s="176"/>
    </row>
    <row r="6" spans="2:14" ht="30.75" customHeight="1" x14ac:dyDescent="0.2">
      <c r="B6" s="277" t="s">
        <v>242</v>
      </c>
      <c r="C6" s="281">
        <v>6</v>
      </c>
      <c r="D6" s="630" t="s">
        <v>243</v>
      </c>
      <c r="E6" s="630"/>
      <c r="F6" s="631" t="s">
        <v>356</v>
      </c>
      <c r="G6" s="631"/>
      <c r="H6" s="631"/>
      <c r="I6" s="632"/>
      <c r="J6" s="177"/>
      <c r="K6" s="177"/>
      <c r="M6" s="172"/>
      <c r="N6" s="176"/>
    </row>
    <row r="7" spans="2:14" ht="30.75" customHeight="1" x14ac:dyDescent="0.2">
      <c r="B7" s="277" t="s">
        <v>244</v>
      </c>
      <c r="C7" s="281" t="s">
        <v>81</v>
      </c>
      <c r="D7" s="630" t="s">
        <v>245</v>
      </c>
      <c r="E7" s="630"/>
      <c r="F7" s="631" t="s">
        <v>325</v>
      </c>
      <c r="G7" s="631"/>
      <c r="H7" s="282" t="s">
        <v>246</v>
      </c>
      <c r="I7" s="283" t="s">
        <v>81</v>
      </c>
      <c r="J7" s="179"/>
      <c r="K7" s="179"/>
      <c r="M7" s="172"/>
      <c r="N7" s="176"/>
    </row>
    <row r="8" spans="2:14" ht="30.75" customHeight="1" x14ac:dyDescent="0.2">
      <c r="B8" s="277" t="s">
        <v>247</v>
      </c>
      <c r="C8" s="631" t="s">
        <v>289</v>
      </c>
      <c r="D8" s="631"/>
      <c r="E8" s="631"/>
      <c r="F8" s="631"/>
      <c r="G8" s="282" t="s">
        <v>248</v>
      </c>
      <c r="H8" s="636">
        <v>7550</v>
      </c>
      <c r="I8" s="637"/>
      <c r="J8" s="180"/>
      <c r="K8" s="180"/>
      <c r="M8" s="172"/>
      <c r="N8" s="176"/>
    </row>
    <row r="9" spans="2:14" ht="30.75" customHeight="1" x14ac:dyDescent="0.2">
      <c r="B9" s="277" t="s">
        <v>48</v>
      </c>
      <c r="C9" s="638" t="s">
        <v>60</v>
      </c>
      <c r="D9" s="638"/>
      <c r="E9" s="638"/>
      <c r="F9" s="638"/>
      <c r="G9" s="282" t="s">
        <v>249</v>
      </c>
      <c r="H9" s="639" t="s">
        <v>295</v>
      </c>
      <c r="I9" s="640"/>
      <c r="J9" s="181"/>
      <c r="K9" s="181"/>
      <c r="M9" s="182"/>
    </row>
    <row r="10" spans="2:14" ht="75.75" customHeight="1" x14ac:dyDescent="0.2">
      <c r="B10" s="277" t="s">
        <v>250</v>
      </c>
      <c r="C10" s="631" t="s">
        <v>345</v>
      </c>
      <c r="D10" s="631"/>
      <c r="E10" s="631"/>
      <c r="F10" s="631"/>
      <c r="G10" s="631"/>
      <c r="H10" s="631"/>
      <c r="I10" s="632"/>
      <c r="J10" s="183"/>
      <c r="K10" s="183"/>
      <c r="M10" s="182"/>
    </row>
    <row r="11" spans="2:14" ht="30.75" customHeight="1" x14ac:dyDescent="0.2">
      <c r="B11" s="277" t="s">
        <v>251</v>
      </c>
      <c r="C11" s="633" t="s">
        <v>355</v>
      </c>
      <c r="D11" s="633"/>
      <c r="E11" s="633"/>
      <c r="F11" s="633"/>
      <c r="G11" s="633"/>
      <c r="H11" s="633"/>
      <c r="I11" s="876"/>
      <c r="J11" s="179"/>
      <c r="K11" s="179"/>
      <c r="M11" s="182"/>
      <c r="N11" s="176"/>
    </row>
    <row r="12" spans="2:14" ht="30.75" customHeight="1" x14ac:dyDescent="0.2">
      <c r="B12" s="277" t="s">
        <v>254</v>
      </c>
      <c r="C12" s="641" t="s">
        <v>326</v>
      </c>
      <c r="D12" s="641"/>
      <c r="E12" s="641"/>
      <c r="F12" s="641"/>
      <c r="G12" s="282" t="s">
        <v>252</v>
      </c>
      <c r="H12" s="660" t="s">
        <v>91</v>
      </c>
      <c r="I12" s="661"/>
      <c r="J12" s="179"/>
      <c r="K12" s="179"/>
      <c r="M12" s="182"/>
      <c r="N12" s="176"/>
    </row>
    <row r="13" spans="2:14" ht="30.75" customHeight="1" x14ac:dyDescent="0.2">
      <c r="B13" s="277" t="s">
        <v>255</v>
      </c>
      <c r="C13" s="645" t="s">
        <v>399</v>
      </c>
      <c r="D13" s="645"/>
      <c r="E13" s="645"/>
      <c r="F13" s="645"/>
      <c r="G13" s="282" t="s">
        <v>253</v>
      </c>
      <c r="H13" s="633" t="s">
        <v>57</v>
      </c>
      <c r="I13" s="876"/>
      <c r="J13" s="179"/>
      <c r="K13" s="179"/>
      <c r="M13" s="182"/>
    </row>
    <row r="14" spans="2:14" ht="30" customHeight="1" x14ac:dyDescent="0.2">
      <c r="B14" s="277" t="s">
        <v>256</v>
      </c>
      <c r="C14" s="877" t="s">
        <v>367</v>
      </c>
      <c r="D14" s="877"/>
      <c r="E14" s="877"/>
      <c r="F14" s="877"/>
      <c r="G14" s="877"/>
      <c r="H14" s="877"/>
      <c r="I14" s="878"/>
      <c r="J14" s="183"/>
      <c r="K14" s="183"/>
      <c r="M14" s="182"/>
      <c r="N14" s="176"/>
    </row>
    <row r="15" spans="2:14" ht="30.75" customHeight="1" x14ac:dyDescent="0.2">
      <c r="B15" s="277" t="s">
        <v>257</v>
      </c>
      <c r="C15" s="634" t="s">
        <v>368</v>
      </c>
      <c r="D15" s="634"/>
      <c r="E15" s="634"/>
      <c r="F15" s="634"/>
      <c r="G15" s="634"/>
      <c r="H15" s="634"/>
      <c r="I15" s="635"/>
      <c r="J15" s="184"/>
      <c r="K15" s="184"/>
      <c r="M15" s="182"/>
      <c r="N15" s="176"/>
    </row>
    <row r="16" spans="2:14" ht="20.25" customHeight="1" x14ac:dyDescent="0.2">
      <c r="B16" s="277" t="s">
        <v>258</v>
      </c>
      <c r="C16" s="631" t="s">
        <v>306</v>
      </c>
      <c r="D16" s="631"/>
      <c r="E16" s="631"/>
      <c r="F16" s="631"/>
      <c r="G16" s="631"/>
      <c r="H16" s="631"/>
      <c r="I16" s="632"/>
      <c r="J16" s="185"/>
      <c r="K16" s="185"/>
      <c r="M16" s="182"/>
      <c r="N16" s="176"/>
    </row>
    <row r="17" spans="2:14" ht="30.75" customHeight="1" x14ac:dyDescent="0.2">
      <c r="B17" s="277" t="s">
        <v>259</v>
      </c>
      <c r="C17" s="633" t="s">
        <v>151</v>
      </c>
      <c r="D17" s="652"/>
      <c r="E17" s="652"/>
      <c r="F17" s="652"/>
      <c r="G17" s="652"/>
      <c r="H17" s="652"/>
      <c r="I17" s="653"/>
      <c r="J17" s="186"/>
      <c r="K17" s="186"/>
      <c r="M17" s="182"/>
      <c r="N17" s="176"/>
    </row>
    <row r="18" spans="2:14" ht="18" customHeight="1" x14ac:dyDescent="0.2">
      <c r="B18" s="575" t="s">
        <v>265</v>
      </c>
      <c r="C18" s="654" t="s">
        <v>237</v>
      </c>
      <c r="D18" s="654"/>
      <c r="E18" s="654"/>
      <c r="F18" s="655" t="s">
        <v>238</v>
      </c>
      <c r="G18" s="655"/>
      <c r="H18" s="655"/>
      <c r="I18" s="656"/>
      <c r="J18" s="187"/>
      <c r="K18" s="187"/>
      <c r="M18" s="182"/>
      <c r="N18" s="176"/>
    </row>
    <row r="19" spans="2:14" ht="39.75" customHeight="1" x14ac:dyDescent="0.2">
      <c r="B19" s="575"/>
      <c r="C19" s="884" t="s">
        <v>369</v>
      </c>
      <c r="D19" s="885"/>
      <c r="E19" s="886"/>
      <c r="F19" s="631" t="str">
        <f>C19</f>
        <v>Actividades que se ejecutaron para la implementación de los procesos transversales</v>
      </c>
      <c r="G19" s="631"/>
      <c r="H19" s="631"/>
      <c r="I19" s="632"/>
      <c r="J19" s="185"/>
      <c r="K19" s="185"/>
      <c r="M19" s="182"/>
      <c r="N19" s="176"/>
    </row>
    <row r="20" spans="2:14" ht="39.75" customHeight="1" x14ac:dyDescent="0.2">
      <c r="B20" s="277" t="s">
        <v>266</v>
      </c>
      <c r="C20" s="884" t="s">
        <v>297</v>
      </c>
      <c r="D20" s="885"/>
      <c r="E20" s="886"/>
      <c r="F20" s="631" t="str">
        <f>C20</f>
        <v>Cantidad de actividades que se ejecutaron para la implementacion de los procesos transversales</v>
      </c>
      <c r="G20" s="631"/>
      <c r="H20" s="631"/>
      <c r="I20" s="632"/>
      <c r="J20" s="179"/>
      <c r="K20" s="179"/>
      <c r="M20" s="182"/>
      <c r="N20" s="176"/>
    </row>
    <row r="21" spans="2:14" ht="30" customHeight="1" x14ac:dyDescent="0.2">
      <c r="B21" s="277" t="s">
        <v>267</v>
      </c>
      <c r="C21" s="887"/>
      <c r="D21" s="888"/>
      <c r="E21" s="889"/>
      <c r="F21" s="672"/>
      <c r="G21" s="673"/>
      <c r="H21" s="673"/>
      <c r="I21" s="674"/>
      <c r="J21" s="184"/>
      <c r="K21" s="184"/>
      <c r="M21" s="188"/>
      <c r="N21" s="176"/>
    </row>
    <row r="22" spans="2:14" ht="23.25" customHeight="1" x14ac:dyDescent="0.2">
      <c r="B22" s="277" t="s">
        <v>268</v>
      </c>
      <c r="C22" s="879">
        <v>44562</v>
      </c>
      <c r="D22" s="890"/>
      <c r="E22" s="891"/>
      <c r="F22" s="282" t="s">
        <v>271</v>
      </c>
      <c r="G22" s="284">
        <v>0.32</v>
      </c>
      <c r="H22" s="282" t="s">
        <v>275</v>
      </c>
      <c r="I22" s="285">
        <v>0.4</v>
      </c>
      <c r="J22" s="189"/>
      <c r="K22" s="189"/>
      <c r="M22" s="188"/>
    </row>
    <row r="23" spans="2:14" ht="27" customHeight="1" x14ac:dyDescent="0.2">
      <c r="B23" s="277" t="s">
        <v>269</v>
      </c>
      <c r="C23" s="879">
        <v>44926</v>
      </c>
      <c r="D23" s="673"/>
      <c r="E23" s="880"/>
      <c r="F23" s="282" t="s">
        <v>272</v>
      </c>
      <c r="G23" s="881">
        <v>0.3</v>
      </c>
      <c r="H23" s="882"/>
      <c r="I23" s="883"/>
      <c r="J23" s="190"/>
      <c r="K23" s="190"/>
      <c r="M23" s="188"/>
    </row>
    <row r="24" spans="2:14" ht="30.75" customHeight="1" x14ac:dyDescent="0.2">
      <c r="B24" s="286" t="s">
        <v>270</v>
      </c>
      <c r="C24" s="894" t="s">
        <v>321</v>
      </c>
      <c r="D24" s="895"/>
      <c r="E24" s="896"/>
      <c r="F24" s="287" t="s">
        <v>274</v>
      </c>
      <c r="G24" s="672" t="s">
        <v>223</v>
      </c>
      <c r="H24" s="673"/>
      <c r="I24" s="674"/>
      <c r="J24" s="187"/>
      <c r="K24" s="187"/>
      <c r="M24" s="188"/>
    </row>
    <row r="25" spans="2:14" ht="22.5" customHeight="1" x14ac:dyDescent="0.2">
      <c r="B25" s="552" t="s">
        <v>235</v>
      </c>
      <c r="C25" s="628"/>
      <c r="D25" s="628"/>
      <c r="E25" s="628"/>
      <c r="F25" s="628"/>
      <c r="G25" s="628"/>
      <c r="H25" s="628"/>
      <c r="I25" s="629"/>
      <c r="J25" s="175"/>
      <c r="K25" s="175"/>
      <c r="M25" s="188"/>
    </row>
    <row r="26" spans="2:14" ht="43.5" customHeight="1" x14ac:dyDescent="0.2">
      <c r="B26" s="191" t="s">
        <v>105</v>
      </c>
      <c r="C26" s="288" t="s">
        <v>261</v>
      </c>
      <c r="D26" s="288" t="s">
        <v>260</v>
      </c>
      <c r="E26" s="289" t="s">
        <v>264</v>
      </c>
      <c r="F26" s="288" t="s">
        <v>263</v>
      </c>
      <c r="G26" s="288" t="s">
        <v>262</v>
      </c>
      <c r="H26" s="289" t="s">
        <v>276</v>
      </c>
      <c r="I26" s="290" t="s">
        <v>273</v>
      </c>
      <c r="J26" s="242"/>
      <c r="K26" s="242"/>
      <c r="L26" s="12"/>
      <c r="M26" s="188"/>
    </row>
    <row r="27" spans="2:14" ht="15.6" customHeight="1" x14ac:dyDescent="0.2">
      <c r="B27" s="191" t="s">
        <v>323</v>
      </c>
      <c r="C27" s="291">
        <f>9.1%*G23</f>
        <v>2.7299999999999998E-2</v>
      </c>
      <c r="D27" s="291">
        <f>7.32%*G23</f>
        <v>2.196E-2</v>
      </c>
      <c r="E27" s="292">
        <f>IF(OR(C27=0,C27=""),0,D27/C27)</f>
        <v>0.80439560439560442</v>
      </c>
      <c r="F27" s="897">
        <f>SUM(C27:C38)</f>
        <v>0.30038999999999999</v>
      </c>
      <c r="G27" s="900">
        <f>SUM(D27:D38)</f>
        <v>2.196E-2</v>
      </c>
      <c r="H27" s="293">
        <f>+(D27*100%)/$G$23</f>
        <v>7.3200000000000001E-2</v>
      </c>
      <c r="I27" s="901">
        <f>G27+I22</f>
        <v>0.42196</v>
      </c>
      <c r="J27" s="269"/>
      <c r="K27" s="269"/>
      <c r="L27" s="12"/>
      <c r="M27" s="188"/>
    </row>
    <row r="28" spans="2:14" ht="15.6" customHeight="1" x14ac:dyDescent="0.2">
      <c r="B28" s="191" t="s">
        <v>114</v>
      </c>
      <c r="C28" s="291">
        <v>2.52E-2</v>
      </c>
      <c r="D28" s="291"/>
      <c r="E28" s="292">
        <f t="shared" ref="E28:E38" si="0">IF(OR(C28=0,C28=""),0,D28/C28)</f>
        <v>0</v>
      </c>
      <c r="F28" s="898"/>
      <c r="G28" s="608"/>
      <c r="H28" s="293" t="str">
        <f>+IF(D28="","",((D28*100%)/$G$23)+H27)</f>
        <v/>
      </c>
      <c r="I28" s="902"/>
      <c r="J28" s="245"/>
      <c r="K28" s="269"/>
      <c r="L28" s="12"/>
      <c r="M28" s="188"/>
    </row>
    <row r="29" spans="2:14" ht="15.6" customHeight="1" x14ac:dyDescent="0.2">
      <c r="B29" s="191" t="s">
        <v>115</v>
      </c>
      <c r="C29" s="291">
        <v>2.631E-2</v>
      </c>
      <c r="D29" s="291"/>
      <c r="E29" s="294">
        <f t="shared" si="0"/>
        <v>0</v>
      </c>
      <c r="F29" s="898"/>
      <c r="G29" s="608"/>
      <c r="H29" s="293" t="str">
        <f t="shared" ref="H29:H38" si="1">+IF(D29="","",((D29*100%)/$G$23)+H28)</f>
        <v/>
      </c>
      <c r="I29" s="902"/>
      <c r="J29" s="245"/>
      <c r="K29" s="269"/>
      <c r="L29" s="12"/>
      <c r="M29" s="188"/>
    </row>
    <row r="30" spans="2:14" ht="15.6" customHeight="1" x14ac:dyDescent="0.2">
      <c r="B30" s="191" t="s">
        <v>116</v>
      </c>
      <c r="C30" s="291">
        <v>2.3099999999999999E-2</v>
      </c>
      <c r="D30" s="291"/>
      <c r="E30" s="294">
        <f t="shared" si="0"/>
        <v>0</v>
      </c>
      <c r="F30" s="898"/>
      <c r="G30" s="608"/>
      <c r="H30" s="293" t="str">
        <f t="shared" si="1"/>
        <v/>
      </c>
      <c r="I30" s="902"/>
      <c r="J30" s="245"/>
      <c r="K30" s="269"/>
      <c r="L30" s="12"/>
      <c r="M30" s="188"/>
    </row>
    <row r="31" spans="2:14" ht="15.6" customHeight="1" x14ac:dyDescent="0.2">
      <c r="B31" s="191" t="s">
        <v>117</v>
      </c>
      <c r="C31" s="291">
        <v>2.3039999999999998E-2</v>
      </c>
      <c r="D31" s="291"/>
      <c r="E31" s="294">
        <f t="shared" si="0"/>
        <v>0</v>
      </c>
      <c r="F31" s="898"/>
      <c r="G31" s="608"/>
      <c r="H31" s="293" t="str">
        <f t="shared" si="1"/>
        <v/>
      </c>
      <c r="I31" s="902"/>
      <c r="J31" s="245"/>
      <c r="K31" s="269"/>
      <c r="L31" s="12"/>
      <c r="M31" s="188"/>
    </row>
    <row r="32" spans="2:14" ht="15.6" customHeight="1" x14ac:dyDescent="0.2">
      <c r="B32" s="191" t="s">
        <v>118</v>
      </c>
      <c r="C32" s="291">
        <v>2.8439999999999997E-2</v>
      </c>
      <c r="D32" s="291"/>
      <c r="E32" s="294">
        <f t="shared" si="0"/>
        <v>0</v>
      </c>
      <c r="F32" s="898"/>
      <c r="G32" s="608"/>
      <c r="H32" s="293" t="str">
        <f t="shared" si="1"/>
        <v/>
      </c>
      <c r="I32" s="902"/>
      <c r="J32" s="245"/>
      <c r="K32" s="269"/>
      <c r="L32" s="12"/>
      <c r="M32" s="188"/>
    </row>
    <row r="33" spans="2:12" ht="19.5" customHeight="1" x14ac:dyDescent="0.2">
      <c r="B33" s="191" t="s">
        <v>119</v>
      </c>
      <c r="C33" s="291">
        <v>2.3099999999999999E-2</v>
      </c>
      <c r="D33" s="291"/>
      <c r="E33" s="294">
        <f t="shared" si="0"/>
        <v>0</v>
      </c>
      <c r="F33" s="898"/>
      <c r="G33" s="608"/>
      <c r="H33" s="293" t="str">
        <f t="shared" si="1"/>
        <v/>
      </c>
      <c r="I33" s="902"/>
      <c r="J33" s="273"/>
      <c r="K33" s="269"/>
      <c r="L33" s="12"/>
    </row>
    <row r="34" spans="2:12" ht="19.5" customHeight="1" x14ac:dyDescent="0.2">
      <c r="B34" s="191" t="s">
        <v>120</v>
      </c>
      <c r="C34" s="291">
        <v>2.3610000000000003E-2</v>
      </c>
      <c r="D34" s="291"/>
      <c r="E34" s="294">
        <f t="shared" si="0"/>
        <v>0</v>
      </c>
      <c r="F34" s="898"/>
      <c r="G34" s="608"/>
      <c r="H34" s="293" t="str">
        <f t="shared" si="1"/>
        <v/>
      </c>
      <c r="I34" s="902"/>
      <c r="J34" s="245"/>
      <c r="K34" s="269"/>
      <c r="L34" s="12"/>
    </row>
    <row r="35" spans="2:12" ht="19.5" customHeight="1" x14ac:dyDescent="0.2">
      <c r="B35" s="191" t="s">
        <v>121</v>
      </c>
      <c r="C35" s="291">
        <v>2.4119999999999999E-2</v>
      </c>
      <c r="D35" s="291"/>
      <c r="E35" s="294">
        <f t="shared" si="0"/>
        <v>0</v>
      </c>
      <c r="F35" s="898"/>
      <c r="G35" s="608"/>
      <c r="H35" s="293" t="str">
        <f t="shared" si="1"/>
        <v/>
      </c>
      <c r="I35" s="902"/>
      <c r="J35" s="245"/>
      <c r="K35" s="269"/>
      <c r="L35" s="12"/>
    </row>
    <row r="36" spans="2:12" ht="19.5" customHeight="1" x14ac:dyDescent="0.2">
      <c r="B36" s="191" t="s">
        <v>122</v>
      </c>
      <c r="C36" s="291">
        <v>2.3099999999999999E-2</v>
      </c>
      <c r="D36" s="291"/>
      <c r="E36" s="294">
        <f t="shared" si="0"/>
        <v>0</v>
      </c>
      <c r="F36" s="898"/>
      <c r="G36" s="608"/>
      <c r="H36" s="293" t="str">
        <f t="shared" si="1"/>
        <v/>
      </c>
      <c r="I36" s="902"/>
      <c r="J36" s="245"/>
      <c r="K36" s="269"/>
      <c r="L36" s="12"/>
    </row>
    <row r="37" spans="2:12" ht="19.5" customHeight="1" x14ac:dyDescent="0.2">
      <c r="B37" s="191" t="s">
        <v>123</v>
      </c>
      <c r="C37" s="291">
        <v>2.7359999999999999E-2</v>
      </c>
      <c r="D37" s="291"/>
      <c r="E37" s="294">
        <f t="shared" si="0"/>
        <v>0</v>
      </c>
      <c r="F37" s="898"/>
      <c r="G37" s="608"/>
      <c r="H37" s="293" t="str">
        <f t="shared" si="1"/>
        <v/>
      </c>
      <c r="I37" s="902"/>
      <c r="J37" s="245"/>
      <c r="K37" s="269"/>
      <c r="L37" s="12"/>
    </row>
    <row r="38" spans="2:12" ht="19.5" customHeight="1" x14ac:dyDescent="0.2">
      <c r="B38" s="191" t="s">
        <v>124</v>
      </c>
      <c r="C38" s="291">
        <v>2.571E-2</v>
      </c>
      <c r="D38" s="291"/>
      <c r="E38" s="294">
        <f t="shared" si="0"/>
        <v>0</v>
      </c>
      <c r="F38" s="899"/>
      <c r="G38" s="609"/>
      <c r="H38" s="293" t="str">
        <f t="shared" si="1"/>
        <v/>
      </c>
      <c r="I38" s="903"/>
      <c r="J38" s="245"/>
      <c r="K38" s="38"/>
      <c r="L38" s="12"/>
    </row>
    <row r="39" spans="2:12" ht="28.5" customHeight="1" x14ac:dyDescent="0.2">
      <c r="B39" s="226" t="s">
        <v>277</v>
      </c>
      <c r="C39" s="892" t="s">
        <v>462</v>
      </c>
      <c r="D39" s="892"/>
      <c r="E39" s="892"/>
      <c r="F39" s="892"/>
      <c r="G39" s="892"/>
      <c r="H39" s="892"/>
      <c r="I39" s="893"/>
      <c r="J39" s="246"/>
      <c r="K39" s="246"/>
      <c r="L39" s="12"/>
    </row>
    <row r="40" spans="2:12" ht="34.5" customHeight="1" x14ac:dyDescent="0.2">
      <c r="B40" s="682"/>
      <c r="C40" s="683"/>
      <c r="D40" s="683"/>
      <c r="E40" s="683"/>
      <c r="F40" s="683"/>
      <c r="G40" s="683"/>
      <c r="H40" s="683"/>
      <c r="I40" s="684"/>
      <c r="J40" s="175"/>
      <c r="K40" s="175"/>
    </row>
    <row r="41" spans="2:12" ht="34.5" customHeight="1" x14ac:dyDescent="0.2">
      <c r="B41" s="600"/>
      <c r="C41" s="601"/>
      <c r="D41" s="601"/>
      <c r="E41" s="601"/>
      <c r="F41" s="601"/>
      <c r="G41" s="601"/>
      <c r="H41" s="601"/>
      <c r="I41" s="602"/>
      <c r="J41" s="196"/>
      <c r="K41" s="196"/>
    </row>
    <row r="42" spans="2:12" ht="34.5" customHeight="1" x14ac:dyDescent="0.2">
      <c r="B42" s="600"/>
      <c r="C42" s="601"/>
      <c r="D42" s="601"/>
      <c r="E42" s="601"/>
      <c r="F42" s="601"/>
      <c r="G42" s="601"/>
      <c r="H42" s="601"/>
      <c r="I42" s="602"/>
      <c r="J42" s="196"/>
      <c r="K42" s="196"/>
    </row>
    <row r="43" spans="2:12" ht="34.5" customHeight="1" x14ac:dyDescent="0.2">
      <c r="B43" s="600"/>
      <c r="C43" s="601"/>
      <c r="D43" s="601"/>
      <c r="E43" s="601"/>
      <c r="F43" s="601"/>
      <c r="G43" s="601"/>
      <c r="H43" s="601"/>
      <c r="I43" s="602"/>
      <c r="J43" s="196"/>
      <c r="K43" s="196"/>
    </row>
    <row r="44" spans="2:12" ht="34.5" customHeight="1" x14ac:dyDescent="0.2">
      <c r="B44" s="603"/>
      <c r="C44" s="604"/>
      <c r="D44" s="604"/>
      <c r="E44" s="604"/>
      <c r="F44" s="604"/>
      <c r="G44" s="604"/>
      <c r="H44" s="604"/>
      <c r="I44" s="605"/>
      <c r="J44" s="174"/>
      <c r="K44" s="174"/>
    </row>
    <row r="45" spans="2:12" ht="24" customHeight="1" x14ac:dyDescent="0.2">
      <c r="B45" s="856" t="s">
        <v>278</v>
      </c>
      <c r="C45" s="852"/>
      <c r="D45" s="852"/>
      <c r="E45" s="852"/>
      <c r="F45" s="852"/>
      <c r="G45" s="852"/>
      <c r="H45" s="314" t="s">
        <v>105</v>
      </c>
      <c r="I45" s="315" t="s">
        <v>400</v>
      </c>
      <c r="J45" s="174"/>
      <c r="K45" s="174"/>
    </row>
    <row r="46" spans="2:12" ht="21" customHeight="1" x14ac:dyDescent="0.2">
      <c r="B46" s="805"/>
      <c r="C46" s="846" t="s">
        <v>449</v>
      </c>
      <c r="D46" s="857"/>
      <c r="E46" s="857"/>
      <c r="F46" s="857"/>
      <c r="G46" s="280" t="s">
        <v>385</v>
      </c>
      <c r="H46" s="316">
        <v>1221</v>
      </c>
      <c r="I46" s="316">
        <v>1221</v>
      </c>
      <c r="J46" s="197"/>
      <c r="K46" s="197"/>
    </row>
    <row r="47" spans="2:12" ht="21" customHeight="1" x14ac:dyDescent="0.2">
      <c r="B47" s="805"/>
      <c r="C47" s="858"/>
      <c r="D47" s="859"/>
      <c r="E47" s="859"/>
      <c r="F47" s="859"/>
      <c r="G47" s="280" t="s">
        <v>386</v>
      </c>
      <c r="H47" s="317">
        <v>0.83</v>
      </c>
      <c r="I47" s="317">
        <v>0.83</v>
      </c>
      <c r="J47" s="197"/>
      <c r="K47" s="197"/>
    </row>
    <row r="48" spans="2:12" ht="21" customHeight="1" x14ac:dyDescent="0.2">
      <c r="B48" s="805"/>
      <c r="C48" s="858"/>
      <c r="D48" s="859"/>
      <c r="E48" s="859"/>
      <c r="F48" s="859"/>
      <c r="G48" s="280" t="s">
        <v>387</v>
      </c>
      <c r="H48" s="316">
        <v>3303</v>
      </c>
      <c r="I48" s="316">
        <v>3303</v>
      </c>
      <c r="J48" s="197"/>
      <c r="K48" s="197"/>
    </row>
    <row r="49" spans="2:24" ht="22.5" customHeight="1" x14ac:dyDescent="0.2">
      <c r="B49" s="805"/>
      <c r="C49" s="860" t="s">
        <v>428</v>
      </c>
      <c r="D49" s="861"/>
      <c r="E49" s="861"/>
      <c r="F49" s="862"/>
      <c r="G49" s="280" t="s">
        <v>388</v>
      </c>
      <c r="H49" s="318">
        <v>4</v>
      </c>
      <c r="I49" s="318">
        <v>4</v>
      </c>
      <c r="J49" s="197"/>
      <c r="K49" s="197"/>
    </row>
    <row r="50" spans="2:24" ht="22.5" customHeight="1" x14ac:dyDescent="0.2">
      <c r="B50" s="805"/>
      <c r="C50" s="858"/>
      <c r="D50" s="859"/>
      <c r="E50" s="859"/>
      <c r="F50" s="863"/>
      <c r="G50" s="280" t="s">
        <v>389</v>
      </c>
      <c r="H50" s="318">
        <v>0</v>
      </c>
      <c r="I50" s="318">
        <v>0</v>
      </c>
      <c r="J50" s="197"/>
      <c r="K50" s="197"/>
    </row>
    <row r="51" spans="2:24" ht="22.5" customHeight="1" x14ac:dyDescent="0.2">
      <c r="B51" s="805"/>
      <c r="C51" s="858"/>
      <c r="D51" s="859"/>
      <c r="E51" s="859"/>
      <c r="F51" s="863"/>
      <c r="G51" s="280" t="s">
        <v>390</v>
      </c>
      <c r="H51" s="318">
        <v>7</v>
      </c>
      <c r="I51" s="318">
        <v>7</v>
      </c>
      <c r="J51" s="197"/>
      <c r="K51" s="197"/>
    </row>
    <row r="52" spans="2:24" ht="22.5" customHeight="1" x14ac:dyDescent="0.2">
      <c r="B52" s="805"/>
      <c r="C52" s="864"/>
      <c r="D52" s="865"/>
      <c r="E52" s="865"/>
      <c r="F52" s="866"/>
      <c r="G52" s="280" t="s">
        <v>391</v>
      </c>
      <c r="H52" s="319">
        <v>0</v>
      </c>
      <c r="I52" s="319">
        <v>0</v>
      </c>
      <c r="J52" s="197"/>
      <c r="K52" s="197"/>
    </row>
    <row r="53" spans="2:24" ht="36" customHeight="1" x14ac:dyDescent="0.2">
      <c r="B53" s="805"/>
      <c r="C53" s="837" t="s">
        <v>435</v>
      </c>
      <c r="D53" s="838"/>
      <c r="E53" s="838"/>
      <c r="F53" s="839"/>
      <c r="G53" s="280" t="s">
        <v>392</v>
      </c>
      <c r="H53" s="320" t="s">
        <v>431</v>
      </c>
      <c r="I53" s="320" t="s">
        <v>431</v>
      </c>
      <c r="J53" s="197"/>
      <c r="K53" s="197"/>
    </row>
    <row r="54" spans="2:24" ht="36" customHeight="1" x14ac:dyDescent="0.2">
      <c r="B54" s="805"/>
      <c r="C54" s="840"/>
      <c r="D54" s="841"/>
      <c r="E54" s="841"/>
      <c r="F54" s="842"/>
      <c r="G54" s="280" t="s">
        <v>393</v>
      </c>
      <c r="H54" s="321">
        <f>44+18+11+19+1+1+4+1+4+1+9</f>
        <v>113</v>
      </c>
      <c r="I54" s="322">
        <f t="shared" ref="I54" si="2">H54</f>
        <v>113</v>
      </c>
      <c r="J54" s="197"/>
      <c r="K54" s="197"/>
    </row>
    <row r="55" spans="2:24" ht="36" customHeight="1" x14ac:dyDescent="0.2">
      <c r="B55" s="805"/>
      <c r="C55" s="840"/>
      <c r="D55" s="841"/>
      <c r="E55" s="841"/>
      <c r="F55" s="842"/>
      <c r="G55" s="280" t="s">
        <v>394</v>
      </c>
      <c r="H55" s="320">
        <v>4</v>
      </c>
      <c r="I55" s="322">
        <v>4</v>
      </c>
      <c r="J55" s="197"/>
      <c r="K55" s="197"/>
    </row>
    <row r="56" spans="2:24" ht="36" customHeight="1" x14ac:dyDescent="0.2">
      <c r="B56" s="805"/>
      <c r="C56" s="843"/>
      <c r="D56" s="844"/>
      <c r="E56" s="844"/>
      <c r="F56" s="845"/>
      <c r="G56" s="280" t="s">
        <v>436</v>
      </c>
      <c r="H56" s="321">
        <v>3</v>
      </c>
      <c r="I56" s="322">
        <f t="shared" ref="I56" si="3">H56</f>
        <v>3</v>
      </c>
      <c r="J56" s="197"/>
      <c r="K56" s="197"/>
    </row>
    <row r="57" spans="2:24" ht="37.5" customHeight="1" x14ac:dyDescent="0.2">
      <c r="B57" s="805"/>
      <c r="C57" s="846" t="s">
        <v>434</v>
      </c>
      <c r="D57" s="847"/>
      <c r="E57" s="847"/>
      <c r="F57" s="847"/>
      <c r="G57" s="280" t="s">
        <v>395</v>
      </c>
      <c r="H57" s="321">
        <v>6</v>
      </c>
      <c r="I57" s="321">
        <v>6</v>
      </c>
      <c r="J57" s="197"/>
      <c r="K57" s="197"/>
    </row>
    <row r="58" spans="2:24" ht="37.5" customHeight="1" x14ac:dyDescent="0.2">
      <c r="B58" s="805"/>
      <c r="C58" s="848"/>
      <c r="D58" s="849"/>
      <c r="E58" s="849"/>
      <c r="F58" s="849"/>
      <c r="G58" s="280" t="s">
        <v>421</v>
      </c>
      <c r="H58" s="321">
        <v>6</v>
      </c>
      <c r="I58" s="321">
        <v>6</v>
      </c>
      <c r="J58" s="197"/>
      <c r="K58" s="197"/>
    </row>
    <row r="59" spans="2:24" ht="49.5" customHeight="1" x14ac:dyDescent="0.2">
      <c r="B59" s="805"/>
      <c r="C59" s="846" t="s">
        <v>439</v>
      </c>
      <c r="D59" s="847"/>
      <c r="E59" s="847"/>
      <c r="F59" s="847"/>
      <c r="G59" s="280" t="s">
        <v>396</v>
      </c>
      <c r="H59" s="320" t="s">
        <v>440</v>
      </c>
      <c r="I59" s="320" t="s">
        <v>440</v>
      </c>
      <c r="J59" s="197"/>
      <c r="K59" s="197"/>
      <c r="L59" s="276">
        <f>9*568.58</f>
        <v>5117.22</v>
      </c>
    </row>
    <row r="60" spans="2:24" s="197" customFormat="1" ht="49.5" customHeight="1" x14ac:dyDescent="0.25">
      <c r="B60" s="805"/>
      <c r="C60" s="848"/>
      <c r="D60" s="849"/>
      <c r="E60" s="849"/>
      <c r="F60" s="849"/>
      <c r="G60" s="280" t="s">
        <v>438</v>
      </c>
      <c r="H60" s="320">
        <v>4</v>
      </c>
      <c r="I60" s="322">
        <v>4</v>
      </c>
      <c r="L60" s="324"/>
      <c r="M60" s="325"/>
      <c r="N60" s="325"/>
      <c r="O60" s="325"/>
      <c r="P60" s="325"/>
      <c r="Q60" s="325"/>
      <c r="R60" s="325"/>
      <c r="S60" s="325"/>
      <c r="T60" s="325"/>
      <c r="U60" s="325"/>
      <c r="V60" s="325"/>
      <c r="W60" s="325"/>
      <c r="X60" s="325"/>
    </row>
    <row r="61" spans="2:24" ht="49.5" customHeight="1" x14ac:dyDescent="0.2">
      <c r="B61" s="805"/>
      <c r="C61" s="848"/>
      <c r="D61" s="849"/>
      <c r="E61" s="849"/>
      <c r="F61" s="849"/>
      <c r="G61" s="280" t="s">
        <v>397</v>
      </c>
      <c r="H61" s="320">
        <v>207</v>
      </c>
      <c r="I61" s="320">
        <v>207</v>
      </c>
      <c r="J61" s="197"/>
      <c r="K61" s="197"/>
      <c r="L61" s="276"/>
    </row>
    <row r="62" spans="2:24" ht="49.5" customHeight="1" x14ac:dyDescent="0.2">
      <c r="B62" s="805"/>
      <c r="C62" s="850"/>
      <c r="D62" s="851"/>
      <c r="E62" s="851"/>
      <c r="F62" s="851"/>
      <c r="G62" s="280" t="s">
        <v>398</v>
      </c>
      <c r="H62" s="320">
        <v>208</v>
      </c>
      <c r="I62" s="322">
        <v>208</v>
      </c>
      <c r="J62" s="197"/>
      <c r="K62" s="197"/>
      <c r="L62" s="276">
        <f>+L59*120</f>
        <v>614066.4</v>
      </c>
    </row>
    <row r="63" spans="2:24" ht="39" customHeight="1" x14ac:dyDescent="0.2">
      <c r="B63" s="805"/>
      <c r="C63" s="846" t="s">
        <v>437</v>
      </c>
      <c r="D63" s="847"/>
      <c r="E63" s="847"/>
      <c r="F63" s="847"/>
      <c r="G63" s="280" t="s">
        <v>416</v>
      </c>
      <c r="H63" s="323">
        <v>0</v>
      </c>
      <c r="I63" s="322">
        <v>0</v>
      </c>
      <c r="J63" s="197"/>
      <c r="K63" s="197"/>
      <c r="L63" s="276"/>
    </row>
    <row r="64" spans="2:24" ht="39" customHeight="1" x14ac:dyDescent="0.2">
      <c r="B64" s="805"/>
      <c r="C64" s="848"/>
      <c r="D64" s="849"/>
      <c r="E64" s="849"/>
      <c r="F64" s="849"/>
      <c r="G64" s="280" t="s">
        <v>417</v>
      </c>
      <c r="H64" s="323">
        <v>0</v>
      </c>
      <c r="I64" s="322">
        <v>0</v>
      </c>
      <c r="J64" s="197"/>
      <c r="K64" s="197"/>
      <c r="L64" s="276"/>
    </row>
    <row r="65" spans="2:12" ht="39" customHeight="1" x14ac:dyDescent="0.2">
      <c r="B65" s="806"/>
      <c r="C65" s="850"/>
      <c r="D65" s="851"/>
      <c r="E65" s="851"/>
      <c r="F65" s="851"/>
      <c r="G65" s="280" t="s">
        <v>418</v>
      </c>
      <c r="H65" s="320">
        <v>97</v>
      </c>
      <c r="I65" s="320">
        <v>97</v>
      </c>
      <c r="J65" s="197"/>
      <c r="K65" s="197"/>
      <c r="L65" s="276"/>
    </row>
    <row r="66" spans="2:12" ht="60.75" customHeight="1" x14ac:dyDescent="0.2">
      <c r="B66" s="278" t="s">
        <v>279</v>
      </c>
      <c r="C66" s="853" t="s">
        <v>432</v>
      </c>
      <c r="D66" s="854"/>
      <c r="E66" s="854"/>
      <c r="F66" s="854"/>
      <c r="G66" s="854"/>
      <c r="H66" s="854"/>
      <c r="I66" s="855"/>
      <c r="J66" s="197"/>
      <c r="K66" s="197"/>
    </row>
    <row r="67" spans="2:12" ht="79.5" customHeight="1" x14ac:dyDescent="0.2">
      <c r="B67" s="227" t="s">
        <v>280</v>
      </c>
      <c r="C67" s="853" t="s">
        <v>433</v>
      </c>
      <c r="D67" s="854"/>
      <c r="E67" s="854"/>
      <c r="F67" s="854"/>
      <c r="G67" s="854"/>
      <c r="H67" s="854"/>
      <c r="I67" s="855"/>
      <c r="J67" s="197"/>
      <c r="K67" s="197"/>
    </row>
    <row r="68" spans="2:12" ht="22.5" customHeight="1" x14ac:dyDescent="0.2">
      <c r="B68" s="552" t="s">
        <v>236</v>
      </c>
      <c r="C68" s="628"/>
      <c r="D68" s="628"/>
      <c r="E68" s="628"/>
      <c r="F68" s="628"/>
      <c r="G68" s="628"/>
      <c r="H68" s="628"/>
      <c r="I68" s="629"/>
      <c r="J68" s="197"/>
      <c r="K68" s="197"/>
    </row>
    <row r="69" spans="2:12" ht="22.5" customHeight="1" x14ac:dyDescent="0.2">
      <c r="B69" s="705" t="s">
        <v>281</v>
      </c>
      <c r="C69" s="295" t="s">
        <v>282</v>
      </c>
      <c r="D69" s="706" t="s">
        <v>283</v>
      </c>
      <c r="E69" s="706"/>
      <c r="F69" s="706"/>
      <c r="G69" s="706" t="s">
        <v>284</v>
      </c>
      <c r="H69" s="706"/>
      <c r="I69" s="707"/>
      <c r="J69" s="198"/>
      <c r="K69" s="198"/>
    </row>
    <row r="70" spans="2:12" ht="30.75" customHeight="1" x14ac:dyDescent="0.2">
      <c r="B70" s="616"/>
      <c r="C70" s="296"/>
      <c r="D70" s="700"/>
      <c r="E70" s="700"/>
      <c r="F70" s="700"/>
      <c r="G70" s="700"/>
      <c r="H70" s="700"/>
      <c r="I70" s="701"/>
      <c r="J70" s="198"/>
      <c r="K70" s="198"/>
    </row>
    <row r="71" spans="2:12" ht="32.25" customHeight="1" x14ac:dyDescent="0.2">
      <c r="B71" s="230" t="s">
        <v>285</v>
      </c>
      <c r="C71" s="867" t="s">
        <v>455</v>
      </c>
      <c r="D71" s="867"/>
      <c r="E71" s="867"/>
      <c r="F71" s="867"/>
      <c r="G71" s="867"/>
      <c r="H71" s="867"/>
      <c r="I71" s="868"/>
      <c r="J71" s="200"/>
      <c r="K71" s="200"/>
    </row>
    <row r="72" spans="2:12" ht="28.5" customHeight="1" x14ac:dyDescent="0.2">
      <c r="B72" s="231" t="s">
        <v>286</v>
      </c>
      <c r="C72" s="867" t="s">
        <v>455</v>
      </c>
      <c r="D72" s="867"/>
      <c r="E72" s="867"/>
      <c r="F72" s="867"/>
      <c r="G72" s="867"/>
      <c r="H72" s="867"/>
      <c r="I72" s="868"/>
      <c r="J72" s="200"/>
      <c r="K72" s="200"/>
    </row>
    <row r="73" spans="2:12" ht="30" customHeight="1" x14ac:dyDescent="0.2">
      <c r="B73" s="227" t="s">
        <v>287</v>
      </c>
      <c r="C73" s="700" t="s">
        <v>350</v>
      </c>
      <c r="D73" s="700"/>
      <c r="E73" s="700"/>
      <c r="F73" s="700"/>
      <c r="G73" s="700"/>
      <c r="H73" s="700"/>
      <c r="I73" s="701"/>
      <c r="J73" s="201"/>
      <c r="K73" s="201"/>
    </row>
    <row r="74" spans="2:12" ht="31.5" customHeight="1" thickBot="1" x14ac:dyDescent="0.25">
      <c r="B74" s="210" t="s">
        <v>288</v>
      </c>
      <c r="C74" s="702" t="s">
        <v>366</v>
      </c>
      <c r="D74" s="703"/>
      <c r="E74" s="703"/>
      <c r="F74" s="703"/>
      <c r="G74" s="703"/>
      <c r="H74" s="703"/>
      <c r="I74" s="704"/>
      <c r="J74" s="202"/>
      <c r="K74" s="202"/>
    </row>
    <row r="75" spans="2:12" ht="13.15" customHeight="1" x14ac:dyDescent="0.2">
      <c r="B75" s="203"/>
      <c r="C75" s="204"/>
      <c r="D75" s="204"/>
      <c r="E75" s="205"/>
      <c r="F75" s="205"/>
      <c r="G75" s="211"/>
      <c r="H75" s="207"/>
      <c r="I75" s="204"/>
      <c r="J75" s="202"/>
      <c r="K75" s="202"/>
    </row>
    <row r="76" spans="2:12" ht="13.15" customHeight="1" x14ac:dyDescent="0.2">
      <c r="B76" s="873"/>
      <c r="C76" s="873"/>
      <c r="D76" s="873"/>
      <c r="E76" s="873"/>
      <c r="F76" s="873"/>
      <c r="G76" s="873"/>
      <c r="H76" s="873"/>
      <c r="I76" s="873"/>
      <c r="J76" s="202"/>
      <c r="K76" s="202"/>
    </row>
    <row r="77" spans="2:12" ht="13.15" customHeight="1" x14ac:dyDescent="0.2">
      <c r="B77" s="873"/>
      <c r="C77" s="873"/>
      <c r="D77" s="873"/>
      <c r="E77" s="873"/>
      <c r="F77" s="873"/>
      <c r="G77" s="873"/>
      <c r="H77" s="873"/>
      <c r="I77" s="873"/>
      <c r="J77" s="202"/>
      <c r="K77" s="202"/>
    </row>
    <row r="78" spans="2:12" ht="13.15" customHeight="1" x14ac:dyDescent="0.2">
      <c r="B78" s="873"/>
      <c r="C78" s="873"/>
      <c r="D78" s="873"/>
      <c r="E78" s="873"/>
      <c r="F78" s="873"/>
      <c r="G78" s="873"/>
      <c r="H78" s="873"/>
      <c r="I78" s="873"/>
      <c r="J78" s="202"/>
      <c r="K78" s="202"/>
    </row>
    <row r="79" spans="2:12" ht="13.15" customHeight="1" x14ac:dyDescent="0.2">
      <c r="B79" s="203"/>
      <c r="C79" s="204"/>
      <c r="D79" s="204"/>
      <c r="E79" s="205"/>
      <c r="F79" s="205"/>
      <c r="G79" s="211"/>
      <c r="H79" s="207"/>
      <c r="I79" s="204"/>
      <c r="J79" s="202"/>
      <c r="K79" s="202"/>
    </row>
    <row r="80" spans="2:12" ht="25.5" customHeight="1" x14ac:dyDescent="0.2">
      <c r="B80" s="203"/>
      <c r="C80" s="204"/>
      <c r="D80" s="204"/>
      <c r="E80" s="205"/>
      <c r="F80" s="205"/>
      <c r="G80" s="211"/>
      <c r="H80" s="207"/>
      <c r="I80" s="204"/>
      <c r="J80" s="202"/>
      <c r="K80" s="202"/>
    </row>
    <row r="81" ht="13.15" customHeight="1" x14ac:dyDescent="0.2"/>
    <row r="82" ht="13.15" customHeight="1" x14ac:dyDescent="0.2"/>
    <row r="83" ht="13.15" customHeight="1" x14ac:dyDescent="0.2"/>
    <row r="84" ht="13.15" customHeight="1" x14ac:dyDescent="0.2"/>
    <row r="85" ht="13.15" customHeight="1" x14ac:dyDescent="0.2"/>
    <row r="86" ht="13.15" customHeight="1" x14ac:dyDescent="0.2"/>
    <row r="87" ht="13.15" customHeight="1" x14ac:dyDescent="0.2"/>
    <row r="88" ht="13.15" customHeight="1" x14ac:dyDescent="0.2"/>
    <row r="89" ht="13.15" customHeight="1" x14ac:dyDescent="0.2"/>
    <row r="90" ht="13.15" customHeight="1" x14ac:dyDescent="0.2"/>
    <row r="91" ht="13.15" customHeight="1" x14ac:dyDescent="0.2"/>
    <row r="109" spans="6:12" ht="12.75" customHeight="1" x14ac:dyDescent="0.2">
      <c r="F109" s="874"/>
      <c r="G109" s="875"/>
      <c r="H109" s="875"/>
      <c r="I109" s="875"/>
      <c r="J109" s="875"/>
      <c r="K109" s="875"/>
      <c r="L109" s="875"/>
    </row>
    <row r="110" spans="6:12" ht="12.75" customHeight="1" x14ac:dyDescent="0.2">
      <c r="F110" s="869"/>
      <c r="G110" s="870"/>
      <c r="H110" s="870"/>
      <c r="I110" s="870"/>
      <c r="J110" s="870"/>
      <c r="K110" s="870"/>
      <c r="L110" s="870"/>
    </row>
    <row r="111" spans="6:12" ht="12.75" customHeight="1" x14ac:dyDescent="0.2">
      <c r="F111" s="869"/>
      <c r="G111" s="870"/>
      <c r="H111" s="870"/>
      <c r="I111" s="870"/>
      <c r="J111" s="870"/>
      <c r="K111" s="870"/>
      <c r="L111" s="870"/>
    </row>
    <row r="112" spans="6:12" ht="12.75" customHeight="1" x14ac:dyDescent="0.2">
      <c r="F112" s="869"/>
      <c r="G112" s="870"/>
      <c r="H112" s="870"/>
      <c r="I112" s="870"/>
      <c r="J112" s="870"/>
      <c r="K112" s="870"/>
      <c r="L112" s="870"/>
    </row>
    <row r="113" spans="6:12" ht="12.75" customHeight="1" x14ac:dyDescent="0.2">
      <c r="F113" s="871"/>
      <c r="G113" s="872"/>
      <c r="H113" s="872"/>
      <c r="I113" s="872"/>
      <c r="J113" s="872"/>
      <c r="K113" s="872"/>
      <c r="L113" s="872"/>
    </row>
  </sheetData>
  <mergeCells count="72">
    <mergeCell ref="C39:I39"/>
    <mergeCell ref="B40:I44"/>
    <mergeCell ref="C24:E24"/>
    <mergeCell ref="G24:I24"/>
    <mergeCell ref="B25:I25"/>
    <mergeCell ref="F27:F38"/>
    <mergeCell ref="G27:G38"/>
    <mergeCell ref="I27:I38"/>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110:L110"/>
    <mergeCell ref="F111:L111"/>
    <mergeCell ref="F112:L112"/>
    <mergeCell ref="F113:L113"/>
    <mergeCell ref="B76:I78"/>
    <mergeCell ref="F109:L109"/>
    <mergeCell ref="C74:I74"/>
    <mergeCell ref="B69:B70"/>
    <mergeCell ref="D69:F69"/>
    <mergeCell ref="G69:I69"/>
    <mergeCell ref="D70:F70"/>
    <mergeCell ref="G70:I70"/>
    <mergeCell ref="C71:I71"/>
    <mergeCell ref="C72:I72"/>
    <mergeCell ref="C53:F56"/>
    <mergeCell ref="C63:F65"/>
    <mergeCell ref="C45:G45"/>
    <mergeCell ref="B68:I68"/>
    <mergeCell ref="C73:I73"/>
    <mergeCell ref="C67:I67"/>
    <mergeCell ref="C66:I66"/>
    <mergeCell ref="B45:B65"/>
    <mergeCell ref="C46:F48"/>
    <mergeCell ref="C49:F52"/>
    <mergeCell ref="C57:F58"/>
    <mergeCell ref="C59:F62"/>
  </mergeCells>
  <dataValidations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7"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64237-BA00-4E19-9D4C-97CF951D95E6}">
  <ds:schemaRefs>
    <ds:schemaRef ds:uri="http://schemas.microsoft.com/office/2006/metadata/properties"/>
    <ds:schemaRef ds:uri="http://www.w3.org/XML/1998/namespace"/>
    <ds:schemaRef ds:uri="http://purl.org/dc/terms/"/>
    <ds:schemaRef ds:uri="d472a95f-029e-48ed-8556-580ff62e7833"/>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08ebe415-1e9a-4b26-acfc-09642d3d19df"/>
  </ds:schemaRefs>
</ds:datastoreItem>
</file>

<file path=customXml/itemProps2.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3.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Henry F. Rincón T.</cp:lastModifiedBy>
  <cp:lastPrinted>2021-05-06T18:33:25Z</cp:lastPrinted>
  <dcterms:created xsi:type="dcterms:W3CDTF">2010-03-25T16:40:43Z</dcterms:created>
  <dcterms:modified xsi:type="dcterms:W3CDTF">2022-02-10T03:01:39Z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