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xl/drawings/drawing4.xml" ContentType="application/vnd.openxmlformats-officedocument.drawing+xml"/>
  <Override PartName="/xl/embeddings/oleObject1.bin" ContentType="application/vnd.openxmlformats-officedocument.oleObject"/>
  <Override PartName="/xl/charts/chart2.xml" ContentType="application/vnd.openxmlformats-officedocument.drawingml.chart+xml"/>
  <Override PartName="/xl/drawings/drawing5.xml" ContentType="application/vnd.openxmlformats-officedocument.drawing+xml"/>
  <Override PartName="/xl/embeddings/oleObject2.bin" ContentType="application/vnd.openxmlformats-officedocument.oleObject"/>
  <Override PartName="/xl/charts/chart3.xml" ContentType="application/vnd.openxmlformats-officedocument.drawingml.chart+xml"/>
  <Override PartName="/xl/drawings/drawing6.xml" ContentType="application/vnd.openxmlformats-officedocument.drawing+xml"/>
  <Override PartName="/xl/embeddings/oleObject3.bin" ContentType="application/vnd.openxmlformats-officedocument.oleObject"/>
  <Override PartName="/xl/comments1.xml" ContentType="application/vnd.openxmlformats-officedocument.spreadsheetml.comments+xml"/>
  <Override PartName="/xl/charts/chart4.xml" ContentType="application/vnd.openxmlformats-officedocument.drawingml.chart+xml"/>
  <Override PartName="/xl/drawings/drawing7.xml" ContentType="application/vnd.openxmlformats-officedocument.drawing+xml"/>
  <Override PartName="/xl/embeddings/oleObject4.bin" ContentType="application/vnd.openxmlformats-officedocument.oleObject"/>
  <Override PartName="/xl/comments2.xml" ContentType="application/vnd.openxmlformats-officedocument.spreadsheetml.comments+xml"/>
  <Override PartName="/xl/charts/chart5.xml" ContentType="application/vnd.openxmlformats-officedocument.drawingml.chart+xml"/>
  <Override PartName="/xl/drawings/drawing8.xml" ContentType="application/vnd.openxmlformats-officedocument.drawing+xml"/>
  <Override PartName="/xl/embeddings/oleObject5.bin" ContentType="application/vnd.openxmlformats-officedocument.oleObject"/>
  <Override PartName="/xl/charts/chart6.xml" ContentType="application/vnd.openxmlformats-officedocument.drawingml.chart+xml"/>
  <Override PartName="/xl/drawings/drawing9.xml" ContentType="application/vnd.openxmlformats-officedocument.drawing+xml"/>
  <Override PartName="/xl/embeddings/oleObject6.bin" ContentType="application/vnd.openxmlformats-officedocument.oleObject"/>
  <Override PartName="/xl/charts/chart7.xml" ContentType="application/vnd.openxmlformats-officedocument.drawingml.chart+xml"/>
  <Override PartName="/xl/drawings/drawing10.xml" ContentType="application/vnd.openxmlformats-officedocument.drawing+xml"/>
  <Override PartName="/xl/embeddings/oleObject7.bin" ContentType="application/vnd.openxmlformats-officedocument.oleObject"/>
  <Override PartName="/xl/charts/chart8.xml" ContentType="application/vnd.openxmlformats-officedocument.drawingml.chart+xml"/>
  <Override PartName="/xl/drawings/drawing11.xml" ContentType="application/vnd.openxmlformats-officedocument.drawing+xml"/>
  <Override PartName="/xl/charts/chart9.xml" ContentType="application/vnd.openxmlformats-officedocument.drawingml.chart+xml"/>
  <Override PartName="/xl/drawings/drawing1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4701"/>
  <workbookPr showInkAnnotation="0" updateLinks="never" codeName="ThisWorkbook" autoCompressPictures="0" defaultThemeVersion="124226"/>
  <mc:AlternateContent xmlns:mc="http://schemas.openxmlformats.org/markup-compatibility/2006">
    <mc:Choice Requires="x15">
      <x15ac:absPath xmlns:x15ac="http://schemas.microsoft.com/office/spreadsheetml/2010/11/ac" url="https://idpyba-my.sharepoint.com/personal/h_rincon_animalesbog_gov_co/Documents/TRABAJO EN CASA/IDPYBA 2021/PLAN DE ACCION/PROYECTO 7550/NOVIEMBRE/"/>
    </mc:Choice>
  </mc:AlternateContent>
  <xr:revisionPtr revIDLastSave="82" documentId="13_ncr:1_{15F650DF-C07F-4029-BD7D-B424F2F4A6DE}" xr6:coauthVersionLast="47" xr6:coauthVersionMax="47" xr10:uidLastSave="{5BEAA46E-6E09-431A-A7ED-50D188659142}"/>
  <bookViews>
    <workbookView xWindow="-120" yWindow="-120" windowWidth="25440" windowHeight="15390" tabRatio="743" firstSheet="3" activeTab="3" xr2:uid="{00000000-000D-0000-FFFF-FFFF00000000}"/>
  </bookViews>
  <sheets>
    <sheet name="Sección 3. Metas Producto" sheetId="5" state="hidden" r:id="rId1"/>
    <sheet name="MP - SIT" sheetId="62" state="hidden" r:id="rId2"/>
    <sheet name="Act.Meta_SIT" sheetId="63" state="hidden" r:id="rId3"/>
    <sheet name="META 1" sheetId="80" r:id="rId4"/>
    <sheet name="META 2" sheetId="87" r:id="rId5"/>
    <sheet name="META 3" sheetId="93" r:id="rId6"/>
    <sheet name="META 4" sheetId="95" r:id="rId7"/>
    <sheet name="META 5" sheetId="90" r:id="rId8"/>
    <sheet name="META 6" sheetId="91" r:id="rId9"/>
    <sheet name="META 7" sheetId="92" r:id="rId10"/>
    <sheet name="HV 14" sheetId="47" state="hidden" r:id="rId11"/>
    <sheet name="Act. 14" sheetId="48" state="hidden" r:id="rId12"/>
    <sheet name="Hoja3" sheetId="66" state="hidden" r:id="rId13"/>
    <sheet name="Hoja1" sheetId="57" state="hidden" r:id="rId14"/>
  </sheets>
  <definedNames>
    <definedName name="_xlnm.Print_Area" localSheetId="4">'META 2'!$A$1:$I$56</definedName>
    <definedName name="_xlnm.Print_Area" localSheetId="5">'META 3'!$A$1:$I$54</definedName>
    <definedName name="_xlnm.Print_Area" localSheetId="6">'META 4'!$A$1:$I$54</definedName>
    <definedName name="_xlnm.Print_Area" localSheetId="7">'META 5'!$A$1:$I$54</definedName>
    <definedName name="_xlnm.Print_Area" localSheetId="8">'META 6'!$A$1:$I$59</definedName>
    <definedName name="_xlnm.Print_Area" localSheetId="0">'Sección 3. Metas Producto'!$A$2:$AF$12</definedName>
    <definedName name="CONDICION_POBLACIONAL" localSheetId="3">#REF!</definedName>
    <definedName name="CONDICION_POBLACIONAL" localSheetId="4">#REF!</definedName>
    <definedName name="CONDICION_POBLACIONAL" localSheetId="5">#REF!</definedName>
    <definedName name="CONDICION_POBLACIONAL" localSheetId="6">#REF!</definedName>
    <definedName name="CONDICION_POBLACIONAL" localSheetId="7">#REF!</definedName>
    <definedName name="CONDICION_POBLACIONAL" localSheetId="8">#REF!</definedName>
    <definedName name="CONDICION_POBLACIONAL" localSheetId="9">#REF!</definedName>
    <definedName name="CONDICION_POBLACIONAL">#REF!</definedName>
    <definedName name="GRUPO_ETAREO" localSheetId="3">#REF!</definedName>
    <definedName name="GRUPO_ETAREO" localSheetId="4">#REF!</definedName>
    <definedName name="GRUPO_ETAREO" localSheetId="5">#REF!</definedName>
    <definedName name="GRUPO_ETAREO" localSheetId="6">#REF!</definedName>
    <definedName name="GRUPO_ETAREO" localSheetId="7">#REF!</definedName>
    <definedName name="GRUPO_ETAREO" localSheetId="8">#REF!</definedName>
    <definedName name="GRUPO_ETAREO" localSheetId="9">#REF!</definedName>
    <definedName name="GRUPO_ETAREO">#REF!</definedName>
    <definedName name="GRUPO_ETAREOS" localSheetId="10">#REF!</definedName>
    <definedName name="GRUPO_ETAREOS" localSheetId="3">#REF!</definedName>
    <definedName name="GRUPO_ETAREOS" localSheetId="4">#REF!</definedName>
    <definedName name="GRUPO_ETAREOS" localSheetId="5">#REF!</definedName>
    <definedName name="GRUPO_ETAREOS" localSheetId="6">#REF!</definedName>
    <definedName name="GRUPO_ETAREOS" localSheetId="7">#REF!</definedName>
    <definedName name="GRUPO_ETAREOS" localSheetId="8">#REF!</definedName>
    <definedName name="GRUPO_ETAREOS" localSheetId="9">#REF!</definedName>
    <definedName name="GRUPO_ETAREOS">#REF!</definedName>
    <definedName name="GRUPO_ETARIO" localSheetId="10">#REF!</definedName>
    <definedName name="GRUPO_ETARIO" localSheetId="3">#REF!</definedName>
    <definedName name="GRUPO_ETARIO" localSheetId="4">#REF!</definedName>
    <definedName name="GRUPO_ETARIO" localSheetId="5">#REF!</definedName>
    <definedName name="GRUPO_ETARIO" localSheetId="6">#REF!</definedName>
    <definedName name="GRUPO_ETARIO" localSheetId="7">#REF!</definedName>
    <definedName name="GRUPO_ETARIO" localSheetId="8">#REF!</definedName>
    <definedName name="GRUPO_ETARIO" localSheetId="9">#REF!</definedName>
    <definedName name="GRUPO_ETARIO">#REF!</definedName>
    <definedName name="GRUPO_ETNICO" localSheetId="10">#REF!</definedName>
    <definedName name="GRUPO_ETNICO" localSheetId="3">#REF!</definedName>
    <definedName name="GRUPO_ETNICO" localSheetId="4">#REF!</definedName>
    <definedName name="GRUPO_ETNICO" localSheetId="5">#REF!</definedName>
    <definedName name="GRUPO_ETNICO" localSheetId="6">#REF!</definedName>
    <definedName name="GRUPO_ETNICO" localSheetId="7">#REF!</definedName>
    <definedName name="GRUPO_ETNICO" localSheetId="8">#REF!</definedName>
    <definedName name="GRUPO_ETNICO" localSheetId="9">#REF!</definedName>
    <definedName name="GRUPO_ETNICO">#REF!</definedName>
    <definedName name="GRUPOETNICO" localSheetId="10">#REF!</definedName>
    <definedName name="GRUPOETNICO" localSheetId="3">#REF!</definedName>
    <definedName name="GRUPOETNICO" localSheetId="4">#REF!</definedName>
    <definedName name="GRUPOETNICO" localSheetId="5">#REF!</definedName>
    <definedName name="GRUPOETNICO" localSheetId="6">#REF!</definedName>
    <definedName name="GRUPOETNICO" localSheetId="7">#REF!</definedName>
    <definedName name="GRUPOETNICO" localSheetId="8">#REF!</definedName>
    <definedName name="GRUPOETNICO" localSheetId="9">#REF!</definedName>
    <definedName name="GRUPOETNICO">#REF!</definedName>
    <definedName name="GRUPOS_ETNICOS" localSheetId="5">#REF!</definedName>
    <definedName name="GRUPOS_ETNICOS" localSheetId="6">#REF!</definedName>
    <definedName name="GRUPOS_ETNICOS">#REF!</definedName>
    <definedName name="LOCALIDAD" localSheetId="10">#REF!</definedName>
    <definedName name="LOCALIDAD" localSheetId="3">#REF!</definedName>
    <definedName name="LOCALIDAD" localSheetId="4">#REF!</definedName>
    <definedName name="LOCALIDAD" localSheetId="5">#REF!</definedName>
    <definedName name="LOCALIDAD" localSheetId="6">#REF!</definedName>
    <definedName name="LOCALIDAD" localSheetId="7">#REF!</definedName>
    <definedName name="LOCALIDAD" localSheetId="8">#REF!</definedName>
    <definedName name="LOCALIDAD" localSheetId="9">#REF!</definedName>
    <definedName name="LOCALIDAD">#REF!</definedName>
    <definedName name="LOCALIZACION" localSheetId="10">#REF!</definedName>
    <definedName name="LOCALIZACION" localSheetId="3">#REF!</definedName>
    <definedName name="LOCALIZACION" localSheetId="4">#REF!</definedName>
    <definedName name="LOCALIZACION" localSheetId="5">#REF!</definedName>
    <definedName name="LOCALIZACION" localSheetId="6">#REF!</definedName>
    <definedName name="LOCALIZACION" localSheetId="7">#REF!</definedName>
    <definedName name="LOCALIZACION" localSheetId="8">#REF!</definedName>
    <definedName name="LOCALIZACION" localSheetId="9">#REF!</definedName>
    <definedName name="LOCALIZACION">#REF!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37" i="95" l="1"/>
  <c r="C37" i="95"/>
  <c r="D32" i="93"/>
  <c r="D27" i="93"/>
  <c r="D36" i="93"/>
  <c r="C34" i="93"/>
  <c r="C33" i="93"/>
  <c r="D31" i="93"/>
  <c r="C31" i="93"/>
  <c r="D37" i="90"/>
  <c r="C38" i="93"/>
  <c r="E38" i="93"/>
  <c r="D37" i="93"/>
  <c r="C37" i="93"/>
  <c r="E37" i="93"/>
  <c r="C36" i="93"/>
  <c r="E36" i="93"/>
  <c r="D35" i="93"/>
  <c r="C35" i="93"/>
  <c r="E35" i="93"/>
  <c r="D34" i="93"/>
  <c r="E34" i="93" s="1"/>
  <c r="D33" i="93"/>
  <c r="E33" i="93"/>
  <c r="C32" i="93"/>
  <c r="E32" i="93"/>
  <c r="E31" i="93"/>
  <c r="D30" i="93"/>
  <c r="C30" i="93"/>
  <c r="E30" i="93"/>
  <c r="C29" i="93"/>
  <c r="D29" i="93"/>
  <c r="E29" i="93"/>
  <c r="D28" i="93"/>
  <c r="C28" i="93"/>
  <c r="E28" i="93"/>
  <c r="C27" i="93"/>
  <c r="E27" i="93"/>
  <c r="D37" i="87"/>
  <c r="D36" i="92"/>
  <c r="C38" i="91"/>
  <c r="C37" i="91"/>
  <c r="C35" i="91"/>
  <c r="C36" i="91"/>
  <c r="D36" i="90"/>
  <c r="D36" i="95"/>
  <c r="D36" i="87"/>
  <c r="D36" i="80"/>
  <c r="E35" i="91"/>
  <c r="E36" i="91"/>
  <c r="E37" i="91"/>
  <c r="E38" i="91"/>
  <c r="E34" i="91"/>
  <c r="C34" i="91"/>
  <c r="C33" i="91"/>
  <c r="C32" i="91"/>
  <c r="C31" i="91"/>
  <c r="C30" i="91"/>
  <c r="E30" i="91"/>
  <c r="C29" i="91"/>
  <c r="C28" i="91"/>
  <c r="C27" i="91"/>
  <c r="D32" i="95"/>
  <c r="D30" i="80"/>
  <c r="D29" i="80"/>
  <c r="D35" i="87"/>
  <c r="D35" i="90"/>
  <c r="F27" i="80"/>
  <c r="D34" i="87"/>
  <c r="D34" i="92"/>
  <c r="C38" i="80"/>
  <c r="C37" i="80"/>
  <c r="C36" i="80"/>
  <c r="C30" i="80"/>
  <c r="C29" i="80"/>
  <c r="C28" i="80"/>
  <c r="D34" i="95"/>
  <c r="D34" i="90"/>
  <c r="D33" i="90"/>
  <c r="D33" i="87"/>
  <c r="E38" i="95"/>
  <c r="E37" i="95"/>
  <c r="E36" i="95"/>
  <c r="E35" i="95"/>
  <c r="E34" i="95"/>
  <c r="E33" i="95"/>
  <c r="E32" i="95"/>
  <c r="D32" i="92"/>
  <c r="D31" i="92"/>
  <c r="D30" i="92"/>
  <c r="D29" i="92"/>
  <c r="D28" i="92"/>
  <c r="D27" i="92"/>
  <c r="C38" i="92"/>
  <c r="C37" i="92"/>
  <c r="C36" i="92"/>
  <c r="C35" i="92"/>
  <c r="C34" i="92"/>
  <c r="C33" i="92"/>
  <c r="C32" i="92"/>
  <c r="C31" i="92"/>
  <c r="C30" i="92"/>
  <c r="C29" i="92"/>
  <c r="C28" i="92"/>
  <c r="C27" i="92"/>
  <c r="D32" i="90"/>
  <c r="C27" i="95"/>
  <c r="C38" i="95"/>
  <c r="C36" i="95"/>
  <c r="C35" i="95"/>
  <c r="C34" i="95"/>
  <c r="C33" i="95"/>
  <c r="C32" i="95"/>
  <c r="C31" i="95"/>
  <c r="C30" i="95"/>
  <c r="C29" i="95"/>
  <c r="C28" i="95"/>
  <c r="D31" i="95"/>
  <c r="E31" i="95"/>
  <c r="E28" i="95"/>
  <c r="E29" i="95"/>
  <c r="E30" i="95"/>
  <c r="E27" i="95"/>
  <c r="D30" i="95"/>
  <c r="D29" i="95"/>
  <c r="D28" i="95"/>
  <c r="D27" i="95"/>
  <c r="D27" i="87"/>
  <c r="F27" i="93"/>
  <c r="D28" i="80"/>
  <c r="D27" i="80"/>
  <c r="C27" i="80"/>
  <c r="G27" i="80"/>
  <c r="D32" i="87"/>
  <c r="D31" i="87"/>
  <c r="D31" i="90"/>
  <c r="E32" i="91"/>
  <c r="E31" i="91"/>
  <c r="E29" i="91"/>
  <c r="E28" i="91"/>
  <c r="E27" i="91"/>
  <c r="D30" i="87"/>
  <c r="D29" i="87"/>
  <c r="D30" i="90"/>
  <c r="D29" i="90"/>
  <c r="H38" i="95"/>
  <c r="H37" i="95"/>
  <c r="H36" i="95"/>
  <c r="H34" i="95"/>
  <c r="H35" i="95"/>
  <c r="H27" i="95"/>
  <c r="H28" i="95"/>
  <c r="H29" i="95"/>
  <c r="H30" i="95"/>
  <c r="H31" i="95"/>
  <c r="H32" i="95"/>
  <c r="H33" i="95"/>
  <c r="F27" i="95"/>
  <c r="D28" i="87"/>
  <c r="C35" i="90"/>
  <c r="C36" i="90"/>
  <c r="C37" i="90"/>
  <c r="C38" i="90"/>
  <c r="C34" i="90"/>
  <c r="C33" i="90"/>
  <c r="C32" i="90"/>
  <c r="C31" i="90"/>
  <c r="C30" i="90"/>
  <c r="C29" i="90"/>
  <c r="C28" i="90"/>
  <c r="C27" i="90"/>
  <c r="H35" i="92"/>
  <c r="H36" i="92"/>
  <c r="H37" i="92"/>
  <c r="H38" i="92"/>
  <c r="E38" i="92"/>
  <c r="E37" i="92"/>
  <c r="E36" i="92"/>
  <c r="E35" i="92"/>
  <c r="E34" i="92"/>
  <c r="E33" i="92"/>
  <c r="E32" i="92"/>
  <c r="E31" i="92"/>
  <c r="E30" i="92"/>
  <c r="E28" i="92"/>
  <c r="H27" i="92"/>
  <c r="H28" i="92"/>
  <c r="H29" i="92"/>
  <c r="H30" i="92"/>
  <c r="H31" i="92"/>
  <c r="H32" i="92"/>
  <c r="H33" i="92"/>
  <c r="H34" i="92"/>
  <c r="F27" i="92"/>
  <c r="E27" i="92"/>
  <c r="H27" i="91"/>
  <c r="E33" i="91"/>
  <c r="H27" i="90"/>
  <c r="H28" i="90"/>
  <c r="H29" i="90"/>
  <c r="H30" i="90"/>
  <c r="H31" i="90"/>
  <c r="H32" i="90"/>
  <c r="H33" i="90"/>
  <c r="H34" i="90"/>
  <c r="H35" i="90"/>
  <c r="H36" i="90"/>
  <c r="H37" i="90"/>
  <c r="H38" i="90"/>
  <c r="E38" i="90"/>
  <c r="E37" i="90"/>
  <c r="E36" i="90"/>
  <c r="E35" i="90"/>
  <c r="E34" i="90"/>
  <c r="E33" i="90"/>
  <c r="E32" i="90"/>
  <c r="E31" i="90"/>
  <c r="E30" i="90"/>
  <c r="E29" i="90"/>
  <c r="E28" i="90"/>
  <c r="G27" i="90"/>
  <c r="I27" i="90"/>
  <c r="F27" i="90"/>
  <c r="E27" i="90"/>
  <c r="H27" i="93"/>
  <c r="H28" i="93"/>
  <c r="H29" i="93" s="1"/>
  <c r="H30" i="93" s="1"/>
  <c r="H31" i="93" s="1"/>
  <c r="H32" i="93" s="1"/>
  <c r="H33" i="93" s="1"/>
  <c r="H34" i="93" s="1"/>
  <c r="H35" i="93" s="1"/>
  <c r="H36" i="93" s="1"/>
  <c r="H37" i="93" s="1"/>
  <c r="H38" i="93"/>
  <c r="H33" i="87"/>
  <c r="H34" i="87"/>
  <c r="H35" i="87"/>
  <c r="H36" i="87"/>
  <c r="H37" i="87"/>
  <c r="H38" i="87"/>
  <c r="E37" i="87"/>
  <c r="E33" i="87"/>
  <c r="E29" i="87"/>
  <c r="H27" i="87"/>
  <c r="H28" i="87"/>
  <c r="E36" i="80"/>
  <c r="E32" i="80"/>
  <c r="E28" i="80"/>
  <c r="H27" i="80"/>
  <c r="H28" i="80"/>
  <c r="C28" i="87"/>
  <c r="E28" i="87"/>
  <c r="C29" i="87"/>
  <c r="C30" i="87"/>
  <c r="E30" i="87"/>
  <c r="C31" i="87"/>
  <c r="E31" i="87"/>
  <c r="C32" i="87"/>
  <c r="E32" i="87"/>
  <c r="C33" i="87"/>
  <c r="C34" i="87"/>
  <c r="E34" i="87"/>
  <c r="C35" i="87"/>
  <c r="E35" i="87"/>
  <c r="C36" i="87"/>
  <c r="E36" i="87"/>
  <c r="C37" i="87"/>
  <c r="C38" i="87"/>
  <c r="E38" i="87"/>
  <c r="C27" i="87"/>
  <c r="F27" i="87"/>
  <c r="E38" i="80"/>
  <c r="E37" i="80"/>
  <c r="E35" i="80"/>
  <c r="E34" i="80"/>
  <c r="E33" i="80"/>
  <c r="E31" i="80"/>
  <c r="F20" i="92"/>
  <c r="F19" i="92"/>
  <c r="F20" i="91"/>
  <c r="F19" i="91"/>
  <c r="I18" i="63"/>
  <c r="G18" i="63"/>
  <c r="D18" i="63"/>
  <c r="D30" i="62"/>
  <c r="D31" i="62"/>
  <c r="H31" i="62"/>
  <c r="O13" i="5"/>
  <c r="AA13" i="5"/>
  <c r="AB13" i="5"/>
  <c r="K27" i="66"/>
  <c r="L25" i="66"/>
  <c r="L21" i="66"/>
  <c r="L27" i="66"/>
  <c r="M27" i="66"/>
  <c r="L17" i="66"/>
  <c r="L13" i="66"/>
  <c r="I19" i="48"/>
  <c r="D19" i="48"/>
  <c r="K13" i="5"/>
  <c r="AA17" i="5"/>
  <c r="AB17" i="5"/>
  <c r="G41" i="62"/>
  <c r="G40" i="62"/>
  <c r="G39" i="62"/>
  <c r="G38" i="62"/>
  <c r="G37" i="62"/>
  <c r="G36" i="62"/>
  <c r="G35" i="62"/>
  <c r="G34" i="62"/>
  <c r="G33" i="62"/>
  <c r="G32" i="62"/>
  <c r="G31" i="62"/>
  <c r="G30" i="62"/>
  <c r="F30" i="62"/>
  <c r="W15" i="5"/>
  <c r="U15" i="5"/>
  <c r="W13" i="5"/>
  <c r="V13" i="5"/>
  <c r="U13" i="5"/>
  <c r="AA21" i="5"/>
  <c r="AB21" i="5"/>
  <c r="AA19" i="5"/>
  <c r="AB19" i="5"/>
  <c r="G31" i="47"/>
  <c r="G32" i="47"/>
  <c r="G33" i="47"/>
  <c r="G34" i="47"/>
  <c r="G35" i="47"/>
  <c r="G36" i="47"/>
  <c r="G37" i="47"/>
  <c r="G38" i="47"/>
  <c r="G39" i="47"/>
  <c r="G40" i="47"/>
  <c r="G41" i="47"/>
  <c r="I21" i="5"/>
  <c r="AC21" i="5"/>
  <c r="I19" i="5"/>
  <c r="I17" i="5"/>
  <c r="F30" i="47"/>
  <c r="F31" i="47"/>
  <c r="D30" i="47"/>
  <c r="I30" i="47"/>
  <c r="S15" i="5"/>
  <c r="T15" i="5"/>
  <c r="X15" i="5"/>
  <c r="Z15" i="5"/>
  <c r="L15" i="5"/>
  <c r="M15" i="5"/>
  <c r="L13" i="5"/>
  <c r="M13" i="5"/>
  <c r="N13" i="5"/>
  <c r="N15" i="5"/>
  <c r="G30" i="47"/>
  <c r="C9" i="5"/>
  <c r="C8" i="5"/>
  <c r="C7" i="5"/>
  <c r="Y15" i="5"/>
  <c r="X13" i="5"/>
  <c r="Z13" i="5"/>
  <c r="Y13" i="5"/>
  <c r="S13" i="5"/>
  <c r="T13" i="5"/>
  <c r="K15" i="5"/>
  <c r="AB15" i="5"/>
  <c r="V15" i="5"/>
  <c r="J13" i="5"/>
  <c r="I13" i="5"/>
  <c r="J15" i="5"/>
  <c r="I30" i="62"/>
  <c r="D32" i="62"/>
  <c r="I31" i="62"/>
  <c r="AC19" i="5"/>
  <c r="F32" i="47"/>
  <c r="I32" i="62"/>
  <c r="D33" i="62"/>
  <c r="D34" i="62"/>
  <c r="I15" i="5"/>
  <c r="AC15" i="5"/>
  <c r="AA15" i="5"/>
  <c r="AC17" i="5"/>
  <c r="F31" i="62"/>
  <c r="F32" i="62"/>
  <c r="H30" i="62"/>
  <c r="I33" i="62"/>
  <c r="F33" i="47"/>
  <c r="F34" i="47"/>
  <c r="F35" i="47"/>
  <c r="F36" i="47"/>
  <c r="F37" i="47"/>
  <c r="F38" i="47"/>
  <c r="F39" i="47"/>
  <c r="F40" i="47"/>
  <c r="F41" i="47"/>
  <c r="F33" i="62"/>
  <c r="H32" i="62"/>
  <c r="D35" i="62"/>
  <c r="I34" i="62"/>
  <c r="AC13" i="5"/>
  <c r="H30" i="47"/>
  <c r="D31" i="47"/>
  <c r="D32" i="47"/>
  <c r="H31" i="47"/>
  <c r="I31" i="47"/>
  <c r="I35" i="62"/>
  <c r="D36" i="62"/>
  <c r="F34" i="62"/>
  <c r="H33" i="62"/>
  <c r="F35" i="62"/>
  <c r="H34" i="62"/>
  <c r="I36" i="62"/>
  <c r="D37" i="62"/>
  <c r="D33" i="47"/>
  <c r="I32" i="47"/>
  <c r="H32" i="47"/>
  <c r="I37" i="62"/>
  <c r="D38" i="62"/>
  <c r="I33" i="47"/>
  <c r="H33" i="47"/>
  <c r="D34" i="47"/>
  <c r="F36" i="62"/>
  <c r="H35" i="62"/>
  <c r="H34" i="47"/>
  <c r="I34" i="47"/>
  <c r="D35" i="47"/>
  <c r="F37" i="62"/>
  <c r="H36" i="62"/>
  <c r="D39" i="62"/>
  <c r="I38" i="62"/>
  <c r="F38" i="62"/>
  <c r="H37" i="62"/>
  <c r="D36" i="47"/>
  <c r="H35" i="47"/>
  <c r="I35" i="47"/>
  <c r="D40" i="62"/>
  <c r="I39" i="62"/>
  <c r="D37" i="47"/>
  <c r="H36" i="47"/>
  <c r="I36" i="47"/>
  <c r="I40" i="62"/>
  <c r="D41" i="62"/>
  <c r="F39" i="62"/>
  <c r="H38" i="62"/>
  <c r="F40" i="62"/>
  <c r="H39" i="62"/>
  <c r="I41" i="62"/>
  <c r="I37" i="47"/>
  <c r="H37" i="47"/>
  <c r="D38" i="47"/>
  <c r="I38" i="47"/>
  <c r="D39" i="47"/>
  <c r="H38" i="47"/>
  <c r="F41" i="62"/>
  <c r="H41" i="62"/>
  <c r="H40" i="62"/>
  <c r="D40" i="47"/>
  <c r="H39" i="47"/>
  <c r="I39" i="47"/>
  <c r="I40" i="47"/>
  <c r="H40" i="47"/>
  <c r="D41" i="47"/>
  <c r="I41" i="47"/>
  <c r="H41" i="47"/>
  <c r="G27" i="95"/>
  <c r="I27" i="95"/>
  <c r="G27" i="92"/>
  <c r="I27" i="92"/>
  <c r="E29" i="92"/>
  <c r="H28" i="91"/>
  <c r="H29" i="91"/>
  <c r="H30" i="91"/>
  <c r="H31" i="91"/>
  <c r="H32" i="91"/>
  <c r="H33" i="91"/>
  <c r="H34" i="91"/>
  <c r="H35" i="91"/>
  <c r="H36" i="91"/>
  <c r="H37" i="91"/>
  <c r="H38" i="91"/>
  <c r="F27" i="91"/>
  <c r="G27" i="91"/>
  <c r="I27" i="91"/>
  <c r="H29" i="87"/>
  <c r="H30" i="87"/>
  <c r="H31" i="87"/>
  <c r="H32" i="87"/>
  <c r="E27" i="87"/>
  <c r="G27" i="87"/>
  <c r="I27" i="87"/>
  <c r="H29" i="80"/>
  <c r="H30" i="80"/>
  <c r="H31" i="80"/>
  <c r="H32" i="80"/>
  <c r="H33" i="80"/>
  <c r="H34" i="80"/>
  <c r="H35" i="80"/>
  <c r="H36" i="80"/>
  <c r="H37" i="80"/>
  <c r="H38" i="80"/>
  <c r="E27" i="80"/>
  <c r="E30" i="80"/>
  <c r="I27" i="80"/>
  <c r="E29" i="80"/>
  <c r="G27" i="93"/>
  <c r="I27" i="9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usuario</author>
  </authors>
  <commentList>
    <comment ref="B6" authorId="0" shapeId="0" xr:uid="{CC8AC355-D12F-41B0-9D6E-A70BF3459ADA}">
      <text>
        <r>
          <rPr>
            <sz val="9"/>
            <color indexed="81"/>
            <rFont val="Tahoma"/>
            <family val="2"/>
          </rPr>
          <t xml:space="preserve">El código SEGPLAN: corresponde al número asignado para la meta en el  SEGPLAN.
</t>
        </r>
      </text>
    </comment>
    <comment ref="D6" authorId="0" shapeId="0" xr:uid="{3B509DB6-5257-4929-ADA4-13A2A67B0479}">
      <text>
        <r>
          <rPr>
            <b/>
            <sz val="9"/>
            <color indexed="81"/>
            <rFont val="Tahoma"/>
            <family val="2"/>
          </rPr>
          <t xml:space="preserve">Descripción Meta: </t>
        </r>
        <r>
          <rPr>
            <sz val="9"/>
            <color indexed="81"/>
            <rFont val="Tahoma"/>
            <family val="2"/>
          </rPr>
          <t>Corresponde  a la meta del proyecto de inversión y/o gestión a la cual esta asociada el indicador.</t>
        </r>
        <r>
          <rPr>
            <sz val="9"/>
            <color indexed="81"/>
            <rFont val="Tahoma"/>
            <family val="2"/>
          </rPr>
          <t xml:space="preserve">
</t>
        </r>
      </text>
    </comment>
    <comment ref="B7" authorId="0" shapeId="0" xr:uid="{24E20D86-8C57-4F1B-B31A-91274AF95F9B}">
      <text>
        <r>
          <rPr>
            <b/>
            <sz val="9"/>
            <color indexed="81"/>
            <rFont val="Tahoma"/>
            <family val="2"/>
          </rPr>
          <t>TERRITORIALIZACIÓN:</t>
        </r>
        <r>
          <rPr>
            <sz val="9"/>
            <color indexed="81"/>
            <rFont val="Tahoma"/>
            <family val="2"/>
          </rPr>
          <t xml:space="preserve">
Corresponde a si la meta se encuentra sectorizada por localidades y se carga en SEGPLAN como TERRY.</t>
        </r>
      </text>
    </comment>
    <comment ref="D7" authorId="0" shapeId="0" xr:uid="{971A2665-CEAD-4058-AE3F-8FFF0913BA6F}">
      <text>
        <r>
          <rPr>
            <b/>
            <sz val="9"/>
            <color indexed="81"/>
            <rFont val="Tahoma"/>
            <family val="2"/>
          </rPr>
          <t xml:space="preserve">RESPONSABLE: </t>
        </r>
        <r>
          <rPr>
            <sz val="9"/>
            <color indexed="81"/>
            <rFont val="Tahoma"/>
            <family val="2"/>
          </rPr>
          <t xml:space="preserve">Corresponde al área de la construcción y seguimiento al indicador.
</t>
        </r>
      </text>
    </comment>
    <comment ref="H7" authorId="0" shapeId="0" xr:uid="{F9931011-4A6E-44A3-9025-280F0145392C}">
      <text>
        <r>
          <rPr>
            <b/>
            <sz val="9"/>
            <color indexed="81"/>
            <rFont val="Tahoma"/>
            <family val="2"/>
          </rPr>
          <t>PMR:</t>
        </r>
        <r>
          <rPr>
            <sz val="9"/>
            <color indexed="81"/>
            <rFont val="Tahoma"/>
            <family val="2"/>
          </rPr>
          <t xml:space="preserve"> Este campo identifica si la meta es fuente para el aplicativo PREDIS como indicador de Productos, Metas y Resultados. Se responde SI o NO.
</t>
        </r>
      </text>
    </comment>
    <comment ref="B8" authorId="0" shapeId="0" xr:uid="{3DC40B7A-777C-44E2-B02D-4B27C1A1B9C5}">
      <text>
        <r>
          <rPr>
            <b/>
            <sz val="9"/>
            <color indexed="81"/>
            <rFont val="Tahoma"/>
            <family val="2"/>
          </rPr>
          <t xml:space="preserve">PROYECTO:
</t>
        </r>
        <r>
          <rPr>
            <sz val="9"/>
            <color indexed="81"/>
            <rFont val="Tahoma"/>
            <family val="2"/>
          </rPr>
          <t xml:space="preserve">Corresponde al proyecto de inversión bajo el cual se define el indicador.
</t>
        </r>
      </text>
    </comment>
    <comment ref="G8" authorId="0" shapeId="0" xr:uid="{887282C8-0651-489E-A843-A78E2C38BB09}">
      <text>
        <r>
          <rPr>
            <b/>
            <sz val="9"/>
            <color indexed="81"/>
            <rFont val="Tahoma"/>
            <family val="2"/>
          </rPr>
          <t xml:space="preserve">CÓDIGO:
</t>
        </r>
        <r>
          <rPr>
            <sz val="9"/>
            <color indexed="81"/>
            <rFont val="Tahoma"/>
            <family val="2"/>
          </rPr>
          <t xml:space="preserve">Hace referencia al número de identificación del Proyecto de Inversión.
</t>
        </r>
      </text>
    </comment>
    <comment ref="B9" authorId="0" shapeId="0" xr:uid="{F5A99C89-AF35-4540-A01E-9450AE29143C}">
      <text>
        <r>
          <rPr>
            <b/>
            <sz val="9"/>
            <color indexed="81"/>
            <rFont val="Tahoma"/>
            <family val="2"/>
          </rPr>
          <t>PROCESO:</t>
        </r>
        <r>
          <rPr>
            <sz val="9"/>
            <color indexed="81"/>
            <rFont val="Tahoma"/>
            <family val="2"/>
          </rPr>
          <t xml:space="preserve">
Define la tipología (Misional, Estratégico, de Apoyo o de Evaluación) y el nombre del proceso que ampara el indicador. Acorde con el Mapa de Procesos del Instituto (Resolución 33 de 2018).</t>
        </r>
      </text>
    </comment>
    <comment ref="G9" authorId="0" shapeId="0" xr:uid="{BD471F89-15E1-453C-A89B-1A966B39871D}">
      <text>
        <r>
          <rPr>
            <b/>
            <sz val="9"/>
            <color indexed="81"/>
            <rFont val="Tahoma"/>
            <family val="2"/>
          </rPr>
          <t>Código:</t>
        </r>
        <r>
          <rPr>
            <sz val="9"/>
            <color indexed="81"/>
            <rFont val="Tahoma"/>
            <family val="2"/>
          </rPr>
          <t xml:space="preserve">
Corresponde al valor alfanumérico de identificación asignado al proceso. Aparece en el respectivo mapa de procesos del Instituto.</t>
        </r>
      </text>
    </comment>
    <comment ref="B10" authorId="0" shapeId="0" xr:uid="{18B57FA3-39A0-416B-BA11-F00BB7F323EA}">
      <text>
        <r>
          <rPr>
            <b/>
            <sz val="9"/>
            <color indexed="81"/>
            <rFont val="Tahoma"/>
            <family val="2"/>
          </rPr>
          <t>Objetivo:</t>
        </r>
        <r>
          <rPr>
            <sz val="9"/>
            <color indexed="81"/>
            <rFont val="Tahoma"/>
            <family val="2"/>
          </rPr>
          <t xml:space="preserve"> Hace referencia al objetivo estratégico que define al indicador según la Resolución 33 de 2018.</t>
        </r>
        <r>
          <rPr>
            <b/>
            <sz val="9"/>
            <color indexed="81"/>
            <rFont val="Tahoma"/>
            <family val="2"/>
          </rPr>
          <t xml:space="preserve">
</t>
        </r>
        <r>
          <rPr>
            <sz val="9"/>
            <color indexed="81"/>
            <rFont val="Tahoma"/>
            <family val="2"/>
          </rPr>
          <t xml:space="preserve">
</t>
        </r>
      </text>
    </comment>
    <comment ref="B11" authorId="0" shapeId="0" xr:uid="{6696135F-A4CB-4B97-9CD0-2D68D9B18A83}">
      <text>
        <r>
          <rPr>
            <b/>
            <sz val="9"/>
            <color indexed="81"/>
            <rFont val="Tahoma"/>
            <family val="2"/>
          </rPr>
          <t xml:space="preserve">Meta-Sectorial: </t>
        </r>
        <r>
          <rPr>
            <sz val="9"/>
            <color indexed="81"/>
            <rFont val="Tahoma"/>
            <family val="2"/>
          </rPr>
          <t xml:space="preserve">Es la meta definida para el instituto de protección y bienestar en el plan de desarrollo distrital a la cual esta asociada la meta del proyecto de inversión.
</t>
        </r>
      </text>
    </comment>
    <comment ref="B12" authorId="0" shapeId="0" xr:uid="{D9C8EE22-CDA3-4480-A384-C957A5DD88DD}">
      <text>
        <r>
          <rPr>
            <b/>
            <sz val="9"/>
            <color indexed="81"/>
            <rFont val="Tahoma"/>
            <family val="2"/>
          </rPr>
          <t xml:space="preserve">Nombre del indicador: </t>
        </r>
        <r>
          <rPr>
            <sz val="9"/>
            <color indexed="81"/>
            <rFont val="Tahoma"/>
            <family val="2"/>
          </rPr>
          <t xml:space="preserve">Hace referencia a la denominación dada al  indicador que expresa la característica, el evento o el hecho que se pretende medir con el mismo. NO se puede tomar igual a la descripción de la meta. A modo de Ejemplo: Si la meta es "Realizar la esterilización de 1.500 gatos" el Nombre del indicador es "Esterilizaciones realizadas".
</t>
        </r>
      </text>
    </comment>
    <comment ref="G12" authorId="0" shapeId="0" xr:uid="{0BF17E78-C8F1-49C3-9AE5-8672B3335A8B}">
      <text>
        <r>
          <rPr>
            <b/>
            <sz val="9"/>
            <color indexed="81"/>
            <rFont val="Tahoma"/>
            <family val="2"/>
          </rPr>
          <t>Tipo:</t>
        </r>
        <r>
          <rPr>
            <sz val="9"/>
            <color indexed="81"/>
            <rFont val="Tahoma"/>
            <family val="2"/>
          </rPr>
          <t xml:space="preserve"> Define si el indicador es de Eficacia (medida en el grado en el que se realizan las actividades planificadas y se alcanzan los resultados planificados); Eficiencia (Relación entre el resultado alcanzado y los recursos utilizados) o Efectividad (Medida del impacto de la gestión tanto en el logro de los resultados planificados, como en el manejo de los recursos utilizados y disponibles).
</t>
        </r>
      </text>
    </comment>
    <comment ref="B13" authorId="0" shapeId="0" xr:uid="{1471D397-152E-46A7-A0E8-D64B4F8A117B}">
      <text>
        <r>
          <rPr>
            <b/>
            <sz val="9"/>
            <color indexed="81"/>
            <rFont val="Tahoma"/>
            <family val="2"/>
          </rPr>
          <t>Fecha:</t>
        </r>
        <r>
          <rPr>
            <sz val="9"/>
            <color indexed="81"/>
            <rFont val="Tahoma"/>
            <family val="2"/>
          </rPr>
          <t xml:space="preserve">
Corresponde al mes y año en que cada dependencia empieza a reportar la ejecución del indicador. </t>
        </r>
      </text>
    </comment>
    <comment ref="B14" authorId="0" shapeId="0" xr:uid="{CBD644B1-BEDC-4D39-BE90-C2014B9B2384}">
      <text>
        <r>
          <rPr>
            <b/>
            <sz val="9"/>
            <color indexed="81"/>
            <rFont val="Tahoma"/>
            <family val="2"/>
          </rPr>
          <t>Objetivo de descripción:</t>
        </r>
        <r>
          <rPr>
            <sz val="9"/>
            <color indexed="81"/>
            <rFont val="Tahoma"/>
            <family val="2"/>
          </rPr>
          <t xml:space="preserve">
En este campo se define qué se pretende alcanzar con el indicador. Así mismo, y si se requiere, se relaciona un comentario en donde se explique de qué trata el mismo.</t>
        </r>
      </text>
    </comment>
    <comment ref="B15" authorId="0" shapeId="0" xr:uid="{7DCB51D9-1824-403F-9F35-84D10984D410}">
      <text>
        <r>
          <rPr>
            <b/>
            <sz val="9"/>
            <color indexed="81"/>
            <rFont val="Tahoma"/>
            <family val="2"/>
          </rPr>
          <t>Fuente:</t>
        </r>
        <r>
          <rPr>
            <sz val="9"/>
            <color indexed="81"/>
            <rFont val="Tahoma"/>
            <family val="2"/>
          </rPr>
          <t xml:space="preserve"> Describe de dónde se obtiene la información para alimentar el indicador: Área, registro administrativo (documento interno a la entidad), censo (dato externo en el cual se efectúa un estudio a un subconjunto de una población), estadística (análisis, recolección e interpretación de datos que pueden ser internos o externos), encuesta (preguntas aleatorias efectuadas para evaluar un tema especifico a una población objetivo), dato interno (cifras oficiales internas, diferentes a las de una encuesta, un registro o una estadística), otro, ¿Cuál? (dato diferente a los anteriores).
</t>
        </r>
      </text>
    </comment>
    <comment ref="B16" authorId="0" shapeId="0" xr:uid="{D0C74951-45A1-4480-8B9D-3537C9E9523F}">
      <text>
        <r>
          <rPr>
            <b/>
            <sz val="9"/>
            <color indexed="81"/>
            <rFont val="Tahoma"/>
            <family val="2"/>
          </rPr>
          <t xml:space="preserve">Formula:
</t>
        </r>
        <r>
          <rPr>
            <sz val="9"/>
            <color indexed="81"/>
            <rFont val="Tahoma"/>
            <family val="2"/>
          </rPr>
          <t xml:space="preserve">Describe la forma en que se ajustan las variables para medir el avance y cumplimiento de las metas. NOTA. Si la meta se refiere a acciones de implementación de sistemas, procesos o proyectos, el indicador debe formularse en términos de resultado, es deber de tipología eficacia.
</t>
        </r>
      </text>
    </comment>
    <comment ref="B17" authorId="0" shapeId="0" xr:uid="{83B98BAA-02E6-4D77-8189-26B971A32E93}">
      <text>
        <r>
          <rPr>
            <b/>
            <sz val="9"/>
            <color indexed="81"/>
            <rFont val="Tahoma"/>
            <family val="2"/>
          </rPr>
          <t xml:space="preserve">Unidad:
</t>
        </r>
        <r>
          <rPr>
            <sz val="9"/>
            <color indexed="81"/>
            <rFont val="Tahoma"/>
            <family val="2"/>
          </rPr>
          <t xml:space="preserve">Es la cantidad estandarizada de la magnitud de las variables  descrita como  (Cantidad, tasa, proporción, porcentaje, entre otras).
</t>
        </r>
      </text>
    </comment>
    <comment ref="B18" authorId="0" shapeId="0" xr:uid="{4F6FA629-EA7B-4A87-AD1B-54F78E7B4B6B}">
      <text>
        <r>
          <rPr>
            <b/>
            <sz val="9"/>
            <color indexed="81"/>
            <rFont val="Tahoma"/>
            <family val="2"/>
          </rPr>
          <t xml:space="preserve">Nombre:
</t>
        </r>
        <r>
          <rPr>
            <sz val="9"/>
            <color indexed="81"/>
            <rFont val="Tahoma"/>
            <family val="2"/>
          </rPr>
          <t xml:space="preserve">Elemento que compone el indicador.
</t>
        </r>
      </text>
    </comment>
    <comment ref="B20" authorId="0" shapeId="0" xr:uid="{821716BB-75C8-43E0-994E-3A31621720C0}">
      <text>
        <r>
          <rPr>
            <b/>
            <sz val="9"/>
            <color indexed="81"/>
            <rFont val="Tahoma"/>
            <family val="2"/>
          </rPr>
          <t xml:space="preserve">Unidad:
</t>
        </r>
        <r>
          <rPr>
            <sz val="9"/>
            <color indexed="81"/>
            <rFont val="Tahoma"/>
            <family val="2"/>
          </rPr>
          <t xml:space="preserve">Es la cantidad estandarizada de la magnitud de la variable (cantidad, unidades, entre otros)
</t>
        </r>
      </text>
    </comment>
    <comment ref="B21" authorId="0" shapeId="0" xr:uid="{11B58DD0-1450-4180-9340-22DB372C1981}">
      <text>
        <r>
          <rPr>
            <b/>
            <sz val="9"/>
            <color indexed="81"/>
            <rFont val="Tahoma"/>
            <family val="2"/>
          </rPr>
          <t xml:space="preserve">Descripción: 
</t>
        </r>
        <r>
          <rPr>
            <sz val="9"/>
            <color indexed="81"/>
            <rFont val="Tahoma"/>
            <family val="2"/>
          </rPr>
          <t>Hace referencia a la explicación a la variable, si es necesario</t>
        </r>
        <r>
          <rPr>
            <sz val="9"/>
            <color indexed="81"/>
            <rFont val="Tahoma"/>
            <family val="2"/>
          </rPr>
          <t xml:space="preserve">
</t>
        </r>
      </text>
    </comment>
    <comment ref="B22" authorId="0" shapeId="0" xr:uid="{C6350D3D-FD44-45F5-9E99-082425D9162F}">
      <text>
        <r>
          <rPr>
            <b/>
            <sz val="9"/>
            <color indexed="81"/>
            <rFont val="Tahoma"/>
            <family val="2"/>
          </rPr>
          <t xml:space="preserve">Inicio:
</t>
        </r>
        <r>
          <rPr>
            <sz val="9"/>
            <color indexed="81"/>
            <rFont val="Tahoma"/>
            <family val="2"/>
          </rPr>
          <t xml:space="preserve"> Hace referencia a la fecha de inicio de la medición del indicador en la vigencia.
</t>
        </r>
      </text>
    </comment>
    <comment ref="F22" authorId="0" shapeId="0" xr:uid="{4341E9E4-5B48-4ABD-895D-2B32D74E33F1}">
      <text>
        <r>
          <rPr>
            <b/>
            <sz val="9"/>
            <color indexed="81"/>
            <rFont val="Tahoma"/>
            <family val="2"/>
          </rPr>
          <t>Línea Base:</t>
        </r>
        <r>
          <rPr>
            <sz val="9"/>
            <color indexed="81"/>
            <rFont val="Tahoma"/>
            <family val="2"/>
          </rPr>
          <t xml:space="preserve"> Hace referencia al valor total obtenido y reportado por las áreas en  la vigencia inmediatamente anterior. En el caso de que no exista se digita   "No aplica -  N.A".   Se debe aclarar que en los procesos de armonización de Plan de desarrollo, la línea base para el nuevo plan de desarrollo corresponde al valor total ejecutado y reportado del plan de desarrollo inmediatamente anterior.</t>
        </r>
      </text>
    </comment>
    <comment ref="H22" authorId="0" shapeId="0" xr:uid="{0C5227BD-2EAA-42AF-B75E-9E4772F0A91F}">
      <text>
        <r>
          <rPr>
            <b/>
            <sz val="9"/>
            <color indexed="81"/>
            <rFont val="Tahoma"/>
            <family val="2"/>
          </rPr>
          <t>Acumulado cuatrienio:</t>
        </r>
        <r>
          <rPr>
            <sz val="9"/>
            <color indexed="81"/>
            <rFont val="Tahoma"/>
            <family val="2"/>
          </rPr>
          <t xml:space="preserve"> Hace referencia al valor acumulado durante el cuatrienio</t>
        </r>
      </text>
    </comment>
    <comment ref="B23" authorId="0" shapeId="0" xr:uid="{DF578842-1934-438B-BE81-9D41619AF1E5}">
      <text>
        <r>
          <rPr>
            <b/>
            <sz val="9"/>
            <color indexed="81"/>
            <rFont val="Tahoma"/>
            <family val="2"/>
          </rPr>
          <t>Fin:</t>
        </r>
        <r>
          <rPr>
            <sz val="9"/>
            <color indexed="81"/>
            <rFont val="Tahoma"/>
            <family val="2"/>
          </rPr>
          <t xml:space="preserve">
Es la fecha de finalización de la medición del indicador en la vigencia.</t>
        </r>
      </text>
    </comment>
    <comment ref="F23" authorId="0" shapeId="0" xr:uid="{F34A6FF1-B7A6-4BA6-A1DA-8FBEC59C49B6}">
      <text>
        <r>
          <rPr>
            <b/>
            <sz val="9"/>
            <color indexed="81"/>
            <rFont val="Tahoma"/>
            <family val="2"/>
          </rPr>
          <t>Valore</t>
        </r>
        <r>
          <rPr>
            <sz val="9"/>
            <color indexed="81"/>
            <rFont val="Tahoma"/>
            <family val="2"/>
          </rPr>
          <t xml:space="preserve">s el valor de la magnitud que se pretende alcanzar con el indicador al final de la vigencia. Para la programación de esta magnitud se deberá tener en cuenta la línea base, es decir, se programará como mínimo la magnitud alcanzada en la vigencia inmediatamente anterior. Sólo en situaciones debidamente justificadas la magnitud programada podrá ser inferior a la línea de base.
</t>
        </r>
      </text>
    </comment>
    <comment ref="B24" authorId="0" shapeId="0" xr:uid="{633A0D9F-6367-4C05-A9E0-B23A597AC4E4}">
      <text>
        <r>
          <rPr>
            <b/>
            <sz val="9"/>
            <color indexed="81"/>
            <rFont val="Tahoma"/>
            <family val="2"/>
          </rPr>
          <t>Frecuencia:</t>
        </r>
        <r>
          <rPr>
            <sz val="9"/>
            <color indexed="81"/>
            <rFont val="Tahoma"/>
            <family val="2"/>
          </rPr>
          <t xml:space="preserve">
Indica la periodicidad en que se reporta el indicador (Anual, Semestral, Trimestral, Bimestral o Mensual).</t>
        </r>
      </text>
    </comment>
    <comment ref="F24" authorId="0" shapeId="0" xr:uid="{062ABB8D-677B-4E42-BA72-1A356D5C49AA}">
      <text>
        <r>
          <rPr>
            <b/>
            <sz val="9"/>
            <color indexed="81"/>
            <rFont val="Tahoma"/>
            <family val="2"/>
          </rPr>
          <t xml:space="preserve">Justificación:
</t>
        </r>
        <r>
          <rPr>
            <sz val="9"/>
            <color indexed="81"/>
            <rFont val="Tahoma"/>
            <family val="2"/>
          </rPr>
          <t xml:space="preserve">Este campo esta destinado para registrar una breve justificación cuando el valor de la meta sea inferior a la línea base.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usuario</author>
  </authors>
  <commentList>
    <comment ref="B6" authorId="0" shapeId="0" xr:uid="{4C9A0D9D-BFAD-4A7E-83CC-5E0BF86F6249}">
      <text>
        <r>
          <rPr>
            <sz val="9"/>
            <color indexed="81"/>
            <rFont val="Tahoma"/>
            <family val="2"/>
          </rPr>
          <t xml:space="preserve">El código SEGPLAN: corresponde al número asignado para la meta en el  SEGPLAN.
</t>
        </r>
      </text>
    </comment>
    <comment ref="D6" authorId="0" shapeId="0" xr:uid="{F6C429E0-2B88-41A2-978D-790EF09BF2AC}">
      <text>
        <r>
          <rPr>
            <b/>
            <sz val="9"/>
            <color indexed="81"/>
            <rFont val="Tahoma"/>
            <family val="2"/>
          </rPr>
          <t xml:space="preserve">Descripción Meta: </t>
        </r>
        <r>
          <rPr>
            <sz val="9"/>
            <color indexed="81"/>
            <rFont val="Tahoma"/>
            <family val="2"/>
          </rPr>
          <t>Corresponde  a la meta del proyecto de inversión y/o gestión a la cual esta asociada el indicador.</t>
        </r>
        <r>
          <rPr>
            <sz val="9"/>
            <color indexed="81"/>
            <rFont val="Tahoma"/>
            <family val="2"/>
          </rPr>
          <t xml:space="preserve">
</t>
        </r>
      </text>
    </comment>
    <comment ref="B7" authorId="0" shapeId="0" xr:uid="{5F1092CD-F342-419B-B034-69596D931B7E}">
      <text>
        <r>
          <rPr>
            <b/>
            <sz val="9"/>
            <color indexed="81"/>
            <rFont val="Tahoma"/>
            <family val="2"/>
          </rPr>
          <t>TERRITORIALIZACIÓN:</t>
        </r>
        <r>
          <rPr>
            <sz val="9"/>
            <color indexed="81"/>
            <rFont val="Tahoma"/>
            <family val="2"/>
          </rPr>
          <t xml:space="preserve">
Corresponde a si la meta se encuentra sectorizada por localidades y se carga en SEGPLAN como TERRY.</t>
        </r>
      </text>
    </comment>
    <comment ref="D7" authorId="0" shapeId="0" xr:uid="{201D0317-D046-4AFF-84DA-186B897972FF}">
      <text>
        <r>
          <rPr>
            <b/>
            <sz val="9"/>
            <color indexed="81"/>
            <rFont val="Tahoma"/>
            <family val="2"/>
          </rPr>
          <t xml:space="preserve">RESPONSABLE: </t>
        </r>
        <r>
          <rPr>
            <sz val="9"/>
            <color indexed="81"/>
            <rFont val="Tahoma"/>
            <family val="2"/>
          </rPr>
          <t xml:space="preserve">Corresponde al área de la construcción y seguimiento al indicador.
</t>
        </r>
      </text>
    </comment>
    <comment ref="H7" authorId="0" shapeId="0" xr:uid="{29B4E49D-BC38-44A7-89B0-0F80527B2D74}">
      <text>
        <r>
          <rPr>
            <b/>
            <sz val="9"/>
            <color indexed="81"/>
            <rFont val="Tahoma"/>
            <family val="2"/>
          </rPr>
          <t>PMR:</t>
        </r>
        <r>
          <rPr>
            <sz val="9"/>
            <color indexed="81"/>
            <rFont val="Tahoma"/>
            <family val="2"/>
          </rPr>
          <t xml:space="preserve"> Este campo identifica si la meta es fuente para el aplicativo PREDIS como indicador de Productos, Metas y Resultados. Se responde SI o NO.
</t>
        </r>
      </text>
    </comment>
    <comment ref="B8" authorId="0" shapeId="0" xr:uid="{6551A75A-A2EC-4A80-9C90-261D3E295D12}">
      <text>
        <r>
          <rPr>
            <b/>
            <sz val="9"/>
            <color indexed="81"/>
            <rFont val="Tahoma"/>
            <family val="2"/>
          </rPr>
          <t xml:space="preserve">PROYECTO:
</t>
        </r>
        <r>
          <rPr>
            <sz val="9"/>
            <color indexed="81"/>
            <rFont val="Tahoma"/>
            <family val="2"/>
          </rPr>
          <t xml:space="preserve">Corresponde al proyecto de inversión bajo el cual se define el indicador.
</t>
        </r>
      </text>
    </comment>
    <comment ref="G8" authorId="0" shapeId="0" xr:uid="{CDD6FE07-3216-4C06-B0D0-2260EDF869B6}">
      <text>
        <r>
          <rPr>
            <b/>
            <sz val="9"/>
            <color indexed="81"/>
            <rFont val="Tahoma"/>
            <family val="2"/>
          </rPr>
          <t xml:space="preserve">CÓDIGO:
</t>
        </r>
        <r>
          <rPr>
            <sz val="9"/>
            <color indexed="81"/>
            <rFont val="Tahoma"/>
            <family val="2"/>
          </rPr>
          <t xml:space="preserve">Hace referencia al número de identificación del Proyecto de Inversión.
</t>
        </r>
      </text>
    </comment>
    <comment ref="B9" authorId="0" shapeId="0" xr:uid="{37497D63-17E8-46B0-ABAB-844E6C1BFBB5}">
      <text>
        <r>
          <rPr>
            <b/>
            <sz val="9"/>
            <color indexed="81"/>
            <rFont val="Tahoma"/>
            <family val="2"/>
          </rPr>
          <t>PROCESO:</t>
        </r>
        <r>
          <rPr>
            <sz val="9"/>
            <color indexed="81"/>
            <rFont val="Tahoma"/>
            <family val="2"/>
          </rPr>
          <t xml:space="preserve">
Define la tipología (Misional, Estratégico, de Apoyo o de Evaluación) y el nombre del proceso que ampara el indicador. Acorde con el Mapa de Procesos del Instituto (Resolución 33 de 2018).</t>
        </r>
      </text>
    </comment>
    <comment ref="G9" authorId="0" shapeId="0" xr:uid="{67666281-BD2D-4F0A-82C7-D29986934F29}">
      <text>
        <r>
          <rPr>
            <b/>
            <sz val="9"/>
            <color indexed="81"/>
            <rFont val="Tahoma"/>
            <family val="2"/>
          </rPr>
          <t>Código:</t>
        </r>
        <r>
          <rPr>
            <sz val="9"/>
            <color indexed="81"/>
            <rFont val="Tahoma"/>
            <family val="2"/>
          </rPr>
          <t xml:space="preserve">
Corresponde al valor alfanumérico de identificación asignado al proceso. Aparece en el respectivo mapa de procesos del Instituto.</t>
        </r>
      </text>
    </comment>
    <comment ref="B10" authorId="0" shapeId="0" xr:uid="{F788360A-E7C5-464C-99F4-D0B9B1C979D6}">
      <text>
        <r>
          <rPr>
            <b/>
            <sz val="9"/>
            <color indexed="81"/>
            <rFont val="Tahoma"/>
            <family val="2"/>
          </rPr>
          <t>Objetivo:</t>
        </r>
        <r>
          <rPr>
            <sz val="9"/>
            <color indexed="81"/>
            <rFont val="Tahoma"/>
            <family val="2"/>
          </rPr>
          <t xml:space="preserve"> Hace referencia al objetivo estratégico que define al indicador según la Resolución 33 de 2018.</t>
        </r>
        <r>
          <rPr>
            <b/>
            <sz val="9"/>
            <color indexed="81"/>
            <rFont val="Tahoma"/>
            <family val="2"/>
          </rPr>
          <t xml:space="preserve">
</t>
        </r>
        <r>
          <rPr>
            <sz val="9"/>
            <color indexed="81"/>
            <rFont val="Tahoma"/>
            <family val="2"/>
          </rPr>
          <t xml:space="preserve">
</t>
        </r>
      </text>
    </comment>
    <comment ref="B11" authorId="0" shapeId="0" xr:uid="{BCA01DDF-5CBB-418F-A362-0FFC8FAD0A39}">
      <text>
        <r>
          <rPr>
            <b/>
            <sz val="9"/>
            <color indexed="81"/>
            <rFont val="Tahoma"/>
            <family val="2"/>
          </rPr>
          <t xml:space="preserve">Meta-Sectorial: </t>
        </r>
        <r>
          <rPr>
            <sz val="9"/>
            <color indexed="81"/>
            <rFont val="Tahoma"/>
            <family val="2"/>
          </rPr>
          <t xml:space="preserve">Es la meta definida para el instituto de protección y bienestar en el plan de desarrollo distrital a la cual esta asociada la meta del proyecto de inversión.
</t>
        </r>
      </text>
    </comment>
    <comment ref="B12" authorId="0" shapeId="0" xr:uid="{CEB78E47-364A-44EC-A36F-200D6D228299}">
      <text>
        <r>
          <rPr>
            <b/>
            <sz val="9"/>
            <color indexed="81"/>
            <rFont val="Tahoma"/>
            <family val="2"/>
          </rPr>
          <t xml:space="preserve">Nombre del indicador: </t>
        </r>
        <r>
          <rPr>
            <sz val="9"/>
            <color indexed="81"/>
            <rFont val="Tahoma"/>
            <family val="2"/>
          </rPr>
          <t xml:space="preserve">Hace referencia a la denominación dada al  indicador que expresa la característica, el evento o el hecho que se pretende medir con el mismo. NO se puede tomar igual a la descripción de la meta. A modo de Ejemplo: Si la meta es "Realizar la esterilización de 1.500 gatos" el Nombre del indicador es "Esterilizaciones realizadas".
</t>
        </r>
      </text>
    </comment>
    <comment ref="G12" authorId="0" shapeId="0" xr:uid="{E8D37C71-7F19-4807-ACC9-6BDB3753CD35}">
      <text>
        <r>
          <rPr>
            <b/>
            <sz val="9"/>
            <color indexed="81"/>
            <rFont val="Tahoma"/>
            <family val="2"/>
          </rPr>
          <t>Tipo:</t>
        </r>
        <r>
          <rPr>
            <sz val="9"/>
            <color indexed="81"/>
            <rFont val="Tahoma"/>
            <family val="2"/>
          </rPr>
          <t xml:space="preserve"> Define si el indicador es de Eficacia (medida en el grado en el que se realizan las actividades planificadas y se alcanzan los resultados planificados); Eficiencia (Relación entre el resultado alcanzado y los recursos utilizados) o Efectividad (Medida del impacto de la gestión tanto en el logro de los resultados planificados, como en el manejo de los recursos utilizados y disponibles).
</t>
        </r>
      </text>
    </comment>
    <comment ref="B13" authorId="0" shapeId="0" xr:uid="{3865EEA0-FD55-4529-8027-DAC4645CFD0F}">
      <text>
        <r>
          <rPr>
            <b/>
            <sz val="9"/>
            <color indexed="81"/>
            <rFont val="Tahoma"/>
            <family val="2"/>
          </rPr>
          <t>Fecha:</t>
        </r>
        <r>
          <rPr>
            <sz val="9"/>
            <color indexed="81"/>
            <rFont val="Tahoma"/>
            <family val="2"/>
          </rPr>
          <t xml:space="preserve">
Corresponde al mes y año en que cada dependencia empieza a reportar la ejecución del indicador. </t>
        </r>
      </text>
    </comment>
    <comment ref="B14" authorId="0" shapeId="0" xr:uid="{A3753825-6895-473E-A5F7-6AF0E19C0A3B}">
      <text>
        <r>
          <rPr>
            <b/>
            <sz val="9"/>
            <color indexed="81"/>
            <rFont val="Tahoma"/>
            <family val="2"/>
          </rPr>
          <t>Objetivo de descripción:</t>
        </r>
        <r>
          <rPr>
            <sz val="9"/>
            <color indexed="81"/>
            <rFont val="Tahoma"/>
            <family val="2"/>
          </rPr>
          <t xml:space="preserve">
En este campo se define qué se pretende alcanzar con el indicador. Así mismo, y si se requiere, se relaciona un comentario en donde se explique de qué trata el mismo.</t>
        </r>
      </text>
    </comment>
    <comment ref="B15" authorId="0" shapeId="0" xr:uid="{7C2A367D-A604-42BA-B9E7-0780531EA245}">
      <text>
        <r>
          <rPr>
            <b/>
            <sz val="9"/>
            <color indexed="81"/>
            <rFont val="Tahoma"/>
            <family val="2"/>
          </rPr>
          <t>Fuente:</t>
        </r>
        <r>
          <rPr>
            <sz val="9"/>
            <color indexed="81"/>
            <rFont val="Tahoma"/>
            <family val="2"/>
          </rPr>
          <t xml:space="preserve"> Describe de dónde se obtiene la información para alimentar el indicador: Área, registro administrativo (documento interno a la entidad), censo (dato externo en el cual se efectúa un estudio a un subconjunto de una población), estadística (análisis, recolección e interpretación de datos que pueden ser internos o externos), encuesta (preguntas aleatorias efectuadas para evaluar un tema especifico a una población objetivo), dato interno (cifras oficiales internas, diferentes a las de una encuesta, un registro o una estadística), otro, ¿Cuál? (dato diferente a los anteriores).
</t>
        </r>
      </text>
    </comment>
    <comment ref="B16" authorId="0" shapeId="0" xr:uid="{5A3DD618-BA9D-4627-B817-DDD41DBC3A97}">
      <text>
        <r>
          <rPr>
            <b/>
            <sz val="9"/>
            <color indexed="81"/>
            <rFont val="Tahoma"/>
            <family val="2"/>
          </rPr>
          <t xml:space="preserve">Formula:
</t>
        </r>
        <r>
          <rPr>
            <sz val="9"/>
            <color indexed="81"/>
            <rFont val="Tahoma"/>
            <family val="2"/>
          </rPr>
          <t xml:space="preserve">Describe la forma en que se ajustan las variables para medir el avance y cumplimiento de las metas. NOTA. Si la meta se refiere a acciones de implementación de sistemas, procesos o proyectos, el indicador debe formularse en términos de resultado, es deber de tipología eficacia.
</t>
        </r>
      </text>
    </comment>
    <comment ref="B17" authorId="0" shapeId="0" xr:uid="{30AB4A28-F28B-4AD4-8A01-1F17E3BDECEA}">
      <text>
        <r>
          <rPr>
            <b/>
            <sz val="9"/>
            <color indexed="81"/>
            <rFont val="Tahoma"/>
            <family val="2"/>
          </rPr>
          <t xml:space="preserve">Unidad:
</t>
        </r>
        <r>
          <rPr>
            <sz val="9"/>
            <color indexed="81"/>
            <rFont val="Tahoma"/>
            <family val="2"/>
          </rPr>
          <t xml:space="preserve">Es la cantidad estandarizada de la magnitud de las variables  descrita como  (Cantidad, tasa, proporción, porcentaje, entre otras).
</t>
        </r>
      </text>
    </comment>
    <comment ref="B18" authorId="0" shapeId="0" xr:uid="{280CDA9D-D6AF-4668-9F9E-28727CFC6426}">
      <text>
        <r>
          <rPr>
            <b/>
            <sz val="9"/>
            <color indexed="81"/>
            <rFont val="Tahoma"/>
            <family val="2"/>
          </rPr>
          <t xml:space="preserve">Nombre:
</t>
        </r>
        <r>
          <rPr>
            <sz val="9"/>
            <color indexed="81"/>
            <rFont val="Tahoma"/>
            <family val="2"/>
          </rPr>
          <t xml:space="preserve">Elemento que compone el indicador.
</t>
        </r>
      </text>
    </comment>
    <comment ref="B20" authorId="0" shapeId="0" xr:uid="{EB6025DD-282E-4320-AF94-44309F23FD42}">
      <text>
        <r>
          <rPr>
            <b/>
            <sz val="9"/>
            <color indexed="81"/>
            <rFont val="Tahoma"/>
            <family val="2"/>
          </rPr>
          <t xml:space="preserve">Unidad:
</t>
        </r>
        <r>
          <rPr>
            <sz val="9"/>
            <color indexed="81"/>
            <rFont val="Tahoma"/>
            <family val="2"/>
          </rPr>
          <t xml:space="preserve">Es la cantidad estandarizada de la magnitud de la variable (cantidad, unidades, entre otros)
</t>
        </r>
      </text>
    </comment>
    <comment ref="B21" authorId="0" shapeId="0" xr:uid="{35FCBA05-230F-4429-8743-45A1F6E15DDF}">
      <text>
        <r>
          <rPr>
            <b/>
            <sz val="9"/>
            <color indexed="81"/>
            <rFont val="Tahoma"/>
            <family val="2"/>
          </rPr>
          <t xml:space="preserve">Descripción: 
</t>
        </r>
        <r>
          <rPr>
            <sz val="9"/>
            <color indexed="81"/>
            <rFont val="Tahoma"/>
            <family val="2"/>
          </rPr>
          <t>Hace referencia a la explicación a la variable, si es necesario</t>
        </r>
        <r>
          <rPr>
            <sz val="9"/>
            <color indexed="81"/>
            <rFont val="Tahoma"/>
            <family val="2"/>
          </rPr>
          <t xml:space="preserve">
</t>
        </r>
      </text>
    </comment>
    <comment ref="B22" authorId="0" shapeId="0" xr:uid="{A53F421F-35CD-456A-8E7F-B02088F2DD26}">
      <text>
        <r>
          <rPr>
            <b/>
            <sz val="9"/>
            <color indexed="81"/>
            <rFont val="Tahoma"/>
            <family val="2"/>
          </rPr>
          <t xml:space="preserve">Inicio:
</t>
        </r>
        <r>
          <rPr>
            <sz val="9"/>
            <color indexed="81"/>
            <rFont val="Tahoma"/>
            <family val="2"/>
          </rPr>
          <t xml:space="preserve"> Hace referencia a la fecha de inicio de la medición del indicador en la vigencia.
</t>
        </r>
      </text>
    </comment>
    <comment ref="F22" authorId="0" shapeId="0" xr:uid="{6B034161-294E-449F-915C-075C9DC6B63A}">
      <text>
        <r>
          <rPr>
            <b/>
            <sz val="9"/>
            <color indexed="81"/>
            <rFont val="Tahoma"/>
            <family val="2"/>
          </rPr>
          <t>Línea Base:</t>
        </r>
        <r>
          <rPr>
            <sz val="9"/>
            <color indexed="81"/>
            <rFont val="Tahoma"/>
            <family val="2"/>
          </rPr>
          <t xml:space="preserve"> Hace referencia al valor total obtenido y reportado por las áreas en  la vigencia inmediatamente anterior. En el caso de que no exista se digita   "No aplica -  N.A".   Se debe aclarar que en los procesos de armonización de Plan de desarrollo, la línea base para el nuevo plan de desarrollo corresponde al valor total ejecutado y reportado del plan de desarrollo inmediatamente anterior.</t>
        </r>
      </text>
    </comment>
    <comment ref="H22" authorId="0" shapeId="0" xr:uid="{000D81D7-04A6-4E1F-88EF-97BB063F013B}">
      <text>
        <r>
          <rPr>
            <b/>
            <sz val="9"/>
            <color indexed="81"/>
            <rFont val="Tahoma"/>
            <family val="2"/>
          </rPr>
          <t>Acumulado cuatrienio:</t>
        </r>
        <r>
          <rPr>
            <sz val="9"/>
            <color indexed="81"/>
            <rFont val="Tahoma"/>
            <family val="2"/>
          </rPr>
          <t xml:space="preserve"> Hace referencia al valor acumulado durante el cuatrienio</t>
        </r>
      </text>
    </comment>
    <comment ref="B23" authorId="0" shapeId="0" xr:uid="{42218D98-2B9D-4994-B483-740E2F2F8C5B}">
      <text>
        <r>
          <rPr>
            <b/>
            <sz val="9"/>
            <color indexed="81"/>
            <rFont val="Tahoma"/>
            <family val="2"/>
          </rPr>
          <t>Fin:</t>
        </r>
        <r>
          <rPr>
            <sz val="9"/>
            <color indexed="81"/>
            <rFont val="Tahoma"/>
            <family val="2"/>
          </rPr>
          <t xml:space="preserve">
Es la fecha de finalización de la medición del indicador en la vigencia.</t>
        </r>
      </text>
    </comment>
    <comment ref="F23" authorId="0" shapeId="0" xr:uid="{8F2179F0-7CEA-4662-9FFB-85832A1B7F51}">
      <text>
        <r>
          <rPr>
            <b/>
            <sz val="9"/>
            <color indexed="81"/>
            <rFont val="Tahoma"/>
            <family val="2"/>
          </rPr>
          <t>Valore</t>
        </r>
        <r>
          <rPr>
            <sz val="9"/>
            <color indexed="81"/>
            <rFont val="Tahoma"/>
            <family val="2"/>
          </rPr>
          <t xml:space="preserve">s el valor de la magnitud que se pretende alcanzar con el indicador al final de la vigencia. Para la programación de esta magnitud se deberá tener en cuenta la línea base, es decir, se programará como mínimo la magnitud alcanzada en la vigencia inmediatamente anterior. Sólo en situaciones debidamente justificadas la magnitud programada podrá ser inferior a la línea de base.
</t>
        </r>
      </text>
    </comment>
    <comment ref="B24" authorId="0" shapeId="0" xr:uid="{C24C58C6-5BDB-4C75-9AE5-9309AFBCBA89}">
      <text>
        <r>
          <rPr>
            <b/>
            <sz val="9"/>
            <color indexed="81"/>
            <rFont val="Tahoma"/>
            <family val="2"/>
          </rPr>
          <t>Frecuencia:</t>
        </r>
        <r>
          <rPr>
            <sz val="9"/>
            <color indexed="81"/>
            <rFont val="Tahoma"/>
            <family val="2"/>
          </rPr>
          <t xml:space="preserve">
Indica la periodicidad en que se reporta el indicador (Anual, Semestral, Trimestral, Bimestral o Mensual).</t>
        </r>
      </text>
    </comment>
    <comment ref="F24" authorId="0" shapeId="0" xr:uid="{28EA59F8-6EEC-4A28-855D-341A5A8FB1FA}">
      <text>
        <r>
          <rPr>
            <b/>
            <sz val="9"/>
            <color indexed="81"/>
            <rFont val="Tahoma"/>
            <family val="2"/>
          </rPr>
          <t xml:space="preserve">Justificación:
</t>
        </r>
        <r>
          <rPr>
            <sz val="9"/>
            <color indexed="81"/>
            <rFont val="Tahoma"/>
            <family val="2"/>
          </rPr>
          <t xml:space="preserve">Este campo esta destinado para registrar una breve justificación cuando el valor de la meta sea inferior a la línea base.
</t>
        </r>
      </text>
    </comment>
  </commentList>
</comments>
</file>

<file path=xl/sharedStrings.xml><?xml version="1.0" encoding="utf-8"?>
<sst xmlns="http://schemas.openxmlformats.org/spreadsheetml/2006/main" count="1271" uniqueCount="423">
  <si>
    <t>DEPENDENCIA:</t>
  </si>
  <si>
    <t>Programa Plan de Desarrollo</t>
  </si>
  <si>
    <t>UNIDAD DE MEDIDA</t>
  </si>
  <si>
    <t>INDICADOR</t>
  </si>
  <si>
    <t>Total</t>
  </si>
  <si>
    <t>% VIGENCIA</t>
  </si>
  <si>
    <t>% PDD</t>
  </si>
  <si>
    <t>AVANCES Y LOGROS</t>
  </si>
  <si>
    <t>BENEFICIOS</t>
  </si>
  <si>
    <t>RETRASOS Y SOLUCIONES</t>
  </si>
  <si>
    <t>JUN</t>
  </si>
  <si>
    <t>JUL</t>
  </si>
  <si>
    <t>AGO</t>
  </si>
  <si>
    <t>SEP</t>
  </si>
  <si>
    <t>OCT</t>
  </si>
  <si>
    <t>NOV</t>
  </si>
  <si>
    <t>DIC</t>
  </si>
  <si>
    <t>TOTAL</t>
  </si>
  <si>
    <t>AVANCE</t>
  </si>
  <si>
    <t>FEB</t>
  </si>
  <si>
    <t>MAR</t>
  </si>
  <si>
    <t>ABR</t>
  </si>
  <si>
    <t>MAY</t>
  </si>
  <si>
    <t>ENE</t>
  </si>
  <si>
    <t>SISTEMA INTEGRADO DE GESTIÓN</t>
  </si>
  <si>
    <t>PROCESO DIRECCIONAMIENTO ESTRATÉGICO</t>
  </si>
  <si>
    <t>CÓDIGO INDICADOR</t>
  </si>
  <si>
    <t>CÓDIGO Y META PROYECTO DE INVERSIÓN ASOCIADA</t>
  </si>
  <si>
    <t>ORDENADOR DEL GASTO:</t>
  </si>
  <si>
    <t>Código: PE01-PR01-F01</t>
  </si>
  <si>
    <t>Proyecto Estratégico</t>
  </si>
  <si>
    <t>CUATRIENIO</t>
  </si>
  <si>
    <t>Eje / Pilar Plan de Desarrollo</t>
  </si>
  <si>
    <t xml:space="preserve"> META PRODUCTO</t>
  </si>
  <si>
    <t>CÓDIGO META PRODUCTO</t>
  </si>
  <si>
    <t xml:space="preserve">CÓDIGO Y NOMBRE DEL PROYECTO DE INVERSIÓN </t>
  </si>
  <si>
    <t>PROGRAMACIÓN CUATRIENIO</t>
  </si>
  <si>
    <t>Total Ejecutado</t>
  </si>
  <si>
    <t>SEGUIMIENTO VIGENCIA</t>
  </si>
  <si>
    <t>1. Orientar las acciones de la Secretaría Distrital de Movilidad hacia la visión cero, es decir, la reducción sustancial de víctimas fatales y lesionadas en siniestros de tránsito</t>
  </si>
  <si>
    <t xml:space="preserve">2. Fomentar la cultura ciudadana y el respeto entre todos los usuarios de todas las formas de transporte, protegiendo en especial los actores vulnerables y los modos activos </t>
  </si>
  <si>
    <t>3. Propender por la sostenibilidad ambiental, económica y social de la movilidad en una visión integral de planeción de ciudad y movilidad</t>
  </si>
  <si>
    <t>4. Ser ejemplo en la rendición de cuentas a la ciudadanía</t>
  </si>
  <si>
    <t>5. Ser transparente, incluyente, equitativa en género y garantista de la participación e involucramiento ciudadanos y del sectro privado</t>
  </si>
  <si>
    <t xml:space="preserve">6. Proveer un ecosistema adecuado para la innovación y adopción  de nuevas y mejores tecnologías de movilidad y de información y comunicación </t>
  </si>
  <si>
    <t xml:space="preserve">7. Prestar servicios eficientes, oportunos y de calidad a la ciudadanía, tanto en gestión como en trámites de la movilidad </t>
  </si>
  <si>
    <t>8. Contar con un excelente equipo humano y condiciones laborales que hagan de la Secretaría Distrital de Movilidad un lugar atractivo para trabajar y desarrollarse profesionalmente</t>
  </si>
  <si>
    <t>Producto</t>
  </si>
  <si>
    <t>Proceso</t>
  </si>
  <si>
    <t>Formato de Hoja de Vida Indicador</t>
  </si>
  <si>
    <t>Actividad</t>
  </si>
  <si>
    <t xml:space="preserve">CODIGO: PE01-PR01-F03 </t>
  </si>
  <si>
    <t>VERSIÓN 4.0</t>
  </si>
  <si>
    <t>Operación</t>
  </si>
  <si>
    <t>HOJA DE VIDA INDICADOR</t>
  </si>
  <si>
    <t>SECRETARÍA DISTRITAL DE MOVILIDAD</t>
  </si>
  <si>
    <t>SECCIÓN 1. Identificación del Indicador</t>
  </si>
  <si>
    <t>Constante</t>
  </si>
  <si>
    <t>1. Código SEGPLAN Meta Proyecto</t>
  </si>
  <si>
    <t>2.  Descripción Meta Proyecto de Inversión o de Gestión</t>
  </si>
  <si>
    <t>Apoyo</t>
  </si>
  <si>
    <t>Creciente</t>
  </si>
  <si>
    <t>3. Fuente PMR</t>
  </si>
  <si>
    <t>4. Dependencia responsable</t>
  </si>
  <si>
    <t>5. Meta con territorialización</t>
  </si>
  <si>
    <t>Misional</t>
  </si>
  <si>
    <t>Decreciente</t>
  </si>
  <si>
    <t>6. Proyecto</t>
  </si>
  <si>
    <t>7. Código del Proyecto</t>
  </si>
  <si>
    <t>Estratégico</t>
  </si>
  <si>
    <t>Suma</t>
  </si>
  <si>
    <t>8. Proceso</t>
  </si>
  <si>
    <t>9. Código del proceso</t>
  </si>
  <si>
    <t>Evaluación</t>
  </si>
  <si>
    <t>10. Objetivo estratégico</t>
  </si>
  <si>
    <t>11. Meta Producto</t>
  </si>
  <si>
    <t>SI</t>
  </si>
  <si>
    <t>12. Nombre del indicador</t>
  </si>
  <si>
    <t>13. Tipología</t>
  </si>
  <si>
    <t>Eficiencia</t>
  </si>
  <si>
    <t>Anual</t>
  </si>
  <si>
    <t>NO</t>
  </si>
  <si>
    <t>14. Fecha de programación</t>
  </si>
  <si>
    <t>15. Tipo anualización</t>
  </si>
  <si>
    <t>Semestral</t>
  </si>
  <si>
    <t>16. Objetivo y descripción del Indicador</t>
  </si>
  <si>
    <t>Trimestral</t>
  </si>
  <si>
    <t>17. Fuente u origen de Datos</t>
  </si>
  <si>
    <t>Mensual</t>
  </si>
  <si>
    <t>18. Fórmula de Cálculo</t>
  </si>
  <si>
    <t>19. Unidad de medida del indicador</t>
  </si>
  <si>
    <t>Eficacia</t>
  </si>
  <si>
    <t xml:space="preserve">20.  Nombre de las Variables </t>
  </si>
  <si>
    <t>VARIABLE 1 - Numerador</t>
  </si>
  <si>
    <t>VARIABLE 2 - Denominador</t>
  </si>
  <si>
    <t>Efectividad</t>
  </si>
  <si>
    <t>21. Unidad de medida (de la variable)</t>
  </si>
  <si>
    <t>22. Descripción de la variable</t>
  </si>
  <si>
    <t>23. Inicio de la Serie</t>
  </si>
  <si>
    <t>25. Línea base</t>
  </si>
  <si>
    <t>24. Fin de la Serie</t>
  </si>
  <si>
    <t>26. Valor de la Meta</t>
  </si>
  <si>
    <t>27. Frecuencia del reporte</t>
  </si>
  <si>
    <t xml:space="preserve">28. Observación a la magnitud propuesta para la Meta </t>
  </si>
  <si>
    <t>SECCIÓN 2. Seguimiento al Indicador</t>
  </si>
  <si>
    <t>Mes</t>
  </si>
  <si>
    <t>29. Numerador (Variable 1)</t>
  </si>
  <si>
    <t>Numerador Acumulado (Variable 1)</t>
  </si>
  <si>
    <t>30. Denominador (Variable 2)</t>
  </si>
  <si>
    <t>Denominador Acumulado (Variable 2)</t>
  </si>
  <si>
    <t>% Cumplimiento del período reportado</t>
  </si>
  <si>
    <t>% Cumplimiento en la vigencia</t>
  </si>
  <si>
    <t>% Cumplimiento de la meta</t>
  </si>
  <si>
    <t xml:space="preserve">Enero </t>
  </si>
  <si>
    <t>Febrero</t>
  </si>
  <si>
    <t>Marzo</t>
  </si>
  <si>
    <t>Abril</t>
  </si>
  <si>
    <t>Mayo</t>
  </si>
  <si>
    <t>Junio</t>
  </si>
  <si>
    <t>Julio</t>
  </si>
  <si>
    <t>Agosto</t>
  </si>
  <si>
    <t>Septiembre</t>
  </si>
  <si>
    <t>Octubre</t>
  </si>
  <si>
    <t>Noviembre</t>
  </si>
  <si>
    <t>Diciembre</t>
  </si>
  <si>
    <t>31. Observaciones del avance de meta en el periodo</t>
  </si>
  <si>
    <t>SECCIÓN 3. Análisis de tendencia del Indicador</t>
  </si>
  <si>
    <t>32. Avances y logros</t>
  </si>
  <si>
    <t>33.Retrasos y soluciones</t>
  </si>
  <si>
    <t>34. Beneficios para la Comunidad/Entidad</t>
  </si>
  <si>
    <t>SECCIÓN 4. Actualización y Responsables del reporte</t>
  </si>
  <si>
    <t>35. Control de actualizaciones</t>
  </si>
  <si>
    <t xml:space="preserve">36. Fecha </t>
  </si>
  <si>
    <t>37. Campo modificado</t>
  </si>
  <si>
    <t>38.Modificación realizada.</t>
  </si>
  <si>
    <t>39. Responsable del Análisis</t>
  </si>
  <si>
    <t>40. Responsable del reporte</t>
  </si>
  <si>
    <t>41. Director / Jefe de Oficina / Subdirector</t>
  </si>
  <si>
    <t>44. Subsecretario (a) / Ordenador (a) de gasto</t>
  </si>
  <si>
    <t>42. Firma Director / Jefe Oficina</t>
  </si>
  <si>
    <t>45. Firma Subsecretario  (a) / Ordenador (a) de gasto</t>
  </si>
  <si>
    <t>43. Firma Subdirector</t>
  </si>
  <si>
    <t>Formato de Anexo de Acitividades</t>
  </si>
  <si>
    <t>CÓDIGO: PE01-PR01-F11</t>
  </si>
  <si>
    <t>SUBSECRETARÍA RESPONSABLE:</t>
  </si>
  <si>
    <t>Sección No. 2: EJECUCIÓN</t>
  </si>
  <si>
    <t>1. NÚMERO</t>
  </si>
  <si>
    <t>2. ACTIVIDADES PRIMARIAS</t>
  </si>
  <si>
    <t>4. No.</t>
  </si>
  <si>
    <t>5. ACTIVIDADES SECUNDARIAS</t>
  </si>
  <si>
    <t>TIPOLOGÍA</t>
  </si>
  <si>
    <t>Porcentaje</t>
  </si>
  <si>
    <t>Cantidad</t>
  </si>
  <si>
    <t>240 - 52 estrategias integrales de seguridad vial que incluyan cultura ciudadana implementadas en un punto, tramo o zona.</t>
  </si>
  <si>
    <t>1032 - Gestión y control de tránsito y transporte</t>
  </si>
  <si>
    <t>Dirección de Control y Vigilancia</t>
  </si>
  <si>
    <t>Gestión y control de tránsito y transporte</t>
  </si>
  <si>
    <t>PM04</t>
  </si>
  <si>
    <t>ANGELICA PICO</t>
  </si>
  <si>
    <t>Porcentaje de avance en actividades ejecutadas / Porcentaje total de avance de actividades programado en la vigencia</t>
  </si>
  <si>
    <t>Porcentaje de avance en actividades ejecutadas</t>
  </si>
  <si>
    <t>Porcentaje total de avance de actividades programado en la vigencia</t>
  </si>
  <si>
    <t>Meta mensual</t>
  </si>
  <si>
    <t>Control y vigilancia - Sistema Inteligente de Transporte</t>
  </si>
  <si>
    <t>ALEJANDRO FORERO GUZMAN</t>
  </si>
  <si>
    <t>PM03</t>
  </si>
  <si>
    <t>Auditorías a empresas de transporte público</t>
  </si>
  <si>
    <t>El objetivo del indicador es medir la cantidad de empresas a las cuales se les ha realizado visita administrativa ya sea de auditoria o de seguimiento en relación con las visitas administrativas que se encontraban  programadas para el período de reporte.</t>
  </si>
  <si>
    <t>Control y vigilancia - Reporte de actividades de los contratistas del grupo de auditorias</t>
  </si>
  <si>
    <t>No. De visitas administrativas realizadas</t>
  </si>
  <si>
    <t>Es la cantidad de visitas administrativas ya sea de auditoria o de seguimiento que se realiza a las empresas prestadoras del servicio de transporte público; ya sea colectivo, individual o masivo.</t>
  </si>
  <si>
    <t xml:space="preserve"> No. De Visitas administrativas programadas</t>
  </si>
  <si>
    <t>Es el número de visitas administrativas que se tiene programado realizar en el período de tiempo del reporte.</t>
  </si>
  <si>
    <t>ANGELICA PICO-ANALISIS/LUIS HUMBERTO GONZALEZ-INFORMACION</t>
  </si>
  <si>
    <t>Número de señales verticales instaladas</t>
  </si>
  <si>
    <t xml:space="preserve"> Número de km demarcados</t>
  </si>
  <si>
    <t xml:space="preserve">Implementación 100% segunda fase - Sistema Inteligente de Transporte
</t>
  </si>
  <si>
    <t>Porcentaje de implementación de la segunda fase del Sistema Inteligente de Transporte</t>
  </si>
  <si>
    <t xml:space="preserve">Diseño e implementación 100% de la segunda fase de semáforos inteligentes
</t>
  </si>
  <si>
    <t xml:space="preserve"> Porcentaje de implementación de la segunda fase de semáforos inteligentes</t>
  </si>
  <si>
    <t xml:space="preserve">Diseño e implementación 100% de la primera fase de Detección Electrónica de Infracciones (DEI)
</t>
  </si>
  <si>
    <t>Porcentaje de diseño e implementación de la primera fase de Detección Electrónica de Infracciones (DEI)</t>
  </si>
  <si>
    <t>N.A</t>
  </si>
  <si>
    <t>Formato de Anexo de Actividades</t>
  </si>
  <si>
    <t>DIANA VIDAL</t>
  </si>
  <si>
    <t>CODIGO Y NOMBRE DEL PROYECTO DE INVERSIÓN O PROCESO</t>
  </si>
  <si>
    <t>ALMA ISABEL RONCALLO DÍAZ</t>
  </si>
  <si>
    <t>Demarcar el total de malla vial construida y conservada</t>
  </si>
  <si>
    <t>Señalizar verticalmente del total de malla vial construida y conservada</t>
  </si>
  <si>
    <t>Versión: 6.0</t>
  </si>
  <si>
    <t>VERSIÓN 3.0</t>
  </si>
  <si>
    <t>6. PONDERACIÓN
ACTIVIDAD SECUNDARIA</t>
  </si>
  <si>
    <t>7. FECHA ESTIMADA DE  EJECUCIÓN</t>
  </si>
  <si>
    <t>8. AVANCE PONDERADO</t>
  </si>
  <si>
    <t>9. FECHA EJECUCIÓN</t>
  </si>
  <si>
    <t>10. OBSERVACIONES</t>
  </si>
  <si>
    <t>3. PONDERACIÓN
ACTIVIDAD PRIMARIA</t>
  </si>
  <si>
    <t>META POA ASOCIADA</t>
  </si>
  <si>
    <t>Formato de programación y seguimiento al Plan Operativo Anual de gestión con inversión</t>
  </si>
  <si>
    <t>CODIGO Y NOMBRE DEL PROYECTO DE INVERSIÓN O DEL POA SIN INVERSIÓN</t>
  </si>
  <si>
    <t>(No. De visitas administrativas realizadas / No. De Visitas administrativas programadas)*100</t>
  </si>
  <si>
    <t>Implementación 100% segunda fase - Sistema Inteligente de Transporte</t>
  </si>
  <si>
    <t>231 - Implementación 100% segunda fase - Sistema Inteligente de Transporte</t>
  </si>
  <si>
    <t>Actividades para la segunda fase del Sistema Inteligente de Transporte</t>
  </si>
  <si>
    <t>El objetivo del indicador es medir el porcentaje de avance de las actividades a desarrollar  tendientes a la implementación de la segunda fase del Sistema Inteligente de Transporte</t>
  </si>
  <si>
    <t>Se registra el porcentaje de actividades desarrolladas sobre las programadas para la segunda fase del Sistema Inteligente de Transporte</t>
  </si>
  <si>
    <t>Se registra el porcentaje  de actividades programadas para la segunda fase del Sistema Inteligente de Transporte</t>
  </si>
  <si>
    <t>14. Realizar 133 visitas administrativas y de seguimiento a empresas prestadoras del servicio público de transporte.</t>
  </si>
  <si>
    <t>Trim  1</t>
  </si>
  <si>
    <t>Trim  2</t>
  </si>
  <si>
    <t>Trim  3</t>
  </si>
  <si>
    <t>Trim  4</t>
  </si>
  <si>
    <t>TOTAL AÑO</t>
  </si>
  <si>
    <t>Prog</t>
  </si>
  <si>
    <t>Ejec</t>
  </si>
  <si>
    <t>Enero de 2018</t>
  </si>
  <si>
    <t>Diciembre de 2018</t>
  </si>
  <si>
    <t>Sección No. 1: PROGRAMACION  VIGENCIA 2018</t>
  </si>
  <si>
    <t>Sección No. 1: PROGRAMACION  VIGENCIA _2018</t>
  </si>
  <si>
    <t>La cifra acumulada del primer trimestre de la vigencia 2018, está superando considerablemente la meta establecida para este período de tiempo pues se encontraba en 24,50 kilómetros carril demarcados y se llevan con corte a 31 de marzo  45,07 kilómetros carril demarcados, lo que significa que a la fecha se tiene un porcentaje acumulado de cumplimiento para la vigencia de 183,96%; esto gracias a la gestión que se ha venido adelnatando con los contratistas de las cinco zonas en las cuales se encuntra actualmente dividida la ciudad y que atienden los contratos de señalización de manera integral en la ciudad.</t>
  </si>
  <si>
    <t>Al realizar la demarcación de vías en la ciudad se incrementa  la seguridad vial , en la medida  que los diferentes actores viales conozcan y  respeten la demarcación , pues cabe mencionar que la inversión realizada por  la entidad y la ciudad en materia de demarcación es muy grande cada año y  debe mantenerse de manera constante pues la pintura se borra o se desgasta; es así como la Entidad vela porque las garantías de las implmentaciones se cumplan pero la misma depende directamente de la calidad de la vía, las condiciones ambientales, y una serie de factores que se tienen en cuenta en el anexo técnico que forma parte integral de  cada contrato; de manera tal que la demarcación es una labor con un  costo representativo en las finanzas de la ciudad, que en la medida en que sea reconocido y valorado por la ciudadanía mejora las condiciones de movilidad y de seguridad de los habitantes y visitantes.</t>
  </si>
  <si>
    <t>La cifra acumulada del primer trimestre de la vigencia 2018, está superando considerablemente la meta establecida para este período de tiempo pues la misma era de 150 señales verticales instaladas y se llevan con corte a 31 de marzo  1646 instaladas,  lo que significa que a la fecha se tiene un porcentaje acumulado de cumplimiento para la vigencia de 1097,33%; esto gracias a la gestión que se ha venido adelnatando con los contratistas de las cinco zonas en las cuales se encuntra actualmente dividida la ciudad y que atienden los contratos de señalización de manera integral en la ciudad.</t>
  </si>
  <si>
    <t>La seguridad vial se ve incrementada en la medida en que se aumente la cantidad de señales verticales instaladas, siempre y cuando los diferentes actores viales las conozcan y les den cumplimiento, puesto que más que la instalación la seguridad se dá en la medida en que se respete lo que indica cada una de las señales; es así como con la inversión que realiza la entidad y con el apoyo de la ciudadanía que debe valorar y acatar esa inversión,  las condiciones de movilidad y de seguridad de los habitantes y visitantes de la ciudad se mejora puesto que las condiciones de desplazamiento lo hacen.</t>
  </si>
  <si>
    <t>N/A</t>
  </si>
  <si>
    <t>En el primer trimestre de la vigencia, se estructuró toda la docuemntación técnica que permitió la contratación de los Servicios profesionales para la interventoría  del Convenio 1029 del 2010, servicio que actualemnte se presta a la entidad, y su ejecucion se encuentra en normal  desarrollo de las actividades programadas en el cronogramaga pactado para efectos de seguimiento y control de la operacion y mantenimiento del Centro de Gestión de Tránsito, de l aRed de Comunicaciones del SIT y demas componentes que integran el SIT en el marco del Convenio 1029 del 2010.</t>
  </si>
  <si>
    <t>En conjunto el desarrollo de las actividades d elas metas 11,12 y 13, buscan Implementar un sistema de gestión y control de la demanda de transporte conformado por sistemas inteligentes y diversas tecnologías que permitan una operación y control efectivo de las variables que afectan la movilidad, garantizando el tiempo promedio de viaje en la ciudad de 56 minutos.</t>
  </si>
  <si>
    <t>Servicios de Información en Nube electrónica</t>
  </si>
  <si>
    <t>primer trimestre: La entidad, se encuntra en ejecucion del contrato para la Implementación del sistema de semáforos inteligente SSI - para la ciudad de Bogotá, adjudicado en Diciembre del 2017 e incluye vigencia futruras 2018 y 2019, las cuales han sido comprometidas debidamente con la legalización del mismo.</t>
  </si>
  <si>
    <t>Durante el primer trimestre de la vigencia 2018, se realizó la Adición del contrato N° 2017-1319, lo cual permitira  continuar con los servicios técnicos y tecnológicos de comparendos por medio de  dispositivos móviles y bolígrafos digitales para gestión de comparendos.</t>
  </si>
  <si>
    <t>Servicios profesionales para la interventoría Convenio 1029 del 2010</t>
  </si>
  <si>
    <t>Estudios previos  y estructuración técnica, financiera  y legal para llevar a cabo la contratación directa de la Universidad Distrital Francisco Jose de Caldas para realizar la Interventoría Integral del Convenio 1029.</t>
  </si>
  <si>
    <t>Licenciamiento de Autocad</t>
  </si>
  <si>
    <t>Estudios previos  y estructuración técnica, financiera  y legal para llevar a cabo la contratación para el licenciamiento de Autocad.</t>
  </si>
  <si>
    <t>Estudios previos  y estructuración técnica, financiera  y legal para llevar a cabo la contratación del servicio de informacion en nube electrónica.</t>
  </si>
  <si>
    <t>PARTE 1. Identificación del Indicador</t>
  </si>
  <si>
    <t>PARTE 2. Seguimiento al Indicador</t>
  </si>
  <si>
    <t>PARTE 3. Actualización y Responsables del reporte</t>
  </si>
  <si>
    <t>Magnitud Ejecutada</t>
  </si>
  <si>
    <t xml:space="preserve">Magnitud programada </t>
  </si>
  <si>
    <t>HOJA DE VIDA DEL INDICADOR</t>
  </si>
  <si>
    <t>Código: PE01-PR06-F03</t>
  </si>
  <si>
    <t>Versión: 3.0</t>
  </si>
  <si>
    <t>Código SEGPLAN Meta/Actividad Proyecto</t>
  </si>
  <si>
    <t>Descripción Meta/Actividad Proyecto de Inversión o de Gestión</t>
  </si>
  <si>
    <t>Meta/Actividad con territorialización</t>
  </si>
  <si>
    <t>Dependencia responsable</t>
  </si>
  <si>
    <t>Indicador PMR</t>
  </si>
  <si>
    <t>Nombre Proyecto</t>
  </si>
  <si>
    <t>Código del Proyecto</t>
  </si>
  <si>
    <t>Código del proceso</t>
  </si>
  <si>
    <t>Objetivo estratégico</t>
  </si>
  <si>
    <t>Meta Sectorial</t>
  </si>
  <si>
    <t>Tipología</t>
  </si>
  <si>
    <t>Tipo anualización</t>
  </si>
  <si>
    <t>Nombre del indicador</t>
  </si>
  <si>
    <t>Fecha de programación</t>
  </si>
  <si>
    <t>Objetivo y descripción del Indicador</t>
  </si>
  <si>
    <t>Fuente u origen de Datos</t>
  </si>
  <si>
    <t>Fórmula de Cálculo</t>
  </si>
  <si>
    <t>Unidad de medida del indicador</t>
  </si>
  <si>
    <t>Magnitud ejecutada mensual</t>
  </si>
  <si>
    <t>Magnitud programada mensual</t>
  </si>
  <si>
    <t>Magnitud ejecutada Acumulada</t>
  </si>
  <si>
    <t xml:space="preserve"> Magnitud programada acumulada</t>
  </si>
  <si>
    <t>% Avance frente a la meta mensual</t>
  </si>
  <si>
    <t xml:space="preserve">Nombre de las Variables </t>
  </si>
  <si>
    <t>Unidad de medida (de la variable)</t>
  </si>
  <si>
    <t>Descripción de la variable</t>
  </si>
  <si>
    <t>Inicio de la Serie</t>
  </si>
  <si>
    <t>Fin de la Serie</t>
  </si>
  <si>
    <t>Frecuencia del reporte</t>
  </si>
  <si>
    <t>Línea base</t>
  </si>
  <si>
    <t>Valor de la Meta</t>
  </si>
  <si>
    <t>% Avance Acumulado frente al PDD</t>
  </si>
  <si>
    <t xml:space="preserve">Justificación meta inferior a línea base </t>
  </si>
  <si>
    <t>Acumulado cuatrienio</t>
  </si>
  <si>
    <t>% Avance acumulado</t>
  </si>
  <si>
    <t>Descripción del avance de meta en el periodo</t>
  </si>
  <si>
    <t>Descripción avances y logros</t>
  </si>
  <si>
    <t>Descripción retrasos y soluciones</t>
  </si>
  <si>
    <t>Beneficios para la Comunidad/Entidad</t>
  </si>
  <si>
    <t>Control de actualizaciones</t>
  </si>
  <si>
    <t xml:space="preserve">Fecha </t>
  </si>
  <si>
    <t>Campo modificado</t>
  </si>
  <si>
    <t>Modificación realizada.</t>
  </si>
  <si>
    <t>Responsable del Análisis</t>
  </si>
  <si>
    <t>Responsable del reporte</t>
  </si>
  <si>
    <t>Jefe de Oficina y/o Subdirector(a)</t>
  </si>
  <si>
    <t>Firma Jefe Oficina y/o Subdirector(a)</t>
  </si>
  <si>
    <t>Fortalecimiento institucional de la estructura organizacional del IDPYBA Bogotá</t>
  </si>
  <si>
    <t>PE03</t>
  </si>
  <si>
    <t>Realizar el fortalecimiento institucional de la estructura orgánica y funcional de la estructura orgánica y funcional de la SDA, IDGER, JBB, E  IDPYBA</t>
  </si>
  <si>
    <t>Grupo Comunicaciones</t>
  </si>
  <si>
    <t>Plan de Acción</t>
  </si>
  <si>
    <t xml:space="preserve">Articular un plan de seguimiento a la gestión y respuesta oportuna a los requerimientos técnicos, jurídicos, contractuales y disciplinarios </t>
  </si>
  <si>
    <t>PA01; PA02; PA03; PA04; PA05</t>
  </si>
  <si>
    <t>Actividades que se ejecutaron para la implementacion de los procesos transversales</t>
  </si>
  <si>
    <t>Cantidad de actividades que se ejecutaron para la implementacion de los procesos transversales</t>
  </si>
  <si>
    <t>PA04</t>
  </si>
  <si>
    <t>Planes De Acción O Gestión Formulados.</t>
  </si>
  <si>
    <t>Implementar un plan de acción para el cumplimiento de la estrategia de los procesos TIC del Instituto acorde con los lineamientos establecidos en el Decreto 415 de 2016</t>
  </si>
  <si>
    <t>Subdireccion de Gestion Corporativa - TIC</t>
  </si>
  <si>
    <t>Actividades ejecutadas para el fortalecimiento de los canales de comunicación</t>
  </si>
  <si>
    <t>Actividades programadas para el fortalecimiento de los canales de comunicación</t>
  </si>
  <si>
    <t>Planes Estratégicos Formulados</t>
  </si>
  <si>
    <t>Planes De Acción O Gestión Con Seguimiento</t>
  </si>
  <si>
    <t>Actividades ejecutadas del Plan del trabajo/Actividades programadas en el plan de trabajo</t>
  </si>
  <si>
    <t>Actividades ejecutadas del Plan del trabajo</t>
  </si>
  <si>
    <t>Actividades programadas en el plan de trabajo</t>
  </si>
  <si>
    <t>CANTIDAD</t>
  </si>
  <si>
    <t>PLAN DE ACCION</t>
  </si>
  <si>
    <t>PA02</t>
  </si>
  <si>
    <t>Medir la implementación un plan de accion de la estrategia de los procesos TIC del Instituto acorde con los lineamientos</t>
  </si>
  <si>
    <t>Actividades que se ejecutaron para la implementacion de plan de trabajo TIC/Actividades que se programaron para la implementacion implementacion de plan de trabajo TIC</t>
  </si>
  <si>
    <t>Diagnósticos Desarrollados</t>
  </si>
  <si>
    <t>Con este indicador se busca realizar el seguimiento a la meta para obtener un diagnóstico que permita tener claridad sobre los requerimientos de personal de planta de acuerdo con  las cargas requeridas para el óptimo desarrollo de las actividades propias del Instituto</t>
  </si>
  <si>
    <t>Actividades ejecutadas para la realización de Diagnóstico / actividades programadas para la realización de Diagnóstico</t>
  </si>
  <si>
    <t>Actividades ejecutadas para la realización de Diagnóstico</t>
  </si>
  <si>
    <t xml:space="preserve"> Actividades programadas para la realización de Diagnóstico</t>
  </si>
  <si>
    <t>Está conformado por las actividades ejecutadas para proceder con el diagnóstico que permita tener claridad sobre los requerimientos de personal de planta de acuerdo con  las cargas requeridas para el óptimo desarrollo de las actividades propias del Instituto</t>
  </si>
  <si>
    <t>Está conformado por las actividades programadas para proceder con el diagnóstico que permita tener claridad sobre los requerimientos de personal de planta de acuerdo con  las cargas requeridas para el óptimo desarrollo de las actividades propias del Instituto</t>
  </si>
  <si>
    <t>MENSUAL</t>
  </si>
  <si>
    <t>Actividades ejecutadas del Plan de seguimiento/Actividades programadas en el plan de seguimiento</t>
  </si>
  <si>
    <t>Enero</t>
  </si>
  <si>
    <t>SUBDIRECTOR DE GESTION CORPORATIVA</t>
  </si>
  <si>
    <t>Subdirección de Gestión Corporativa</t>
  </si>
  <si>
    <t>Acciones de fortalecimiento realizadas</t>
  </si>
  <si>
    <t>LUZ JOHANA CASTILLO - CONTRATISTA SGC</t>
  </si>
  <si>
    <t xml:space="preserve">GRUPO DE COMUNICACIONES </t>
  </si>
  <si>
    <t>Actividades ejecutadas para el fortalecimiento de los canales de comunicación / Actividades programadas para el fortalecimiento de los canales de comunicación</t>
  </si>
  <si>
    <t>1 de enero de 2021</t>
  </si>
  <si>
    <t>Articular una (1)  batería de herramientas de planeación para el instituto distrital de protección y bienestar animal</t>
  </si>
  <si>
    <t>Oficina Asesora de Planeación</t>
  </si>
  <si>
    <t>PE01</t>
  </si>
  <si>
    <t>Instrumentos De Gestión Y Control Optimizados</t>
  </si>
  <si>
    <t>ENERO 2021</t>
  </si>
  <si>
    <t>Articular herramientas de planeación para el instituto distrital de protección y bienestar animal</t>
  </si>
  <si>
    <t>Plan de acción</t>
  </si>
  <si>
    <t xml:space="preserve"> Instrumentos De Gestión Y Control en Ejecución / Instrumentos De Gestión Y Control Identificados</t>
  </si>
  <si>
    <t xml:space="preserve"> Instrumentos De Gestión Y Control  en Ejecución</t>
  </si>
  <si>
    <t>Instrumentos De Gestión Y Control Identificados</t>
  </si>
  <si>
    <t>Herramientas de Planeación Articuladas en Ejecución</t>
  </si>
  <si>
    <t>Herramientas de Planeación Articuladas Identificadas por las dependencias del Instituto</t>
  </si>
  <si>
    <t>% Avance de meta acumulado</t>
  </si>
  <si>
    <t>Avance en la implementación del sistema de gestión</t>
  </si>
  <si>
    <t>El Objetivo del Indicador "Avance en la implementación del sistema de gestión" es hacer seguimiento a las actividades que son programadas en el Plan de Acción y las Actividades que se ejecutaron en un periodo determinado, asegurando el cumplimiento o la reprogramación de las actividades</t>
  </si>
  <si>
    <t xml:space="preserve">Actividades ejecutadas descritas en el Plan de Acción desarrolladas en un periodo de tiempo determinado </t>
  </si>
  <si>
    <t>Equipo MIPG-Oficina Asesora de Planeación</t>
  </si>
  <si>
    <t>Afianzar la estructura organizacional productiva e integra, a través del desarrollo de capacidades del talento humano y un ambiente cordial</t>
  </si>
  <si>
    <t>Afianzar la estructura organizacional productiva e integra, a través del desarrollo de capacidades del talento humano y un ambiente cordial
Garantizar accesibilidad a la información institucional a los grupos de valor, a través de los mecanismos y canales que disponga el Instituto</t>
  </si>
  <si>
    <t xml:space="preserve">Desarrollar herramientas técnicas, dinámicas y confiables, a través del manejo y gestión de conocimiento. </t>
  </si>
  <si>
    <t xml:space="preserve">
Afianzar la estructura organizacional productiva e integra, a través del desarrollo de capacidades del talento humano y un ambiente cordial</t>
  </si>
  <si>
    <t>Desarrollar herramientas técnicas, dinámicas y confiables, a través del manejo y gestión de conocimiento. 
Garantizar accesibilidad a la información institucional a los grupos de valor, a través de los mecanismos y canales que disponga el Instituto</t>
  </si>
  <si>
    <t>Garantizar accesibilidad a la información institucional a los grupos de valor, a través de los mecanismos y canales que disponga el Instituto</t>
  </si>
  <si>
    <t>Ximena Andrea Castro Pinto</t>
  </si>
  <si>
    <t>GOTARDO ANTONIO YÁÑEZ ÁLVAREZ</t>
  </si>
  <si>
    <t>YOHANNA VILLEGAS CARO - CATALINA CRUZ</t>
  </si>
  <si>
    <t xml:space="preserve">FORMATO DE REPORTE DEL MES DE ABRIL </t>
  </si>
  <si>
    <t>JUAN CARLOS SANABRIA MEDINA - PROFESIONAL UNIVERSIATARIO</t>
  </si>
  <si>
    <t>Yuly Patricia Castro Beltrán - Jefe Oficina Asesora Jurídica / Gotardo Antonio Yáñez Álvarez - Subdirector de Gestión Corporativa</t>
  </si>
  <si>
    <t>Realizar diagnóstico e implementación de cargas laborales del Instituto Distrital de Protección y Bienestar Animal</t>
  </si>
  <si>
    <t>Fortalecer los canales de comunicación</t>
  </si>
  <si>
    <t>Implementar el Modelo Integrado de Planeación y Gestión- MIPG</t>
  </si>
  <si>
    <t>Realizar el fortalecimiento institucional de la estructura orgánica y funcional de la SDA, IDIGER, JBB, E IDPYBA</t>
  </si>
  <si>
    <t>Realizar un diagnostico de fortalecimiento institucional que cumpla con las necesidades de los procesos transversales del IDPYBA</t>
  </si>
  <si>
    <t>14. Realizar 241 visitas administrativas y de seguimiento a empresas prestadoras del servicio público de transporte.</t>
  </si>
  <si>
    <t>Demarcar 2.600 kilómetro carril de vías</t>
  </si>
  <si>
    <t>Instalar 35.000 señales verticales de pedestal</t>
  </si>
  <si>
    <t>Realizar el 100% de las actividades para la segunda fase del Sistema Inteligente de Tranporte - SIT</t>
  </si>
  <si>
    <t>Realizar el 100% de las actividades para la segunda fase de Semáforos Inteligentes.</t>
  </si>
  <si>
    <t>Realizar el 100% de las actividades para la primera fase de Detección Electrónica DEI</t>
  </si>
  <si>
    <t>Subsecretaría de Servicios de la Movilidad</t>
  </si>
  <si>
    <t>NICOLAS ADOLFO CORREAL HUERTAS</t>
  </si>
  <si>
    <t>PLAN DE DESARROLLO - BOGOTÁ MEJOR PARA TODOS 2016-2020</t>
  </si>
  <si>
    <t>SUBDIRECTOR DE GESTIÓN CORPORATIVA</t>
  </si>
  <si>
    <t>Medir el porcentaje del implementación de los procesos transversales del Instituto, tales como financieros, administrativos, entre otros.</t>
  </si>
  <si>
    <t>PLAN DE ACCIÓN</t>
  </si>
  <si>
    <t>Actividades que se ejecutaron para la implementación de los procesos transversales</t>
  </si>
  <si>
    <t>Oficina Asesora Jurídica  y SGC - Gestión Contractual</t>
  </si>
  <si>
    <t>Medir el desarrollo operativo de la Oficina Asesora  Jurídica  y  el área  contractual  conforme a los requerimientos internos  y externos allegados a cada área para la atención  oportuna de los mismos.</t>
  </si>
  <si>
    <t>Cada requerimiento allegado a la Oficina Asesora Jurídica ha sido resuelto dentro de los términos legales establecidos, dando cumplimiento a nuestras funciones como oficina asesora.
Cada  tarea asignada a  gestión contractual desde las áreas misionales y administrativas del Instituto y  desde  los  ciudadanos u organismos  externos  han sido desarrolladas en los términos estipulados, con el fin de garantizar el servicio.</t>
  </si>
  <si>
    <t>La Oficina Asesora Jurídica a través de los 3 grupos que la conforman: Grupo de Defensa Judicial, Grupo de Asuntos Normativos, y Grupo de Asuntos Administrativos,  atiende la totalidad delos  requerimientos asignados a la dependencia, por lo que, para cumplir con dicha labor se plantea la programación de 5 actividades en relación a: 
1. La representación judicial, extrajudicial y administrativamente del Instituto en los procesos y actuaciones que se instauren en su contra o aquellos que el Instituto deba promover. 
2. El acompañamiento a las diligencias de entrega de bienes inmuebles oficiadas por los jueces de la república, alcaldes locales e inspectores de policía al Instituto, velando por la protección y el bienestar de los animales hallados en el lugar.
3. La elaboración el estudio jurídico de acuerdos, decretos, resoluciones, reglamentos y demás actos administrativos requeridos para el cumplimiento de los objetivos del Instituto. 
4. Estudiar los presuntos casos de maltrato animal conocidos por el instituto, dando impulso a los procesos contravencionales y/o penales en cada una de sus etapas procesales.
5. Seguimiento a los requerimientos allegados y atendidos por la OAJ controlando sus términos de emisión.
Desde materia contractual y Disciplinaria, se planteó la programación de  2 actividades  en el aspecto de  contratación estatal  donde  permita evidenciar  el grado de   de  suscripción de contratos   y modificaciones contractuales   mes a mes y  también   el nivel de atención  a las  diferentes solicitudes que  yacen de la contratación estatal  como certificaciones, respuesta a proposiciones; acompañamiento y seguimiento en la formulación, actualización y ejecución entre otras. Para el Aspecto Disciplinario se planteó una actividad  donde  se registrar el desarrollo de cada proceso  respetando el debido proceso y la reserva  que conlleva.</t>
  </si>
  <si>
    <t>Vanessa Páez - Profesional Universitaria Jurídica / María Isabela Tabaco Quemba - contratista SGC</t>
  </si>
  <si>
    <t>Desarrollar herramientas técnicas, pertinentes, dinámicas y confiables, a través del manejo y gestión de conocimiento, que apoye una toma de decisiones y una rendición cuentas transparente. Integrar las herramientas de planeación, gestión y control, mediante un enfoque basado en el modelo integrado de planeación y gestión MIPG.</t>
  </si>
  <si>
    <t>Actividades ejecutadas para la implementación MIPG/Actividades programadas para para la implementación MIPG</t>
  </si>
  <si>
    <t>Actividades ejecutadas para la implementación MIPG</t>
  </si>
  <si>
    <t>Actividades programadas para para la implementación MIPG</t>
  </si>
  <si>
    <t>Actividades Programadas para dar cumplimiento al  Plan de Acción para el cumplimiento de la Implementación del Sistema de Gestión de Calidad</t>
  </si>
  <si>
    <t>% Avance Acumulado frente al PHD</t>
  </si>
  <si>
    <t xml:space="preserve">Medir el fortalecimiento de los canales de Comunicación  del Instituto  a través de actividades y tareas como implementación de campañas de comunicación  internas y externas, diseño de piezas gráficas, producción de videos, cubrimiento y divulgación de actividades del IDPYBA, gestión de Redes Sociales y Página Web, y gestión y relacionamiento con los medios de comunicación </t>
  </si>
  <si>
    <t xml:space="preserve">Esta conformado por las actividades  realizadas por el equipo de comunicaciones  con el fin de fortalecer los canales de comunicación del IDPYBA, a través de diseño de piezas gráficas, producción de videos,  gestión en Redes Sociales y Página Web, implementación de campañas internas y externas, cubrimientos periodísticos  y la  gestión y relacionamiento con los medios de comunicación. </t>
  </si>
  <si>
    <t xml:space="preserve">Corresponde a las actividades  programadas por el equipo de comunicaciones  con el fin de fortalecer los canales de comunicación del IDPYBA, a través de diseño de piezas gráficas, producción de videos,  gestión en Redes Sociales y Página Web, implementación de campañas internas y externas, cubrimientos periodísticos  y la  gestión y relacionamiento con los medios de comunicación. </t>
  </si>
  <si>
    <t xml:space="preserve">La meta  al ser  por demanda permite evidenciar  que la Oficina Asesora Jurídica se encuentra  inmersa en la dinámica de responder al volumen que  va recibiendo los requerimientos, ya que su misionalidad  radica en el apoyo  trasversal a nivel administrativo  de la entidad, por ello se  evidencia  que cada  requerimiento fue  gestionado conforme; 1.  al procedimiento del área. 2.en el marco de la normatividad vigente y  3. atendido de manera oportuna  para no entorpecer  la funcionalidad del Instituto.						</t>
  </si>
  <si>
    <t>Los beneficios para la entidad con la realización de las Herramientas de Planeación que articulen al Instituto facilita el acceso de la información de la ejecución de las magnitudes fisicas, financieras y permiten la toma de decisiones ajustadas a las necesidades de la población animal.</t>
  </si>
  <si>
    <t xml:space="preserve">Se realizaron los ajustes necesarios al proyecto de rediseño y se presentó una reprogramación al cronograma de acuerdo a las nuevas realidades, razon por la cual se reajusta la magnitud anual del indicador de la Meta 1 para el año 2021 pasando de 0,4 a 0,3 </t>
  </si>
  <si>
    <t xml:space="preserve">Para este reporte no se presentó ningun retraso. </t>
  </si>
  <si>
    <t>Ingrid Elizabeth Torres Rodriguez</t>
  </si>
  <si>
    <t>Ninguno</t>
  </si>
  <si>
    <t>No se presentó ningún retraso para el cumplimiento de la meta, por consiguiente, no se plantearon soluciones a los mismos.</t>
  </si>
  <si>
    <t>Se está cumpliendo con el objeto, funciones y misionalidad establecidas en las disposiciones que rigen la entidad, dirigidas al bienestar y protección de la fauna silvestre y doméstica que habita en el Distrito Capital.</t>
  </si>
  <si>
    <t>*La ciudadanía podrá contar con herramientas que facilitan el acceso y la transparencia de la información generada al interior del Instituto.
*Contar con la documentación actualizada asociada a los trámites y/o servicios que presta le entidad.
*El levantamiento, actualización y eliminación de los documentos que  permite asegurar que cada actividad que se desarrolla  refleja y respalda las políticas existentes. 
*Cuando las políticas y procedimientos se siguen al pie de la letra y están bien escritos promueven la eficiencia, eficacia y consistencia, mientras sostienen la visión de la organización.
*El Instituto ya cuenta con su página web alineada a la ley de transparencia y acceso a la información, donde la ciudadanía puede consultar el desarrollo de las diferentes actividades que desarrolla en la ciudad</t>
  </si>
  <si>
    <t xml:space="preserve"> </t>
  </si>
  <si>
    <t xml:space="preserve">El cumplimiento de esta meta genera un beneficio a la ciudad en el sentido de la prestación de los servicios ofrecidos a la ciudadanía y   poder fortalecer la imagen del Instituto y su articulación con el sector y la comunidad, además   la entidad puede  tener la plena confianza que los procesos  están siendo sistematizados para  cualquier requerimiento, y se  esta  cumpliendo con los organismos de control.		</t>
  </si>
  <si>
    <t>Henry Rincón - Leidy Rodríguez - Nancy Montero - Andrés Guerrero</t>
  </si>
  <si>
    <t>Durante este mes, se realizó la presentación de la propuesta de rediseño ante el Comité Directivo de la Entidad. Y se envió proyecto de documento al DASC y a la SDH.</t>
  </si>
  <si>
    <t xml:space="preserve">La dependencia de comunicaciones realiza una divulgación de información de manera permanente para comunicar las acciones adelantadas por las  áreas misionales del IDPYBA a través de diversos productos, contenidos y piezas de comunicación, en los diferentes canales internos y externos con los que cuenta la entidad. </t>
  </si>
  <si>
    <t xml:space="preserve">Gracias a la gestión realizada por el grupo de comunicaciones se ha logrado una divulgación externa de tipo permanente sobre la misionalidad del Instituto, como de los avances y acciones realizadas para la protección y el bienestar de los animales, con contenidos publicados en los canales de comunicación con que cuenta la entidad, específicamente en redes sociales Facebook, Twitter e Instagram, como en la sección de noticias de la página web, además de gestiones free press con medios de comunicación masiva con publicaciones frecuentes en medios de gran importancia como El Tiempo, Canal Capital, Blu Radio,  Caracol Radio, El Espectador, Radio Santa Fe, Noticias RCN, Las 2 Orillas, Semana, City TV, entre otros. 
También se garantiza divulgación de diversos temas de interés dirigidos de manera especifica a la comunidad interna, es decir, a los servidores y colaboradoradores del IDPYBA, sobre actividades de capacitación, socialización de información general y de sinergia con Alcaldía Mayor.  La acción comunicativa propende por acercar a la ciudadanía al conocimiento de los planes, proyectos y programas del Instituto de Protección Animal, así como  para contribuir a la sensibilización y educación de esta en aspectos relacionados, entre otros temas, con maltrato animal, tenencia responsable, cuidado de la Fauna, canales de denuncia y adopciones.  </t>
  </si>
  <si>
    <t>Fredy Ariza, Iván Malaver, Mauricio López, Liz Tabares, Manuel Rentería, Natalia Roncancio</t>
  </si>
  <si>
    <t xml:space="preserve">63 campañas y acciones de comunicación externa 
15 campañas y acciones de comunicación interna
20 cubrimientos de actividades del IDPYBA
373 Piezas diseñadas
28 videos producidos y editados 
12  notas y comunicados de prensa redactados 
40  publicaciones en medios de comunicación 
Publicaciones Facebook: 165 Twitter: 370 Instagram: 224 Total:  759
INTERACCIÓN EN REDES SOCIALES:   Facebook: 97,968, Twitter: 71628, Instagram 78,731, Total: 248.327
Respuestas a mensajes en redes sociales: 1518
14 Notas publicadas en página web
ALCANCE EN REDES SOCIALES: Facebook:49.140, Twitter: 852.000 (impresiones), Instagram: 124.000  Total: 1.025.140
En el mes de NOVIEMBRE, la dependencia de comunicaciones realiza una divulgación de información de manera permanente para comunicar las acciones adelantadas por las áreas misionales del IDPYBA a través de diversos productos, contenidos y piezas de comunicación, en los diferentes canales internos y externos con los que cuenta la entidad. </t>
  </si>
  <si>
    <t>En el mes de noviembre se emitieron 4 actas de adopción (35, 36, 37 y  38) en donde se actualizaron o crearon 21 documentos, se actualiza el listado maestro de documentos. Se modifican o cargan  compromisos en espacios de participacion reglamentada y no reglamentada en la plataforma colibrí de la veeduria Distrital. Se reporta como cumplido la Realizacion de la ITA, ya que no llego la solicitud y por lo tanto no se realizo</t>
  </si>
  <si>
    <t>En el mes de noviembre se considera como positivo la realización de los seguimientos del Plan de Mejoramiento FURAG,  PAAC y Riesgos de Gestion y Corrupción</t>
  </si>
  <si>
    <r>
      <rPr>
        <b/>
        <sz val="11"/>
        <color theme="1"/>
        <rFont val="Arial"/>
        <family val="2"/>
      </rPr>
      <t xml:space="preserve">OFICINA ASESORA JURIDICA </t>
    </r>
    <r>
      <rPr>
        <sz val="11"/>
        <color theme="1"/>
        <rFont val="Arial"/>
        <family val="2"/>
      </rPr>
      <t xml:space="preserve">
 La Oficina Asesora Jurídica a través de los 5 grupos que la conforman: Grupo de Defensa Judicial, Grupo de Asuntos Normativos, Grupo de Asuntos Penales, Grupo de Asuntos Administrativos y el Centro de Atención Jurídica CAJ, atendio la totalidad de los 246 requerimientos asignados en el mes de noviembre de 2021. 
• Se contesto dentro de la oportunidad legal la accion de tutela presentada durante este período. Todos los requerimientos judiciales fueron atendidos dentro de los términos legales.
• Se adelantaron todas las actividades tendientes a dar cumplimiento al fallo de las Acciones Populares No 2017-00162 y 2020-00797.
• Asimismo, es de anotar que dentro de los requerimientos allegados a la oficina, se encuentran solicitudes de análisis y comentarios a proyectos de acuerdo, análisis de proyectos de ley, pronunciamientos del Instituto a textos de proyecto de acuerdo y exposición de motivos a proyectos de decreto.
LOGROS OAJ: • Los logros ms importantes durante este período fueron:
• Respuestas a requerimientos dentro de los términos legales.
• Atención oportuna de la contestación a las Acciones de Tutela notificadas y de las 2  demandas de Reparación Directa Nos 2021-00165 y 2021-00165. Así como a los requerimientos de orden judicial solicitados. 
• Fallos de tutela favorables para la entidad.
• Respuestas a derechos de petición y requerimientos dentro de los términos legales. 
 • Atender el 100% de los requerimientos que le fueron asignados, tomando siempre como punto de referencia la normatividad vigente, y el haber podido salvaguardar jurídicamente al Instituto con base al estudio juicioso, dedicado y profesional de todos los asuntos que en el desarrollo de sus funciones se fueron presentando durante este tiempo.  
</t>
    </r>
    <r>
      <rPr>
        <b/>
        <sz val="11"/>
        <color theme="1"/>
        <rFont val="Arial"/>
        <family val="2"/>
      </rPr>
      <t xml:space="preserve">SUBDIRECCIÓN DE GESTIÓN CORPORATIVA - GRUPO CONTRACTUAL: 
</t>
    </r>
    <r>
      <rPr>
        <sz val="11"/>
        <color theme="1"/>
        <rFont val="Arial"/>
        <family val="2"/>
      </rPr>
      <t>n la Gestion Contractual  se gestionaron durante el mes 31  Contratos nuevos, se reciben 60 Solicitudes de Modificaciones contractuales,  se realizan 23 revisiones de Documentos precontractuales. Se solicitan 32 solicitudes de Certificacion en el mes
La Oficina contractual recepciona diversos requerimientos provenientes de la ciudadanía y de entes de Control. Para el mes se dio tramite a:
- 1  Requerimientos
-Se realizo la presentacion de Informes a entes de Control que se requieren mensualmente como los son: SIVICOF y SIDEAP
-Los expedientes gozan de reserva en las acciones disciplinarias que se adelantan, estos expedientes reposan físicamente en custodia en la Subdirección de Gestión Corporativa, grupo disciplinario debidamente encarpetado, foliado en físico y bajo custodia, según Ley 734 de 202 Código Único disciplinario Articulo 95.
-En el mes se tramitan las acta de Liquidacion de los siguientes contratos : 286-2018  / 294-2019 / 70-81-553-234-237-71-72-2020/321-2021</t>
    </r>
  </si>
  <si>
    <t xml:space="preserve">Dentro de las acciones para la actualización de los recursos de Tecnologías de la Información, se llevó a cabo la capacitación con relación a la Seguridad de la Información y uso del One Drive ya que es de gran importancia para salvaguardar la información. Para la plataforma de SISEPP, se realizaron varios ajustes: Distribución de todos los proyectos, Asignación de recurso a los grupos y Creación de líneas del PAA.                                                                                                                       Se creó un nuevo subsitio para la campaña de adopciones en conjunto con Paramount y la pelicula Clifford http://animalesbog.gov.co/cliff/index.html                                                                                                                                       Se realiza la formulación de dos Planes: Plan de Seguridad de la Información de 2022 y Plan de Tratamiento de riesgos de seguridad de la Información 2022, adicionalmente se realiza la terminación de valoración de riesgos de seguridad de la Información.
                                                                                                                    </t>
  </si>
  <si>
    <t>Las dificultades que se han presentado han sido con relación a la implementación del servidor de Backup ya que no se ha podido realizar la configuración en los equipos de cómputo dado que por temas de actualizaciones S.O han generado demoras, la solución es desactivando el Firewall de Windows y para proceder con la instalación de la herramienta de Veam Backup y dar inicio al proceso.</t>
  </si>
  <si>
    <t>Los beneficios obtenidos para este mes ayudan a la comunidad para mayor facilidad con relación a la busqueda de contenido a través del portal Web, adicionalmente se creó un nuevo subsitio para la campaña de adopciones, por otro lado se realizan capacitaciones sobre las herramientas tecnológicas con el fin de obtener un buen uso y apropiación de las mismas para mayor seguridad y privacidad de la información.</t>
  </si>
  <si>
    <r>
      <t xml:space="preserve">GESTIÓN DOCUMENTAL:  </t>
    </r>
    <r>
      <rPr>
        <sz val="10"/>
        <color theme="1"/>
        <rFont val="Arial"/>
        <family val="2"/>
      </rPr>
      <t xml:space="preserve">Gestión Documental se encuentra efectuando procesos de organización documental de las áreas que debían entregar sus transferencias primarias documentales, sin embargo, la documentación se encontró sin intervención archivística, por lo cual fue trasladada al edificio de la sede administrativa, donde se está culminando actividades como lo son: Clasificación, ordenación, encarpetado, foliación, inventario documental, hoja de control y digitalización de esta información para cargar a AZ-Digital.
Para la actualización de la Tabla de Retención documental, se encuentra pendiente la actualización de modificaciones y actualización de procedimientos internos del área misional, específicamente - Subdirección de Atención a la Fauna, se estima tener procedimientos ajustados para diciembre de 2021, no obstante se informa que esto les llevará mas tiempo del programado.
Se ha prestado el apoyo necesario en las actividades de digitalización de la información de conformidad con las transferencias primarias documentales.
En cuanto a inventarios documentales, hasta la fecha se encuentra pendiente la entrega de inventarios documentales de Hospitalización, identificación, Fauna silvestre, maltrato, brigadas médicas y comunicaciones, a los cuales se les realizará seguimiento.
Respecto a las transferencias primarias documentales, se encuentran pendientes las siguientes: Hospitalización, identificación, Fauna Silvestre, Brigadas médicas y Planeación.
En cuanto al documento MOREQ, se presento avance de este documento a control interno, quienes estan efectuando su revisión, con el fin de generar observaciones para los ajustes necesarios.
Se han efectuado las capacitaciones necesarias de acuerdo con el PIC y los requerimientos de las dependencias.
El programa de gestión documental fue actualizado, aprobado por comite de gestión y desempeño y socializado a servidores y contratistas.						</t>
    </r>
  </si>
  <si>
    <r>
      <rPr>
        <b/>
        <sz val="10"/>
        <color theme="1"/>
        <rFont val="Arial"/>
        <family val="2"/>
      </rPr>
      <t>GESTIÓN AMBIENTAL:</t>
    </r>
    <r>
      <rPr>
        <sz val="10"/>
        <color theme="1"/>
        <rFont val="Arial"/>
        <family val="2"/>
      </rPr>
      <t xml:space="preserve">
•	Se realizaron dos (2) inspecciones mensuales, verificando las condiciones sanitarias y locativas de almacenamiento de los residuos.       
•	Se dispusieron 18 kilogramos de residuos peligrosos administrativos con el programa Reciclaton de la Secretaría Distrital de Ambiente
•	Se realizó la jornada de registro de bicicletas en la Unidad de Cuidado Animal por parte de la Secretaría Distrital de Movilidad. 
•	Se continua con la gestión integral de Residuos en las sedes del Instituto, se entregaron 1961 Kg de residuos peligrosos a Ecocapital       
•	Se entregan 154,7 Kg de material reciclado  
•	Se realizaron 2 capacitaciones: 
•	
-En la Unidad de Cuidado Animal con el Instituto Distrital de Recreación y Deporte, relacionada con elementos de protección personal y taller didáctico de maniobrabilidad en los ciclistas y las normas que deben dar cumplimiento.
-En la sede administrativa de realizado un taller con la nueva asociación de reciclaje, con el fin de socializar el nuevo código de colores, la correcta segregación en la fuente y presentar a la asociación Arcrecifront Se realizó el seguimiento de  la PTAR.       
•	Se emitió la circular para restringir los plásticos de un solo uso en la entidad. 
•	El Instituto gano en la categoría de uso eficiente del agua con la Región Andina y agencia espacial colombiana. 
•	Se realizó el reporte trimestral de material reciclado ante la UAESP.</t>
    </r>
  </si>
  <si>
    <r>
      <rPr>
        <b/>
        <sz val="10"/>
        <color theme="1"/>
        <rFont val="Arial"/>
        <family val="2"/>
      </rPr>
      <t>SERVICIO AL CIUDADANO:</t>
    </r>
    <r>
      <rPr>
        <sz val="10"/>
        <color theme="1"/>
        <rFont val="Arial"/>
        <family val="2"/>
      </rPr>
      <t xml:space="preserve">  Durante el mes de noviembre se realizaron 85 encuestas de satisfacción a los ciudadadon que acuden al Instituto, el 90% se encuentran satisfechos y muy satisfechos en general, existe una alta satisfacción con respecto a la amabilidada de los asesores, el tiempo que le dedican a los ciudadanos para dar solución a sus necesidad y claridad con la que comunican la información los asesores de servicio al ciudadano. El promedio de insatisfacción es del 8%, ciudadanos que manifiestan no tener respuesta a solicitudes realizadas con anterioridad, o no atención de animales con propietario. El 2% no respondieron. 
En el mes de noviembre se radicaron un total de 1.143 derechos de petición a través de los canales de atención al ciudadano habilitados, Se cerraron 17 peticiones fuera de términos de ley, evidenciando una mejora en la oportunidad de las respuestas del Instituto. El promedio de dias de respuesta es de 25 para derechos de petición y 19 para solicitude sde información.</t>
    </r>
  </si>
  <si>
    <r>
      <rPr>
        <b/>
        <sz val="10"/>
        <color theme="1"/>
        <rFont val="Arial"/>
        <family val="2"/>
      </rPr>
      <t>GESTIÓN FINANCIERA:</t>
    </r>
    <r>
      <rPr>
        <sz val="10"/>
        <rFont val="Arial"/>
        <family val="2"/>
      </rPr>
      <t xml:space="preserve"> </t>
    </r>
    <r>
      <rPr>
        <sz val="10"/>
        <color theme="1"/>
        <rFont val="Arial"/>
        <family val="2"/>
      </rPr>
      <t>Con la incorporación y contabilización de las partidas contables se generan los estados financieros de la entidad, los cuales se presentan a los entes respectivos como CGN, DDC, Bogotá Consolida, Contraloría de Bogotá,  se elaboraron los respectivos estados financieros, Se realizaron las actividades operativas necesarias para llevar la ejecución del Gasto de Funcionamiento e  Inversiones del presupuesto, se realizo la totalidad de los giros presupuestales de la vigencia solicitados de la vigencia sin ninguna novedad, se realizó conforme a lo reportado en los informes del sistema de información y solicitado por las áreas de la entidad; se hizo actualización del Plan Anual de Adquisiciones, se realizó seguimiento a la ejecución de Reservas.</t>
    </r>
  </si>
  <si>
    <r>
      <rPr>
        <b/>
        <sz val="10"/>
        <color theme="1"/>
        <rFont val="Arial"/>
        <family val="2"/>
      </rPr>
      <t>RECURSOS FÍSICOS:</t>
    </r>
    <r>
      <rPr>
        <sz val="10"/>
        <color theme="1"/>
        <rFont val="Arial"/>
        <family val="2"/>
      </rPr>
      <t xml:space="preserve">  1- Durante el mes de noviembre desde almacén se dio respuesta a 190 solicitudes, lo cual representa un 97 % de las solicitudes de entrega, traslado y/o reintegro de bienes, con el fin de mantener actualizado el inventario, se registra cada movimiento en el  aplicativo de inventarios.
2- Durante este periodo se evidencia un incremento de mas del 90%  en el inventario de elemenos de consumo, lo anterior debido a las adquisiciones realizadas por la Subdireccion de Atencion a la Fauna, las cuales pretenden dotar la casa ecologica de los animales (CEA).
3-Se realizo el acompañamiento a los proveedores con el fin de gestionar los correspondientes pagos y normal ejecución de los respectivos contratos, de esta manera se garantiza la normal prestación de cada uno de los servicios, impactando positivamente en la normal prestación de los servicios contratados, en total se gestionaron 7 informes de proveedores.
4- Durante el mes de noviembre se realizo el remite de pago de las facturas del servicio de energía de la sede administrativa, unico servicio publico a cargo del equipo de recursos fisicos.
5 - Durante este periodo se realizo la solcitud de ajustes en la sede administrativa, dicho mantenimiento es prestado por la empresa Moderline, contratista a cargo del arrendamiento del piso 8 Residencias Tequendama Torre sur.
6 - Durante el mes de noviembre no se requirio realizar bajas de bienes.</t>
    </r>
  </si>
  <si>
    <r>
      <rPr>
        <b/>
        <sz val="10"/>
        <color theme="1"/>
        <rFont val="Arial"/>
        <family val="2"/>
      </rPr>
      <t>TALENTO HUMANO</t>
    </r>
    <r>
      <rPr>
        <sz val="10"/>
        <color theme="1"/>
        <rFont val="Arial"/>
        <family val="2"/>
      </rPr>
      <t>: Durante el perido, se desarrollaron actividades relacionadas con la Gestión Estrategica del Talento Humano, conforme al Modelo Integrado de Planeación y de Gestión y conforme a la normatividad vigente en materia de empleo público. Desarrollando las actividades del Decreto 612 de 2018 siendo estos el Plan Estrategico de Talento Humano, Plan Institucional de Capacitación, Plan de Bienestar Social e Incentivos y el Plan Anual de Trabajo de Seguridad y Salud en el Trabajo.</t>
    </r>
  </si>
  <si>
    <t>En el mes de noviembre de 2021 se realizó los reportes en PMR, SPI, POA y Hojas de vida de indicadores. Se acompañó a las Subdirecciones tecnicas en las modificaciones del Plan de Adquisiciones que requerían traslados presupuestales entre metas de los proyectos. 
Durante el mes de noviembre se incluyeron los ajustes solicitados por la Secretaría de Integración Social para los productos en el Plan de Acción de la Política Pública de Habitablidad en Calle en lo que el IDPYBA es responsable, para la presentación de esta política en sesión Pre CONPES, así mismo se realizó la revisión del Plan de Acción de la Política Pública LGBTI según lo concertado en tema de responsablidad de productos del sector ambiente.
De otro lado, se realizó la presentación en Power Point según formato requerido por la Secretaría Ténica del CONPES para la actualización del Plan de Acción de la Política Pública de Protección y Bienestar Animal.
Para la formulacion de herramientas 2022,  se realizaron mesas de trabajo con las diferentes Subdirecciones y Oficinas</t>
  </si>
  <si>
    <t>En el mes de noviembre de 2021 se realizó los reportes en PMR, SPI, POA y Hojas de vida de indicadores. Se acompañó a las Subdirecciones tecnicas en las modificaciones del Plan de Adquisiciones que requerían traslados presupuestales entre metas de los proyectos. 
Durante el mes de noviembre se incluyeron los ajustes solicitados por la Secretaría de Integración Social para los productos en el Plan de Acción de la Política Pública de Habitablidad en Calle en lo que el IDPYBA es responsable, para la presentación de esta política en sesión Pre CONPES, así mismo se realizó la revisión del Plan de Acción de la Política Pública LGBTI según lo concertado en tema de responsablidad de productos del sector ambiente.
De otro lado, se realizó la presentación en Power Point según formato requerido por la Secretaría Ténica del CONPES para la actualización del Plan de Acción de la Política Pública de Protección y Bienestar Animal.
Para la formulacion de herramientas 2022,  se realizaron mesas de trabajo con las diferentes Subdirecciones y Oficinas.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</si>
</sst>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41" formatCode="_-* #,##0_-;\-* #,##0_-;_-* &quot;-&quot;_-;_-@_-"/>
    <numFmt numFmtId="43" formatCode="_-* #,##0.00_-;\-* #,##0.00_-;_-* &quot;-&quot;??_-;_-@_-"/>
    <numFmt numFmtId="164" formatCode="_-* #,##0.00\ &quot;€&quot;_-;\-* #,##0.00\ &quot;€&quot;_-;_-* &quot;-&quot;??\ &quot;€&quot;_-;_-@_-"/>
    <numFmt numFmtId="165" formatCode="&quot;$&quot;\ #,##0_);[Red]\(&quot;$&quot;\ #,##0\)"/>
    <numFmt numFmtId="166" formatCode="_(* #,##0_);_(* \(#,##0\);_(* &quot;-&quot;_);_(@_)"/>
    <numFmt numFmtId="167" formatCode="_(&quot;$&quot;\ * #,##0.00_);_(&quot;$&quot;\ * \(#,##0.00\);_(&quot;$&quot;\ * &quot;-&quot;??_);_(@_)"/>
    <numFmt numFmtId="168" formatCode="_(* #,##0.00_);_(* \(#,##0.00\);_(* &quot;-&quot;??_);_(@_)"/>
    <numFmt numFmtId="169" formatCode="_ * #,##0.00_ ;_ * \-#,##0.00_ ;_ * &quot;-&quot;??_ ;_ @_ "/>
    <numFmt numFmtId="170" formatCode="0.0%"/>
    <numFmt numFmtId="171" formatCode="_(* #,##0_);_(* \(#,##0\);_(* &quot;-&quot;??_);_(@_)"/>
    <numFmt numFmtId="172" formatCode="_(* #,##0.00_);_(* \(#,##0.00\);_(* &quot;-&quot;_);_(@_)"/>
    <numFmt numFmtId="173" formatCode="_-* #,##0.00\ &quot;$&quot;_-;\-* #,##0.00\ &quot;$&quot;_-;_-* &quot;-&quot;??\ &quot;$&quot;_-;_-@_-"/>
    <numFmt numFmtId="174" formatCode="_-* #,##0.00\ _$_-;\-* #,##0.00\ _$_-;_-* &quot;-&quot;??\ _$_-;_-@_-"/>
    <numFmt numFmtId="175" formatCode="#,##0.0"/>
    <numFmt numFmtId="176" formatCode="_(* #,##0.0_);_(* \(#,##0.0\);_(* &quot;-&quot;??_);_(@_)"/>
    <numFmt numFmtId="177" formatCode="0.0"/>
    <numFmt numFmtId="178" formatCode="0.000"/>
    <numFmt numFmtId="179" formatCode="_(* #,##0.000_);_(* \(#,##0.000\);_(* &quot;-&quot;??_);_(@_)"/>
    <numFmt numFmtId="180" formatCode="_(* #,##0.0000_);_(* \(#,##0.0000\);_(* &quot;-&quot;??_);_(@_)"/>
    <numFmt numFmtId="181" formatCode="0.000000"/>
  </numFmts>
  <fonts count="84" x14ac:knownFonts="1">
    <font>
      <sz val="11"/>
      <color theme="1"/>
      <name val="Calibri"/>
      <family val="2"/>
      <scheme val="minor"/>
    </font>
    <font>
      <sz val="11"/>
      <color indexed="8"/>
      <name val="Calibri"/>
      <family val="2"/>
    </font>
    <font>
      <sz val="11"/>
      <color indexed="8"/>
      <name val="Calibri"/>
      <family val="2"/>
    </font>
    <font>
      <b/>
      <sz val="10"/>
      <name val="Arial"/>
      <family val="2"/>
    </font>
    <font>
      <sz val="10"/>
      <name val="Arial"/>
      <family val="2"/>
    </font>
    <font>
      <sz val="12"/>
      <name val="Arial"/>
      <family val="2"/>
    </font>
    <font>
      <sz val="8"/>
      <name val="Calibri"/>
      <family val="2"/>
    </font>
    <font>
      <sz val="10"/>
      <name val="Arial"/>
      <family val="2"/>
    </font>
    <font>
      <b/>
      <sz val="9"/>
      <name val="Arial"/>
      <family val="2"/>
    </font>
    <font>
      <sz val="9"/>
      <name val="Arial"/>
      <family val="2"/>
    </font>
    <font>
      <u/>
      <sz val="7"/>
      <color indexed="12"/>
      <name val="Arial"/>
      <family val="2"/>
    </font>
    <font>
      <b/>
      <sz val="11"/>
      <name val="Arial"/>
      <family val="2"/>
    </font>
    <font>
      <sz val="11"/>
      <name val="Arial"/>
      <family val="2"/>
    </font>
    <font>
      <u/>
      <sz val="11"/>
      <name val="Arial"/>
      <family val="2"/>
    </font>
    <font>
      <u/>
      <sz val="9"/>
      <name val="Arial"/>
      <family val="2"/>
    </font>
    <font>
      <b/>
      <sz val="12"/>
      <name val="Arial"/>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5"/>
      <color indexed="56"/>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3"/>
      <color indexed="56"/>
      <name val="Calibri"/>
      <family val="2"/>
    </font>
    <font>
      <b/>
      <sz val="11"/>
      <color indexed="8"/>
      <name val="Calibri"/>
      <family val="2"/>
    </font>
    <font>
      <u/>
      <sz val="10"/>
      <color indexed="12"/>
      <name val="Arial"/>
      <family val="2"/>
    </font>
    <font>
      <sz val="11"/>
      <color theme="1"/>
      <name val="Calibri"/>
      <family val="2"/>
      <scheme val="minor"/>
    </font>
    <font>
      <sz val="11"/>
      <color theme="0"/>
      <name val="Calibri"/>
      <family val="2"/>
      <scheme val="minor"/>
    </font>
    <font>
      <sz val="11"/>
      <color rgb="FF006100"/>
      <name val="Calibri"/>
      <family val="2"/>
      <scheme val="minor"/>
    </font>
    <font>
      <b/>
      <sz val="11"/>
      <color rgb="FFFA7D00"/>
      <name val="Calibri"/>
      <family val="2"/>
      <scheme val="minor"/>
    </font>
    <font>
      <b/>
      <sz val="11"/>
      <color theme="0"/>
      <name val="Calibri"/>
      <family val="2"/>
      <scheme val="minor"/>
    </font>
    <font>
      <sz val="11"/>
      <color rgb="FFFA7D00"/>
      <name val="Calibri"/>
      <family val="2"/>
      <scheme val="minor"/>
    </font>
    <font>
      <b/>
      <sz val="15"/>
      <color theme="3"/>
      <name val="Calibri"/>
      <family val="2"/>
      <scheme val="minor"/>
    </font>
    <font>
      <b/>
      <sz val="11"/>
      <color theme="3"/>
      <name val="Calibri"/>
      <family val="2"/>
      <scheme val="minor"/>
    </font>
    <font>
      <sz val="11"/>
      <color rgb="FF3F3F76"/>
      <name val="Calibri"/>
      <family val="2"/>
      <scheme val="minor"/>
    </font>
    <font>
      <sz val="11"/>
      <color rgb="FF9C0006"/>
      <name val="Calibri"/>
      <family val="2"/>
      <scheme val="minor"/>
    </font>
    <font>
      <sz val="11"/>
      <color rgb="FF9C6500"/>
      <name val="Calibri"/>
      <family val="2"/>
      <scheme val="minor"/>
    </font>
    <font>
      <b/>
      <sz val="11"/>
      <color rgb="FF3F3F3F"/>
      <name val="Calibri"/>
      <family val="2"/>
      <scheme val="minor"/>
    </font>
    <font>
      <sz val="11"/>
      <color rgb="FFFF0000"/>
      <name val="Calibri"/>
      <family val="2"/>
      <scheme val="minor"/>
    </font>
    <font>
      <i/>
      <sz val="11"/>
      <color rgb="FF7F7F7F"/>
      <name val="Calibri"/>
      <family val="2"/>
      <scheme val="minor"/>
    </font>
    <font>
      <b/>
      <sz val="18"/>
      <color theme="3"/>
      <name val="Cambria"/>
      <family val="2"/>
    </font>
    <font>
      <b/>
      <sz val="13"/>
      <color theme="3"/>
      <name val="Calibri"/>
      <family val="2"/>
      <scheme val="minor"/>
    </font>
    <font>
      <b/>
      <sz val="11"/>
      <color theme="1"/>
      <name val="Calibri"/>
      <family val="2"/>
      <scheme val="minor"/>
    </font>
    <font>
      <b/>
      <sz val="9"/>
      <color theme="1"/>
      <name val="Arial"/>
      <family val="2"/>
    </font>
    <font>
      <sz val="9"/>
      <color theme="1"/>
      <name val="Arial"/>
      <family val="2"/>
    </font>
    <font>
      <sz val="9"/>
      <color theme="1"/>
      <name val="Calibri"/>
      <family val="2"/>
      <scheme val="minor"/>
    </font>
    <font>
      <sz val="9"/>
      <color theme="0" tint="-0.14999847407452621"/>
      <name val="Arial"/>
      <family val="2"/>
    </font>
    <font>
      <sz val="10"/>
      <color theme="1"/>
      <name val="Arial"/>
      <family val="2"/>
    </font>
    <font>
      <b/>
      <sz val="10"/>
      <color theme="1"/>
      <name val="Arial"/>
      <family val="2"/>
    </font>
    <font>
      <sz val="9"/>
      <color theme="0" tint="-0.34998626667073579"/>
      <name val="Arial"/>
      <family val="2"/>
    </font>
    <font>
      <b/>
      <sz val="11"/>
      <color theme="1"/>
      <name val="Arial"/>
      <family val="2"/>
    </font>
    <font>
      <sz val="9"/>
      <color theme="0" tint="-0.249977111117893"/>
      <name val="Arial"/>
      <family val="2"/>
    </font>
    <font>
      <sz val="11"/>
      <color theme="1"/>
      <name val="Arial"/>
      <family val="2"/>
    </font>
    <font>
      <sz val="10"/>
      <color rgb="FFFF0000"/>
      <name val="Arial"/>
      <family val="2"/>
    </font>
    <font>
      <sz val="7"/>
      <color theme="1"/>
      <name val="Arial"/>
      <family val="2"/>
    </font>
    <font>
      <b/>
      <sz val="9"/>
      <color theme="4"/>
      <name val="Arial"/>
      <family val="2"/>
    </font>
    <font>
      <sz val="9"/>
      <color theme="4"/>
      <name val="Arial"/>
      <family val="2"/>
    </font>
    <font>
      <b/>
      <sz val="11"/>
      <color theme="1"/>
      <name val="Calibri"/>
      <family val="2"/>
    </font>
    <font>
      <sz val="11"/>
      <color theme="0"/>
      <name val="Arial"/>
      <family val="2"/>
    </font>
    <font>
      <b/>
      <sz val="11"/>
      <color theme="0"/>
      <name val="Arial"/>
      <family val="2"/>
    </font>
    <font>
      <sz val="9"/>
      <color indexed="8"/>
      <name val="Calibri"/>
      <family val="2"/>
      <scheme val="minor"/>
    </font>
    <font>
      <sz val="12"/>
      <color theme="1"/>
      <name val="Calibri"/>
      <family val="2"/>
      <scheme val="minor"/>
    </font>
    <font>
      <b/>
      <sz val="12"/>
      <color theme="1"/>
      <name val="Calibri"/>
      <family val="2"/>
      <scheme val="minor"/>
    </font>
    <font>
      <sz val="12"/>
      <color theme="1"/>
      <name val="Arial"/>
      <family val="2"/>
    </font>
    <font>
      <b/>
      <sz val="12"/>
      <color theme="1"/>
      <name val="Arial"/>
      <family val="2"/>
    </font>
    <font>
      <b/>
      <sz val="11"/>
      <color theme="3" tint="-0.499984740745262"/>
      <name val="Calibri"/>
      <family val="2"/>
      <scheme val="minor"/>
    </font>
    <font>
      <b/>
      <sz val="7.5"/>
      <color theme="1"/>
      <name val="Arial"/>
      <family val="2"/>
    </font>
    <font>
      <sz val="8"/>
      <name val="Calibri"/>
      <family val="2"/>
      <scheme val="minor"/>
    </font>
    <font>
      <b/>
      <sz val="14"/>
      <color theme="1"/>
      <name val="Arial"/>
      <family val="2"/>
    </font>
    <font>
      <sz val="9"/>
      <color theme="0"/>
      <name val="Arial"/>
      <family val="2"/>
    </font>
    <font>
      <u/>
      <sz val="12"/>
      <name val="Arial"/>
      <family val="2"/>
    </font>
    <font>
      <b/>
      <sz val="12"/>
      <color theme="3"/>
      <name val="Arial"/>
      <family val="2"/>
    </font>
    <font>
      <sz val="9"/>
      <color indexed="81"/>
      <name val="Tahoma"/>
      <family val="2"/>
    </font>
    <font>
      <b/>
      <sz val="9"/>
      <color indexed="81"/>
      <name val="Tahoma"/>
      <family val="2"/>
    </font>
    <font>
      <sz val="11"/>
      <color theme="4"/>
      <name val="Arial"/>
      <family val="2"/>
    </font>
    <font>
      <b/>
      <sz val="10"/>
      <color theme="0"/>
      <name val="Arial"/>
      <family val="2"/>
    </font>
    <font>
      <sz val="10"/>
      <color rgb="FF000000"/>
      <name val="Arial"/>
      <family val="2"/>
    </font>
  </fonts>
  <fills count="66">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indexed="9"/>
        <bgColor indexed="64"/>
      </patternFill>
    </fill>
    <fill>
      <patternFill patternType="lightGray"/>
    </fill>
    <fill>
      <patternFill patternType="lightGray">
        <bgColor indexed="9"/>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8" tint="0.39997558519241921"/>
        <bgColor indexed="65"/>
      </patternFill>
    </fill>
    <fill>
      <patternFill patternType="solid">
        <fgColor rgb="FFC6EFCE"/>
      </patternFill>
    </fill>
    <fill>
      <patternFill patternType="solid">
        <fgColor rgb="FFF2F2F2"/>
      </patternFill>
    </fill>
    <fill>
      <patternFill patternType="solid">
        <fgColor rgb="FFA5A5A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C99"/>
      </patternFill>
    </fill>
    <fill>
      <patternFill patternType="solid">
        <fgColor rgb="FFFFC7CE"/>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2" tint="-9.9978637043366805E-2"/>
        <bgColor indexed="64"/>
      </patternFill>
    </fill>
    <fill>
      <patternFill patternType="solid">
        <fgColor theme="3" tint="0.79998168889431442"/>
        <bgColor indexed="64"/>
      </patternFill>
    </fill>
    <fill>
      <patternFill patternType="solid">
        <fgColor theme="4" tint="0.39997558519241921"/>
        <bgColor indexed="64"/>
      </patternFill>
    </fill>
    <fill>
      <patternFill patternType="solid">
        <fgColor theme="4" tint="0.79998168889431442"/>
        <bgColor indexed="64"/>
      </patternFill>
    </fill>
    <fill>
      <patternFill patternType="solid">
        <fgColor theme="2"/>
        <bgColor indexed="64"/>
      </patternFill>
    </fill>
    <fill>
      <patternFill patternType="gray125">
        <bgColor theme="0"/>
      </patternFill>
    </fill>
    <fill>
      <patternFill patternType="solid">
        <fgColor rgb="FFFFFF00"/>
        <bgColor indexed="64"/>
      </patternFill>
    </fill>
    <fill>
      <patternFill patternType="solid">
        <fgColor theme="5" tint="0.59999389629810485"/>
        <bgColor indexed="64"/>
      </patternFill>
    </fill>
    <fill>
      <patternFill patternType="solid">
        <fgColor rgb="FF00B0F0"/>
        <bgColor indexed="64"/>
      </patternFill>
    </fill>
    <fill>
      <patternFill patternType="lightGray">
        <bgColor theme="0"/>
      </patternFill>
    </fill>
    <fill>
      <patternFill patternType="solid">
        <fgColor theme="6" tint="0.39997558519241921"/>
        <bgColor indexed="64"/>
      </patternFill>
    </fill>
    <fill>
      <patternFill patternType="solid">
        <fgColor rgb="FF00CCFF"/>
        <bgColor indexed="64"/>
      </patternFill>
    </fill>
    <fill>
      <patternFill patternType="solid">
        <fgColor theme="4" tint="0.59999389629810485"/>
        <bgColor indexed="64"/>
      </patternFill>
    </fill>
    <fill>
      <patternFill patternType="solid">
        <fgColor theme="4" tint="-0.499984740745262"/>
        <bgColor indexed="64"/>
      </patternFill>
    </fill>
    <fill>
      <patternFill patternType="solid">
        <fgColor rgb="FFFFFFFF"/>
        <bgColor rgb="FF000000"/>
      </patternFill>
    </fill>
  </fills>
  <borders count="200">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medium">
        <color auto="1"/>
      </left>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diagonal/>
    </border>
    <border>
      <left style="medium">
        <color auto="1"/>
      </left>
      <right/>
      <top/>
      <bottom/>
      <diagonal/>
    </border>
    <border>
      <left/>
      <right style="medium">
        <color auto="1"/>
      </right>
      <top/>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medium">
        <color auto="1"/>
      </right>
      <top style="thin">
        <color auto="1"/>
      </top>
      <bottom style="thin">
        <color auto="1"/>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style="thin">
        <color auto="1"/>
      </right>
      <top style="thin">
        <color auto="1"/>
      </top>
      <bottom style="medium">
        <color auto="1"/>
      </bottom>
      <diagonal/>
    </border>
    <border>
      <left/>
      <right/>
      <top style="thin">
        <color auto="1"/>
      </top>
      <bottom style="thin">
        <color auto="1"/>
      </bottom>
      <diagonal/>
    </border>
    <border>
      <left style="medium">
        <color auto="1"/>
      </left>
      <right style="thin">
        <color auto="1"/>
      </right>
      <top/>
      <bottom style="thin">
        <color auto="1"/>
      </bottom>
      <diagonal/>
    </border>
    <border>
      <left/>
      <right style="thin">
        <color auto="1"/>
      </right>
      <top style="thin">
        <color auto="1"/>
      </top>
      <bottom style="thin">
        <color auto="1"/>
      </bottom>
      <diagonal/>
    </border>
    <border>
      <left style="thin">
        <color auto="1"/>
      </left>
      <right style="thin">
        <color auto="1"/>
      </right>
      <top/>
      <bottom/>
      <diagonal/>
    </border>
    <border>
      <left style="medium">
        <color auto="1"/>
      </left>
      <right style="thin">
        <color auto="1"/>
      </right>
      <top style="thin">
        <color auto="1"/>
      </top>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medium">
        <color auto="1"/>
      </left>
      <right style="thin">
        <color auto="1"/>
      </right>
      <top style="medium">
        <color auto="1"/>
      </top>
      <bottom style="thin">
        <color auto="1"/>
      </bottom>
      <diagonal/>
    </border>
    <border>
      <left style="thin">
        <color auto="1"/>
      </left>
      <right/>
      <top/>
      <bottom style="medium">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thin">
        <color auto="1"/>
      </top>
      <bottom style="thin">
        <color auto="1"/>
      </bottom>
      <diagonal/>
    </border>
    <border>
      <left style="medium">
        <color auto="1"/>
      </left>
      <right/>
      <top style="thin">
        <color auto="1"/>
      </top>
      <bottom/>
      <diagonal/>
    </border>
    <border>
      <left style="medium">
        <color auto="1"/>
      </left>
      <right/>
      <top/>
      <bottom style="thin">
        <color auto="1"/>
      </bottom>
      <diagonal/>
    </border>
    <border>
      <left/>
      <right style="medium">
        <color auto="1"/>
      </right>
      <top/>
      <bottom style="thin">
        <color auto="1"/>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bottom style="thick">
        <color theme="4"/>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bottom style="thick">
        <color theme="4" tint="0.499984740745262"/>
      </bottom>
      <diagonal/>
    </border>
    <border>
      <left/>
      <right/>
      <top/>
      <bottom style="medium">
        <color theme="4" tint="0.39997558519241921"/>
      </bottom>
      <diagonal/>
    </border>
    <border>
      <left/>
      <right/>
      <top style="thin">
        <color theme="4"/>
      </top>
      <bottom style="double">
        <color theme="4"/>
      </bottom>
      <diagonal/>
    </border>
    <border>
      <left style="thin">
        <color auto="1"/>
      </left>
      <right style="medium">
        <color auto="1"/>
      </right>
      <top/>
      <bottom/>
      <diagonal/>
    </border>
    <border>
      <left style="thin">
        <color auto="1"/>
      </left>
      <right style="medium">
        <color auto="1"/>
      </right>
      <top/>
      <bottom style="thin">
        <color auto="1"/>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thin">
        <color auto="1"/>
      </left>
      <right style="medium">
        <color auto="1"/>
      </right>
      <top style="thin">
        <color auto="1"/>
      </top>
      <bottom style="thin">
        <color auto="1"/>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style="medium">
        <color indexed="64"/>
      </right>
      <top style="thin">
        <color auto="1"/>
      </top>
      <bottom style="thin">
        <color auto="1"/>
      </bottom>
      <diagonal/>
    </border>
    <border>
      <left style="medium">
        <color indexed="64"/>
      </left>
      <right style="thin">
        <color auto="1"/>
      </right>
      <top style="thin">
        <color auto="1"/>
      </top>
      <bottom/>
      <diagonal/>
    </border>
    <border>
      <left style="thin">
        <color indexed="64"/>
      </left>
      <right style="medium">
        <color indexed="64"/>
      </right>
      <top style="thin">
        <color indexed="64"/>
      </top>
      <bottom/>
      <diagonal/>
    </border>
    <border>
      <left style="medium">
        <color indexed="64"/>
      </left>
      <right/>
      <top style="thin">
        <color auto="1"/>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medium">
        <color indexed="64"/>
      </right>
      <top style="thin">
        <color auto="1"/>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medium">
        <color auto="1"/>
      </right>
      <top style="thin">
        <color auto="1"/>
      </top>
      <bottom style="thin">
        <color auto="1"/>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style="thin">
        <color auto="1"/>
      </left>
      <right style="medium">
        <color auto="1"/>
      </right>
      <top style="thin">
        <color auto="1"/>
      </top>
      <bottom style="thin">
        <color auto="1"/>
      </bottom>
      <diagonal/>
    </border>
    <border>
      <left/>
      <right/>
      <top style="thin">
        <color auto="1"/>
      </top>
      <bottom style="thin">
        <color auto="1"/>
      </bottom>
      <diagonal/>
    </border>
    <border>
      <left/>
      <right style="medium">
        <color indexed="64"/>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bottom/>
      <diagonal/>
    </border>
    <border>
      <left style="thin">
        <color auto="1"/>
      </left>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right style="medium">
        <color indexed="64"/>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top style="thin">
        <color auto="1"/>
      </top>
      <bottom style="thin">
        <color auto="1"/>
      </bottom>
      <diagonal/>
    </border>
    <border>
      <left style="thin">
        <color indexed="64"/>
      </left>
      <right style="thin">
        <color indexed="64"/>
      </right>
      <top style="thin">
        <color indexed="64"/>
      </top>
      <bottom style="thin">
        <color indexed="64"/>
      </bottom>
      <diagonal/>
    </border>
  </borders>
  <cellStyleXfs count="32118">
    <xf numFmtId="0" fontId="0" fillId="0" borderId="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33" fillId="2" borderId="0" applyNumberFormat="0" applyBorder="0" applyAlignment="0" applyProtection="0"/>
    <xf numFmtId="0" fontId="1" fillId="2" borderId="0" applyNumberFormat="0" applyBorder="0" applyAlignment="0" applyProtection="0"/>
    <xf numFmtId="0" fontId="33"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33" fillId="3" borderId="0" applyNumberFormat="0" applyBorder="0" applyAlignment="0" applyProtection="0"/>
    <xf numFmtId="0" fontId="1" fillId="3" borderId="0" applyNumberFormat="0" applyBorder="0" applyAlignment="0" applyProtection="0"/>
    <xf numFmtId="0" fontId="33"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33" fillId="4" borderId="0" applyNumberFormat="0" applyBorder="0" applyAlignment="0" applyProtection="0"/>
    <xf numFmtId="0" fontId="1" fillId="4" borderId="0" applyNumberFormat="0" applyBorder="0" applyAlignment="0" applyProtection="0"/>
    <xf numFmtId="0" fontId="33"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33" fillId="5" borderId="0" applyNumberFormat="0" applyBorder="0" applyAlignment="0" applyProtection="0"/>
    <xf numFmtId="0" fontId="1" fillId="5" borderId="0" applyNumberFormat="0" applyBorder="0" applyAlignment="0" applyProtection="0"/>
    <xf numFmtId="0" fontId="33"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27"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9"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30"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3" fillId="10" borderId="0" applyNumberFormat="0" applyBorder="0" applyAlignment="0" applyProtection="0"/>
    <xf numFmtId="0" fontId="1" fillId="10" borderId="0" applyNumberFormat="0" applyBorder="0" applyAlignment="0" applyProtection="0"/>
    <xf numFmtId="0" fontId="33"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31"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2"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4" fillId="34"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5"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34" fillId="10" borderId="0" applyNumberFormat="0" applyBorder="0" applyAlignment="0" applyProtection="0"/>
    <xf numFmtId="0" fontId="16" fillId="10" borderId="0" applyNumberFormat="0" applyBorder="0" applyAlignment="0" applyProtection="0"/>
    <xf numFmtId="0" fontId="34"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34" fillId="13" borderId="0" applyNumberFormat="0" applyBorder="0" applyAlignment="0" applyProtection="0"/>
    <xf numFmtId="0" fontId="16" fillId="13" borderId="0" applyNumberFormat="0" applyBorder="0" applyAlignment="0" applyProtection="0"/>
    <xf numFmtId="0" fontId="34"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36"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34" fillId="15" borderId="0" applyNumberFormat="0" applyBorder="0" applyAlignment="0" applyProtection="0"/>
    <xf numFmtId="0" fontId="16" fillId="15" borderId="0" applyNumberFormat="0" applyBorder="0" applyAlignment="0" applyProtection="0"/>
    <xf numFmtId="0" fontId="34"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6" fillId="38" borderId="54"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36" fillId="38" borderId="54" applyNumberFormat="0" applyAlignment="0" applyProtection="0"/>
    <xf numFmtId="0" fontId="36" fillId="38" borderId="54" applyNumberFormat="0" applyAlignment="0" applyProtection="0"/>
    <xf numFmtId="0" fontId="36" fillId="38" borderId="54" applyNumberFormat="0" applyAlignment="0" applyProtection="0"/>
    <xf numFmtId="0" fontId="36" fillId="38" borderId="54" applyNumberFormat="0" applyAlignment="0" applyProtection="0"/>
    <xf numFmtId="0" fontId="36" fillId="38" borderId="54" applyNumberFormat="0" applyAlignment="0" applyProtection="0"/>
    <xf numFmtId="0" fontId="36" fillId="38" borderId="54" applyNumberFormat="0" applyAlignment="0" applyProtection="0"/>
    <xf numFmtId="0" fontId="36" fillId="38" borderId="54" applyNumberFormat="0" applyAlignment="0" applyProtection="0"/>
    <xf numFmtId="0" fontId="36" fillId="38" borderId="54" applyNumberFormat="0" applyAlignment="0" applyProtection="0"/>
    <xf numFmtId="0" fontId="36" fillId="38" borderId="54" applyNumberFormat="0" applyAlignment="0" applyProtection="0"/>
    <xf numFmtId="0" fontId="36" fillId="38" borderId="54" applyNumberFormat="0" applyAlignment="0" applyProtection="0"/>
    <xf numFmtId="0" fontId="36" fillId="38" borderId="54" applyNumberFormat="0" applyAlignment="0" applyProtection="0"/>
    <xf numFmtId="0" fontId="36" fillId="38" borderId="54" applyNumberFormat="0" applyAlignment="0" applyProtection="0"/>
    <xf numFmtId="0" fontId="36" fillId="38" borderId="54" applyNumberFormat="0" applyAlignment="0" applyProtection="0"/>
    <xf numFmtId="0" fontId="36" fillId="38" borderId="54" applyNumberFormat="0" applyAlignment="0" applyProtection="0"/>
    <xf numFmtId="0" fontId="36" fillId="38" borderId="54" applyNumberFormat="0" applyAlignment="0" applyProtection="0"/>
    <xf numFmtId="0" fontId="36" fillId="38" borderId="54" applyNumberFormat="0" applyAlignment="0" applyProtection="0"/>
    <xf numFmtId="0" fontId="36" fillId="38" borderId="54" applyNumberFormat="0" applyAlignment="0" applyProtection="0"/>
    <xf numFmtId="0" fontId="36" fillId="38" borderId="54" applyNumberFormat="0" applyAlignment="0" applyProtection="0"/>
    <xf numFmtId="0" fontId="36" fillId="38" borderId="54" applyNumberFormat="0" applyAlignment="0" applyProtection="0"/>
    <xf numFmtId="0" fontId="36" fillId="38" borderId="54" applyNumberFormat="0" applyAlignment="0" applyProtection="0"/>
    <xf numFmtId="0" fontId="36" fillId="38" borderId="54" applyNumberFormat="0" applyAlignment="0" applyProtection="0"/>
    <xf numFmtId="0" fontId="37" fillId="39" borderId="55" applyNumberFormat="0" applyAlignment="0" applyProtection="0"/>
    <xf numFmtId="0" fontId="19" fillId="17" borderId="2" applyNumberFormat="0" applyAlignment="0" applyProtection="0"/>
    <xf numFmtId="0" fontId="19" fillId="17" borderId="2" applyNumberFormat="0" applyAlignment="0" applyProtection="0"/>
    <xf numFmtId="0" fontId="19" fillId="17" borderId="2" applyNumberFormat="0" applyAlignment="0" applyProtection="0"/>
    <xf numFmtId="0" fontId="19" fillId="17" borderId="2" applyNumberFormat="0" applyAlignment="0" applyProtection="0"/>
    <xf numFmtId="0" fontId="19" fillId="17" borderId="2" applyNumberFormat="0" applyAlignment="0" applyProtection="0"/>
    <xf numFmtId="0" fontId="19" fillId="17" borderId="2" applyNumberFormat="0" applyAlignment="0" applyProtection="0"/>
    <xf numFmtId="0" fontId="19" fillId="17" borderId="2" applyNumberFormat="0" applyAlignment="0" applyProtection="0"/>
    <xf numFmtId="0" fontId="19" fillId="17" borderId="2" applyNumberFormat="0" applyAlignment="0" applyProtection="0"/>
    <xf numFmtId="0" fontId="19" fillId="17" borderId="2" applyNumberFormat="0" applyAlignment="0" applyProtection="0"/>
    <xf numFmtId="0" fontId="19" fillId="17" borderId="2" applyNumberFormat="0" applyAlignment="0" applyProtection="0"/>
    <xf numFmtId="0" fontId="19" fillId="17" borderId="2" applyNumberFormat="0" applyAlignment="0" applyProtection="0"/>
    <xf numFmtId="0" fontId="19" fillId="17" borderId="2" applyNumberFormat="0" applyAlignment="0" applyProtection="0"/>
    <xf numFmtId="0" fontId="19" fillId="17" borderId="2" applyNumberFormat="0" applyAlignment="0" applyProtection="0"/>
    <xf numFmtId="0" fontId="19" fillId="17" borderId="2" applyNumberFormat="0" applyAlignment="0" applyProtection="0"/>
    <xf numFmtId="0" fontId="19" fillId="17" borderId="2" applyNumberFormat="0" applyAlignment="0" applyProtection="0"/>
    <xf numFmtId="0" fontId="19" fillId="17" borderId="2" applyNumberFormat="0" applyAlignment="0" applyProtection="0"/>
    <xf numFmtId="0" fontId="19" fillId="17" borderId="2" applyNumberFormat="0" applyAlignment="0" applyProtection="0"/>
    <xf numFmtId="0" fontId="37" fillId="39" borderId="55" applyNumberFormat="0" applyAlignment="0" applyProtection="0"/>
    <xf numFmtId="0" fontId="37" fillId="39" borderId="55" applyNumberFormat="0" applyAlignment="0" applyProtection="0"/>
    <xf numFmtId="0" fontId="37" fillId="39" borderId="55" applyNumberFormat="0" applyAlignment="0" applyProtection="0"/>
    <xf numFmtId="0" fontId="37" fillId="39" borderId="55" applyNumberFormat="0" applyAlignment="0" applyProtection="0"/>
    <xf numFmtId="0" fontId="37" fillId="39" borderId="55" applyNumberFormat="0" applyAlignment="0" applyProtection="0"/>
    <xf numFmtId="0" fontId="37" fillId="39" borderId="55" applyNumberFormat="0" applyAlignment="0" applyProtection="0"/>
    <xf numFmtId="0" fontId="37" fillId="39" borderId="55" applyNumberFormat="0" applyAlignment="0" applyProtection="0"/>
    <xf numFmtId="0" fontId="37" fillId="39" borderId="55" applyNumberFormat="0" applyAlignment="0" applyProtection="0"/>
    <xf numFmtId="0" fontId="37" fillId="39" borderId="55" applyNumberFormat="0" applyAlignment="0" applyProtection="0"/>
    <xf numFmtId="0" fontId="37" fillId="39" borderId="55" applyNumberFormat="0" applyAlignment="0" applyProtection="0"/>
    <xf numFmtId="0" fontId="37" fillId="39" borderId="55" applyNumberFormat="0" applyAlignment="0" applyProtection="0"/>
    <xf numFmtId="0" fontId="37" fillId="39" borderId="55" applyNumberFormat="0" applyAlignment="0" applyProtection="0"/>
    <xf numFmtId="0" fontId="37" fillId="39" borderId="55" applyNumberFormat="0" applyAlignment="0" applyProtection="0"/>
    <xf numFmtId="0" fontId="37" fillId="39" borderId="55" applyNumberFormat="0" applyAlignment="0" applyProtection="0"/>
    <xf numFmtId="0" fontId="37" fillId="39" borderId="55" applyNumberFormat="0" applyAlignment="0" applyProtection="0"/>
    <xf numFmtId="0" fontId="37" fillId="39" borderId="55" applyNumberFormat="0" applyAlignment="0" applyProtection="0"/>
    <xf numFmtId="0" fontId="37" fillId="39" borderId="55" applyNumberFormat="0" applyAlignment="0" applyProtection="0"/>
    <xf numFmtId="0" fontId="37" fillId="39" borderId="55" applyNumberFormat="0" applyAlignment="0" applyProtection="0"/>
    <xf numFmtId="0" fontId="37" fillId="39" borderId="55" applyNumberFormat="0" applyAlignment="0" applyProtection="0"/>
    <xf numFmtId="0" fontId="37" fillId="39" borderId="55" applyNumberFormat="0" applyAlignment="0" applyProtection="0"/>
    <xf numFmtId="0" fontId="37" fillId="39" borderId="55" applyNumberFormat="0" applyAlignment="0" applyProtection="0"/>
    <xf numFmtId="0" fontId="38" fillId="0" borderId="56"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38" fillId="0" borderId="56" applyNumberFormat="0" applyFill="0" applyAlignment="0" applyProtection="0"/>
    <xf numFmtId="0" fontId="38" fillId="0" borderId="56" applyNumberFormat="0" applyFill="0" applyAlignment="0" applyProtection="0"/>
    <xf numFmtId="0" fontId="38" fillId="0" borderId="56" applyNumberFormat="0" applyFill="0" applyAlignment="0" applyProtection="0"/>
    <xf numFmtId="0" fontId="38" fillId="0" borderId="56" applyNumberFormat="0" applyFill="0" applyAlignment="0" applyProtection="0"/>
    <xf numFmtId="0" fontId="38" fillId="0" borderId="56" applyNumberFormat="0" applyFill="0" applyAlignment="0" applyProtection="0"/>
    <xf numFmtId="0" fontId="38" fillId="0" borderId="56" applyNumberFormat="0" applyFill="0" applyAlignment="0" applyProtection="0"/>
    <xf numFmtId="0" fontId="38" fillId="0" borderId="56" applyNumberFormat="0" applyFill="0" applyAlignment="0" applyProtection="0"/>
    <xf numFmtId="0" fontId="38" fillId="0" borderId="56" applyNumberFormat="0" applyFill="0" applyAlignment="0" applyProtection="0"/>
    <xf numFmtId="0" fontId="38" fillId="0" borderId="56" applyNumberFormat="0" applyFill="0" applyAlignment="0" applyProtection="0"/>
    <xf numFmtId="0" fontId="38" fillId="0" borderId="56" applyNumberFormat="0" applyFill="0" applyAlignment="0" applyProtection="0"/>
    <xf numFmtId="0" fontId="38" fillId="0" borderId="56" applyNumberFormat="0" applyFill="0" applyAlignment="0" applyProtection="0"/>
    <xf numFmtId="0" fontId="38" fillId="0" borderId="56" applyNumberFormat="0" applyFill="0" applyAlignment="0" applyProtection="0"/>
    <xf numFmtId="0" fontId="38" fillId="0" borderId="56" applyNumberFormat="0" applyFill="0" applyAlignment="0" applyProtection="0"/>
    <xf numFmtId="0" fontId="38" fillId="0" borderId="56" applyNumberFormat="0" applyFill="0" applyAlignment="0" applyProtection="0"/>
    <xf numFmtId="0" fontId="38" fillId="0" borderId="56" applyNumberFormat="0" applyFill="0" applyAlignment="0" applyProtection="0"/>
    <xf numFmtId="0" fontId="38" fillId="0" borderId="56" applyNumberFormat="0" applyFill="0" applyAlignment="0" applyProtection="0"/>
    <xf numFmtId="0" fontId="38" fillId="0" borderId="56" applyNumberFormat="0" applyFill="0" applyAlignment="0" applyProtection="0"/>
    <xf numFmtId="0" fontId="38" fillId="0" borderId="56" applyNumberFormat="0" applyFill="0" applyAlignment="0" applyProtection="0"/>
    <xf numFmtId="0" fontId="38" fillId="0" borderId="56" applyNumberFormat="0" applyFill="0" applyAlignment="0" applyProtection="0"/>
    <xf numFmtId="0" fontId="38" fillId="0" borderId="56" applyNumberFormat="0" applyFill="0" applyAlignment="0" applyProtection="0"/>
    <xf numFmtId="0" fontId="38" fillId="0" borderId="56" applyNumberFormat="0" applyFill="0" applyAlignment="0" applyProtection="0"/>
    <xf numFmtId="169" fontId="7" fillId="0" borderId="0" applyFont="0" applyFill="0" applyBorder="0" applyAlignment="0" applyProtection="0"/>
    <xf numFmtId="169" fontId="4" fillId="0" borderId="0" applyFont="0" applyFill="0" applyBorder="0" applyAlignment="0" applyProtection="0"/>
    <xf numFmtId="0" fontId="40"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34" fillId="40"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1"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2"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5"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41" fillId="46" borderId="54"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41" fillId="46" borderId="54" applyNumberFormat="0" applyAlignment="0" applyProtection="0"/>
    <xf numFmtId="0" fontId="41" fillId="46" borderId="54" applyNumberFormat="0" applyAlignment="0" applyProtection="0"/>
    <xf numFmtId="0" fontId="41" fillId="46" borderId="54" applyNumberFormat="0" applyAlignment="0" applyProtection="0"/>
    <xf numFmtId="0" fontId="41" fillId="46" borderId="54" applyNumberFormat="0" applyAlignment="0" applyProtection="0"/>
    <xf numFmtId="0" fontId="41" fillId="46" borderId="54" applyNumberFormat="0" applyAlignment="0" applyProtection="0"/>
    <xf numFmtId="0" fontId="41" fillId="46" borderId="54" applyNumberFormat="0" applyAlignment="0" applyProtection="0"/>
    <xf numFmtId="0" fontId="41" fillId="46" borderId="54" applyNumberFormat="0" applyAlignment="0" applyProtection="0"/>
    <xf numFmtId="0" fontId="41" fillId="46" borderId="54" applyNumberFormat="0" applyAlignment="0" applyProtection="0"/>
    <xf numFmtId="0" fontId="41" fillId="46" borderId="54" applyNumberFormat="0" applyAlignment="0" applyProtection="0"/>
    <xf numFmtId="0" fontId="41" fillId="46" borderId="54" applyNumberFormat="0" applyAlignment="0" applyProtection="0"/>
    <xf numFmtId="0" fontId="41" fillId="46" borderId="54" applyNumberFormat="0" applyAlignment="0" applyProtection="0"/>
    <xf numFmtId="0" fontId="41" fillId="46" borderId="54" applyNumberFormat="0" applyAlignment="0" applyProtection="0"/>
    <xf numFmtId="0" fontId="41" fillId="46" borderId="54" applyNumberFormat="0" applyAlignment="0" applyProtection="0"/>
    <xf numFmtId="0" fontId="41" fillId="46" borderId="54" applyNumberFormat="0" applyAlignment="0" applyProtection="0"/>
    <xf numFmtId="0" fontId="41" fillId="46" borderId="54" applyNumberFormat="0" applyAlignment="0" applyProtection="0"/>
    <xf numFmtId="0" fontId="41" fillId="46" borderId="54" applyNumberFormat="0" applyAlignment="0" applyProtection="0"/>
    <xf numFmtId="0" fontId="41" fillId="46" borderId="54" applyNumberFormat="0" applyAlignment="0" applyProtection="0"/>
    <xf numFmtId="0" fontId="41" fillId="46" borderId="54" applyNumberFormat="0" applyAlignment="0" applyProtection="0"/>
    <xf numFmtId="0" fontId="41" fillId="46" borderId="54" applyNumberFormat="0" applyAlignment="0" applyProtection="0"/>
    <xf numFmtId="0" fontId="41" fillId="46" borderId="54" applyNumberFormat="0" applyAlignment="0" applyProtection="0"/>
    <xf numFmtId="0" fontId="41" fillId="46" borderId="54" applyNumberFormat="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0" fontId="10"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42" fillId="47"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168" fontId="33" fillId="0" borderId="0" applyFont="0" applyFill="0" applyBorder="0" applyAlignment="0" applyProtection="0"/>
    <xf numFmtId="166" fontId="33" fillId="0" borderId="0" applyFont="0" applyFill="0" applyBorder="0" applyAlignment="0" applyProtection="0"/>
    <xf numFmtId="41" fontId="33" fillId="0" borderId="0" applyFont="0" applyFill="0" applyBorder="0" applyAlignment="0" applyProtection="0"/>
    <xf numFmtId="168" fontId="33"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33"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0"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43" fontId="3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8"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7" fontId="1" fillId="0" borderId="0" applyFont="0" applyFill="0" applyBorder="0" applyAlignment="0" applyProtection="0"/>
    <xf numFmtId="0" fontId="43" fillId="48"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1" fillId="49" borderId="58" applyNumberFormat="0" applyFont="0" applyAlignment="0" applyProtection="0"/>
    <xf numFmtId="0" fontId="1" fillId="49" borderId="58"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1" fillId="49" borderId="58" applyNumberFormat="0" applyFont="0" applyAlignment="0" applyProtection="0"/>
    <xf numFmtId="0" fontId="1" fillId="49" borderId="58" applyNumberFormat="0" applyFont="0" applyAlignment="0" applyProtection="0"/>
    <xf numFmtId="0" fontId="1" fillId="49" borderId="58"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1" fillId="49" borderId="58" applyNumberFormat="0" applyFont="0" applyAlignment="0" applyProtection="0"/>
    <xf numFmtId="0" fontId="1" fillId="49" borderId="58" applyNumberFormat="0" applyFont="0" applyAlignment="0" applyProtection="0"/>
    <xf numFmtId="0" fontId="1" fillId="49" borderId="58" applyNumberFormat="0" applyFont="0" applyAlignment="0" applyProtection="0"/>
    <xf numFmtId="0" fontId="1" fillId="49" borderId="58" applyNumberFormat="0" applyFont="0" applyAlignment="0" applyProtection="0"/>
    <xf numFmtId="0" fontId="1" fillId="49" borderId="58" applyNumberFormat="0" applyFont="0" applyAlignment="0" applyProtection="0"/>
    <xf numFmtId="0" fontId="1" fillId="49" borderId="58" applyNumberFormat="0" applyFont="0" applyAlignment="0" applyProtection="0"/>
    <xf numFmtId="0" fontId="1" fillId="49" borderId="58" applyNumberFormat="0" applyFont="0" applyAlignment="0" applyProtection="0"/>
    <xf numFmtId="0" fontId="1" fillId="49" borderId="58" applyNumberFormat="0" applyFont="0" applyAlignment="0" applyProtection="0"/>
    <xf numFmtId="0" fontId="1" fillId="49" borderId="58" applyNumberFormat="0" applyFont="0" applyAlignment="0" applyProtection="0"/>
    <xf numFmtId="0" fontId="1" fillId="49" borderId="58" applyNumberFormat="0" applyFont="0" applyAlignment="0" applyProtection="0"/>
    <xf numFmtId="0" fontId="1" fillId="49" borderId="58" applyNumberFormat="0" applyFont="0" applyAlignment="0" applyProtection="0"/>
    <xf numFmtId="0" fontId="1" fillId="49" borderId="58" applyNumberFormat="0" applyFont="0" applyAlignment="0" applyProtection="0"/>
    <xf numFmtId="0" fontId="1" fillId="49" borderId="58" applyNumberFormat="0" applyFont="0" applyAlignment="0" applyProtection="0"/>
    <xf numFmtId="0" fontId="1" fillId="49" borderId="58" applyNumberFormat="0" applyFont="0" applyAlignment="0" applyProtection="0"/>
    <xf numFmtId="0" fontId="1" fillId="49" borderId="58" applyNumberFormat="0" applyFont="0" applyAlignment="0" applyProtection="0"/>
    <xf numFmtId="0" fontId="1" fillId="49" borderId="58" applyNumberFormat="0" applyFont="0" applyAlignment="0" applyProtection="0"/>
    <xf numFmtId="0" fontId="1" fillId="49" borderId="58" applyNumberFormat="0" applyFont="0" applyAlignment="0" applyProtection="0"/>
    <xf numFmtId="0" fontId="1" fillId="49" borderId="58" applyNumberFormat="0" applyFont="0" applyAlignment="0" applyProtection="0"/>
    <xf numFmtId="0" fontId="1" fillId="49" borderId="58" applyNumberFormat="0" applyFont="0" applyAlignment="0" applyProtection="0"/>
    <xf numFmtId="0" fontId="1" fillId="49" borderId="58" applyNumberFormat="0" applyFont="0" applyAlignment="0" applyProtection="0"/>
    <xf numFmtId="0" fontId="1" fillId="49" borderId="5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33"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 fillId="0" borderId="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4" fillId="38" borderId="59"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44" fillId="38" borderId="59" applyNumberFormat="0" applyAlignment="0" applyProtection="0"/>
    <xf numFmtId="0" fontId="44" fillId="38" borderId="59" applyNumberFormat="0" applyAlignment="0" applyProtection="0"/>
    <xf numFmtId="0" fontId="44" fillId="38" borderId="59" applyNumberFormat="0" applyAlignment="0" applyProtection="0"/>
    <xf numFmtId="0" fontId="44" fillId="38" borderId="59" applyNumberFormat="0" applyAlignment="0" applyProtection="0"/>
    <xf numFmtId="0" fontId="44" fillId="38" borderId="59" applyNumberFormat="0" applyAlignment="0" applyProtection="0"/>
    <xf numFmtId="0" fontId="44" fillId="38" borderId="59" applyNumberFormat="0" applyAlignment="0" applyProtection="0"/>
    <xf numFmtId="0" fontId="44" fillId="38" borderId="59" applyNumberFormat="0" applyAlignment="0" applyProtection="0"/>
    <xf numFmtId="0" fontId="44" fillId="38" borderId="59" applyNumberFormat="0" applyAlignment="0" applyProtection="0"/>
    <xf numFmtId="0" fontId="44" fillId="38" borderId="59" applyNumberFormat="0" applyAlignment="0" applyProtection="0"/>
    <xf numFmtId="0" fontId="44" fillId="38" borderId="59" applyNumberFormat="0" applyAlignment="0" applyProtection="0"/>
    <xf numFmtId="0" fontId="44" fillId="38" borderId="59" applyNumberFormat="0" applyAlignment="0" applyProtection="0"/>
    <xf numFmtId="0" fontId="44" fillId="38" borderId="59" applyNumberFormat="0" applyAlignment="0" applyProtection="0"/>
    <xf numFmtId="0" fontId="44" fillId="38" borderId="59" applyNumberFormat="0" applyAlignment="0" applyProtection="0"/>
    <xf numFmtId="0" fontId="44" fillId="38" borderId="59" applyNumberFormat="0" applyAlignment="0" applyProtection="0"/>
    <xf numFmtId="0" fontId="44" fillId="38" borderId="59" applyNumberFormat="0" applyAlignment="0" applyProtection="0"/>
    <xf numFmtId="0" fontId="44" fillId="38" borderId="59" applyNumberFormat="0" applyAlignment="0" applyProtection="0"/>
    <xf numFmtId="0" fontId="44" fillId="38" borderId="59" applyNumberFormat="0" applyAlignment="0" applyProtection="0"/>
    <xf numFmtId="0" fontId="44" fillId="38" borderId="59" applyNumberFormat="0" applyAlignment="0" applyProtection="0"/>
    <xf numFmtId="0" fontId="44" fillId="38" borderId="59" applyNumberFormat="0" applyAlignment="0" applyProtection="0"/>
    <xf numFmtId="0" fontId="44" fillId="38" borderId="59" applyNumberFormat="0" applyAlignment="0" applyProtection="0"/>
    <xf numFmtId="0" fontId="44" fillId="38" borderId="59" applyNumberFormat="0" applyAlignment="0" applyProtection="0"/>
    <xf numFmtId="0" fontId="45"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6"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39" fillId="0" borderId="57" applyNumberFormat="0" applyFill="0" applyAlignment="0" applyProtection="0"/>
    <xf numFmtId="0" fontId="39" fillId="0" borderId="57" applyNumberFormat="0" applyFill="0" applyAlignment="0" applyProtection="0"/>
    <xf numFmtId="0" fontId="39" fillId="0" borderId="57" applyNumberFormat="0" applyFill="0" applyAlignment="0" applyProtection="0"/>
    <xf numFmtId="0" fontId="39" fillId="0" borderId="57" applyNumberFormat="0" applyFill="0" applyAlignment="0" applyProtection="0"/>
    <xf numFmtId="0" fontId="39" fillId="0" borderId="57" applyNumberFormat="0" applyFill="0" applyAlignment="0" applyProtection="0"/>
    <xf numFmtId="0" fontId="39" fillId="0" borderId="57" applyNumberFormat="0" applyFill="0" applyAlignment="0" applyProtection="0"/>
    <xf numFmtId="0" fontId="39" fillId="0" borderId="57" applyNumberFormat="0" applyFill="0" applyAlignment="0" applyProtection="0"/>
    <xf numFmtId="0" fontId="39" fillId="0" borderId="57" applyNumberFormat="0" applyFill="0" applyAlignment="0" applyProtection="0"/>
    <xf numFmtId="0" fontId="39" fillId="0" borderId="57" applyNumberFormat="0" applyFill="0" applyAlignment="0" applyProtection="0"/>
    <xf numFmtId="0" fontId="39" fillId="0" borderId="57" applyNumberFormat="0" applyFill="0" applyAlignment="0" applyProtection="0"/>
    <xf numFmtId="0" fontId="39" fillId="0" borderId="57" applyNumberFormat="0" applyFill="0" applyAlignment="0" applyProtection="0"/>
    <xf numFmtId="0" fontId="39" fillId="0" borderId="57" applyNumberFormat="0" applyFill="0" applyAlignment="0" applyProtection="0"/>
    <xf numFmtId="0" fontId="39" fillId="0" borderId="57" applyNumberFormat="0" applyFill="0" applyAlignment="0" applyProtection="0"/>
    <xf numFmtId="0" fontId="39" fillId="0" borderId="57" applyNumberFormat="0" applyFill="0" applyAlignment="0" applyProtection="0"/>
    <xf numFmtId="0" fontId="39" fillId="0" borderId="57" applyNumberFormat="0" applyFill="0" applyAlignment="0" applyProtection="0"/>
    <xf numFmtId="0" fontId="39" fillId="0" borderId="57" applyNumberFormat="0" applyFill="0" applyAlignment="0" applyProtection="0"/>
    <xf numFmtId="0" fontId="39" fillId="0" borderId="57" applyNumberFormat="0" applyFill="0" applyAlignment="0" applyProtection="0"/>
    <xf numFmtId="0" fontId="39" fillId="0" borderId="57" applyNumberFormat="0" applyFill="0" applyAlignment="0" applyProtection="0"/>
    <xf numFmtId="0" fontId="39" fillId="0" borderId="57" applyNumberFormat="0" applyFill="0" applyAlignment="0" applyProtection="0"/>
    <xf numFmtId="0" fontId="39" fillId="0" borderId="57" applyNumberFormat="0" applyFill="0" applyAlignment="0" applyProtection="0"/>
    <xf numFmtId="0" fontId="39" fillId="0" borderId="57" applyNumberFormat="0" applyFill="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48" fillId="0" borderId="60" applyNumberFormat="0" applyFill="0" applyAlignment="0" applyProtection="0"/>
    <xf numFmtId="0" fontId="30" fillId="0" borderId="7" applyNumberFormat="0" applyFill="0" applyAlignment="0" applyProtection="0"/>
    <xf numFmtId="0" fontId="30" fillId="0" borderId="7" applyNumberFormat="0" applyFill="0" applyAlignment="0" applyProtection="0"/>
    <xf numFmtId="0" fontId="30" fillId="0" borderId="7" applyNumberFormat="0" applyFill="0" applyAlignment="0" applyProtection="0"/>
    <xf numFmtId="0" fontId="30" fillId="0" borderId="7" applyNumberFormat="0" applyFill="0" applyAlignment="0" applyProtection="0"/>
    <xf numFmtId="0" fontId="30" fillId="0" borderId="7" applyNumberFormat="0" applyFill="0" applyAlignment="0" applyProtection="0"/>
    <xf numFmtId="0" fontId="30" fillId="0" borderId="7" applyNumberFormat="0" applyFill="0" applyAlignment="0" applyProtection="0"/>
    <xf numFmtId="0" fontId="30" fillId="0" borderId="7" applyNumberFormat="0" applyFill="0" applyAlignment="0" applyProtection="0"/>
    <xf numFmtId="0" fontId="30" fillId="0" borderId="7" applyNumberFormat="0" applyFill="0" applyAlignment="0" applyProtection="0"/>
    <xf numFmtId="0" fontId="30" fillId="0" borderId="7" applyNumberFormat="0" applyFill="0" applyAlignment="0" applyProtection="0"/>
    <xf numFmtId="0" fontId="30" fillId="0" borderId="7" applyNumberFormat="0" applyFill="0" applyAlignment="0" applyProtection="0"/>
    <xf numFmtId="0" fontId="30" fillId="0" borderId="7" applyNumberFormat="0" applyFill="0" applyAlignment="0" applyProtection="0"/>
    <xf numFmtId="0" fontId="30" fillId="0" borderId="7" applyNumberFormat="0" applyFill="0" applyAlignment="0" applyProtection="0"/>
    <xf numFmtId="0" fontId="30" fillId="0" borderId="7" applyNumberFormat="0" applyFill="0" applyAlignment="0" applyProtection="0"/>
    <xf numFmtId="0" fontId="30" fillId="0" borderId="7" applyNumberFormat="0" applyFill="0" applyAlignment="0" applyProtection="0"/>
    <xf numFmtId="0" fontId="30" fillId="0" borderId="7" applyNumberFormat="0" applyFill="0" applyAlignment="0" applyProtection="0"/>
    <xf numFmtId="0" fontId="30" fillId="0" borderId="7" applyNumberFormat="0" applyFill="0" applyAlignment="0" applyProtection="0"/>
    <xf numFmtId="0" fontId="30" fillId="0" borderId="7" applyNumberFormat="0" applyFill="0" applyAlignment="0" applyProtection="0"/>
    <xf numFmtId="0" fontId="48" fillId="0" borderId="60" applyNumberFormat="0" applyFill="0" applyAlignment="0" applyProtection="0"/>
    <xf numFmtId="0" fontId="48" fillId="0" borderId="60" applyNumberFormat="0" applyFill="0" applyAlignment="0" applyProtection="0"/>
    <xf numFmtId="0" fontId="48" fillId="0" borderId="60" applyNumberFormat="0" applyFill="0" applyAlignment="0" applyProtection="0"/>
    <xf numFmtId="0" fontId="48" fillId="0" borderId="60" applyNumberFormat="0" applyFill="0" applyAlignment="0" applyProtection="0"/>
    <xf numFmtId="0" fontId="48" fillId="0" borderId="60" applyNumberFormat="0" applyFill="0" applyAlignment="0" applyProtection="0"/>
    <xf numFmtId="0" fontId="48" fillId="0" borderId="60" applyNumberFormat="0" applyFill="0" applyAlignment="0" applyProtection="0"/>
    <xf numFmtId="0" fontId="48" fillId="0" borderId="60" applyNumberFormat="0" applyFill="0" applyAlignment="0" applyProtection="0"/>
    <xf numFmtId="0" fontId="48" fillId="0" borderId="60" applyNumberFormat="0" applyFill="0" applyAlignment="0" applyProtection="0"/>
    <xf numFmtId="0" fontId="48" fillId="0" borderId="60" applyNumberFormat="0" applyFill="0" applyAlignment="0" applyProtection="0"/>
    <xf numFmtId="0" fontId="48" fillId="0" borderId="60" applyNumberFormat="0" applyFill="0" applyAlignment="0" applyProtection="0"/>
    <xf numFmtId="0" fontId="48" fillId="0" borderId="60" applyNumberFormat="0" applyFill="0" applyAlignment="0" applyProtection="0"/>
    <xf numFmtId="0" fontId="48" fillId="0" borderId="60" applyNumberFormat="0" applyFill="0" applyAlignment="0" applyProtection="0"/>
    <xf numFmtId="0" fontId="48" fillId="0" borderId="60" applyNumberFormat="0" applyFill="0" applyAlignment="0" applyProtection="0"/>
    <xf numFmtId="0" fontId="48" fillId="0" borderId="60" applyNumberFormat="0" applyFill="0" applyAlignment="0" applyProtection="0"/>
    <xf numFmtId="0" fontId="48" fillId="0" borderId="60" applyNumberFormat="0" applyFill="0" applyAlignment="0" applyProtection="0"/>
    <xf numFmtId="0" fontId="48" fillId="0" borderId="60" applyNumberFormat="0" applyFill="0" applyAlignment="0" applyProtection="0"/>
    <xf numFmtId="0" fontId="48" fillId="0" borderId="60" applyNumberFormat="0" applyFill="0" applyAlignment="0" applyProtection="0"/>
    <xf numFmtId="0" fontId="48" fillId="0" borderId="60" applyNumberFormat="0" applyFill="0" applyAlignment="0" applyProtection="0"/>
    <xf numFmtId="0" fontId="48" fillId="0" borderId="60" applyNumberFormat="0" applyFill="0" applyAlignment="0" applyProtection="0"/>
    <xf numFmtId="0" fontId="48" fillId="0" borderId="60" applyNumberFormat="0" applyFill="0" applyAlignment="0" applyProtection="0"/>
    <xf numFmtId="0" fontId="48" fillId="0" borderId="60" applyNumberFormat="0" applyFill="0" applyAlignment="0" applyProtection="0"/>
    <xf numFmtId="0" fontId="29" fillId="0" borderId="0" applyNumberFormat="0" applyFill="0" applyBorder="0" applyAlignment="0" applyProtection="0"/>
    <xf numFmtId="0" fontId="47" fillId="0" borderId="0" applyNumberFormat="0" applyFill="0" applyBorder="0" applyAlignment="0" applyProtection="0"/>
    <xf numFmtId="0" fontId="40" fillId="0" borderId="61"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40" fillId="0" borderId="61" applyNumberFormat="0" applyFill="0" applyAlignment="0" applyProtection="0"/>
    <xf numFmtId="0" fontId="40" fillId="0" borderId="61" applyNumberFormat="0" applyFill="0" applyAlignment="0" applyProtection="0"/>
    <xf numFmtId="0" fontId="40" fillId="0" borderId="61" applyNumberFormat="0" applyFill="0" applyAlignment="0" applyProtection="0"/>
    <xf numFmtId="0" fontId="40" fillId="0" borderId="61" applyNumberFormat="0" applyFill="0" applyAlignment="0" applyProtection="0"/>
    <xf numFmtId="0" fontId="40" fillId="0" borderId="61" applyNumberFormat="0" applyFill="0" applyAlignment="0" applyProtection="0"/>
    <xf numFmtId="0" fontId="40" fillId="0" borderId="61" applyNumberFormat="0" applyFill="0" applyAlignment="0" applyProtection="0"/>
    <xf numFmtId="0" fontId="40" fillId="0" borderId="61" applyNumberFormat="0" applyFill="0" applyAlignment="0" applyProtection="0"/>
    <xf numFmtId="0" fontId="40" fillId="0" borderId="61" applyNumberFormat="0" applyFill="0" applyAlignment="0" applyProtection="0"/>
    <xf numFmtId="0" fontId="40" fillId="0" borderId="61" applyNumberFormat="0" applyFill="0" applyAlignment="0" applyProtection="0"/>
    <xf numFmtId="0" fontId="40" fillId="0" borderId="61" applyNumberFormat="0" applyFill="0" applyAlignment="0" applyProtection="0"/>
    <xf numFmtId="0" fontId="40" fillId="0" borderId="61" applyNumberFormat="0" applyFill="0" applyAlignment="0" applyProtection="0"/>
    <xf numFmtId="0" fontId="40" fillId="0" borderId="61" applyNumberFormat="0" applyFill="0" applyAlignment="0" applyProtection="0"/>
    <xf numFmtId="0" fontId="40" fillId="0" borderId="61" applyNumberFormat="0" applyFill="0" applyAlignment="0" applyProtection="0"/>
    <xf numFmtId="0" fontId="40" fillId="0" borderId="61" applyNumberFormat="0" applyFill="0" applyAlignment="0" applyProtection="0"/>
    <xf numFmtId="0" fontId="40" fillId="0" borderId="61" applyNumberFormat="0" applyFill="0" applyAlignment="0" applyProtection="0"/>
    <xf numFmtId="0" fontId="40" fillId="0" borderId="61" applyNumberFormat="0" applyFill="0" applyAlignment="0" applyProtection="0"/>
    <xf numFmtId="0" fontId="40" fillId="0" borderId="61" applyNumberFormat="0" applyFill="0" applyAlignment="0" applyProtection="0"/>
    <xf numFmtId="0" fontId="40" fillId="0" borderId="61" applyNumberFormat="0" applyFill="0" applyAlignment="0" applyProtection="0"/>
    <xf numFmtId="0" fontId="40" fillId="0" borderId="61" applyNumberFormat="0" applyFill="0" applyAlignment="0" applyProtection="0"/>
    <xf numFmtId="0" fontId="40" fillId="0" borderId="61" applyNumberFormat="0" applyFill="0" applyAlignment="0" applyProtection="0"/>
    <xf numFmtId="0" fontId="40" fillId="0" borderId="61" applyNumberFormat="0" applyFill="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49" fillId="0" borderId="62"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26" fillId="16" borderId="90" applyNumberFormat="0" applyAlignment="0" applyProtection="0"/>
    <xf numFmtId="0" fontId="26" fillId="16" borderId="90" applyNumberFormat="0" applyAlignment="0" applyProtection="0"/>
    <xf numFmtId="0" fontId="26" fillId="16" borderId="90" applyNumberFormat="0" applyAlignment="0" applyProtection="0"/>
    <xf numFmtId="0" fontId="26" fillId="16" borderId="90" applyNumberFormat="0" applyAlignment="0" applyProtection="0"/>
    <xf numFmtId="0" fontId="26" fillId="16" borderId="90" applyNumberFormat="0" applyAlignment="0" applyProtection="0"/>
    <xf numFmtId="0" fontId="26" fillId="16" borderId="90" applyNumberFormat="0" applyAlignment="0" applyProtection="0"/>
    <xf numFmtId="0" fontId="26" fillId="16" borderId="90" applyNumberFormat="0" applyAlignment="0" applyProtection="0"/>
    <xf numFmtId="0" fontId="26" fillId="16" borderId="90" applyNumberFormat="0" applyAlignment="0" applyProtection="0"/>
    <xf numFmtId="0" fontId="26" fillId="16" borderId="90" applyNumberFormat="0" applyAlignment="0" applyProtection="0"/>
    <xf numFmtId="0" fontId="26" fillId="16" borderId="90" applyNumberFormat="0" applyAlignment="0" applyProtection="0"/>
    <xf numFmtId="0" fontId="26" fillId="16" borderId="90" applyNumberFormat="0" applyAlignment="0" applyProtection="0"/>
    <xf numFmtId="0" fontId="26" fillId="16" borderId="90" applyNumberFormat="0" applyAlignment="0" applyProtection="0"/>
    <xf numFmtId="0" fontId="26" fillId="16" borderId="90" applyNumberFormat="0" applyAlignment="0" applyProtection="0"/>
    <xf numFmtId="0" fontId="26" fillId="16" borderId="90" applyNumberFormat="0" applyAlignment="0" applyProtection="0"/>
    <xf numFmtId="0" fontId="26" fillId="16" borderId="90" applyNumberFormat="0" applyAlignment="0" applyProtection="0"/>
    <xf numFmtId="0" fontId="26" fillId="16" borderId="90" applyNumberFormat="0" applyAlignment="0" applyProtection="0"/>
    <xf numFmtId="0" fontId="26" fillId="16" borderId="90" applyNumberFormat="0" applyAlignment="0" applyProtection="0"/>
    <xf numFmtId="43" fontId="33" fillId="0" borderId="0" applyFont="0" applyFill="0" applyBorder="0" applyAlignment="0" applyProtection="0"/>
    <xf numFmtId="0" fontId="18" fillId="16" borderId="92" applyNumberFormat="0" applyAlignment="0" applyProtection="0"/>
    <xf numFmtId="0" fontId="18" fillId="16" borderId="92" applyNumberFormat="0" applyAlignment="0" applyProtection="0"/>
    <xf numFmtId="0" fontId="18" fillId="16" borderId="92" applyNumberFormat="0" applyAlignment="0" applyProtection="0"/>
    <xf numFmtId="0" fontId="18" fillId="16" borderId="92" applyNumberFormat="0" applyAlignment="0" applyProtection="0"/>
    <xf numFmtId="0" fontId="18" fillId="16" borderId="92" applyNumberFormat="0" applyAlignment="0" applyProtection="0"/>
    <xf numFmtId="0" fontId="18" fillId="16" borderId="92" applyNumberFormat="0" applyAlignment="0" applyProtection="0"/>
    <xf numFmtId="0" fontId="18" fillId="16" borderId="92" applyNumberFormat="0" applyAlignment="0" applyProtection="0"/>
    <xf numFmtId="0" fontId="18" fillId="16" borderId="92" applyNumberFormat="0" applyAlignment="0" applyProtection="0"/>
    <xf numFmtId="0" fontId="18" fillId="16" borderId="92" applyNumberFormat="0" applyAlignment="0" applyProtection="0"/>
    <xf numFmtId="0" fontId="18" fillId="16" borderId="92" applyNumberFormat="0" applyAlignment="0" applyProtection="0"/>
    <xf numFmtId="0" fontId="18" fillId="16" borderId="92" applyNumberFormat="0" applyAlignment="0" applyProtection="0"/>
    <xf numFmtId="0" fontId="18" fillId="16" borderId="92" applyNumberFormat="0" applyAlignment="0" applyProtection="0"/>
    <xf numFmtId="0" fontId="18" fillId="16" borderId="92" applyNumberFormat="0" applyAlignment="0" applyProtection="0"/>
    <xf numFmtId="0" fontId="18" fillId="16" borderId="92" applyNumberFormat="0" applyAlignment="0" applyProtection="0"/>
    <xf numFmtId="0" fontId="18" fillId="16" borderId="92" applyNumberFormat="0" applyAlignment="0" applyProtection="0"/>
    <xf numFmtId="0" fontId="18" fillId="16" borderId="92" applyNumberFormat="0" applyAlignment="0" applyProtection="0"/>
    <xf numFmtId="0" fontId="18" fillId="16" borderId="92" applyNumberFormat="0" applyAlignment="0" applyProtection="0"/>
    <xf numFmtId="0" fontId="18" fillId="16" borderId="86" applyNumberFormat="0" applyAlignment="0" applyProtection="0"/>
    <xf numFmtId="0" fontId="18" fillId="16" borderId="86" applyNumberFormat="0" applyAlignment="0" applyProtection="0"/>
    <xf numFmtId="0" fontId="18" fillId="16" borderId="86" applyNumberFormat="0" applyAlignment="0" applyProtection="0"/>
    <xf numFmtId="0" fontId="18" fillId="16" borderId="86" applyNumberFormat="0" applyAlignment="0" applyProtection="0"/>
    <xf numFmtId="0" fontId="18" fillId="16" borderId="86" applyNumberFormat="0" applyAlignment="0" applyProtection="0"/>
    <xf numFmtId="0" fontId="18" fillId="16" borderId="86" applyNumberFormat="0" applyAlignment="0" applyProtection="0"/>
    <xf numFmtId="0" fontId="18" fillId="16" borderId="86" applyNumberFormat="0" applyAlignment="0" applyProtection="0"/>
    <xf numFmtId="0" fontId="18" fillId="16" borderId="86" applyNumberFormat="0" applyAlignment="0" applyProtection="0"/>
    <xf numFmtId="0" fontId="18" fillId="16" borderId="86" applyNumberFormat="0" applyAlignment="0" applyProtection="0"/>
    <xf numFmtId="0" fontId="18" fillId="16" borderId="86" applyNumberFormat="0" applyAlignment="0" applyProtection="0"/>
    <xf numFmtId="0" fontId="18" fillId="16" borderId="86" applyNumberFormat="0" applyAlignment="0" applyProtection="0"/>
    <xf numFmtId="0" fontId="18" fillId="16" borderId="86" applyNumberFormat="0" applyAlignment="0" applyProtection="0"/>
    <xf numFmtId="0" fontId="18" fillId="16" borderId="86" applyNumberFormat="0" applyAlignment="0" applyProtection="0"/>
    <xf numFmtId="0" fontId="18" fillId="16" borderId="86" applyNumberFormat="0" applyAlignment="0" applyProtection="0"/>
    <xf numFmtId="0" fontId="18" fillId="16" borderId="86" applyNumberFormat="0" applyAlignment="0" applyProtection="0"/>
    <xf numFmtId="0" fontId="18" fillId="16" borderId="86" applyNumberFormat="0" applyAlignment="0" applyProtection="0"/>
    <xf numFmtId="0" fontId="18" fillId="16" borderId="86" applyNumberFormat="0" applyAlignment="0" applyProtection="0"/>
    <xf numFmtId="0" fontId="23" fillId="7" borderId="92" applyNumberFormat="0" applyAlignment="0" applyProtection="0"/>
    <xf numFmtId="0" fontId="23" fillId="7" borderId="92" applyNumberFormat="0" applyAlignment="0" applyProtection="0"/>
    <xf numFmtId="0" fontId="23" fillId="7" borderId="92" applyNumberFormat="0" applyAlignment="0" applyProtection="0"/>
    <xf numFmtId="0" fontId="23" fillId="7" borderId="92" applyNumberFormat="0" applyAlignment="0" applyProtection="0"/>
    <xf numFmtId="0" fontId="23" fillId="7" borderId="92" applyNumberFormat="0" applyAlignment="0" applyProtection="0"/>
    <xf numFmtId="0" fontId="23" fillId="7" borderId="92" applyNumberFormat="0" applyAlignment="0" applyProtection="0"/>
    <xf numFmtId="0" fontId="23" fillId="7" borderId="92" applyNumberFormat="0" applyAlignment="0" applyProtection="0"/>
    <xf numFmtId="0" fontId="23" fillId="7" borderId="92" applyNumberFormat="0" applyAlignment="0" applyProtection="0"/>
    <xf numFmtId="0" fontId="23" fillId="7" borderId="92" applyNumberFormat="0" applyAlignment="0" applyProtection="0"/>
    <xf numFmtId="0" fontId="23" fillId="7" borderId="92" applyNumberFormat="0" applyAlignment="0" applyProtection="0"/>
    <xf numFmtId="0" fontId="23" fillId="7" borderId="92" applyNumberFormat="0" applyAlignment="0" applyProtection="0"/>
    <xf numFmtId="0" fontId="23" fillId="7" borderId="92" applyNumberFormat="0" applyAlignment="0" applyProtection="0"/>
    <xf numFmtId="0" fontId="23" fillId="7" borderId="92" applyNumberFormat="0" applyAlignment="0" applyProtection="0"/>
    <xf numFmtId="0" fontId="23" fillId="7" borderId="92" applyNumberFormat="0" applyAlignment="0" applyProtection="0"/>
    <xf numFmtId="0" fontId="23" fillId="7" borderId="92" applyNumberFormat="0" applyAlignment="0" applyProtection="0"/>
    <xf numFmtId="0" fontId="23" fillId="7" borderId="92" applyNumberFormat="0" applyAlignment="0" applyProtection="0"/>
    <xf numFmtId="0" fontId="23" fillId="7" borderId="92" applyNumberFormat="0" applyAlignment="0" applyProtection="0"/>
    <xf numFmtId="0" fontId="23" fillId="7" borderId="86" applyNumberFormat="0" applyAlignment="0" applyProtection="0"/>
    <xf numFmtId="0" fontId="23" fillId="7" borderId="86" applyNumberFormat="0" applyAlignment="0" applyProtection="0"/>
    <xf numFmtId="0" fontId="23" fillId="7" borderId="86" applyNumberFormat="0" applyAlignment="0" applyProtection="0"/>
    <xf numFmtId="0" fontId="23" fillId="7" borderId="86" applyNumberFormat="0" applyAlignment="0" applyProtection="0"/>
    <xf numFmtId="0" fontId="23" fillId="7" borderId="86" applyNumberFormat="0" applyAlignment="0" applyProtection="0"/>
    <xf numFmtId="0" fontId="23" fillId="7" borderId="86" applyNumberFormat="0" applyAlignment="0" applyProtection="0"/>
    <xf numFmtId="0" fontId="23" fillId="7" borderId="86" applyNumberFormat="0" applyAlignment="0" applyProtection="0"/>
    <xf numFmtId="0" fontId="23" fillId="7" borderId="86" applyNumberFormat="0" applyAlignment="0" applyProtection="0"/>
    <xf numFmtId="0" fontId="23" fillId="7" borderId="86" applyNumberFormat="0" applyAlignment="0" applyProtection="0"/>
    <xf numFmtId="0" fontId="23" fillId="7" borderId="86" applyNumberFormat="0" applyAlignment="0" applyProtection="0"/>
    <xf numFmtId="0" fontId="23" fillId="7" borderId="86" applyNumberFormat="0" applyAlignment="0" applyProtection="0"/>
    <xf numFmtId="0" fontId="23" fillId="7" borderId="86" applyNumberFormat="0" applyAlignment="0" applyProtection="0"/>
    <xf numFmtId="0" fontId="23" fillId="7" borderId="86" applyNumberFormat="0" applyAlignment="0" applyProtection="0"/>
    <xf numFmtId="0" fontId="23" fillId="7" borderId="86" applyNumberFormat="0" applyAlignment="0" applyProtection="0"/>
    <xf numFmtId="0" fontId="23" fillId="7" borderId="86" applyNumberFormat="0" applyAlignment="0" applyProtection="0"/>
    <xf numFmtId="0" fontId="23" fillId="7" borderId="86" applyNumberFormat="0" applyAlignment="0" applyProtection="0"/>
    <xf numFmtId="0" fontId="23" fillId="7" borderId="86"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93" applyNumberFormat="0" applyFont="0" applyAlignment="0" applyProtection="0"/>
    <xf numFmtId="0" fontId="4" fillId="23" borderId="93" applyNumberFormat="0" applyFont="0" applyAlignment="0" applyProtection="0"/>
    <xf numFmtId="0" fontId="4" fillId="23" borderId="93" applyNumberFormat="0" applyFont="0" applyAlignment="0" applyProtection="0"/>
    <xf numFmtId="0" fontId="4" fillId="23" borderId="93" applyNumberFormat="0" applyFont="0" applyAlignment="0" applyProtection="0"/>
    <xf numFmtId="0" fontId="4" fillId="23" borderId="93" applyNumberFormat="0" applyFont="0" applyAlignment="0" applyProtection="0"/>
    <xf numFmtId="0" fontId="4" fillId="23" borderId="93" applyNumberFormat="0" applyFont="0" applyAlignment="0" applyProtection="0"/>
    <xf numFmtId="0" fontId="4" fillId="23" borderId="93" applyNumberFormat="0" applyFont="0" applyAlignment="0" applyProtection="0"/>
    <xf numFmtId="0" fontId="4" fillId="23" borderId="93" applyNumberFormat="0" applyFont="0" applyAlignment="0" applyProtection="0"/>
    <xf numFmtId="0" fontId="4" fillId="23" borderId="93" applyNumberFormat="0" applyFont="0" applyAlignment="0" applyProtection="0"/>
    <xf numFmtId="0" fontId="4" fillId="23" borderId="93" applyNumberFormat="0" applyFont="0" applyAlignment="0" applyProtection="0"/>
    <xf numFmtId="0" fontId="4" fillId="23" borderId="93" applyNumberFormat="0" applyFont="0" applyAlignment="0" applyProtection="0"/>
    <xf numFmtId="0" fontId="4" fillId="23" borderId="93" applyNumberFormat="0" applyFont="0" applyAlignment="0" applyProtection="0"/>
    <xf numFmtId="0" fontId="4" fillId="23" borderId="93" applyNumberFormat="0" applyFont="0" applyAlignment="0" applyProtection="0"/>
    <xf numFmtId="0" fontId="4" fillId="23" borderId="87" applyNumberFormat="0" applyFont="0" applyAlignment="0" applyProtection="0"/>
    <xf numFmtId="0" fontId="4" fillId="23" borderId="87" applyNumberFormat="0" applyFont="0" applyAlignment="0" applyProtection="0"/>
    <xf numFmtId="0" fontId="4" fillId="23" borderId="87" applyNumberFormat="0" applyFont="0" applyAlignment="0" applyProtection="0"/>
    <xf numFmtId="0" fontId="4" fillId="23" borderId="87" applyNumberFormat="0" applyFont="0" applyAlignment="0" applyProtection="0"/>
    <xf numFmtId="0" fontId="4" fillId="23" borderId="87" applyNumberFormat="0" applyFont="0" applyAlignment="0" applyProtection="0"/>
    <xf numFmtId="0" fontId="4" fillId="23" borderId="87" applyNumberFormat="0" applyFont="0" applyAlignment="0" applyProtection="0"/>
    <xf numFmtId="0" fontId="4" fillId="23" borderId="87" applyNumberFormat="0" applyFont="0" applyAlignment="0" applyProtection="0"/>
    <xf numFmtId="0" fontId="4" fillId="23" borderId="87" applyNumberFormat="0" applyFont="0" applyAlignment="0" applyProtection="0"/>
    <xf numFmtId="0" fontId="4" fillId="23" borderId="87" applyNumberFormat="0" applyFont="0" applyAlignment="0" applyProtection="0"/>
    <xf numFmtId="0" fontId="4" fillId="23" borderId="93" applyNumberFormat="0" applyFont="0" applyAlignment="0" applyProtection="0"/>
    <xf numFmtId="0" fontId="4" fillId="23" borderId="93" applyNumberFormat="0" applyFont="0" applyAlignment="0" applyProtection="0"/>
    <xf numFmtId="0" fontId="4" fillId="23" borderId="87" applyNumberFormat="0" applyFont="0" applyAlignment="0" applyProtection="0"/>
    <xf numFmtId="0" fontId="4" fillId="23" borderId="87" applyNumberFormat="0" applyFont="0" applyAlignment="0" applyProtection="0"/>
    <xf numFmtId="0" fontId="4" fillId="23" borderId="87" applyNumberFormat="0" applyFont="0" applyAlignment="0" applyProtection="0"/>
    <xf numFmtId="0" fontId="4" fillId="23" borderId="93" applyNumberFormat="0" applyFont="0" applyAlignment="0" applyProtection="0"/>
    <xf numFmtId="0" fontId="4" fillId="23" borderId="93" applyNumberFormat="0" applyFont="0" applyAlignment="0" applyProtection="0"/>
    <xf numFmtId="0" fontId="4" fillId="23" borderId="93" applyNumberFormat="0" applyFont="0" applyAlignment="0" applyProtection="0"/>
    <xf numFmtId="0" fontId="4" fillId="23" borderId="87" applyNumberFormat="0" applyFont="0" applyAlignment="0" applyProtection="0"/>
    <xf numFmtId="0" fontId="4" fillId="23" borderId="87" applyNumberFormat="0" applyFont="0" applyAlignment="0" applyProtection="0"/>
    <xf numFmtId="0" fontId="4" fillId="23" borderId="87" applyNumberFormat="0" applyFont="0" applyAlignment="0" applyProtection="0"/>
    <xf numFmtId="0" fontId="4" fillId="23" borderId="87" applyNumberFormat="0" applyFont="0" applyAlignment="0" applyProtection="0"/>
    <xf numFmtId="0" fontId="4" fillId="23" borderId="87" applyNumberFormat="0" applyFont="0" applyAlignment="0" applyProtection="0"/>
    <xf numFmtId="0" fontId="4" fillId="23" borderId="87" applyNumberFormat="0" applyFont="0" applyAlignment="0" applyProtection="0"/>
    <xf numFmtId="0" fontId="4" fillId="23" borderId="87" applyNumberFormat="0" applyFont="0" applyAlignment="0" applyProtection="0"/>
    <xf numFmtId="0" fontId="4" fillId="23" borderId="93" applyNumberFormat="0" applyFont="0" applyAlignment="0" applyProtection="0"/>
    <xf numFmtId="0" fontId="26" fillId="16" borderId="88" applyNumberFormat="0" applyAlignment="0" applyProtection="0"/>
    <xf numFmtId="0" fontId="26" fillId="16" borderId="88" applyNumberFormat="0" applyAlignment="0" applyProtection="0"/>
    <xf numFmtId="0" fontId="26" fillId="16" borderId="88" applyNumberFormat="0" applyAlignment="0" applyProtection="0"/>
    <xf numFmtId="0" fontId="26" fillId="16" borderId="88" applyNumberFormat="0" applyAlignment="0" applyProtection="0"/>
    <xf numFmtId="0" fontId="26" fillId="16" borderId="88" applyNumberFormat="0" applyAlignment="0" applyProtection="0"/>
    <xf numFmtId="0" fontId="26" fillId="16" borderId="88" applyNumberFormat="0" applyAlignment="0" applyProtection="0"/>
    <xf numFmtId="0" fontId="26" fillId="16" borderId="88" applyNumberFormat="0" applyAlignment="0" applyProtection="0"/>
    <xf numFmtId="0" fontId="26" fillId="16" borderId="88" applyNumberFormat="0" applyAlignment="0" applyProtection="0"/>
    <xf numFmtId="0" fontId="26" fillId="16" borderId="88" applyNumberFormat="0" applyAlignment="0" applyProtection="0"/>
    <xf numFmtId="0" fontId="26" fillId="16" borderId="88" applyNumberFormat="0" applyAlignment="0" applyProtection="0"/>
    <xf numFmtId="0" fontId="26" fillId="16" borderId="88" applyNumberFormat="0" applyAlignment="0" applyProtection="0"/>
    <xf numFmtId="0" fontId="26" fillId="16" borderId="88" applyNumberFormat="0" applyAlignment="0" applyProtection="0"/>
    <xf numFmtId="0" fontId="26" fillId="16" borderId="88" applyNumberFormat="0" applyAlignment="0" applyProtection="0"/>
    <xf numFmtId="0" fontId="26" fillId="16" borderId="88" applyNumberFormat="0" applyAlignment="0" applyProtection="0"/>
    <xf numFmtId="0" fontId="26" fillId="16" borderId="88" applyNumberFormat="0" applyAlignment="0" applyProtection="0"/>
    <xf numFmtId="0" fontId="26" fillId="16" borderId="88" applyNumberFormat="0" applyAlignment="0" applyProtection="0"/>
    <xf numFmtId="0" fontId="26" fillId="16" borderId="88" applyNumberFormat="0" applyAlignment="0" applyProtection="0"/>
    <xf numFmtId="0" fontId="31" fillId="0" borderId="89" applyNumberFormat="0" applyFill="0" applyAlignment="0" applyProtection="0"/>
    <xf numFmtId="0" fontId="31" fillId="0" borderId="89" applyNumberFormat="0" applyFill="0" applyAlignment="0" applyProtection="0"/>
    <xf numFmtId="0" fontId="31" fillId="0" borderId="89" applyNumberFormat="0" applyFill="0" applyAlignment="0" applyProtection="0"/>
    <xf numFmtId="0" fontId="31" fillId="0" borderId="89" applyNumberFormat="0" applyFill="0" applyAlignment="0" applyProtection="0"/>
    <xf numFmtId="0" fontId="31" fillId="0" borderId="89" applyNumberFormat="0" applyFill="0" applyAlignment="0" applyProtection="0"/>
    <xf numFmtId="0" fontId="31" fillId="0" borderId="89" applyNumberFormat="0" applyFill="0" applyAlignment="0" applyProtection="0"/>
    <xf numFmtId="0" fontId="31" fillId="0" borderId="89" applyNumberFormat="0" applyFill="0" applyAlignment="0" applyProtection="0"/>
    <xf numFmtId="0" fontId="31" fillId="0" borderId="89" applyNumberFormat="0" applyFill="0" applyAlignment="0" applyProtection="0"/>
    <xf numFmtId="0" fontId="31" fillId="0" borderId="89" applyNumberFormat="0" applyFill="0" applyAlignment="0" applyProtection="0"/>
    <xf numFmtId="0" fontId="31" fillId="0" borderId="89" applyNumberFormat="0" applyFill="0" applyAlignment="0" applyProtection="0"/>
    <xf numFmtId="0" fontId="31" fillId="0" borderId="89" applyNumberFormat="0" applyFill="0" applyAlignment="0" applyProtection="0"/>
    <xf numFmtId="0" fontId="31" fillId="0" borderId="89" applyNumberFormat="0" applyFill="0" applyAlignment="0" applyProtection="0"/>
    <xf numFmtId="0" fontId="31" fillId="0" borderId="89" applyNumberFormat="0" applyFill="0" applyAlignment="0" applyProtection="0"/>
    <xf numFmtId="0" fontId="31" fillId="0" borderId="89" applyNumberFormat="0" applyFill="0" applyAlignment="0" applyProtection="0"/>
    <xf numFmtId="0" fontId="31" fillId="0" borderId="89"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91" applyNumberFormat="0" applyFill="0" applyAlignment="0" applyProtection="0"/>
    <xf numFmtId="0" fontId="31" fillId="0" borderId="91" applyNumberFormat="0" applyFill="0" applyAlignment="0" applyProtection="0"/>
    <xf numFmtId="0" fontId="31" fillId="0" borderId="91" applyNumberFormat="0" applyFill="0" applyAlignment="0" applyProtection="0"/>
    <xf numFmtId="0" fontId="31" fillId="0" borderId="91" applyNumberFormat="0" applyFill="0" applyAlignment="0" applyProtection="0"/>
    <xf numFmtId="0" fontId="31" fillId="0" borderId="91" applyNumberFormat="0" applyFill="0" applyAlignment="0" applyProtection="0"/>
    <xf numFmtId="0" fontId="31" fillId="0" borderId="91" applyNumberFormat="0" applyFill="0" applyAlignment="0" applyProtection="0"/>
    <xf numFmtId="0" fontId="31" fillId="0" borderId="91" applyNumberFormat="0" applyFill="0" applyAlignment="0" applyProtection="0"/>
    <xf numFmtId="0" fontId="31" fillId="0" borderId="91" applyNumberFormat="0" applyFill="0" applyAlignment="0" applyProtection="0"/>
    <xf numFmtId="0" fontId="31" fillId="0" borderId="91" applyNumberFormat="0" applyFill="0" applyAlignment="0" applyProtection="0"/>
    <xf numFmtId="0" fontId="31" fillId="0" borderId="91" applyNumberFormat="0" applyFill="0" applyAlignment="0" applyProtection="0"/>
    <xf numFmtId="0" fontId="31" fillId="0" borderId="91" applyNumberFormat="0" applyFill="0" applyAlignment="0" applyProtection="0"/>
    <xf numFmtId="0" fontId="31" fillId="0" borderId="91" applyNumberFormat="0" applyFill="0" applyAlignment="0" applyProtection="0"/>
    <xf numFmtId="0" fontId="31" fillId="0" borderId="91" applyNumberFormat="0" applyFill="0" applyAlignment="0" applyProtection="0"/>
    <xf numFmtId="0" fontId="31" fillId="0" borderId="91" applyNumberFormat="0" applyFill="0" applyAlignment="0" applyProtection="0"/>
    <xf numFmtId="0" fontId="31" fillId="0" borderId="91" applyNumberFormat="0" applyFill="0" applyAlignment="0" applyProtection="0"/>
    <xf numFmtId="0" fontId="26" fillId="16" borderId="100" applyNumberFormat="0" applyAlignment="0" applyProtection="0"/>
    <xf numFmtId="0" fontId="26" fillId="16" borderId="100" applyNumberFormat="0" applyAlignment="0" applyProtection="0"/>
    <xf numFmtId="0" fontId="26" fillId="16" borderId="100" applyNumberFormat="0" applyAlignment="0" applyProtection="0"/>
    <xf numFmtId="0" fontId="26" fillId="16" borderId="100" applyNumberFormat="0" applyAlignment="0" applyProtection="0"/>
    <xf numFmtId="0" fontId="26" fillId="16" borderId="100" applyNumberFormat="0" applyAlignment="0" applyProtection="0"/>
    <xf numFmtId="0" fontId="26" fillId="16" borderId="100" applyNumberFormat="0" applyAlignment="0" applyProtection="0"/>
    <xf numFmtId="0" fontId="26" fillId="16" borderId="100" applyNumberFormat="0" applyAlignment="0" applyProtection="0"/>
    <xf numFmtId="0" fontId="26" fillId="16" borderId="100" applyNumberFormat="0" applyAlignment="0" applyProtection="0"/>
    <xf numFmtId="0" fontId="26" fillId="16" borderId="100" applyNumberFormat="0" applyAlignment="0" applyProtection="0"/>
    <xf numFmtId="0" fontId="26" fillId="16" borderId="100" applyNumberFormat="0" applyAlignment="0" applyProtection="0"/>
    <xf numFmtId="0" fontId="26" fillId="16" borderId="100" applyNumberFormat="0" applyAlignment="0" applyProtection="0"/>
    <xf numFmtId="0" fontId="26" fillId="16" borderId="100" applyNumberFormat="0" applyAlignment="0" applyProtection="0"/>
    <xf numFmtId="0" fontId="26" fillId="16" borderId="100" applyNumberFormat="0" applyAlignment="0" applyProtection="0"/>
    <xf numFmtId="0" fontId="26" fillId="16" borderId="100" applyNumberFormat="0" applyAlignment="0" applyProtection="0"/>
    <xf numFmtId="0" fontId="26" fillId="16" borderId="100" applyNumberFormat="0" applyAlignment="0" applyProtection="0"/>
    <xf numFmtId="0" fontId="26" fillId="16" borderId="100" applyNumberFormat="0" applyAlignment="0" applyProtection="0"/>
    <xf numFmtId="0" fontId="26" fillId="16" borderId="100" applyNumberFormat="0" applyAlignment="0" applyProtection="0"/>
    <xf numFmtId="0" fontId="4" fillId="23" borderId="99" applyNumberFormat="0" applyFont="0" applyAlignment="0" applyProtection="0"/>
    <xf numFmtId="0" fontId="4" fillId="23" borderId="99" applyNumberFormat="0" applyFont="0" applyAlignment="0" applyProtection="0"/>
    <xf numFmtId="0" fontId="4" fillId="23" borderId="99" applyNumberFormat="0" applyFont="0" applyAlignment="0" applyProtection="0"/>
    <xf numFmtId="0" fontId="4" fillId="23" borderId="99" applyNumberFormat="0" applyFont="0" applyAlignment="0" applyProtection="0"/>
    <xf numFmtId="0" fontId="4" fillId="23" borderId="99" applyNumberFormat="0" applyFont="0" applyAlignment="0" applyProtection="0"/>
    <xf numFmtId="0" fontId="4" fillId="23" borderId="99" applyNumberFormat="0" applyFont="0" applyAlignment="0" applyProtection="0"/>
    <xf numFmtId="0" fontId="4" fillId="23" borderId="99" applyNumberFormat="0" applyFont="0" applyAlignment="0" applyProtection="0"/>
    <xf numFmtId="0" fontId="4" fillId="23" borderId="99" applyNumberFormat="0" applyFont="0" applyAlignment="0" applyProtection="0"/>
    <xf numFmtId="0" fontId="4" fillId="23" borderId="99" applyNumberFormat="0" applyFont="0" applyAlignment="0" applyProtection="0"/>
    <xf numFmtId="0" fontId="4" fillId="23" borderId="99" applyNumberFormat="0" applyFont="0" applyAlignment="0" applyProtection="0"/>
    <xf numFmtId="0" fontId="4" fillId="23" borderId="99" applyNumberFormat="0" applyFont="0" applyAlignment="0" applyProtection="0"/>
    <xf numFmtId="0" fontId="4" fillId="23" borderId="99" applyNumberFormat="0" applyFont="0" applyAlignment="0" applyProtection="0"/>
    <xf numFmtId="0" fontId="4" fillId="23" borderId="99" applyNumberFormat="0" applyFont="0" applyAlignment="0" applyProtection="0"/>
    <xf numFmtId="0" fontId="4" fillId="23" borderId="99" applyNumberFormat="0" applyFont="0" applyAlignment="0" applyProtection="0"/>
    <xf numFmtId="0" fontId="4" fillId="23" borderId="99" applyNumberFormat="0" applyFont="0" applyAlignment="0" applyProtection="0"/>
    <xf numFmtId="0" fontId="4" fillId="23" borderId="99" applyNumberFormat="0" applyFont="0" applyAlignment="0" applyProtection="0"/>
    <xf numFmtId="0" fontId="4" fillId="23" borderId="99" applyNumberFormat="0" applyFont="0" applyAlignment="0" applyProtection="0"/>
    <xf numFmtId="0" fontId="4" fillId="23" borderId="99" applyNumberFormat="0" applyFont="0" applyAlignment="0" applyProtection="0"/>
    <xf numFmtId="0" fontId="4" fillId="23" borderId="99" applyNumberFormat="0" applyFont="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98" applyNumberFormat="0" applyAlignment="0" applyProtection="0"/>
    <xf numFmtId="0" fontId="23" fillId="7" borderId="98" applyNumberFormat="0" applyAlignment="0" applyProtection="0"/>
    <xf numFmtId="0" fontId="23" fillId="7" borderId="98" applyNumberFormat="0" applyAlignment="0" applyProtection="0"/>
    <xf numFmtId="0" fontId="23" fillId="7" borderId="98" applyNumberFormat="0" applyAlignment="0" applyProtection="0"/>
    <xf numFmtId="0" fontId="23" fillId="7" borderId="98" applyNumberFormat="0" applyAlignment="0" applyProtection="0"/>
    <xf numFmtId="0" fontId="23" fillId="7" borderId="98" applyNumberFormat="0" applyAlignment="0" applyProtection="0"/>
    <xf numFmtId="0" fontId="23" fillId="7" borderId="98" applyNumberFormat="0" applyAlignment="0" applyProtection="0"/>
    <xf numFmtId="0" fontId="23" fillId="7" borderId="98" applyNumberFormat="0" applyAlignment="0" applyProtection="0"/>
    <xf numFmtId="0" fontId="23" fillId="7" borderId="98" applyNumberFormat="0" applyAlignment="0" applyProtection="0"/>
    <xf numFmtId="0" fontId="23" fillId="7" borderId="98" applyNumberFormat="0" applyAlignment="0" applyProtection="0"/>
    <xf numFmtId="0" fontId="23" fillId="7" borderId="98" applyNumberFormat="0" applyAlignment="0" applyProtection="0"/>
    <xf numFmtId="0" fontId="23" fillId="7" borderId="98" applyNumberFormat="0" applyAlignment="0" applyProtection="0"/>
    <xf numFmtId="0" fontId="23" fillId="7" borderId="98" applyNumberFormat="0" applyAlignment="0" applyProtection="0"/>
    <xf numFmtId="0" fontId="23" fillId="7" borderId="98" applyNumberFormat="0" applyAlignment="0" applyProtection="0"/>
    <xf numFmtId="0" fontId="23" fillId="7" borderId="98" applyNumberFormat="0" applyAlignment="0" applyProtection="0"/>
    <xf numFmtId="0" fontId="23" fillId="7" borderId="98" applyNumberFormat="0" applyAlignment="0" applyProtection="0"/>
    <xf numFmtId="0" fontId="23" fillId="7" borderId="98" applyNumberFormat="0" applyAlignment="0" applyProtection="0"/>
    <xf numFmtId="0" fontId="18" fillId="16" borderId="94" applyNumberFormat="0" applyAlignment="0" applyProtection="0"/>
    <xf numFmtId="0" fontId="18" fillId="16" borderId="94" applyNumberFormat="0" applyAlignment="0" applyProtection="0"/>
    <xf numFmtId="0" fontId="18" fillId="16" borderId="94" applyNumberFormat="0" applyAlignment="0" applyProtection="0"/>
    <xf numFmtId="0" fontId="18" fillId="16" borderId="94" applyNumberFormat="0" applyAlignment="0" applyProtection="0"/>
    <xf numFmtId="0" fontId="18" fillId="16" borderId="94" applyNumberFormat="0" applyAlignment="0" applyProtection="0"/>
    <xf numFmtId="0" fontId="18" fillId="16" borderId="94" applyNumberFormat="0" applyAlignment="0" applyProtection="0"/>
    <xf numFmtId="0" fontId="18" fillId="16" borderId="94" applyNumberFormat="0" applyAlignment="0" applyProtection="0"/>
    <xf numFmtId="0" fontId="18" fillId="16" borderId="94" applyNumberFormat="0" applyAlignment="0" applyProtection="0"/>
    <xf numFmtId="0" fontId="18" fillId="16" borderId="94" applyNumberFormat="0" applyAlignment="0" applyProtection="0"/>
    <xf numFmtId="0" fontId="18" fillId="16" borderId="94" applyNumberFormat="0" applyAlignment="0" applyProtection="0"/>
    <xf numFmtId="0" fontId="18" fillId="16" borderId="94" applyNumberFormat="0" applyAlignment="0" applyProtection="0"/>
    <xf numFmtId="0" fontId="18" fillId="16" borderId="94" applyNumberFormat="0" applyAlignment="0" applyProtection="0"/>
    <xf numFmtId="0" fontId="18" fillId="16" borderId="94" applyNumberFormat="0" applyAlignment="0" applyProtection="0"/>
    <xf numFmtId="0" fontId="18" fillId="16" borderId="94" applyNumberFormat="0" applyAlignment="0" applyProtection="0"/>
    <xf numFmtId="0" fontId="18" fillId="16" borderId="94" applyNumberFormat="0" applyAlignment="0" applyProtection="0"/>
    <xf numFmtId="0" fontId="18" fillId="16" borderId="94" applyNumberFormat="0" applyAlignment="0" applyProtection="0"/>
    <xf numFmtId="0" fontId="18" fillId="16" borderId="94" applyNumberFormat="0" applyAlignment="0" applyProtection="0"/>
    <xf numFmtId="0" fontId="18" fillId="16" borderId="98" applyNumberFormat="0" applyAlignment="0" applyProtection="0"/>
    <xf numFmtId="0" fontId="18" fillId="16" borderId="98" applyNumberFormat="0" applyAlignment="0" applyProtection="0"/>
    <xf numFmtId="0" fontId="18" fillId="16" borderId="98" applyNumberFormat="0" applyAlignment="0" applyProtection="0"/>
    <xf numFmtId="0" fontId="18" fillId="16" borderId="98" applyNumberFormat="0" applyAlignment="0" applyProtection="0"/>
    <xf numFmtId="0" fontId="18" fillId="16" borderId="98" applyNumberFormat="0" applyAlignment="0" applyProtection="0"/>
    <xf numFmtId="0" fontId="18" fillId="16" borderId="98" applyNumberFormat="0" applyAlignment="0" applyProtection="0"/>
    <xf numFmtId="0" fontId="18" fillId="16" borderId="98" applyNumberFormat="0" applyAlignment="0" applyProtection="0"/>
    <xf numFmtId="0" fontId="18" fillId="16" borderId="98" applyNumberFormat="0" applyAlignment="0" applyProtection="0"/>
    <xf numFmtId="0" fontId="18" fillId="16" borderId="98" applyNumberFormat="0" applyAlignment="0" applyProtection="0"/>
    <xf numFmtId="0" fontId="18" fillId="16" borderId="98" applyNumberFormat="0" applyAlignment="0" applyProtection="0"/>
    <xf numFmtId="0" fontId="18" fillId="16" borderId="98" applyNumberFormat="0" applyAlignment="0" applyProtection="0"/>
    <xf numFmtId="0" fontId="18" fillId="16" borderId="98" applyNumberFormat="0" applyAlignment="0" applyProtection="0"/>
    <xf numFmtId="0" fontId="18" fillId="16" borderId="98" applyNumberFormat="0" applyAlignment="0" applyProtection="0"/>
    <xf numFmtId="0" fontId="18" fillId="16" borderId="98" applyNumberFormat="0" applyAlignment="0" applyProtection="0"/>
    <xf numFmtId="0" fontId="18" fillId="16" borderId="98" applyNumberFormat="0" applyAlignment="0" applyProtection="0"/>
    <xf numFmtId="0" fontId="18" fillId="16" borderId="98" applyNumberFormat="0" applyAlignment="0" applyProtection="0"/>
    <xf numFmtId="0" fontId="18" fillId="16" borderId="98" applyNumberFormat="0" applyAlignment="0" applyProtection="0"/>
    <xf numFmtId="0" fontId="23" fillId="7" borderId="94" applyNumberFormat="0" applyAlignment="0" applyProtection="0"/>
    <xf numFmtId="0" fontId="23" fillId="7" borderId="94" applyNumberFormat="0" applyAlignment="0" applyProtection="0"/>
    <xf numFmtId="0" fontId="23" fillId="7" borderId="94" applyNumberFormat="0" applyAlignment="0" applyProtection="0"/>
    <xf numFmtId="0" fontId="23" fillId="7" borderId="94" applyNumberFormat="0" applyAlignment="0" applyProtection="0"/>
    <xf numFmtId="0" fontId="23" fillId="7" borderId="94" applyNumberFormat="0" applyAlignment="0" applyProtection="0"/>
    <xf numFmtId="0" fontId="23" fillId="7" borderId="94" applyNumberFormat="0" applyAlignment="0" applyProtection="0"/>
    <xf numFmtId="0" fontId="23" fillId="7" borderId="94" applyNumberFormat="0" applyAlignment="0" applyProtection="0"/>
    <xf numFmtId="0" fontId="23" fillId="7" borderId="94" applyNumberFormat="0" applyAlignment="0" applyProtection="0"/>
    <xf numFmtId="0" fontId="23" fillId="7" borderId="94" applyNumberFormat="0" applyAlignment="0" applyProtection="0"/>
    <xf numFmtId="0" fontId="23" fillId="7" borderId="94" applyNumberFormat="0" applyAlignment="0" applyProtection="0"/>
    <xf numFmtId="0" fontId="23" fillId="7" borderId="94" applyNumberFormat="0" applyAlignment="0" applyProtection="0"/>
    <xf numFmtId="0" fontId="23" fillId="7" borderId="94" applyNumberFormat="0" applyAlignment="0" applyProtection="0"/>
    <xf numFmtId="0" fontId="23" fillId="7" borderId="94" applyNumberFormat="0" applyAlignment="0" applyProtection="0"/>
    <xf numFmtId="0" fontId="23" fillId="7" borderId="94" applyNumberFormat="0" applyAlignment="0" applyProtection="0"/>
    <xf numFmtId="0" fontId="23" fillId="7" borderId="94" applyNumberFormat="0" applyAlignment="0" applyProtection="0"/>
    <xf numFmtId="0" fontId="23" fillId="7" borderId="94" applyNumberFormat="0" applyAlignment="0" applyProtection="0"/>
    <xf numFmtId="0" fontId="23" fillId="7" borderId="94"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95" applyNumberFormat="0" applyFont="0" applyAlignment="0" applyProtection="0"/>
    <xf numFmtId="0" fontId="4" fillId="23" borderId="95" applyNumberFormat="0" applyFont="0" applyAlignment="0" applyProtection="0"/>
    <xf numFmtId="0" fontId="4" fillId="23" borderId="95" applyNumberFormat="0" applyFont="0" applyAlignment="0" applyProtection="0"/>
    <xf numFmtId="0" fontId="4" fillId="23" borderId="95" applyNumberFormat="0" applyFont="0" applyAlignment="0" applyProtection="0"/>
    <xf numFmtId="0" fontId="4" fillId="23" borderId="95" applyNumberFormat="0" applyFont="0" applyAlignment="0" applyProtection="0"/>
    <xf numFmtId="0" fontId="4" fillId="23" borderId="95" applyNumberFormat="0" applyFont="0" applyAlignment="0" applyProtection="0"/>
    <xf numFmtId="0" fontId="4" fillId="23" borderId="95" applyNumberFormat="0" applyFont="0" applyAlignment="0" applyProtection="0"/>
    <xf numFmtId="0" fontId="4" fillId="23" borderId="95" applyNumberFormat="0" applyFont="0" applyAlignment="0" applyProtection="0"/>
    <xf numFmtId="0" fontId="4" fillId="23" borderId="95" applyNumberFormat="0" applyFont="0" applyAlignment="0" applyProtection="0"/>
    <xf numFmtId="0" fontId="4" fillId="23" borderId="95" applyNumberFormat="0" applyFont="0" applyAlignment="0" applyProtection="0"/>
    <xf numFmtId="0" fontId="4" fillId="23" borderId="95" applyNumberFormat="0" applyFont="0" applyAlignment="0" applyProtection="0"/>
    <xf numFmtId="0" fontId="4" fillId="23" borderId="95" applyNumberFormat="0" applyFont="0" applyAlignment="0" applyProtection="0"/>
    <xf numFmtId="0" fontId="4" fillId="23" borderId="95" applyNumberFormat="0" applyFont="0" applyAlignment="0" applyProtection="0"/>
    <xf numFmtId="0" fontId="4" fillId="23" borderId="95" applyNumberFormat="0" applyFont="0" applyAlignment="0" applyProtection="0"/>
    <xf numFmtId="0" fontId="4" fillId="23" borderId="95" applyNumberFormat="0" applyFont="0" applyAlignment="0" applyProtection="0"/>
    <xf numFmtId="0" fontId="4" fillId="23" borderId="95" applyNumberFormat="0" applyFont="0" applyAlignment="0" applyProtection="0"/>
    <xf numFmtId="0" fontId="4" fillId="23" borderId="95" applyNumberFormat="0" applyFont="0" applyAlignment="0" applyProtection="0"/>
    <xf numFmtId="0" fontId="4" fillId="23" borderId="95" applyNumberFormat="0" applyFont="0" applyAlignment="0" applyProtection="0"/>
    <xf numFmtId="0" fontId="4" fillId="23" borderId="95" applyNumberFormat="0" applyFont="0" applyAlignment="0" applyProtection="0"/>
    <xf numFmtId="0" fontId="26" fillId="16" borderId="96" applyNumberFormat="0" applyAlignment="0" applyProtection="0"/>
    <xf numFmtId="0" fontId="26" fillId="16" borderId="96" applyNumberFormat="0" applyAlignment="0" applyProtection="0"/>
    <xf numFmtId="0" fontId="26" fillId="16" borderId="96" applyNumberFormat="0" applyAlignment="0" applyProtection="0"/>
    <xf numFmtId="0" fontId="26" fillId="16" borderId="96" applyNumberFormat="0" applyAlignment="0" applyProtection="0"/>
    <xf numFmtId="0" fontId="26" fillId="16" borderId="96" applyNumberFormat="0" applyAlignment="0" applyProtection="0"/>
    <xf numFmtId="0" fontId="26" fillId="16" borderId="96" applyNumberFormat="0" applyAlignment="0" applyProtection="0"/>
    <xf numFmtId="0" fontId="26" fillId="16" borderId="96" applyNumberFormat="0" applyAlignment="0" applyProtection="0"/>
    <xf numFmtId="0" fontId="26" fillId="16" borderId="96" applyNumberFormat="0" applyAlignment="0" applyProtection="0"/>
    <xf numFmtId="0" fontId="26" fillId="16" borderId="96" applyNumberFormat="0" applyAlignment="0" applyProtection="0"/>
    <xf numFmtId="0" fontId="26" fillId="16" borderId="96" applyNumberFormat="0" applyAlignment="0" applyProtection="0"/>
    <xf numFmtId="0" fontId="26" fillId="16" borderId="96" applyNumberFormat="0" applyAlignment="0" applyProtection="0"/>
    <xf numFmtId="0" fontId="26" fillId="16" borderId="96" applyNumberFormat="0" applyAlignment="0" applyProtection="0"/>
    <xf numFmtId="0" fontId="26" fillId="16" borderId="96" applyNumberFormat="0" applyAlignment="0" applyProtection="0"/>
    <xf numFmtId="0" fontId="26" fillId="16" borderId="96" applyNumberFormat="0" applyAlignment="0" applyProtection="0"/>
    <xf numFmtId="0" fontId="26" fillId="16" borderId="96" applyNumberFormat="0" applyAlignment="0" applyProtection="0"/>
    <xf numFmtId="0" fontId="26" fillId="16" borderId="96" applyNumberFormat="0" applyAlignment="0" applyProtection="0"/>
    <xf numFmtId="0" fontId="26" fillId="16" borderId="96" applyNumberFormat="0" applyAlignment="0" applyProtection="0"/>
    <xf numFmtId="0" fontId="31" fillId="0" borderId="97" applyNumberFormat="0" applyFill="0" applyAlignment="0" applyProtection="0"/>
    <xf numFmtId="0" fontId="31" fillId="0" borderId="97" applyNumberFormat="0" applyFill="0" applyAlignment="0" applyProtection="0"/>
    <xf numFmtId="0" fontId="31" fillId="0" borderId="97" applyNumberFormat="0" applyFill="0" applyAlignment="0" applyProtection="0"/>
    <xf numFmtId="0" fontId="31" fillId="0" borderId="97" applyNumberFormat="0" applyFill="0" applyAlignment="0" applyProtection="0"/>
    <xf numFmtId="0" fontId="31" fillId="0" borderId="97" applyNumberFormat="0" applyFill="0" applyAlignment="0" applyProtection="0"/>
    <xf numFmtId="0" fontId="31" fillId="0" borderId="97" applyNumberFormat="0" applyFill="0" applyAlignment="0" applyProtection="0"/>
    <xf numFmtId="0" fontId="31" fillId="0" borderId="97" applyNumberFormat="0" applyFill="0" applyAlignment="0" applyProtection="0"/>
    <xf numFmtId="0" fontId="31" fillId="0" borderId="97" applyNumberFormat="0" applyFill="0" applyAlignment="0" applyProtection="0"/>
    <xf numFmtId="0" fontId="31" fillId="0" borderId="97" applyNumberFormat="0" applyFill="0" applyAlignment="0" applyProtection="0"/>
    <xf numFmtId="0" fontId="31" fillId="0" borderId="97" applyNumberFormat="0" applyFill="0" applyAlignment="0" applyProtection="0"/>
    <xf numFmtId="0" fontId="31" fillId="0" borderId="97" applyNumberFormat="0" applyFill="0" applyAlignment="0" applyProtection="0"/>
    <xf numFmtId="0" fontId="31" fillId="0" borderId="97" applyNumberFormat="0" applyFill="0" applyAlignment="0" applyProtection="0"/>
    <xf numFmtId="0" fontId="31" fillId="0" borderId="97" applyNumberFormat="0" applyFill="0" applyAlignment="0" applyProtection="0"/>
    <xf numFmtId="0" fontId="31" fillId="0" borderId="97" applyNumberFormat="0" applyFill="0" applyAlignment="0" applyProtection="0"/>
    <xf numFmtId="0" fontId="31" fillId="0" borderId="97" applyNumberFormat="0" applyFill="0" applyAlignment="0" applyProtection="0"/>
    <xf numFmtId="0" fontId="31" fillId="0" borderId="101" applyNumberFormat="0" applyFill="0" applyAlignment="0" applyProtection="0"/>
    <xf numFmtId="0" fontId="31" fillId="0" borderId="101" applyNumberFormat="0" applyFill="0" applyAlignment="0" applyProtection="0"/>
    <xf numFmtId="0" fontId="31" fillId="0" borderId="101" applyNumberFormat="0" applyFill="0" applyAlignment="0" applyProtection="0"/>
    <xf numFmtId="0" fontId="31" fillId="0" borderId="101" applyNumberFormat="0" applyFill="0" applyAlignment="0" applyProtection="0"/>
    <xf numFmtId="0" fontId="31" fillId="0" borderId="101" applyNumberFormat="0" applyFill="0" applyAlignment="0" applyProtection="0"/>
    <xf numFmtId="0" fontId="31" fillId="0" borderId="101" applyNumberFormat="0" applyFill="0" applyAlignment="0" applyProtection="0"/>
    <xf numFmtId="0" fontId="31" fillId="0" borderId="101" applyNumberFormat="0" applyFill="0" applyAlignment="0" applyProtection="0"/>
    <xf numFmtId="0" fontId="31" fillId="0" borderId="101" applyNumberFormat="0" applyFill="0" applyAlignment="0" applyProtection="0"/>
    <xf numFmtId="0" fontId="31" fillId="0" borderId="101" applyNumberFormat="0" applyFill="0" applyAlignment="0" applyProtection="0"/>
    <xf numFmtId="0" fontId="31" fillId="0" borderId="101" applyNumberFormat="0" applyFill="0" applyAlignment="0" applyProtection="0"/>
    <xf numFmtId="0" fontId="31" fillId="0" borderId="101" applyNumberFormat="0" applyFill="0" applyAlignment="0" applyProtection="0"/>
    <xf numFmtId="0" fontId="31" fillId="0" borderId="101" applyNumberFormat="0" applyFill="0" applyAlignment="0" applyProtection="0"/>
    <xf numFmtId="0" fontId="31" fillId="0" borderId="101" applyNumberFormat="0" applyFill="0" applyAlignment="0" applyProtection="0"/>
    <xf numFmtId="0" fontId="31" fillId="0" borderId="101" applyNumberFormat="0" applyFill="0" applyAlignment="0" applyProtection="0"/>
    <xf numFmtId="0" fontId="31" fillId="0" borderId="101"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13" applyNumberFormat="0" applyAlignment="0" applyProtection="0"/>
    <xf numFmtId="0" fontId="23" fillId="7" borderId="113" applyNumberFormat="0" applyAlignment="0" applyProtection="0"/>
    <xf numFmtId="0" fontId="23" fillId="7" borderId="113" applyNumberFormat="0" applyAlignment="0" applyProtection="0"/>
    <xf numFmtId="0" fontId="23" fillId="7" borderId="113" applyNumberFormat="0" applyAlignment="0" applyProtection="0"/>
    <xf numFmtId="0" fontId="23" fillId="7" borderId="113" applyNumberFormat="0" applyAlignment="0" applyProtection="0"/>
    <xf numFmtId="0" fontId="23" fillId="7" borderId="113" applyNumberFormat="0" applyAlignment="0" applyProtection="0"/>
    <xf numFmtId="0" fontId="23" fillId="7" borderId="113" applyNumberFormat="0" applyAlignment="0" applyProtection="0"/>
    <xf numFmtId="0" fontId="23" fillId="7" borderId="113" applyNumberFormat="0" applyAlignment="0" applyProtection="0"/>
    <xf numFmtId="0" fontId="23" fillId="7" borderId="113" applyNumberFormat="0" applyAlignment="0" applyProtection="0"/>
    <xf numFmtId="0" fontId="23" fillId="7" borderId="113" applyNumberFormat="0" applyAlignment="0" applyProtection="0"/>
    <xf numFmtId="0" fontId="23" fillId="7" borderId="113" applyNumberFormat="0" applyAlignment="0" applyProtection="0"/>
    <xf numFmtId="0" fontId="23" fillId="7" borderId="113" applyNumberFormat="0" applyAlignment="0" applyProtection="0"/>
    <xf numFmtId="0" fontId="23" fillId="7" borderId="113" applyNumberFormat="0" applyAlignment="0" applyProtection="0"/>
    <xf numFmtId="0" fontId="23" fillId="7" borderId="113" applyNumberFormat="0" applyAlignment="0" applyProtection="0"/>
    <xf numFmtId="0" fontId="23" fillId="7" borderId="113" applyNumberFormat="0" applyAlignment="0" applyProtection="0"/>
    <xf numFmtId="0" fontId="23" fillId="7" borderId="113" applyNumberFormat="0" applyAlignment="0" applyProtection="0"/>
    <xf numFmtId="0" fontId="23" fillId="7" borderId="113"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13" applyNumberFormat="0" applyAlignment="0" applyProtection="0"/>
    <xf numFmtId="0" fontId="18" fillId="16" borderId="113" applyNumberFormat="0" applyAlignment="0" applyProtection="0"/>
    <xf numFmtId="0" fontId="18" fillId="16" borderId="113" applyNumberFormat="0" applyAlignment="0" applyProtection="0"/>
    <xf numFmtId="0" fontId="18" fillId="16" borderId="113" applyNumberFormat="0" applyAlignment="0" applyProtection="0"/>
    <xf numFmtId="0" fontId="18" fillId="16" borderId="113" applyNumberFormat="0" applyAlignment="0" applyProtection="0"/>
    <xf numFmtId="0" fontId="18" fillId="16" borderId="113" applyNumberFormat="0" applyAlignment="0" applyProtection="0"/>
    <xf numFmtId="0" fontId="18" fillId="16" borderId="113" applyNumberFormat="0" applyAlignment="0" applyProtection="0"/>
    <xf numFmtId="0" fontId="18" fillId="16" borderId="113" applyNumberFormat="0" applyAlignment="0" applyProtection="0"/>
    <xf numFmtId="0" fontId="18" fillId="16" borderId="113" applyNumberFormat="0" applyAlignment="0" applyProtection="0"/>
    <xf numFmtId="0" fontId="18" fillId="16" borderId="113" applyNumberFormat="0" applyAlignment="0" applyProtection="0"/>
    <xf numFmtId="0" fontId="18" fillId="16" borderId="113" applyNumberFormat="0" applyAlignment="0" applyProtection="0"/>
    <xf numFmtId="0" fontId="18" fillId="16" borderId="113" applyNumberFormat="0" applyAlignment="0" applyProtection="0"/>
    <xf numFmtId="0" fontId="18" fillId="16" borderId="113" applyNumberFormat="0" applyAlignment="0" applyProtection="0"/>
    <xf numFmtId="0" fontId="18" fillId="16" borderId="113" applyNumberFormat="0" applyAlignment="0" applyProtection="0"/>
    <xf numFmtId="0" fontId="18" fillId="16" borderId="113" applyNumberFormat="0" applyAlignment="0" applyProtection="0"/>
    <xf numFmtId="0" fontId="18" fillId="16" borderId="113" applyNumberFormat="0" applyAlignment="0" applyProtection="0"/>
    <xf numFmtId="0" fontId="18" fillId="16" borderId="113"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34" applyNumberFormat="0" applyAlignment="0" applyProtection="0"/>
    <xf numFmtId="0" fontId="26" fillId="16" borderId="134" applyNumberFormat="0" applyAlignment="0" applyProtection="0"/>
    <xf numFmtId="0" fontId="26" fillId="16" borderId="134" applyNumberFormat="0" applyAlignment="0" applyProtection="0"/>
    <xf numFmtId="0" fontId="26" fillId="16" borderId="134" applyNumberFormat="0" applyAlignment="0" applyProtection="0"/>
    <xf numFmtId="0" fontId="26" fillId="16" borderId="134" applyNumberFormat="0" applyAlignment="0" applyProtection="0"/>
    <xf numFmtId="0" fontId="26" fillId="16" borderId="134" applyNumberFormat="0" applyAlignment="0" applyProtection="0"/>
    <xf numFmtId="0" fontId="26" fillId="16" borderId="134" applyNumberFormat="0" applyAlignment="0" applyProtection="0"/>
    <xf numFmtId="0" fontId="26" fillId="16" borderId="134" applyNumberFormat="0" applyAlignment="0" applyProtection="0"/>
    <xf numFmtId="0" fontId="26" fillId="16" borderId="134" applyNumberFormat="0" applyAlignment="0" applyProtection="0"/>
    <xf numFmtId="0" fontId="26" fillId="16" borderId="134" applyNumberFormat="0" applyAlignment="0" applyProtection="0"/>
    <xf numFmtId="0" fontId="26" fillId="16" borderId="134" applyNumberFormat="0" applyAlignment="0" applyProtection="0"/>
    <xf numFmtId="0" fontId="26" fillId="16" borderId="134" applyNumberFormat="0" applyAlignment="0" applyProtection="0"/>
    <xf numFmtId="0" fontId="26" fillId="16" borderId="134" applyNumberFormat="0" applyAlignment="0" applyProtection="0"/>
    <xf numFmtId="0" fontId="26" fillId="16" borderId="134"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26" fillId="16" borderId="122" applyNumberFormat="0" applyAlignment="0" applyProtection="0"/>
    <xf numFmtId="0" fontId="26" fillId="16" borderId="122" applyNumberFormat="0" applyAlignment="0" applyProtection="0"/>
    <xf numFmtId="0" fontId="26" fillId="16" borderId="122" applyNumberFormat="0" applyAlignment="0" applyProtection="0"/>
    <xf numFmtId="0" fontId="26" fillId="16" borderId="122" applyNumberFormat="0" applyAlignment="0" applyProtection="0"/>
    <xf numFmtId="0" fontId="26" fillId="16" borderId="122" applyNumberFormat="0" applyAlignment="0" applyProtection="0"/>
    <xf numFmtId="0" fontId="26" fillId="16" borderId="122" applyNumberFormat="0" applyAlignment="0" applyProtection="0"/>
    <xf numFmtId="0" fontId="26" fillId="16" borderId="122" applyNumberFormat="0" applyAlignment="0" applyProtection="0"/>
    <xf numFmtId="0" fontId="26" fillId="16" borderId="122" applyNumberFormat="0" applyAlignment="0" applyProtection="0"/>
    <xf numFmtId="0" fontId="26" fillId="16" borderId="122" applyNumberFormat="0" applyAlignment="0" applyProtection="0"/>
    <xf numFmtId="0" fontId="26" fillId="16" borderId="122" applyNumberFormat="0" applyAlignment="0" applyProtection="0"/>
    <xf numFmtId="0" fontId="26" fillId="16" borderId="122" applyNumberFormat="0" applyAlignment="0" applyProtection="0"/>
    <xf numFmtId="0" fontId="26" fillId="16" borderId="122" applyNumberFormat="0" applyAlignment="0" applyProtection="0"/>
    <xf numFmtId="0" fontId="26" fillId="16" borderId="122" applyNumberFormat="0" applyAlignment="0" applyProtection="0"/>
    <xf numFmtId="0" fontId="18" fillId="16" borderId="124" applyNumberFormat="0" applyAlignment="0" applyProtection="0"/>
    <xf numFmtId="0" fontId="18" fillId="16" borderId="124" applyNumberFormat="0" applyAlignment="0" applyProtection="0"/>
    <xf numFmtId="0" fontId="18" fillId="16" borderId="124" applyNumberFormat="0" applyAlignment="0" applyProtection="0"/>
    <xf numFmtId="0" fontId="18" fillId="16" borderId="124" applyNumberFormat="0" applyAlignment="0" applyProtection="0"/>
    <xf numFmtId="0" fontId="18" fillId="16" borderId="124" applyNumberFormat="0" applyAlignment="0" applyProtection="0"/>
    <xf numFmtId="0" fontId="18" fillId="16" borderId="124" applyNumberFormat="0" applyAlignment="0" applyProtection="0"/>
    <xf numFmtId="0" fontId="18" fillId="16" borderId="124" applyNumberFormat="0" applyAlignment="0" applyProtection="0"/>
    <xf numFmtId="0" fontId="18" fillId="16" borderId="124" applyNumberFormat="0" applyAlignment="0" applyProtection="0"/>
    <xf numFmtId="0" fontId="18" fillId="16" borderId="120" applyNumberFormat="0" applyAlignment="0" applyProtection="0"/>
    <xf numFmtId="0" fontId="18" fillId="16" borderId="120"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43" fontId="33" fillId="0" borderId="0" applyFont="0" applyFill="0" applyBorder="0" applyAlignment="0" applyProtection="0"/>
    <xf numFmtId="0" fontId="18" fillId="16" borderId="98" applyNumberFormat="0" applyAlignment="0" applyProtection="0"/>
    <xf numFmtId="0" fontId="18" fillId="16" borderId="98" applyNumberFormat="0" applyAlignment="0" applyProtection="0"/>
    <xf numFmtId="0" fontId="18" fillId="16" borderId="98" applyNumberFormat="0" applyAlignment="0" applyProtection="0"/>
    <xf numFmtId="0" fontId="18" fillId="16" borderId="98" applyNumberFormat="0" applyAlignment="0" applyProtection="0"/>
    <xf numFmtId="0" fontId="18" fillId="16" borderId="98" applyNumberFormat="0" applyAlignment="0" applyProtection="0"/>
    <xf numFmtId="0" fontId="18" fillId="16" borderId="98" applyNumberFormat="0" applyAlignment="0" applyProtection="0"/>
    <xf numFmtId="0" fontId="18" fillId="16" borderId="98" applyNumberFormat="0" applyAlignment="0" applyProtection="0"/>
    <xf numFmtId="0" fontId="18" fillId="16" borderId="98" applyNumberFormat="0" applyAlignment="0" applyProtection="0"/>
    <xf numFmtId="0" fontId="18" fillId="16" borderId="98" applyNumberFormat="0" applyAlignment="0" applyProtection="0"/>
    <xf numFmtId="0" fontId="18" fillId="16" borderId="98" applyNumberFormat="0" applyAlignment="0" applyProtection="0"/>
    <xf numFmtId="0" fontId="18" fillId="16" borderId="98" applyNumberFormat="0" applyAlignment="0" applyProtection="0"/>
    <xf numFmtId="0" fontId="18" fillId="16" borderId="98" applyNumberFormat="0" applyAlignment="0" applyProtection="0"/>
    <xf numFmtId="0" fontId="18" fillId="16" borderId="98" applyNumberFormat="0" applyAlignment="0" applyProtection="0"/>
    <xf numFmtId="0" fontId="18" fillId="16" borderId="98" applyNumberFormat="0" applyAlignment="0" applyProtection="0"/>
    <xf numFmtId="0" fontId="18" fillId="16" borderId="98" applyNumberFormat="0" applyAlignment="0" applyProtection="0"/>
    <xf numFmtId="0" fontId="18" fillId="16" borderId="98" applyNumberFormat="0" applyAlignment="0" applyProtection="0"/>
    <xf numFmtId="0" fontId="18" fillId="16" borderId="98"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23" fillId="7" borderId="98" applyNumberFormat="0" applyAlignment="0" applyProtection="0"/>
    <xf numFmtId="0" fontId="23" fillId="7" borderId="98" applyNumberFormat="0" applyAlignment="0" applyProtection="0"/>
    <xf numFmtId="0" fontId="23" fillId="7" borderId="98" applyNumberFormat="0" applyAlignment="0" applyProtection="0"/>
    <xf numFmtId="0" fontId="23" fillId="7" borderId="98" applyNumberFormat="0" applyAlignment="0" applyProtection="0"/>
    <xf numFmtId="0" fontId="23" fillId="7" borderId="98" applyNumberFormat="0" applyAlignment="0" applyProtection="0"/>
    <xf numFmtId="0" fontId="23" fillId="7" borderId="98" applyNumberFormat="0" applyAlignment="0" applyProtection="0"/>
    <xf numFmtId="0" fontId="23" fillId="7" borderId="98" applyNumberFormat="0" applyAlignment="0" applyProtection="0"/>
    <xf numFmtId="0" fontId="23" fillId="7" borderId="98" applyNumberFormat="0" applyAlignment="0" applyProtection="0"/>
    <xf numFmtId="0" fontId="23" fillId="7" borderId="98" applyNumberFormat="0" applyAlignment="0" applyProtection="0"/>
    <xf numFmtId="0" fontId="23" fillId="7" borderId="98" applyNumberFormat="0" applyAlignment="0" applyProtection="0"/>
    <xf numFmtId="0" fontId="23" fillId="7" borderId="98" applyNumberFormat="0" applyAlignment="0" applyProtection="0"/>
    <xf numFmtId="0" fontId="23" fillId="7" borderId="98" applyNumberFormat="0" applyAlignment="0" applyProtection="0"/>
    <xf numFmtId="0" fontId="23" fillId="7" borderId="98" applyNumberFormat="0" applyAlignment="0" applyProtection="0"/>
    <xf numFmtId="0" fontId="23" fillId="7" borderId="98" applyNumberFormat="0" applyAlignment="0" applyProtection="0"/>
    <xf numFmtId="0" fontId="23" fillId="7" borderId="98" applyNumberFormat="0" applyAlignment="0" applyProtection="0"/>
    <xf numFmtId="0" fontId="23" fillId="7" borderId="98" applyNumberFormat="0" applyAlignment="0" applyProtection="0"/>
    <xf numFmtId="0" fontId="23" fillId="7" borderId="98"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99" applyNumberFormat="0" applyFont="0" applyAlignment="0" applyProtection="0"/>
    <xf numFmtId="0" fontId="4" fillId="23" borderId="99" applyNumberFormat="0" applyFont="0" applyAlignment="0" applyProtection="0"/>
    <xf numFmtId="0" fontId="4" fillId="23" borderId="99" applyNumberFormat="0" applyFont="0" applyAlignment="0" applyProtection="0"/>
    <xf numFmtId="0" fontId="4" fillId="23" borderId="99" applyNumberFormat="0" applyFont="0" applyAlignment="0" applyProtection="0"/>
    <xf numFmtId="0" fontId="4" fillId="23" borderId="99" applyNumberFormat="0" applyFont="0" applyAlignment="0" applyProtection="0"/>
    <xf numFmtId="0" fontId="4" fillId="23" borderId="99" applyNumberFormat="0" applyFont="0" applyAlignment="0" applyProtection="0"/>
    <xf numFmtId="0" fontId="4" fillId="23" borderId="99" applyNumberFormat="0" applyFont="0" applyAlignment="0" applyProtection="0"/>
    <xf numFmtId="0" fontId="4" fillId="23" borderId="99" applyNumberFormat="0" applyFont="0" applyAlignment="0" applyProtection="0"/>
    <xf numFmtId="0" fontId="4" fillId="23" borderId="99" applyNumberFormat="0" applyFont="0" applyAlignment="0" applyProtection="0"/>
    <xf numFmtId="0" fontId="4" fillId="23" borderId="99" applyNumberFormat="0" applyFont="0" applyAlignment="0" applyProtection="0"/>
    <xf numFmtId="0" fontId="4" fillId="23" borderId="99" applyNumberFormat="0" applyFont="0" applyAlignment="0" applyProtection="0"/>
    <xf numFmtId="0" fontId="4" fillId="23" borderId="99" applyNumberFormat="0" applyFont="0" applyAlignment="0" applyProtection="0"/>
    <xf numFmtId="0" fontId="4" fillId="23" borderId="99"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99" applyNumberFormat="0" applyFont="0" applyAlignment="0" applyProtection="0"/>
    <xf numFmtId="0" fontId="4" fillId="23" borderId="99"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99" applyNumberFormat="0" applyFont="0" applyAlignment="0" applyProtection="0"/>
    <xf numFmtId="0" fontId="4" fillId="23" borderId="99" applyNumberFormat="0" applyFont="0" applyAlignment="0" applyProtection="0"/>
    <xf numFmtId="0" fontId="4" fillId="23" borderId="99"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99" applyNumberFormat="0" applyFon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0" fontId="18" fillId="16" borderId="98" applyNumberFormat="0" applyAlignment="0" applyProtection="0"/>
    <xf numFmtId="0" fontId="18" fillId="16" borderId="98" applyNumberFormat="0" applyAlignment="0" applyProtection="0"/>
    <xf numFmtId="0" fontId="18" fillId="16" borderId="98" applyNumberFormat="0" applyAlignment="0" applyProtection="0"/>
    <xf numFmtId="0" fontId="18" fillId="16" borderId="98" applyNumberFormat="0" applyAlignment="0" applyProtection="0"/>
    <xf numFmtId="0" fontId="18" fillId="16" borderId="98" applyNumberFormat="0" applyAlignment="0" applyProtection="0"/>
    <xf numFmtId="0" fontId="18" fillId="16" borderId="98" applyNumberFormat="0" applyAlignment="0" applyProtection="0"/>
    <xf numFmtId="0" fontId="18" fillId="16" borderId="98" applyNumberFormat="0" applyAlignment="0" applyProtection="0"/>
    <xf numFmtId="0" fontId="18" fillId="16" borderId="98" applyNumberFormat="0" applyAlignment="0" applyProtection="0"/>
    <xf numFmtId="0" fontId="18" fillId="16" borderId="98" applyNumberFormat="0" applyAlignment="0" applyProtection="0"/>
    <xf numFmtId="0" fontId="18" fillId="16" borderId="98" applyNumberFormat="0" applyAlignment="0" applyProtection="0"/>
    <xf numFmtId="0" fontId="18" fillId="16" borderId="98" applyNumberFormat="0" applyAlignment="0" applyProtection="0"/>
    <xf numFmtId="0" fontId="18" fillId="16" borderId="98" applyNumberFormat="0" applyAlignment="0" applyProtection="0"/>
    <xf numFmtId="0" fontId="18" fillId="16" borderId="98" applyNumberFormat="0" applyAlignment="0" applyProtection="0"/>
    <xf numFmtId="0" fontId="18" fillId="16" borderId="98" applyNumberFormat="0" applyAlignment="0" applyProtection="0"/>
    <xf numFmtId="0" fontId="18" fillId="16" borderId="98" applyNumberFormat="0" applyAlignment="0" applyProtection="0"/>
    <xf numFmtId="0" fontId="18" fillId="16" borderId="98" applyNumberFormat="0" applyAlignment="0" applyProtection="0"/>
    <xf numFmtId="0" fontId="18" fillId="16" borderId="98" applyNumberFormat="0" applyAlignment="0" applyProtection="0"/>
    <xf numFmtId="0" fontId="23" fillId="7" borderId="98" applyNumberFormat="0" applyAlignment="0" applyProtection="0"/>
    <xf numFmtId="0" fontId="23" fillId="7" borderId="98" applyNumberFormat="0" applyAlignment="0" applyProtection="0"/>
    <xf numFmtId="0" fontId="23" fillId="7" borderId="98" applyNumberFormat="0" applyAlignment="0" applyProtection="0"/>
    <xf numFmtId="0" fontId="23" fillId="7" borderId="98" applyNumberFormat="0" applyAlignment="0" applyProtection="0"/>
    <xf numFmtId="0" fontId="23" fillId="7" borderId="98" applyNumberFormat="0" applyAlignment="0" applyProtection="0"/>
    <xf numFmtId="0" fontId="23" fillId="7" borderId="98" applyNumberFormat="0" applyAlignment="0" applyProtection="0"/>
    <xf numFmtId="0" fontId="23" fillId="7" borderId="98" applyNumberFormat="0" applyAlignment="0" applyProtection="0"/>
    <xf numFmtId="0" fontId="23" fillId="7" borderId="98" applyNumberFormat="0" applyAlignment="0" applyProtection="0"/>
    <xf numFmtId="0" fontId="23" fillId="7" borderId="98" applyNumberFormat="0" applyAlignment="0" applyProtection="0"/>
    <xf numFmtId="0" fontId="23" fillId="7" borderId="98" applyNumberFormat="0" applyAlignment="0" applyProtection="0"/>
    <xf numFmtId="0" fontId="23" fillId="7" borderId="98" applyNumberFormat="0" applyAlignment="0" applyProtection="0"/>
    <xf numFmtId="0" fontId="23" fillId="7" borderId="98" applyNumberFormat="0" applyAlignment="0" applyProtection="0"/>
    <xf numFmtId="0" fontId="23" fillId="7" borderId="98" applyNumberFormat="0" applyAlignment="0" applyProtection="0"/>
    <xf numFmtId="0" fontId="23" fillId="7" borderId="98" applyNumberFormat="0" applyAlignment="0" applyProtection="0"/>
    <xf numFmtId="0" fontId="23" fillId="7" borderId="98" applyNumberFormat="0" applyAlignment="0" applyProtection="0"/>
    <xf numFmtId="0" fontId="23" fillId="7" borderId="98" applyNumberFormat="0" applyAlignment="0" applyProtection="0"/>
    <xf numFmtId="0" fontId="23" fillId="7" borderId="9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99" applyNumberFormat="0" applyFont="0" applyAlignment="0" applyProtection="0"/>
    <xf numFmtId="0" fontId="4" fillId="23" borderId="99" applyNumberFormat="0" applyFont="0" applyAlignment="0" applyProtection="0"/>
    <xf numFmtId="0" fontId="4" fillId="23" borderId="99" applyNumberFormat="0" applyFont="0" applyAlignment="0" applyProtection="0"/>
    <xf numFmtId="0" fontId="4" fillId="23" borderId="99" applyNumberFormat="0" applyFont="0" applyAlignment="0" applyProtection="0"/>
    <xf numFmtId="0" fontId="4" fillId="23" borderId="99" applyNumberFormat="0" applyFont="0" applyAlignment="0" applyProtection="0"/>
    <xf numFmtId="0" fontId="4" fillId="23" borderId="99" applyNumberFormat="0" applyFont="0" applyAlignment="0" applyProtection="0"/>
    <xf numFmtId="0" fontId="4" fillId="23" borderId="99" applyNumberFormat="0" applyFont="0" applyAlignment="0" applyProtection="0"/>
    <xf numFmtId="0" fontId="4" fillId="23" borderId="99" applyNumberFormat="0" applyFont="0" applyAlignment="0" applyProtection="0"/>
    <xf numFmtId="0" fontId="4" fillId="23" borderId="99" applyNumberFormat="0" applyFont="0" applyAlignment="0" applyProtection="0"/>
    <xf numFmtId="0" fontId="4" fillId="23" borderId="99" applyNumberFormat="0" applyFont="0" applyAlignment="0" applyProtection="0"/>
    <xf numFmtId="0" fontId="4" fillId="23" borderId="99" applyNumberFormat="0" applyFont="0" applyAlignment="0" applyProtection="0"/>
    <xf numFmtId="0" fontId="4" fillId="23" borderId="99" applyNumberFormat="0" applyFont="0" applyAlignment="0" applyProtection="0"/>
    <xf numFmtId="0" fontId="4" fillId="23" borderId="99" applyNumberFormat="0" applyFont="0" applyAlignment="0" applyProtection="0"/>
    <xf numFmtId="0" fontId="4" fillId="23" borderId="99" applyNumberFormat="0" applyFont="0" applyAlignment="0" applyProtection="0"/>
    <xf numFmtId="0" fontId="4" fillId="23" borderId="99" applyNumberFormat="0" applyFont="0" applyAlignment="0" applyProtection="0"/>
    <xf numFmtId="0" fontId="4" fillId="23" borderId="99" applyNumberFormat="0" applyFont="0" applyAlignment="0" applyProtection="0"/>
    <xf numFmtId="0" fontId="4" fillId="23" borderId="99" applyNumberFormat="0" applyFont="0" applyAlignment="0" applyProtection="0"/>
    <xf numFmtId="0" fontId="4" fillId="23" borderId="99" applyNumberFormat="0" applyFont="0" applyAlignment="0" applyProtection="0"/>
    <xf numFmtId="0" fontId="4" fillId="23" borderId="99" applyNumberFormat="0" applyFont="0" applyAlignment="0" applyProtection="0"/>
    <xf numFmtId="0" fontId="26" fillId="16" borderId="100" applyNumberFormat="0" applyAlignment="0" applyProtection="0"/>
    <xf numFmtId="0" fontId="26" fillId="16" borderId="100" applyNumberFormat="0" applyAlignment="0" applyProtection="0"/>
    <xf numFmtId="0" fontId="26" fillId="16" borderId="100" applyNumberFormat="0" applyAlignment="0" applyProtection="0"/>
    <xf numFmtId="0" fontId="26" fillId="16" borderId="100" applyNumberFormat="0" applyAlignment="0" applyProtection="0"/>
    <xf numFmtId="0" fontId="26" fillId="16" borderId="100" applyNumberFormat="0" applyAlignment="0" applyProtection="0"/>
    <xf numFmtId="0" fontId="26" fillId="16" borderId="100" applyNumberFormat="0" applyAlignment="0" applyProtection="0"/>
    <xf numFmtId="0" fontId="26" fillId="16" borderId="100" applyNumberFormat="0" applyAlignment="0" applyProtection="0"/>
    <xf numFmtId="0" fontId="26" fillId="16" borderId="100" applyNumberFormat="0" applyAlignment="0" applyProtection="0"/>
    <xf numFmtId="0" fontId="26" fillId="16" borderId="100" applyNumberFormat="0" applyAlignment="0" applyProtection="0"/>
    <xf numFmtId="0" fontId="26" fillId="16" borderId="100" applyNumberFormat="0" applyAlignment="0" applyProtection="0"/>
    <xf numFmtId="0" fontId="26" fillId="16" borderId="100" applyNumberFormat="0" applyAlignment="0" applyProtection="0"/>
    <xf numFmtId="0" fontId="26" fillId="16" borderId="100" applyNumberFormat="0" applyAlignment="0" applyProtection="0"/>
    <xf numFmtId="0" fontId="26" fillId="16" borderId="100" applyNumberFormat="0" applyAlignment="0" applyProtection="0"/>
    <xf numFmtId="0" fontId="26" fillId="16" borderId="100" applyNumberFormat="0" applyAlignment="0" applyProtection="0"/>
    <xf numFmtId="0" fontId="26" fillId="16" borderId="100" applyNumberFormat="0" applyAlignment="0" applyProtection="0"/>
    <xf numFmtId="0" fontId="26" fillId="16" borderId="100" applyNumberFormat="0" applyAlignment="0" applyProtection="0"/>
    <xf numFmtId="0" fontId="26" fillId="16" borderId="100" applyNumberFormat="0" applyAlignment="0" applyProtection="0"/>
    <xf numFmtId="0" fontId="31" fillId="0" borderId="101" applyNumberFormat="0" applyFill="0" applyAlignment="0" applyProtection="0"/>
    <xf numFmtId="0" fontId="31" fillId="0" borderId="101" applyNumberFormat="0" applyFill="0" applyAlignment="0" applyProtection="0"/>
    <xf numFmtId="0" fontId="31" fillId="0" borderId="101" applyNumberFormat="0" applyFill="0" applyAlignment="0" applyProtection="0"/>
    <xf numFmtId="0" fontId="31" fillId="0" borderId="101" applyNumberFormat="0" applyFill="0" applyAlignment="0" applyProtection="0"/>
    <xf numFmtId="0" fontId="31" fillId="0" borderId="101" applyNumberFormat="0" applyFill="0" applyAlignment="0" applyProtection="0"/>
    <xf numFmtId="0" fontId="31" fillId="0" borderId="101" applyNumberFormat="0" applyFill="0" applyAlignment="0" applyProtection="0"/>
    <xf numFmtId="0" fontId="31" fillId="0" borderId="101" applyNumberFormat="0" applyFill="0" applyAlignment="0" applyProtection="0"/>
    <xf numFmtId="0" fontId="31" fillId="0" borderId="101" applyNumberFormat="0" applyFill="0" applyAlignment="0" applyProtection="0"/>
    <xf numFmtId="0" fontId="31" fillId="0" borderId="101" applyNumberFormat="0" applyFill="0" applyAlignment="0" applyProtection="0"/>
    <xf numFmtId="0" fontId="31" fillId="0" borderId="101" applyNumberFormat="0" applyFill="0" applyAlignment="0" applyProtection="0"/>
    <xf numFmtId="0" fontId="31" fillId="0" borderId="101" applyNumberFormat="0" applyFill="0" applyAlignment="0" applyProtection="0"/>
    <xf numFmtId="0" fontId="31" fillId="0" borderId="101" applyNumberFormat="0" applyFill="0" applyAlignment="0" applyProtection="0"/>
    <xf numFmtId="0" fontId="31" fillId="0" borderId="101" applyNumberFormat="0" applyFill="0" applyAlignment="0" applyProtection="0"/>
    <xf numFmtId="0" fontId="31" fillId="0" borderId="101" applyNumberFormat="0" applyFill="0" applyAlignment="0" applyProtection="0"/>
    <xf numFmtId="0" fontId="31" fillId="0" borderId="101" applyNumberFormat="0" applyFill="0" applyAlignment="0" applyProtection="0"/>
    <xf numFmtId="0" fontId="26" fillId="16" borderId="122" applyNumberFormat="0" applyAlignment="0" applyProtection="0"/>
    <xf numFmtId="0" fontId="26" fillId="16" borderId="122" applyNumberFormat="0" applyAlignment="0" applyProtection="0"/>
    <xf numFmtId="0" fontId="26" fillId="16" borderId="122" applyNumberFormat="0" applyAlignment="0" applyProtection="0"/>
    <xf numFmtId="0" fontId="26" fillId="16" borderId="122" applyNumberFormat="0" applyAlignment="0" applyProtection="0"/>
    <xf numFmtId="0" fontId="18" fillId="16" borderId="124" applyNumberFormat="0" applyAlignment="0" applyProtection="0"/>
    <xf numFmtId="0" fontId="18" fillId="16" borderId="124" applyNumberFormat="0" applyAlignment="0" applyProtection="0"/>
    <xf numFmtId="0" fontId="18" fillId="16" borderId="124" applyNumberFormat="0" applyAlignment="0" applyProtection="0"/>
    <xf numFmtId="0" fontId="18" fillId="16" borderId="124" applyNumberFormat="0" applyAlignment="0" applyProtection="0"/>
    <xf numFmtId="0" fontId="18" fillId="16" borderId="124" applyNumberFormat="0" applyAlignment="0" applyProtection="0"/>
    <xf numFmtId="0" fontId="18" fillId="16" borderId="124" applyNumberFormat="0" applyAlignment="0" applyProtection="0"/>
    <xf numFmtId="0" fontId="18" fillId="16" borderId="124" applyNumberFormat="0" applyAlignment="0" applyProtection="0"/>
    <xf numFmtId="0" fontId="18" fillId="16" borderId="124" applyNumberFormat="0" applyAlignment="0" applyProtection="0"/>
    <xf numFmtId="0" fontId="18" fillId="16" borderId="124" applyNumberFormat="0" applyAlignment="0" applyProtection="0"/>
    <xf numFmtId="0" fontId="18" fillId="16" borderId="120"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43" fontId="33" fillId="0" borderId="0" applyFont="0" applyFill="0" applyBorder="0" applyAlignment="0" applyProtection="0"/>
    <xf numFmtId="0" fontId="4" fillId="23" borderId="114" applyNumberFormat="0" applyFont="0" applyAlignment="0" applyProtection="0"/>
    <xf numFmtId="0" fontId="4" fillId="23" borderId="114" applyNumberFormat="0" applyFont="0" applyAlignment="0" applyProtection="0"/>
    <xf numFmtId="0" fontId="4" fillId="23" borderId="114" applyNumberFormat="0" applyFont="0" applyAlignment="0" applyProtection="0"/>
    <xf numFmtId="0" fontId="4" fillId="23" borderId="114" applyNumberFormat="0" applyFont="0" applyAlignment="0" applyProtection="0"/>
    <xf numFmtId="0" fontId="4" fillId="23" borderId="114" applyNumberFormat="0" applyFont="0" applyAlignment="0" applyProtection="0"/>
    <xf numFmtId="0" fontId="4" fillId="23" borderId="114" applyNumberFormat="0" applyFont="0" applyAlignment="0" applyProtection="0"/>
    <xf numFmtId="0" fontId="4" fillId="23" borderId="114" applyNumberFormat="0" applyFont="0" applyAlignment="0" applyProtection="0"/>
    <xf numFmtId="0" fontId="4" fillId="23" borderId="114" applyNumberFormat="0" applyFont="0" applyAlignment="0" applyProtection="0"/>
    <xf numFmtId="0" fontId="4" fillId="23" borderId="114" applyNumberFormat="0" applyFont="0" applyAlignment="0" applyProtection="0"/>
    <xf numFmtId="0" fontId="4" fillId="23" borderId="114" applyNumberFormat="0" applyFont="0" applyAlignment="0" applyProtection="0"/>
    <xf numFmtId="0" fontId="4" fillId="23" borderId="114" applyNumberFormat="0" applyFont="0" applyAlignment="0" applyProtection="0"/>
    <xf numFmtId="0" fontId="4" fillId="23" borderId="114" applyNumberFormat="0" applyFont="0" applyAlignment="0" applyProtection="0"/>
    <xf numFmtId="0" fontId="4" fillId="23" borderId="114"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4" applyNumberFormat="0" applyFont="0" applyAlignment="0" applyProtection="0"/>
    <xf numFmtId="0" fontId="4" fillId="23" borderId="114"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4" applyNumberFormat="0" applyFont="0" applyAlignment="0" applyProtection="0"/>
    <xf numFmtId="0" fontId="4" fillId="23" borderId="114" applyNumberFormat="0" applyFont="0" applyAlignment="0" applyProtection="0"/>
    <xf numFmtId="0" fontId="4" fillId="23" borderId="114"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4" applyNumberFormat="0" applyFon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26" fillId="16" borderId="115" applyNumberFormat="0" applyAlignment="0" applyProtection="0"/>
    <xf numFmtId="0" fontId="26" fillId="16" borderId="115" applyNumberFormat="0" applyAlignment="0" applyProtection="0"/>
    <xf numFmtId="0" fontId="26" fillId="16" borderId="115" applyNumberFormat="0" applyAlignment="0" applyProtection="0"/>
    <xf numFmtId="0" fontId="26" fillId="16" borderId="115" applyNumberFormat="0" applyAlignment="0" applyProtection="0"/>
    <xf numFmtId="0" fontId="26" fillId="16" borderId="115" applyNumberFormat="0" applyAlignment="0" applyProtection="0"/>
    <xf numFmtId="0" fontId="26" fillId="16" borderId="115" applyNumberFormat="0" applyAlignment="0" applyProtection="0"/>
    <xf numFmtId="0" fontId="26" fillId="16" borderId="115" applyNumberFormat="0" applyAlignment="0" applyProtection="0"/>
    <xf numFmtId="0" fontId="26" fillId="16" borderId="115" applyNumberFormat="0" applyAlignment="0" applyProtection="0"/>
    <xf numFmtId="0" fontId="26" fillId="16" borderId="115" applyNumberFormat="0" applyAlignment="0" applyProtection="0"/>
    <xf numFmtId="0" fontId="26" fillId="16" borderId="115" applyNumberFormat="0" applyAlignment="0" applyProtection="0"/>
    <xf numFmtId="0" fontId="26" fillId="16" borderId="115" applyNumberFormat="0" applyAlignment="0" applyProtection="0"/>
    <xf numFmtId="0" fontId="26" fillId="16" borderId="115" applyNumberFormat="0" applyAlignment="0" applyProtection="0"/>
    <xf numFmtId="0" fontId="26" fillId="16" borderId="115" applyNumberFormat="0" applyAlignment="0" applyProtection="0"/>
    <xf numFmtId="0" fontId="26" fillId="16" borderId="115" applyNumberFormat="0" applyAlignment="0" applyProtection="0"/>
    <xf numFmtId="0" fontId="26" fillId="16" borderId="115" applyNumberFormat="0" applyAlignment="0" applyProtection="0"/>
    <xf numFmtId="0" fontId="26" fillId="16" borderId="115" applyNumberFormat="0" applyAlignment="0" applyProtection="0"/>
    <xf numFmtId="0" fontId="26" fillId="16" borderId="115" applyNumberFormat="0" applyAlignment="0" applyProtection="0"/>
    <xf numFmtId="0" fontId="4" fillId="23" borderId="114" applyNumberFormat="0" applyFont="0" applyAlignment="0" applyProtection="0"/>
    <xf numFmtId="0" fontId="4" fillId="23" borderId="114" applyNumberFormat="0" applyFont="0" applyAlignment="0" applyProtection="0"/>
    <xf numFmtId="0" fontId="4" fillId="23" borderId="114" applyNumberFormat="0" applyFont="0" applyAlignment="0" applyProtection="0"/>
    <xf numFmtId="0" fontId="4" fillId="23" borderId="114" applyNumberFormat="0" applyFont="0" applyAlignment="0" applyProtection="0"/>
    <xf numFmtId="0" fontId="4" fillId="23" borderId="114" applyNumberFormat="0" applyFont="0" applyAlignment="0" applyProtection="0"/>
    <xf numFmtId="0" fontId="4" fillId="23" borderId="114" applyNumberFormat="0" applyFont="0" applyAlignment="0" applyProtection="0"/>
    <xf numFmtId="0" fontId="4" fillId="23" borderId="114" applyNumberFormat="0" applyFont="0" applyAlignment="0" applyProtection="0"/>
    <xf numFmtId="0" fontId="4" fillId="23" borderId="114" applyNumberFormat="0" applyFont="0" applyAlignment="0" applyProtection="0"/>
    <xf numFmtId="0" fontId="4" fillId="23" borderId="114" applyNumberFormat="0" applyFont="0" applyAlignment="0" applyProtection="0"/>
    <xf numFmtId="0" fontId="4" fillId="23" borderId="114" applyNumberFormat="0" applyFont="0" applyAlignment="0" applyProtection="0"/>
    <xf numFmtId="0" fontId="4" fillId="23" borderId="114" applyNumberFormat="0" applyFont="0" applyAlignment="0" applyProtection="0"/>
    <xf numFmtId="0" fontId="4" fillId="23" borderId="114" applyNumberFormat="0" applyFont="0" applyAlignment="0" applyProtection="0"/>
    <xf numFmtId="0" fontId="4" fillId="23" borderId="114" applyNumberFormat="0" applyFont="0" applyAlignment="0" applyProtection="0"/>
    <xf numFmtId="0" fontId="4" fillId="23" borderId="114" applyNumberFormat="0" applyFont="0" applyAlignment="0" applyProtection="0"/>
    <xf numFmtId="0" fontId="4" fillId="23" borderId="114" applyNumberFormat="0" applyFont="0" applyAlignment="0" applyProtection="0"/>
    <xf numFmtId="0" fontId="4" fillId="23" borderId="114" applyNumberFormat="0" applyFont="0" applyAlignment="0" applyProtection="0"/>
    <xf numFmtId="0" fontId="4" fillId="23" borderId="114" applyNumberFormat="0" applyFont="0" applyAlignment="0" applyProtection="0"/>
    <xf numFmtId="0" fontId="4" fillId="23" borderId="114" applyNumberFormat="0" applyFont="0" applyAlignment="0" applyProtection="0"/>
    <xf numFmtId="0" fontId="4" fillId="23" borderId="114" applyNumberFormat="0" applyFont="0" applyAlignment="0" applyProtection="0"/>
    <xf numFmtId="0" fontId="23" fillId="7" borderId="113" applyNumberFormat="0" applyAlignment="0" applyProtection="0"/>
    <xf numFmtId="0" fontId="23" fillId="7" borderId="113" applyNumberFormat="0" applyAlignment="0" applyProtection="0"/>
    <xf numFmtId="0" fontId="23" fillId="7" borderId="113" applyNumberFormat="0" applyAlignment="0" applyProtection="0"/>
    <xf numFmtId="0" fontId="23" fillId="7" borderId="113" applyNumberFormat="0" applyAlignment="0" applyProtection="0"/>
    <xf numFmtId="0" fontId="23" fillId="7" borderId="113" applyNumberFormat="0" applyAlignment="0" applyProtection="0"/>
    <xf numFmtId="0" fontId="23" fillId="7" borderId="113" applyNumberFormat="0" applyAlignment="0" applyProtection="0"/>
    <xf numFmtId="0" fontId="23" fillId="7" borderId="113" applyNumberFormat="0" applyAlignment="0" applyProtection="0"/>
    <xf numFmtId="0" fontId="23" fillId="7" borderId="113" applyNumberFormat="0" applyAlignment="0" applyProtection="0"/>
    <xf numFmtId="0" fontId="23" fillId="7" borderId="113" applyNumberFormat="0" applyAlignment="0" applyProtection="0"/>
    <xf numFmtId="0" fontId="23" fillId="7" borderId="113" applyNumberFormat="0" applyAlignment="0" applyProtection="0"/>
    <xf numFmtId="0" fontId="23" fillId="7" borderId="113" applyNumberFormat="0" applyAlignment="0" applyProtection="0"/>
    <xf numFmtId="0" fontId="23" fillId="7" borderId="113" applyNumberFormat="0" applyAlignment="0" applyProtection="0"/>
    <xf numFmtId="0" fontId="23" fillId="7" borderId="113" applyNumberFormat="0" applyAlignment="0" applyProtection="0"/>
    <xf numFmtId="0" fontId="23" fillId="7" borderId="113" applyNumberFormat="0" applyAlignment="0" applyProtection="0"/>
    <xf numFmtId="0" fontId="23" fillId="7" borderId="113" applyNumberFormat="0" applyAlignment="0" applyProtection="0"/>
    <xf numFmtId="0" fontId="23" fillId="7" borderId="113" applyNumberFormat="0" applyAlignment="0" applyProtection="0"/>
    <xf numFmtId="0" fontId="23" fillId="7" borderId="113" applyNumberFormat="0" applyAlignment="0" applyProtection="0"/>
    <xf numFmtId="0" fontId="18" fillId="16" borderId="113" applyNumberFormat="0" applyAlignment="0" applyProtection="0"/>
    <xf numFmtId="0" fontId="18" fillId="16" borderId="113" applyNumberFormat="0" applyAlignment="0" applyProtection="0"/>
    <xf numFmtId="0" fontId="18" fillId="16" borderId="113" applyNumberFormat="0" applyAlignment="0" applyProtection="0"/>
    <xf numFmtId="0" fontId="18" fillId="16" borderId="113" applyNumberFormat="0" applyAlignment="0" applyProtection="0"/>
    <xf numFmtId="0" fontId="18" fillId="16" borderId="113" applyNumberFormat="0" applyAlignment="0" applyProtection="0"/>
    <xf numFmtId="0" fontId="18" fillId="16" borderId="113" applyNumberFormat="0" applyAlignment="0" applyProtection="0"/>
    <xf numFmtId="0" fontId="18" fillId="16" borderId="113" applyNumberFormat="0" applyAlignment="0" applyProtection="0"/>
    <xf numFmtId="0" fontId="18" fillId="16" borderId="113" applyNumberFormat="0" applyAlignment="0" applyProtection="0"/>
    <xf numFmtId="0" fontId="18" fillId="16" borderId="113" applyNumberFormat="0" applyAlignment="0" applyProtection="0"/>
    <xf numFmtId="0" fontId="18" fillId="16" borderId="113" applyNumberFormat="0" applyAlignment="0" applyProtection="0"/>
    <xf numFmtId="0" fontId="18" fillId="16" borderId="113" applyNumberFormat="0" applyAlignment="0" applyProtection="0"/>
    <xf numFmtId="0" fontId="18" fillId="16" borderId="113" applyNumberFormat="0" applyAlignment="0" applyProtection="0"/>
    <xf numFmtId="0" fontId="18" fillId="16" borderId="113" applyNumberFormat="0" applyAlignment="0" applyProtection="0"/>
    <xf numFmtId="0" fontId="18" fillId="16" borderId="113" applyNumberFormat="0" applyAlignment="0" applyProtection="0"/>
    <xf numFmtId="0" fontId="18" fillId="16" borderId="113" applyNumberFormat="0" applyAlignment="0" applyProtection="0"/>
    <xf numFmtId="0" fontId="18" fillId="16" borderId="113" applyNumberFormat="0" applyAlignment="0" applyProtection="0"/>
    <xf numFmtId="0" fontId="18" fillId="16" borderId="113" applyNumberFormat="0" applyAlignment="0" applyProtection="0"/>
    <xf numFmtId="0" fontId="18" fillId="16" borderId="113" applyNumberFormat="0" applyAlignment="0" applyProtection="0"/>
    <xf numFmtId="0" fontId="18" fillId="16" borderId="113" applyNumberFormat="0" applyAlignment="0" applyProtection="0"/>
    <xf numFmtId="0" fontId="18" fillId="16" borderId="113" applyNumberFormat="0" applyAlignment="0" applyProtection="0"/>
    <xf numFmtId="0" fontId="18" fillId="16" borderId="113" applyNumberFormat="0" applyAlignment="0" applyProtection="0"/>
    <xf numFmtId="0" fontId="18" fillId="16" borderId="113" applyNumberFormat="0" applyAlignment="0" applyProtection="0"/>
    <xf numFmtId="0" fontId="18" fillId="16" borderId="113" applyNumberFormat="0" applyAlignment="0" applyProtection="0"/>
    <xf numFmtId="0" fontId="18" fillId="16" borderId="113" applyNumberFormat="0" applyAlignment="0" applyProtection="0"/>
    <xf numFmtId="0" fontId="18" fillId="16" borderId="113" applyNumberFormat="0" applyAlignment="0" applyProtection="0"/>
    <xf numFmtId="0" fontId="18" fillId="16" borderId="113" applyNumberFormat="0" applyAlignment="0" applyProtection="0"/>
    <xf numFmtId="0" fontId="18" fillId="16" borderId="113" applyNumberFormat="0" applyAlignment="0" applyProtection="0"/>
    <xf numFmtId="0" fontId="18" fillId="16" borderId="113" applyNumberFormat="0" applyAlignment="0" applyProtection="0"/>
    <xf numFmtId="0" fontId="18" fillId="16" borderId="113" applyNumberFormat="0" applyAlignment="0" applyProtection="0"/>
    <xf numFmtId="0" fontId="18" fillId="16" borderId="113" applyNumberFormat="0" applyAlignment="0" applyProtection="0"/>
    <xf numFmtId="0" fontId="18" fillId="16" borderId="113" applyNumberFormat="0" applyAlignment="0" applyProtection="0"/>
    <xf numFmtId="0" fontId="18" fillId="16" borderId="113" applyNumberFormat="0" applyAlignment="0" applyProtection="0"/>
    <xf numFmtId="0" fontId="18" fillId="16" borderId="113" applyNumberFormat="0" applyAlignment="0" applyProtection="0"/>
    <xf numFmtId="0" fontId="18" fillId="16" borderId="113" applyNumberFormat="0" applyAlignment="0" applyProtection="0"/>
    <xf numFmtId="0" fontId="23" fillId="7" borderId="113" applyNumberFormat="0" applyAlignment="0" applyProtection="0"/>
    <xf numFmtId="0" fontId="23" fillId="7" borderId="113" applyNumberFormat="0" applyAlignment="0" applyProtection="0"/>
    <xf numFmtId="0" fontId="23" fillId="7" borderId="113" applyNumberFormat="0" applyAlignment="0" applyProtection="0"/>
    <xf numFmtId="0" fontId="23" fillId="7" borderId="113" applyNumberFormat="0" applyAlignment="0" applyProtection="0"/>
    <xf numFmtId="0" fontId="23" fillId="7" borderId="113" applyNumberFormat="0" applyAlignment="0" applyProtection="0"/>
    <xf numFmtId="0" fontId="23" fillId="7" borderId="113" applyNumberFormat="0" applyAlignment="0" applyProtection="0"/>
    <xf numFmtId="0" fontId="23" fillId="7" borderId="113" applyNumberFormat="0" applyAlignment="0" applyProtection="0"/>
    <xf numFmtId="0" fontId="23" fillId="7" borderId="113" applyNumberFormat="0" applyAlignment="0" applyProtection="0"/>
    <xf numFmtId="0" fontId="23" fillId="7" borderId="113" applyNumberFormat="0" applyAlignment="0" applyProtection="0"/>
    <xf numFmtId="0" fontId="23" fillId="7" borderId="113" applyNumberFormat="0" applyAlignment="0" applyProtection="0"/>
    <xf numFmtId="0" fontId="23" fillId="7" borderId="113" applyNumberFormat="0" applyAlignment="0" applyProtection="0"/>
    <xf numFmtId="0" fontId="23" fillId="7" borderId="113" applyNumberFormat="0" applyAlignment="0" applyProtection="0"/>
    <xf numFmtId="0" fontId="23" fillId="7" borderId="113" applyNumberFormat="0" applyAlignment="0" applyProtection="0"/>
    <xf numFmtId="0" fontId="23" fillId="7" borderId="113" applyNumberFormat="0" applyAlignment="0" applyProtection="0"/>
    <xf numFmtId="0" fontId="23" fillId="7" borderId="113" applyNumberFormat="0" applyAlignment="0" applyProtection="0"/>
    <xf numFmtId="0" fontId="23" fillId="7" borderId="113" applyNumberFormat="0" applyAlignment="0" applyProtection="0"/>
    <xf numFmtId="0" fontId="23" fillId="7" borderId="113" applyNumberFormat="0" applyAlignment="0" applyProtection="0"/>
    <xf numFmtId="0" fontId="4" fillId="23" borderId="114" applyNumberFormat="0" applyFont="0" applyAlignment="0" applyProtection="0"/>
    <xf numFmtId="0" fontId="4" fillId="23" borderId="114" applyNumberFormat="0" applyFont="0" applyAlignment="0" applyProtection="0"/>
    <xf numFmtId="0" fontId="4" fillId="23" borderId="114" applyNumberFormat="0" applyFont="0" applyAlignment="0" applyProtection="0"/>
    <xf numFmtId="0" fontId="4" fillId="23" borderId="114" applyNumberFormat="0" applyFont="0" applyAlignment="0" applyProtection="0"/>
    <xf numFmtId="0" fontId="4" fillId="23" borderId="114" applyNumberFormat="0" applyFont="0" applyAlignment="0" applyProtection="0"/>
    <xf numFmtId="0" fontId="4" fillId="23" borderId="114" applyNumberFormat="0" applyFont="0" applyAlignment="0" applyProtection="0"/>
    <xf numFmtId="0" fontId="4" fillId="23" borderId="114" applyNumberFormat="0" applyFont="0" applyAlignment="0" applyProtection="0"/>
    <xf numFmtId="0" fontId="4" fillId="23" borderId="114" applyNumberFormat="0" applyFont="0" applyAlignment="0" applyProtection="0"/>
    <xf numFmtId="0" fontId="4" fillId="23" borderId="114" applyNumberFormat="0" applyFont="0" applyAlignment="0" applyProtection="0"/>
    <xf numFmtId="0" fontId="4" fillId="23" borderId="114" applyNumberFormat="0" applyFont="0" applyAlignment="0" applyProtection="0"/>
    <xf numFmtId="0" fontId="4" fillId="23" borderId="114" applyNumberFormat="0" applyFont="0" applyAlignment="0" applyProtection="0"/>
    <xf numFmtId="0" fontId="4" fillId="23" borderId="114" applyNumberFormat="0" applyFont="0" applyAlignment="0" applyProtection="0"/>
    <xf numFmtId="0" fontId="4" fillId="23" borderId="114" applyNumberFormat="0" applyFont="0" applyAlignment="0" applyProtection="0"/>
    <xf numFmtId="0" fontId="4" fillId="23" borderId="114" applyNumberFormat="0" applyFont="0" applyAlignment="0" applyProtection="0"/>
    <xf numFmtId="0" fontId="4" fillId="23" borderId="114" applyNumberFormat="0" applyFont="0" applyAlignment="0" applyProtection="0"/>
    <xf numFmtId="0" fontId="4" fillId="23" borderId="114" applyNumberFormat="0" applyFont="0" applyAlignment="0" applyProtection="0"/>
    <xf numFmtId="0" fontId="4" fillId="23" borderId="114" applyNumberFormat="0" applyFont="0" applyAlignment="0" applyProtection="0"/>
    <xf numFmtId="0" fontId="4" fillId="23" borderId="114" applyNumberFormat="0" applyFont="0" applyAlignment="0" applyProtection="0"/>
    <xf numFmtId="0" fontId="4" fillId="23" borderId="114" applyNumberFormat="0" applyFont="0" applyAlignment="0" applyProtection="0"/>
    <xf numFmtId="0" fontId="26" fillId="16" borderId="115" applyNumberFormat="0" applyAlignment="0" applyProtection="0"/>
    <xf numFmtId="0" fontId="26" fillId="16" borderId="115" applyNumberFormat="0" applyAlignment="0" applyProtection="0"/>
    <xf numFmtId="0" fontId="26" fillId="16" borderId="115" applyNumberFormat="0" applyAlignment="0" applyProtection="0"/>
    <xf numFmtId="0" fontId="26" fillId="16" borderId="115" applyNumberFormat="0" applyAlignment="0" applyProtection="0"/>
    <xf numFmtId="0" fontId="26" fillId="16" borderId="115" applyNumberFormat="0" applyAlignment="0" applyProtection="0"/>
    <xf numFmtId="0" fontId="26" fillId="16" borderId="115" applyNumberFormat="0" applyAlignment="0" applyProtection="0"/>
    <xf numFmtId="0" fontId="26" fillId="16" borderId="115" applyNumberFormat="0" applyAlignment="0" applyProtection="0"/>
    <xf numFmtId="0" fontId="26" fillId="16" borderId="115" applyNumberFormat="0" applyAlignment="0" applyProtection="0"/>
    <xf numFmtId="0" fontId="26" fillId="16" borderId="115" applyNumberFormat="0" applyAlignment="0" applyProtection="0"/>
    <xf numFmtId="0" fontId="26" fillId="16" borderId="115" applyNumberFormat="0" applyAlignment="0" applyProtection="0"/>
    <xf numFmtId="0" fontId="26" fillId="16" borderId="115" applyNumberFormat="0" applyAlignment="0" applyProtection="0"/>
    <xf numFmtId="0" fontId="26" fillId="16" borderId="115" applyNumberFormat="0" applyAlignment="0" applyProtection="0"/>
    <xf numFmtId="0" fontId="26" fillId="16" borderId="115" applyNumberFormat="0" applyAlignment="0" applyProtection="0"/>
    <xf numFmtId="0" fontId="26" fillId="16" borderId="115" applyNumberFormat="0" applyAlignment="0" applyProtection="0"/>
    <xf numFmtId="0" fontId="26" fillId="16" borderId="115" applyNumberFormat="0" applyAlignment="0" applyProtection="0"/>
    <xf numFmtId="0" fontId="26" fillId="16" borderId="115" applyNumberFormat="0" applyAlignment="0" applyProtection="0"/>
    <xf numFmtId="0" fontId="26" fillId="16" borderId="115" applyNumberFormat="0" applyAlignment="0" applyProtection="0"/>
    <xf numFmtId="0" fontId="31" fillId="0" borderId="116" applyNumberFormat="0" applyFill="0" applyAlignment="0" applyProtection="0"/>
    <xf numFmtId="0" fontId="31" fillId="0" borderId="116" applyNumberFormat="0" applyFill="0" applyAlignment="0" applyProtection="0"/>
    <xf numFmtId="0" fontId="31" fillId="0" borderId="116" applyNumberFormat="0" applyFill="0" applyAlignment="0" applyProtection="0"/>
    <xf numFmtId="0" fontId="31" fillId="0" borderId="116" applyNumberFormat="0" applyFill="0" applyAlignment="0" applyProtection="0"/>
    <xf numFmtId="0" fontId="31" fillId="0" borderId="116" applyNumberFormat="0" applyFill="0" applyAlignment="0" applyProtection="0"/>
    <xf numFmtId="0" fontId="31" fillId="0" borderId="116" applyNumberFormat="0" applyFill="0" applyAlignment="0" applyProtection="0"/>
    <xf numFmtId="0" fontId="31" fillId="0" borderId="116" applyNumberFormat="0" applyFill="0" applyAlignment="0" applyProtection="0"/>
    <xf numFmtId="0" fontId="31" fillId="0" borderId="116" applyNumberFormat="0" applyFill="0" applyAlignment="0" applyProtection="0"/>
    <xf numFmtId="0" fontId="31" fillId="0" borderId="116" applyNumberFormat="0" applyFill="0" applyAlignment="0" applyProtection="0"/>
    <xf numFmtId="0" fontId="31" fillId="0" borderId="116" applyNumberFormat="0" applyFill="0" applyAlignment="0" applyProtection="0"/>
    <xf numFmtId="0" fontId="31" fillId="0" borderId="116" applyNumberFormat="0" applyFill="0" applyAlignment="0" applyProtection="0"/>
    <xf numFmtId="0" fontId="31" fillId="0" borderId="116" applyNumberFormat="0" applyFill="0" applyAlignment="0" applyProtection="0"/>
    <xf numFmtId="0" fontId="31" fillId="0" borderId="116" applyNumberFormat="0" applyFill="0" applyAlignment="0" applyProtection="0"/>
    <xf numFmtId="0" fontId="31" fillId="0" borderId="116" applyNumberFormat="0" applyFill="0" applyAlignment="0" applyProtection="0"/>
    <xf numFmtId="0" fontId="31" fillId="0" borderId="116" applyNumberFormat="0" applyFill="0" applyAlignment="0" applyProtection="0"/>
    <xf numFmtId="0" fontId="31" fillId="0" borderId="116" applyNumberFormat="0" applyFill="0" applyAlignment="0" applyProtection="0"/>
    <xf numFmtId="0" fontId="31" fillId="0" borderId="116" applyNumberFormat="0" applyFill="0" applyAlignment="0" applyProtection="0"/>
    <xf numFmtId="0" fontId="31" fillId="0" borderId="116" applyNumberFormat="0" applyFill="0" applyAlignment="0" applyProtection="0"/>
    <xf numFmtId="0" fontId="31" fillId="0" borderId="116" applyNumberFormat="0" applyFill="0" applyAlignment="0" applyProtection="0"/>
    <xf numFmtId="0" fontId="31" fillId="0" borderId="116" applyNumberFormat="0" applyFill="0" applyAlignment="0" applyProtection="0"/>
    <xf numFmtId="0" fontId="31" fillId="0" borderId="116" applyNumberFormat="0" applyFill="0" applyAlignment="0" applyProtection="0"/>
    <xf numFmtId="0" fontId="31" fillId="0" borderId="116" applyNumberFormat="0" applyFill="0" applyAlignment="0" applyProtection="0"/>
    <xf numFmtId="0" fontId="31" fillId="0" borderId="116" applyNumberFormat="0" applyFill="0" applyAlignment="0" applyProtection="0"/>
    <xf numFmtId="0" fontId="31" fillId="0" borderId="116" applyNumberFormat="0" applyFill="0" applyAlignment="0" applyProtection="0"/>
    <xf numFmtId="0" fontId="31" fillId="0" borderId="116" applyNumberFormat="0" applyFill="0" applyAlignment="0" applyProtection="0"/>
    <xf numFmtId="0" fontId="31" fillId="0" borderId="116" applyNumberFormat="0" applyFill="0" applyAlignment="0" applyProtection="0"/>
    <xf numFmtId="0" fontId="31" fillId="0" borderId="116" applyNumberFormat="0" applyFill="0" applyAlignment="0" applyProtection="0"/>
    <xf numFmtId="0" fontId="31" fillId="0" borderId="116" applyNumberFormat="0" applyFill="0" applyAlignment="0" applyProtection="0"/>
    <xf numFmtId="0" fontId="31" fillId="0" borderId="116" applyNumberFormat="0" applyFill="0" applyAlignment="0" applyProtection="0"/>
    <xf numFmtId="0" fontId="31" fillId="0" borderId="116" applyNumberFormat="0" applyFill="0" applyAlignment="0" applyProtection="0"/>
    <xf numFmtId="0" fontId="18" fillId="16" borderId="120" applyNumberFormat="0" applyAlignment="0" applyProtection="0"/>
    <xf numFmtId="0" fontId="18" fillId="16" borderId="120" applyNumberFormat="0" applyAlignment="0" applyProtection="0"/>
    <xf numFmtId="0" fontId="18" fillId="16" borderId="120" applyNumberFormat="0" applyAlignment="0" applyProtection="0"/>
    <xf numFmtId="0" fontId="18" fillId="16" borderId="120" applyNumberFormat="0" applyAlignment="0" applyProtection="0"/>
    <xf numFmtId="0" fontId="18" fillId="16" borderId="120" applyNumberFormat="0" applyAlignment="0" applyProtection="0"/>
    <xf numFmtId="0" fontId="18" fillId="16" borderId="120" applyNumberFormat="0" applyAlignment="0" applyProtection="0"/>
    <xf numFmtId="0" fontId="18" fillId="16" borderId="120" applyNumberFormat="0" applyAlignment="0" applyProtection="0"/>
    <xf numFmtId="0" fontId="18" fillId="16" borderId="120" applyNumberFormat="0" applyAlignment="0" applyProtection="0"/>
    <xf numFmtId="0" fontId="18" fillId="16" borderId="120" applyNumberFormat="0" applyAlignment="0" applyProtection="0"/>
    <xf numFmtId="0" fontId="18" fillId="16" borderId="120" applyNumberFormat="0" applyAlignment="0" applyProtection="0"/>
    <xf numFmtId="0" fontId="18" fillId="16" borderId="120" applyNumberFormat="0" applyAlignment="0" applyProtection="0"/>
    <xf numFmtId="0" fontId="18" fillId="16" borderId="120" applyNumberFormat="0" applyAlignment="0" applyProtection="0"/>
    <xf numFmtId="0" fontId="18" fillId="16" borderId="120" applyNumberFormat="0" applyAlignment="0" applyProtection="0"/>
    <xf numFmtId="0" fontId="18" fillId="16" borderId="120" applyNumberFormat="0" applyAlignment="0" applyProtection="0"/>
    <xf numFmtId="0" fontId="23" fillId="7" borderId="124" applyNumberFormat="0" applyAlignment="0" applyProtection="0"/>
    <xf numFmtId="0" fontId="23" fillId="7" borderId="124" applyNumberFormat="0" applyAlignment="0" applyProtection="0"/>
    <xf numFmtId="0" fontId="23" fillId="7" borderId="124" applyNumberFormat="0" applyAlignment="0" applyProtection="0"/>
    <xf numFmtId="0" fontId="23" fillId="7" borderId="124" applyNumberFormat="0" applyAlignment="0" applyProtection="0"/>
    <xf numFmtId="0" fontId="23" fillId="7" borderId="124" applyNumberFormat="0" applyAlignment="0" applyProtection="0"/>
    <xf numFmtId="0" fontId="23" fillId="7" borderId="124" applyNumberFormat="0" applyAlignment="0" applyProtection="0"/>
    <xf numFmtId="0" fontId="23" fillId="7" borderId="124" applyNumberFormat="0" applyAlignment="0" applyProtection="0"/>
    <xf numFmtId="0" fontId="23" fillId="7" borderId="124" applyNumberFormat="0" applyAlignment="0" applyProtection="0"/>
    <xf numFmtId="0" fontId="23" fillId="7" borderId="124" applyNumberFormat="0" applyAlignment="0" applyProtection="0"/>
    <xf numFmtId="0" fontId="23" fillId="7" borderId="124" applyNumberFormat="0" applyAlignment="0" applyProtection="0"/>
    <xf numFmtId="0" fontId="23" fillId="7" borderId="124" applyNumberFormat="0" applyAlignment="0" applyProtection="0"/>
    <xf numFmtId="0" fontId="23" fillId="7" borderId="124" applyNumberFormat="0" applyAlignment="0" applyProtection="0"/>
    <xf numFmtId="0" fontId="23" fillId="7" borderId="124" applyNumberFormat="0" applyAlignment="0" applyProtection="0"/>
    <xf numFmtId="0" fontId="23" fillId="7" borderId="124" applyNumberFormat="0" applyAlignment="0" applyProtection="0"/>
    <xf numFmtId="0" fontId="23" fillId="7" borderId="124" applyNumberFormat="0" applyAlignment="0" applyProtection="0"/>
    <xf numFmtId="0" fontId="23" fillId="7" borderId="124" applyNumberFormat="0" applyAlignment="0" applyProtection="0"/>
    <xf numFmtId="0" fontId="23" fillId="7" borderId="124" applyNumberFormat="0" applyAlignment="0" applyProtection="0"/>
    <xf numFmtId="0" fontId="23" fillId="7" borderId="120" applyNumberFormat="0" applyAlignment="0" applyProtection="0"/>
    <xf numFmtId="0" fontId="23" fillId="7" borderId="120" applyNumberFormat="0" applyAlignment="0" applyProtection="0"/>
    <xf numFmtId="0" fontId="23" fillId="7" borderId="120" applyNumberFormat="0" applyAlignment="0" applyProtection="0"/>
    <xf numFmtId="0" fontId="23" fillId="7" borderId="120" applyNumberFormat="0" applyAlignment="0" applyProtection="0"/>
    <xf numFmtId="0" fontId="23" fillId="7" borderId="120" applyNumberFormat="0" applyAlignment="0" applyProtection="0"/>
    <xf numFmtId="0" fontId="23" fillId="7" borderId="120" applyNumberFormat="0" applyAlignment="0" applyProtection="0"/>
    <xf numFmtId="0" fontId="23" fillId="7" borderId="120" applyNumberFormat="0" applyAlignment="0" applyProtection="0"/>
    <xf numFmtId="0" fontId="23" fillId="7" borderId="120" applyNumberFormat="0" applyAlignment="0" applyProtection="0"/>
    <xf numFmtId="0" fontId="23" fillId="7" borderId="120" applyNumberFormat="0" applyAlignment="0" applyProtection="0"/>
    <xf numFmtId="0" fontId="23" fillId="7" borderId="120" applyNumberFormat="0" applyAlignment="0" applyProtection="0"/>
    <xf numFmtId="0" fontId="23" fillId="7" borderId="120" applyNumberFormat="0" applyAlignment="0" applyProtection="0"/>
    <xf numFmtId="0" fontId="23" fillId="7" borderId="120" applyNumberFormat="0" applyAlignment="0" applyProtection="0"/>
    <xf numFmtId="0" fontId="23" fillId="7" borderId="120" applyNumberFormat="0" applyAlignment="0" applyProtection="0"/>
    <xf numFmtId="0" fontId="23" fillId="7" borderId="120" applyNumberFormat="0" applyAlignment="0" applyProtection="0"/>
    <xf numFmtId="0" fontId="23" fillId="7" borderId="120" applyNumberFormat="0" applyAlignment="0" applyProtection="0"/>
    <xf numFmtId="0" fontId="23" fillId="7" borderId="120" applyNumberFormat="0" applyAlignment="0" applyProtection="0"/>
    <xf numFmtId="0" fontId="23" fillId="7" borderId="120" applyNumberFormat="0" applyAlignment="0" applyProtection="0"/>
    <xf numFmtId="0" fontId="4" fillId="23" borderId="125" applyNumberFormat="0" applyFont="0" applyAlignment="0" applyProtection="0"/>
    <xf numFmtId="0" fontId="4" fillId="23" borderId="125" applyNumberFormat="0" applyFont="0" applyAlignment="0" applyProtection="0"/>
    <xf numFmtId="0" fontId="4" fillId="23" borderId="125" applyNumberFormat="0" applyFont="0" applyAlignment="0" applyProtection="0"/>
    <xf numFmtId="0" fontId="4" fillId="23" borderId="125" applyNumberFormat="0" applyFont="0" applyAlignment="0" applyProtection="0"/>
    <xf numFmtId="0" fontId="4" fillId="23" borderId="125" applyNumberFormat="0" applyFont="0" applyAlignment="0" applyProtection="0"/>
    <xf numFmtId="0" fontId="4" fillId="23" borderId="125" applyNumberFormat="0" applyFont="0" applyAlignment="0" applyProtection="0"/>
    <xf numFmtId="0" fontId="4" fillId="23" borderId="125" applyNumberFormat="0" applyFont="0" applyAlignment="0" applyProtection="0"/>
    <xf numFmtId="0" fontId="4" fillId="23" borderId="125" applyNumberFormat="0" applyFont="0" applyAlignment="0" applyProtection="0"/>
    <xf numFmtId="0" fontId="4" fillId="23" borderId="125" applyNumberFormat="0" applyFont="0" applyAlignment="0" applyProtection="0"/>
    <xf numFmtId="0" fontId="4" fillId="23" borderId="125" applyNumberFormat="0" applyFont="0" applyAlignment="0" applyProtection="0"/>
    <xf numFmtId="0" fontId="4" fillId="23" borderId="125" applyNumberFormat="0" applyFont="0" applyAlignment="0" applyProtection="0"/>
    <xf numFmtId="0" fontId="4" fillId="23" borderId="125" applyNumberFormat="0" applyFont="0" applyAlignment="0" applyProtection="0"/>
    <xf numFmtId="0" fontId="4" fillId="23" borderId="125" applyNumberFormat="0" applyFont="0" applyAlignment="0" applyProtection="0"/>
    <xf numFmtId="0" fontId="4" fillId="23" borderId="121" applyNumberFormat="0" applyFont="0" applyAlignment="0" applyProtection="0"/>
    <xf numFmtId="0" fontId="4" fillId="23" borderId="121" applyNumberFormat="0" applyFont="0" applyAlignment="0" applyProtection="0"/>
    <xf numFmtId="0" fontId="4" fillId="23" borderId="121" applyNumberFormat="0" applyFont="0" applyAlignment="0" applyProtection="0"/>
    <xf numFmtId="0" fontId="4" fillId="23" borderId="121" applyNumberFormat="0" applyFont="0" applyAlignment="0" applyProtection="0"/>
    <xf numFmtId="0" fontId="4" fillId="23" borderId="121" applyNumberFormat="0" applyFont="0" applyAlignment="0" applyProtection="0"/>
    <xf numFmtId="0" fontId="4" fillId="23" borderId="121" applyNumberFormat="0" applyFont="0" applyAlignment="0" applyProtection="0"/>
    <xf numFmtId="0" fontId="4" fillId="23" borderId="121" applyNumberFormat="0" applyFont="0" applyAlignment="0" applyProtection="0"/>
    <xf numFmtId="0" fontId="4" fillId="23" borderId="121" applyNumberFormat="0" applyFont="0" applyAlignment="0" applyProtection="0"/>
    <xf numFmtId="0" fontId="4" fillId="23" borderId="121" applyNumberFormat="0" applyFont="0" applyAlignment="0" applyProtection="0"/>
    <xf numFmtId="0" fontId="4" fillId="23" borderId="125" applyNumberFormat="0" applyFont="0" applyAlignment="0" applyProtection="0"/>
    <xf numFmtId="0" fontId="4" fillId="23" borderId="125" applyNumberFormat="0" applyFont="0" applyAlignment="0" applyProtection="0"/>
    <xf numFmtId="0" fontId="4" fillId="23" borderId="121" applyNumberFormat="0" applyFont="0" applyAlignment="0" applyProtection="0"/>
    <xf numFmtId="0" fontId="4" fillId="23" borderId="121" applyNumberFormat="0" applyFont="0" applyAlignment="0" applyProtection="0"/>
    <xf numFmtId="0" fontId="4" fillId="23" borderId="121" applyNumberFormat="0" applyFont="0" applyAlignment="0" applyProtection="0"/>
    <xf numFmtId="0" fontId="4" fillId="23" borderId="125" applyNumberFormat="0" applyFont="0" applyAlignment="0" applyProtection="0"/>
    <xf numFmtId="0" fontId="4" fillId="23" borderId="125" applyNumberFormat="0" applyFont="0" applyAlignment="0" applyProtection="0"/>
    <xf numFmtId="0" fontId="4" fillId="23" borderId="125" applyNumberFormat="0" applyFont="0" applyAlignment="0" applyProtection="0"/>
    <xf numFmtId="0" fontId="4" fillId="23" borderId="121" applyNumberFormat="0" applyFont="0" applyAlignment="0" applyProtection="0"/>
    <xf numFmtId="0" fontId="4" fillId="23" borderId="121" applyNumberFormat="0" applyFont="0" applyAlignment="0" applyProtection="0"/>
    <xf numFmtId="0" fontId="4" fillId="23" borderId="121" applyNumberFormat="0" applyFont="0" applyAlignment="0" applyProtection="0"/>
    <xf numFmtId="0" fontId="4" fillId="23" borderId="121" applyNumberFormat="0" applyFont="0" applyAlignment="0" applyProtection="0"/>
    <xf numFmtId="0" fontId="4" fillId="23" borderId="121" applyNumberFormat="0" applyFont="0" applyAlignment="0" applyProtection="0"/>
    <xf numFmtId="0" fontId="4" fillId="23" borderId="121" applyNumberFormat="0" applyFont="0" applyAlignment="0" applyProtection="0"/>
    <xf numFmtId="0" fontId="4" fillId="23" borderId="121" applyNumberFormat="0" applyFont="0" applyAlignment="0" applyProtection="0"/>
    <xf numFmtId="0" fontId="4" fillId="23" borderId="125" applyNumberFormat="0" applyFont="0" applyAlignment="0" applyProtection="0"/>
    <xf numFmtId="0" fontId="26" fillId="16" borderId="122" applyNumberFormat="0" applyAlignment="0" applyProtection="0"/>
    <xf numFmtId="0" fontId="26" fillId="16" borderId="122" applyNumberFormat="0" applyAlignment="0" applyProtection="0"/>
    <xf numFmtId="0" fontId="26" fillId="16" borderId="122" applyNumberFormat="0" applyAlignment="0" applyProtection="0"/>
    <xf numFmtId="0" fontId="26" fillId="16" borderId="122" applyNumberFormat="0" applyAlignment="0" applyProtection="0"/>
    <xf numFmtId="0" fontId="26" fillId="16" borderId="122" applyNumberFormat="0" applyAlignment="0" applyProtection="0"/>
    <xf numFmtId="0" fontId="26" fillId="16" borderId="122" applyNumberFormat="0" applyAlignment="0" applyProtection="0"/>
    <xf numFmtId="0" fontId="26" fillId="16" borderId="122" applyNumberFormat="0" applyAlignment="0" applyProtection="0"/>
    <xf numFmtId="0" fontId="26" fillId="16" borderId="122" applyNumberFormat="0" applyAlignment="0" applyProtection="0"/>
    <xf numFmtId="0" fontId="26" fillId="16" borderId="122" applyNumberFormat="0" applyAlignment="0" applyProtection="0"/>
    <xf numFmtId="0" fontId="26" fillId="16" borderId="122" applyNumberFormat="0" applyAlignment="0" applyProtection="0"/>
    <xf numFmtId="0" fontId="26" fillId="16" borderId="122" applyNumberFormat="0" applyAlignment="0" applyProtection="0"/>
    <xf numFmtId="0" fontId="26" fillId="16" borderId="122" applyNumberFormat="0" applyAlignment="0" applyProtection="0"/>
    <xf numFmtId="0" fontId="26" fillId="16" borderId="122" applyNumberFormat="0" applyAlignment="0" applyProtection="0"/>
    <xf numFmtId="0" fontId="26" fillId="16" borderId="122" applyNumberFormat="0" applyAlignment="0" applyProtection="0"/>
    <xf numFmtId="0" fontId="26" fillId="16" borderId="122" applyNumberFormat="0" applyAlignment="0" applyProtection="0"/>
    <xf numFmtId="0" fontId="26" fillId="16" borderId="122" applyNumberFormat="0" applyAlignment="0" applyProtection="0"/>
    <xf numFmtId="0" fontId="26" fillId="16" borderId="122" applyNumberFormat="0" applyAlignment="0" applyProtection="0"/>
    <xf numFmtId="0" fontId="31" fillId="0" borderId="123" applyNumberFormat="0" applyFill="0" applyAlignment="0" applyProtection="0"/>
    <xf numFmtId="0" fontId="31" fillId="0" borderId="123" applyNumberFormat="0" applyFill="0" applyAlignment="0" applyProtection="0"/>
    <xf numFmtId="0" fontId="31" fillId="0" borderId="123" applyNumberFormat="0" applyFill="0" applyAlignment="0" applyProtection="0"/>
    <xf numFmtId="0" fontId="31" fillId="0" borderId="123" applyNumberFormat="0" applyFill="0" applyAlignment="0" applyProtection="0"/>
    <xf numFmtId="0" fontId="31" fillId="0" borderId="123" applyNumberFormat="0" applyFill="0" applyAlignment="0" applyProtection="0"/>
    <xf numFmtId="0" fontId="31" fillId="0" borderId="123" applyNumberFormat="0" applyFill="0" applyAlignment="0" applyProtection="0"/>
    <xf numFmtId="0" fontId="31" fillId="0" borderId="123" applyNumberFormat="0" applyFill="0" applyAlignment="0" applyProtection="0"/>
    <xf numFmtId="0" fontId="31" fillId="0" borderId="123" applyNumberFormat="0" applyFill="0" applyAlignment="0" applyProtection="0"/>
    <xf numFmtId="0" fontId="31" fillId="0" borderId="123" applyNumberFormat="0" applyFill="0" applyAlignment="0" applyProtection="0"/>
    <xf numFmtId="0" fontId="31" fillId="0" borderId="123" applyNumberFormat="0" applyFill="0" applyAlignment="0" applyProtection="0"/>
    <xf numFmtId="0" fontId="31" fillId="0" borderId="123" applyNumberFormat="0" applyFill="0" applyAlignment="0" applyProtection="0"/>
    <xf numFmtId="0" fontId="31" fillId="0" borderId="123" applyNumberFormat="0" applyFill="0" applyAlignment="0" applyProtection="0"/>
    <xf numFmtId="0" fontId="31" fillId="0" borderId="123" applyNumberFormat="0" applyFill="0" applyAlignment="0" applyProtection="0"/>
    <xf numFmtId="0" fontId="31" fillId="0" borderId="123" applyNumberFormat="0" applyFill="0" applyAlignment="0" applyProtection="0"/>
    <xf numFmtId="0" fontId="31" fillId="0" borderId="123" applyNumberFormat="0" applyFill="0" applyAlignment="0" applyProtection="0"/>
    <xf numFmtId="0" fontId="31" fillId="0" borderId="123" applyNumberFormat="0" applyFill="0" applyAlignment="0" applyProtection="0"/>
    <xf numFmtId="0" fontId="31" fillId="0" borderId="123" applyNumberFormat="0" applyFill="0" applyAlignment="0" applyProtection="0"/>
    <xf numFmtId="0" fontId="31" fillId="0" borderId="123" applyNumberFormat="0" applyFill="0" applyAlignment="0" applyProtection="0"/>
    <xf numFmtId="0" fontId="31" fillId="0" borderId="123" applyNumberFormat="0" applyFill="0" applyAlignment="0" applyProtection="0"/>
    <xf numFmtId="0" fontId="31" fillId="0" borderId="123" applyNumberFormat="0" applyFill="0" applyAlignment="0" applyProtection="0"/>
    <xf numFmtId="0" fontId="31" fillId="0" borderId="123" applyNumberFormat="0" applyFill="0" applyAlignment="0" applyProtection="0"/>
    <xf numFmtId="0" fontId="31" fillId="0" borderId="123" applyNumberFormat="0" applyFill="0" applyAlignment="0" applyProtection="0"/>
    <xf numFmtId="0" fontId="31" fillId="0" borderId="123" applyNumberFormat="0" applyFill="0" applyAlignment="0" applyProtection="0"/>
    <xf numFmtId="0" fontId="31" fillId="0" borderId="123" applyNumberFormat="0" applyFill="0" applyAlignment="0" applyProtection="0"/>
    <xf numFmtId="0" fontId="31" fillId="0" borderId="123" applyNumberFormat="0" applyFill="0" applyAlignment="0" applyProtection="0"/>
    <xf numFmtId="0" fontId="31" fillId="0" borderId="123" applyNumberFormat="0" applyFill="0" applyAlignment="0" applyProtection="0"/>
    <xf numFmtId="0" fontId="31" fillId="0" borderId="123" applyNumberFormat="0" applyFill="0" applyAlignment="0" applyProtection="0"/>
    <xf numFmtId="0" fontId="31" fillId="0" borderId="123" applyNumberFormat="0" applyFill="0" applyAlignment="0" applyProtection="0"/>
    <xf numFmtId="0" fontId="31" fillId="0" borderId="123" applyNumberFormat="0" applyFill="0" applyAlignment="0" applyProtection="0"/>
    <xf numFmtId="0" fontId="31" fillId="0" borderId="123" applyNumberFormat="0" applyFill="0" applyAlignment="0" applyProtection="0"/>
    <xf numFmtId="0" fontId="26" fillId="16" borderId="126" applyNumberFormat="0" applyAlignment="0" applyProtection="0"/>
    <xf numFmtId="0" fontId="26" fillId="16" borderId="126" applyNumberFormat="0" applyAlignment="0" applyProtection="0"/>
    <xf numFmtId="0" fontId="26" fillId="16" borderId="126" applyNumberFormat="0" applyAlignment="0" applyProtection="0"/>
    <xf numFmtId="0" fontId="26" fillId="16" borderId="126" applyNumberFormat="0" applyAlignment="0" applyProtection="0"/>
    <xf numFmtId="0" fontId="26" fillId="16" borderId="126" applyNumberFormat="0" applyAlignment="0" applyProtection="0"/>
    <xf numFmtId="0" fontId="26" fillId="16" borderId="126" applyNumberFormat="0" applyAlignment="0" applyProtection="0"/>
    <xf numFmtId="0" fontId="26" fillId="16" borderId="126" applyNumberFormat="0" applyAlignment="0" applyProtection="0"/>
    <xf numFmtId="0" fontId="26" fillId="16" borderId="126" applyNumberFormat="0" applyAlignment="0" applyProtection="0"/>
    <xf numFmtId="0" fontId="26" fillId="16" borderId="126" applyNumberFormat="0" applyAlignment="0" applyProtection="0"/>
    <xf numFmtId="0" fontId="26" fillId="16" borderId="126" applyNumberFormat="0" applyAlignment="0" applyProtection="0"/>
    <xf numFmtId="0" fontId="26" fillId="16" borderId="126" applyNumberFormat="0" applyAlignment="0" applyProtection="0"/>
    <xf numFmtId="0" fontId="26" fillId="16" borderId="126" applyNumberFormat="0" applyAlignment="0" applyProtection="0"/>
    <xf numFmtId="0" fontId="26" fillId="16" borderId="126" applyNumberFormat="0" applyAlignment="0" applyProtection="0"/>
    <xf numFmtId="0" fontId="26" fillId="16" borderId="126" applyNumberFormat="0" applyAlignment="0" applyProtection="0"/>
    <xf numFmtId="0" fontId="26" fillId="16" borderId="126" applyNumberFormat="0" applyAlignment="0" applyProtection="0"/>
    <xf numFmtId="0" fontId="26" fillId="16" borderId="126" applyNumberFormat="0" applyAlignment="0" applyProtection="0"/>
    <xf numFmtId="0" fontId="26" fillId="16" borderId="126" applyNumberFormat="0" applyAlignment="0" applyProtection="0"/>
    <xf numFmtId="0" fontId="4" fillId="23" borderId="125" applyNumberFormat="0" applyFont="0" applyAlignment="0" applyProtection="0"/>
    <xf numFmtId="0" fontId="4" fillId="23" borderId="125" applyNumberFormat="0" applyFont="0" applyAlignment="0" applyProtection="0"/>
    <xf numFmtId="0" fontId="4" fillId="23" borderId="125" applyNumberFormat="0" applyFont="0" applyAlignment="0" applyProtection="0"/>
    <xf numFmtId="0" fontId="4" fillId="23" borderId="125" applyNumberFormat="0" applyFont="0" applyAlignment="0" applyProtection="0"/>
    <xf numFmtId="0" fontId="4" fillId="23" borderId="125" applyNumberFormat="0" applyFont="0" applyAlignment="0" applyProtection="0"/>
    <xf numFmtId="0" fontId="4" fillId="23" borderId="125" applyNumberFormat="0" applyFont="0" applyAlignment="0" applyProtection="0"/>
    <xf numFmtId="0" fontId="4" fillId="23" borderId="125" applyNumberFormat="0" applyFont="0" applyAlignment="0" applyProtection="0"/>
    <xf numFmtId="0" fontId="4" fillId="23" borderId="125" applyNumberFormat="0" applyFont="0" applyAlignment="0" applyProtection="0"/>
    <xf numFmtId="0" fontId="4" fillId="23" borderId="125" applyNumberFormat="0" applyFont="0" applyAlignment="0" applyProtection="0"/>
    <xf numFmtId="0" fontId="4" fillId="23" borderId="125" applyNumberFormat="0" applyFont="0" applyAlignment="0" applyProtection="0"/>
    <xf numFmtId="0" fontId="4" fillId="23" borderId="125" applyNumberFormat="0" applyFont="0" applyAlignment="0" applyProtection="0"/>
    <xf numFmtId="0" fontId="4" fillId="23" borderId="125" applyNumberFormat="0" applyFont="0" applyAlignment="0" applyProtection="0"/>
    <xf numFmtId="0" fontId="4" fillId="23" borderId="125" applyNumberFormat="0" applyFont="0" applyAlignment="0" applyProtection="0"/>
    <xf numFmtId="0" fontId="4" fillId="23" borderId="125" applyNumberFormat="0" applyFont="0" applyAlignment="0" applyProtection="0"/>
    <xf numFmtId="0" fontId="4" fillId="23" borderId="125" applyNumberFormat="0" applyFont="0" applyAlignment="0" applyProtection="0"/>
    <xf numFmtId="0" fontId="4" fillId="23" borderId="125" applyNumberFormat="0" applyFont="0" applyAlignment="0" applyProtection="0"/>
    <xf numFmtId="0" fontId="4" fillId="23" borderId="125" applyNumberFormat="0" applyFont="0" applyAlignment="0" applyProtection="0"/>
    <xf numFmtId="0" fontId="4" fillId="23" borderId="125" applyNumberFormat="0" applyFont="0" applyAlignment="0" applyProtection="0"/>
    <xf numFmtId="0" fontId="4" fillId="23" borderId="125" applyNumberFormat="0" applyFont="0" applyAlignment="0" applyProtection="0"/>
    <xf numFmtId="0" fontId="23" fillId="7" borderId="124" applyNumberFormat="0" applyAlignment="0" applyProtection="0"/>
    <xf numFmtId="0" fontId="23" fillId="7" borderId="124" applyNumberFormat="0" applyAlignment="0" applyProtection="0"/>
    <xf numFmtId="0" fontId="23" fillId="7" borderId="124" applyNumberFormat="0" applyAlignment="0" applyProtection="0"/>
    <xf numFmtId="0" fontId="23" fillId="7" borderId="124" applyNumberFormat="0" applyAlignment="0" applyProtection="0"/>
    <xf numFmtId="0" fontId="23" fillId="7" borderId="124" applyNumberFormat="0" applyAlignment="0" applyProtection="0"/>
    <xf numFmtId="0" fontId="23" fillId="7" borderId="124" applyNumberFormat="0" applyAlignment="0" applyProtection="0"/>
    <xf numFmtId="0" fontId="23" fillId="7" borderId="124" applyNumberFormat="0" applyAlignment="0" applyProtection="0"/>
    <xf numFmtId="0" fontId="23" fillId="7" borderId="124" applyNumberFormat="0" applyAlignment="0" applyProtection="0"/>
    <xf numFmtId="0" fontId="23" fillId="7" borderId="124" applyNumberFormat="0" applyAlignment="0" applyProtection="0"/>
    <xf numFmtId="0" fontId="23" fillId="7" borderId="124" applyNumberFormat="0" applyAlignment="0" applyProtection="0"/>
    <xf numFmtId="0" fontId="23" fillId="7" borderId="124" applyNumberFormat="0" applyAlignment="0" applyProtection="0"/>
    <xf numFmtId="0" fontId="23" fillId="7" borderId="124" applyNumberFormat="0" applyAlignment="0" applyProtection="0"/>
    <xf numFmtId="0" fontId="23" fillId="7" borderId="124" applyNumberFormat="0" applyAlignment="0" applyProtection="0"/>
    <xf numFmtId="0" fontId="23" fillId="7" borderId="124" applyNumberFormat="0" applyAlignment="0" applyProtection="0"/>
    <xf numFmtId="0" fontId="23" fillId="7" borderId="124" applyNumberFormat="0" applyAlignment="0" applyProtection="0"/>
    <xf numFmtId="0" fontId="23" fillId="7" borderId="124" applyNumberFormat="0" applyAlignment="0" applyProtection="0"/>
    <xf numFmtId="0" fontId="23" fillId="7" borderId="124" applyNumberFormat="0" applyAlignment="0" applyProtection="0"/>
    <xf numFmtId="0" fontId="18" fillId="16" borderId="124" applyNumberFormat="0" applyAlignment="0" applyProtection="0"/>
    <xf numFmtId="0" fontId="18" fillId="16" borderId="124" applyNumberFormat="0" applyAlignment="0" applyProtection="0"/>
    <xf numFmtId="0" fontId="18" fillId="16" borderId="124" applyNumberFormat="0" applyAlignment="0" applyProtection="0"/>
    <xf numFmtId="0" fontId="18" fillId="16" borderId="124" applyNumberFormat="0" applyAlignment="0" applyProtection="0"/>
    <xf numFmtId="0" fontId="18" fillId="16" borderId="124" applyNumberFormat="0" applyAlignment="0" applyProtection="0"/>
    <xf numFmtId="0" fontId="18" fillId="16" borderId="124" applyNumberFormat="0" applyAlignment="0" applyProtection="0"/>
    <xf numFmtId="0" fontId="18" fillId="16" borderId="124" applyNumberFormat="0" applyAlignment="0" applyProtection="0"/>
    <xf numFmtId="0" fontId="18" fillId="16" borderId="124" applyNumberFormat="0" applyAlignment="0" applyProtection="0"/>
    <xf numFmtId="0" fontId="18" fillId="16" borderId="124" applyNumberFormat="0" applyAlignment="0" applyProtection="0"/>
    <xf numFmtId="0" fontId="18" fillId="16" borderId="124" applyNumberFormat="0" applyAlignment="0" applyProtection="0"/>
    <xf numFmtId="0" fontId="18" fillId="16" borderId="124" applyNumberFormat="0" applyAlignment="0" applyProtection="0"/>
    <xf numFmtId="0" fontId="18" fillId="16" borderId="124" applyNumberFormat="0" applyAlignment="0" applyProtection="0"/>
    <xf numFmtId="0" fontId="18" fillId="16" borderId="124" applyNumberFormat="0" applyAlignment="0" applyProtection="0"/>
    <xf numFmtId="0" fontId="18" fillId="16" borderId="124" applyNumberFormat="0" applyAlignment="0" applyProtection="0"/>
    <xf numFmtId="0" fontId="18" fillId="16" borderId="124" applyNumberFormat="0" applyAlignment="0" applyProtection="0"/>
    <xf numFmtId="0" fontId="18" fillId="16" borderId="124" applyNumberFormat="0" applyAlignment="0" applyProtection="0"/>
    <xf numFmtId="0" fontId="18" fillId="16" borderId="124" applyNumberFormat="0" applyAlignment="0" applyProtection="0"/>
    <xf numFmtId="0" fontId="18" fillId="16" borderId="124" applyNumberFormat="0" applyAlignment="0" applyProtection="0"/>
    <xf numFmtId="0" fontId="18" fillId="16" borderId="124" applyNumberFormat="0" applyAlignment="0" applyProtection="0"/>
    <xf numFmtId="0" fontId="18" fillId="16" borderId="124" applyNumberFormat="0" applyAlignment="0" applyProtection="0"/>
    <xf numFmtId="0" fontId="18" fillId="16" borderId="124" applyNumberFormat="0" applyAlignment="0" applyProtection="0"/>
    <xf numFmtId="0" fontId="18" fillId="16" borderId="124" applyNumberFormat="0" applyAlignment="0" applyProtection="0"/>
    <xf numFmtId="0" fontId="18" fillId="16" borderId="124" applyNumberFormat="0" applyAlignment="0" applyProtection="0"/>
    <xf numFmtId="0" fontId="18" fillId="16" borderId="124" applyNumberFormat="0" applyAlignment="0" applyProtection="0"/>
    <xf numFmtId="0" fontId="18" fillId="16" borderId="124" applyNumberFormat="0" applyAlignment="0" applyProtection="0"/>
    <xf numFmtId="0" fontId="18" fillId="16" borderId="124" applyNumberFormat="0" applyAlignment="0" applyProtection="0"/>
    <xf numFmtId="0" fontId="18" fillId="16" borderId="124" applyNumberFormat="0" applyAlignment="0" applyProtection="0"/>
    <xf numFmtId="0" fontId="18" fillId="16" borderId="124" applyNumberFormat="0" applyAlignment="0" applyProtection="0"/>
    <xf numFmtId="0" fontId="18" fillId="16" borderId="124" applyNumberFormat="0" applyAlignment="0" applyProtection="0"/>
    <xf numFmtId="0" fontId="18" fillId="16" borderId="124" applyNumberFormat="0" applyAlignment="0" applyProtection="0"/>
    <xf numFmtId="0" fontId="18" fillId="16" borderId="124" applyNumberFormat="0" applyAlignment="0" applyProtection="0"/>
    <xf numFmtId="0" fontId="18" fillId="16" borderId="124" applyNumberFormat="0" applyAlignment="0" applyProtection="0"/>
    <xf numFmtId="0" fontId="18" fillId="16" borderId="124" applyNumberFormat="0" applyAlignment="0" applyProtection="0"/>
    <xf numFmtId="0" fontId="18" fillId="16" borderId="124" applyNumberFormat="0" applyAlignment="0" applyProtection="0"/>
    <xf numFmtId="0" fontId="23" fillId="7" borderId="124" applyNumberFormat="0" applyAlignment="0" applyProtection="0"/>
    <xf numFmtId="0" fontId="23" fillId="7" borderId="124" applyNumberFormat="0" applyAlignment="0" applyProtection="0"/>
    <xf numFmtId="0" fontId="23" fillId="7" borderId="124" applyNumberFormat="0" applyAlignment="0" applyProtection="0"/>
    <xf numFmtId="0" fontId="23" fillId="7" borderId="124" applyNumberFormat="0" applyAlignment="0" applyProtection="0"/>
    <xf numFmtId="0" fontId="23" fillId="7" borderId="124" applyNumberFormat="0" applyAlignment="0" applyProtection="0"/>
    <xf numFmtId="0" fontId="23" fillId="7" borderId="124" applyNumberFormat="0" applyAlignment="0" applyProtection="0"/>
    <xf numFmtId="0" fontId="23" fillId="7" borderId="124" applyNumberFormat="0" applyAlignment="0" applyProtection="0"/>
    <xf numFmtId="0" fontId="23" fillId="7" borderId="124" applyNumberFormat="0" applyAlignment="0" applyProtection="0"/>
    <xf numFmtId="0" fontId="23" fillId="7" borderId="124" applyNumberFormat="0" applyAlignment="0" applyProtection="0"/>
    <xf numFmtId="0" fontId="23" fillId="7" borderId="124" applyNumberFormat="0" applyAlignment="0" applyProtection="0"/>
    <xf numFmtId="0" fontId="23" fillId="7" borderId="124" applyNumberFormat="0" applyAlignment="0" applyProtection="0"/>
    <xf numFmtId="0" fontId="23" fillId="7" borderId="124" applyNumberFormat="0" applyAlignment="0" applyProtection="0"/>
    <xf numFmtId="0" fontId="23" fillId="7" borderId="124" applyNumberFormat="0" applyAlignment="0" applyProtection="0"/>
    <xf numFmtId="0" fontId="23" fillId="7" borderId="124" applyNumberFormat="0" applyAlignment="0" applyProtection="0"/>
    <xf numFmtId="0" fontId="23" fillId="7" borderId="124" applyNumberFormat="0" applyAlignment="0" applyProtection="0"/>
    <xf numFmtId="0" fontId="23" fillId="7" borderId="124" applyNumberFormat="0" applyAlignment="0" applyProtection="0"/>
    <xf numFmtId="0" fontId="23" fillId="7" borderId="124" applyNumberFormat="0" applyAlignment="0" applyProtection="0"/>
    <xf numFmtId="0" fontId="4" fillId="23" borderId="125" applyNumberFormat="0" applyFont="0" applyAlignment="0" applyProtection="0"/>
    <xf numFmtId="0" fontId="4" fillId="23" borderId="125" applyNumberFormat="0" applyFont="0" applyAlignment="0" applyProtection="0"/>
    <xf numFmtId="0" fontId="4" fillId="23" borderId="125" applyNumberFormat="0" applyFont="0" applyAlignment="0" applyProtection="0"/>
    <xf numFmtId="0" fontId="4" fillId="23" borderId="125" applyNumberFormat="0" applyFont="0" applyAlignment="0" applyProtection="0"/>
    <xf numFmtId="0" fontId="4" fillId="23" borderId="125" applyNumberFormat="0" applyFont="0" applyAlignment="0" applyProtection="0"/>
    <xf numFmtId="0" fontId="4" fillId="23" borderId="125" applyNumberFormat="0" applyFont="0" applyAlignment="0" applyProtection="0"/>
    <xf numFmtId="0" fontId="4" fillId="23" borderId="125" applyNumberFormat="0" applyFont="0" applyAlignment="0" applyProtection="0"/>
    <xf numFmtId="0" fontId="4" fillId="23" borderId="125" applyNumberFormat="0" applyFont="0" applyAlignment="0" applyProtection="0"/>
    <xf numFmtId="0" fontId="4" fillId="23" borderId="125" applyNumberFormat="0" applyFont="0" applyAlignment="0" applyProtection="0"/>
    <xf numFmtId="0" fontId="4" fillId="23" borderId="125" applyNumberFormat="0" applyFont="0" applyAlignment="0" applyProtection="0"/>
    <xf numFmtId="0" fontId="4" fillId="23" borderId="125" applyNumberFormat="0" applyFont="0" applyAlignment="0" applyProtection="0"/>
    <xf numFmtId="0" fontId="4" fillId="23" borderId="125" applyNumberFormat="0" applyFont="0" applyAlignment="0" applyProtection="0"/>
    <xf numFmtId="0" fontId="4" fillId="23" borderId="125" applyNumberFormat="0" applyFont="0" applyAlignment="0" applyProtection="0"/>
    <xf numFmtId="0" fontId="4" fillId="23" borderId="125" applyNumberFormat="0" applyFont="0" applyAlignment="0" applyProtection="0"/>
    <xf numFmtId="0" fontId="4" fillId="23" borderId="125" applyNumberFormat="0" applyFont="0" applyAlignment="0" applyProtection="0"/>
    <xf numFmtId="0" fontId="4" fillId="23" borderId="125" applyNumberFormat="0" applyFont="0" applyAlignment="0" applyProtection="0"/>
    <xf numFmtId="0" fontId="4" fillId="23" borderId="125" applyNumberFormat="0" applyFont="0" applyAlignment="0" applyProtection="0"/>
    <xf numFmtId="0" fontId="4" fillId="23" borderId="125" applyNumberFormat="0" applyFont="0" applyAlignment="0" applyProtection="0"/>
    <xf numFmtId="0" fontId="4" fillId="23" borderId="125" applyNumberFormat="0" applyFont="0" applyAlignment="0" applyProtection="0"/>
    <xf numFmtId="0" fontId="26" fillId="16" borderId="126" applyNumberFormat="0" applyAlignment="0" applyProtection="0"/>
    <xf numFmtId="0" fontId="26" fillId="16" borderId="126" applyNumberFormat="0" applyAlignment="0" applyProtection="0"/>
    <xf numFmtId="0" fontId="26" fillId="16" borderId="126" applyNumberFormat="0" applyAlignment="0" applyProtection="0"/>
    <xf numFmtId="0" fontId="26" fillId="16" borderId="126" applyNumberFormat="0" applyAlignment="0" applyProtection="0"/>
    <xf numFmtId="0" fontId="26" fillId="16" borderId="126" applyNumberFormat="0" applyAlignment="0" applyProtection="0"/>
    <xf numFmtId="0" fontId="26" fillId="16" borderId="126" applyNumberFormat="0" applyAlignment="0" applyProtection="0"/>
    <xf numFmtId="0" fontId="26" fillId="16" borderId="126" applyNumberFormat="0" applyAlignment="0" applyProtection="0"/>
    <xf numFmtId="0" fontId="26" fillId="16" borderId="126" applyNumberFormat="0" applyAlignment="0" applyProtection="0"/>
    <xf numFmtId="0" fontId="26" fillId="16" borderId="126" applyNumberFormat="0" applyAlignment="0" applyProtection="0"/>
    <xf numFmtId="0" fontId="26" fillId="16" borderId="126" applyNumberFormat="0" applyAlignment="0" applyProtection="0"/>
    <xf numFmtId="0" fontId="26" fillId="16" borderId="126" applyNumberFormat="0" applyAlignment="0" applyProtection="0"/>
    <xf numFmtId="0" fontId="26" fillId="16" borderId="126" applyNumberFormat="0" applyAlignment="0" applyProtection="0"/>
    <xf numFmtId="0" fontId="26" fillId="16" borderId="126" applyNumberFormat="0" applyAlignment="0" applyProtection="0"/>
    <xf numFmtId="0" fontId="26" fillId="16" borderId="126" applyNumberFormat="0" applyAlignment="0" applyProtection="0"/>
    <xf numFmtId="0" fontId="26" fillId="16" borderId="126" applyNumberFormat="0" applyAlignment="0" applyProtection="0"/>
    <xf numFmtId="0" fontId="26" fillId="16" borderId="126" applyNumberFormat="0" applyAlignment="0" applyProtection="0"/>
    <xf numFmtId="0" fontId="26" fillId="16" borderId="126" applyNumberFormat="0" applyAlignment="0" applyProtection="0"/>
    <xf numFmtId="0" fontId="31" fillId="0" borderId="127" applyNumberFormat="0" applyFill="0" applyAlignment="0" applyProtection="0"/>
    <xf numFmtId="0" fontId="31" fillId="0" borderId="127" applyNumberFormat="0" applyFill="0" applyAlignment="0" applyProtection="0"/>
    <xf numFmtId="0" fontId="31" fillId="0" borderId="127" applyNumberFormat="0" applyFill="0" applyAlignment="0" applyProtection="0"/>
    <xf numFmtId="0" fontId="31" fillId="0" borderId="127" applyNumberFormat="0" applyFill="0" applyAlignment="0" applyProtection="0"/>
    <xf numFmtId="0" fontId="31" fillId="0" borderId="127" applyNumberFormat="0" applyFill="0" applyAlignment="0" applyProtection="0"/>
    <xf numFmtId="0" fontId="31" fillId="0" borderId="127" applyNumberFormat="0" applyFill="0" applyAlignment="0" applyProtection="0"/>
    <xf numFmtId="0" fontId="31" fillId="0" borderId="127" applyNumberFormat="0" applyFill="0" applyAlignment="0" applyProtection="0"/>
    <xf numFmtId="0" fontId="31" fillId="0" borderId="127" applyNumberFormat="0" applyFill="0" applyAlignment="0" applyProtection="0"/>
    <xf numFmtId="0" fontId="31" fillId="0" borderId="127" applyNumberFormat="0" applyFill="0" applyAlignment="0" applyProtection="0"/>
    <xf numFmtId="0" fontId="31" fillId="0" borderId="127" applyNumberFormat="0" applyFill="0" applyAlignment="0" applyProtection="0"/>
    <xf numFmtId="0" fontId="31" fillId="0" borderId="127" applyNumberFormat="0" applyFill="0" applyAlignment="0" applyProtection="0"/>
    <xf numFmtId="0" fontId="31" fillId="0" borderId="127" applyNumberFormat="0" applyFill="0" applyAlignment="0" applyProtection="0"/>
    <xf numFmtId="0" fontId="31" fillId="0" borderId="127" applyNumberFormat="0" applyFill="0" applyAlignment="0" applyProtection="0"/>
    <xf numFmtId="0" fontId="31" fillId="0" borderId="127" applyNumberFormat="0" applyFill="0" applyAlignment="0" applyProtection="0"/>
    <xf numFmtId="0" fontId="31" fillId="0" borderId="127" applyNumberFormat="0" applyFill="0" applyAlignment="0" applyProtection="0"/>
    <xf numFmtId="0" fontId="31" fillId="0" borderId="127" applyNumberFormat="0" applyFill="0" applyAlignment="0" applyProtection="0"/>
    <xf numFmtId="0" fontId="31" fillId="0" borderId="127" applyNumberFormat="0" applyFill="0" applyAlignment="0" applyProtection="0"/>
    <xf numFmtId="0" fontId="31" fillId="0" borderId="127" applyNumberFormat="0" applyFill="0" applyAlignment="0" applyProtection="0"/>
    <xf numFmtId="0" fontId="31" fillId="0" borderId="127" applyNumberFormat="0" applyFill="0" applyAlignment="0" applyProtection="0"/>
    <xf numFmtId="0" fontId="31" fillId="0" borderId="127" applyNumberFormat="0" applyFill="0" applyAlignment="0" applyProtection="0"/>
    <xf numFmtId="0" fontId="31" fillId="0" borderId="127" applyNumberFormat="0" applyFill="0" applyAlignment="0" applyProtection="0"/>
    <xf numFmtId="0" fontId="31" fillId="0" borderId="127" applyNumberFormat="0" applyFill="0" applyAlignment="0" applyProtection="0"/>
    <xf numFmtId="0" fontId="31" fillId="0" borderId="127" applyNumberFormat="0" applyFill="0" applyAlignment="0" applyProtection="0"/>
    <xf numFmtId="0" fontId="31" fillId="0" borderId="127" applyNumberFormat="0" applyFill="0" applyAlignment="0" applyProtection="0"/>
    <xf numFmtId="0" fontId="31" fillId="0" borderId="127" applyNumberFormat="0" applyFill="0" applyAlignment="0" applyProtection="0"/>
    <xf numFmtId="0" fontId="31" fillId="0" borderId="127" applyNumberFormat="0" applyFill="0" applyAlignment="0" applyProtection="0"/>
    <xf numFmtId="0" fontId="31" fillId="0" borderId="127" applyNumberFormat="0" applyFill="0" applyAlignment="0" applyProtection="0"/>
    <xf numFmtId="0" fontId="31" fillId="0" borderId="127" applyNumberFormat="0" applyFill="0" applyAlignment="0" applyProtection="0"/>
    <xf numFmtId="0" fontId="31" fillId="0" borderId="127" applyNumberFormat="0" applyFill="0" applyAlignment="0" applyProtection="0"/>
    <xf numFmtId="0" fontId="31" fillId="0" borderId="127" applyNumberFormat="0" applyFill="0" applyAlignment="0" applyProtection="0"/>
    <xf numFmtId="0" fontId="26" fillId="16" borderId="134" applyNumberFormat="0" applyAlignment="0" applyProtection="0"/>
    <xf numFmtId="0" fontId="26" fillId="16" borderId="134" applyNumberFormat="0" applyAlignment="0" applyProtection="0"/>
    <xf numFmtId="0" fontId="26" fillId="16" borderId="134"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2" applyNumberFormat="0" applyAlignment="0" applyProtection="0"/>
    <xf numFmtId="0" fontId="18" fillId="16" borderId="132" applyNumberFormat="0" applyAlignment="0" applyProtection="0"/>
    <xf numFmtId="0" fontId="18" fillId="16" borderId="132" applyNumberFormat="0" applyAlignment="0" applyProtection="0"/>
    <xf numFmtId="0" fontId="18" fillId="16" borderId="132" applyNumberFormat="0" applyAlignment="0" applyProtection="0"/>
    <xf numFmtId="0" fontId="18" fillId="16" borderId="132" applyNumberFormat="0" applyAlignment="0" applyProtection="0"/>
    <xf numFmtId="0" fontId="18" fillId="16" borderId="132" applyNumberFormat="0" applyAlignment="0" applyProtection="0"/>
    <xf numFmtId="0" fontId="18" fillId="16" borderId="132" applyNumberFormat="0" applyAlignment="0" applyProtection="0"/>
    <xf numFmtId="0" fontId="18" fillId="16" borderId="132" applyNumberFormat="0" applyAlignment="0" applyProtection="0"/>
    <xf numFmtId="0" fontId="18" fillId="16" borderId="132" applyNumberFormat="0" applyAlignment="0" applyProtection="0"/>
    <xf numFmtId="0" fontId="18" fillId="16" borderId="132" applyNumberFormat="0" applyAlignment="0" applyProtection="0"/>
    <xf numFmtId="0" fontId="18" fillId="16" borderId="132" applyNumberFormat="0" applyAlignment="0" applyProtection="0"/>
    <xf numFmtId="0" fontId="18" fillId="16" borderId="132" applyNumberFormat="0" applyAlignment="0" applyProtection="0"/>
    <xf numFmtId="0" fontId="18" fillId="16" borderId="132" applyNumberFormat="0" applyAlignment="0" applyProtection="0"/>
    <xf numFmtId="0" fontId="18" fillId="16" borderId="132" applyNumberFormat="0" applyAlignment="0" applyProtection="0"/>
    <xf numFmtId="0" fontId="18" fillId="16" borderId="132" applyNumberFormat="0" applyAlignment="0" applyProtection="0"/>
    <xf numFmtId="0" fontId="18" fillId="16" borderId="132" applyNumberFormat="0" applyAlignment="0" applyProtection="0"/>
    <xf numFmtId="0" fontId="18" fillId="16" borderId="132"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2" applyNumberFormat="0" applyAlignment="0" applyProtection="0"/>
    <xf numFmtId="0" fontId="23" fillId="7" borderId="132" applyNumberFormat="0" applyAlignment="0" applyProtection="0"/>
    <xf numFmtId="0" fontId="23" fillId="7" borderId="132" applyNumberFormat="0" applyAlignment="0" applyProtection="0"/>
    <xf numFmtId="0" fontId="23" fillId="7" borderId="132" applyNumberFormat="0" applyAlignment="0" applyProtection="0"/>
    <xf numFmtId="0" fontId="23" fillId="7" borderId="132" applyNumberFormat="0" applyAlignment="0" applyProtection="0"/>
    <xf numFmtId="0" fontId="23" fillId="7" borderId="132" applyNumberFormat="0" applyAlignment="0" applyProtection="0"/>
    <xf numFmtId="0" fontId="23" fillId="7" borderId="132" applyNumberFormat="0" applyAlignment="0" applyProtection="0"/>
    <xf numFmtId="0" fontId="23" fillId="7" borderId="132" applyNumberFormat="0" applyAlignment="0" applyProtection="0"/>
    <xf numFmtId="0" fontId="23" fillId="7" borderId="132" applyNumberFormat="0" applyAlignment="0" applyProtection="0"/>
    <xf numFmtId="0" fontId="23" fillId="7" borderId="132" applyNumberFormat="0" applyAlignment="0" applyProtection="0"/>
    <xf numFmtId="0" fontId="23" fillId="7" borderId="132" applyNumberFormat="0" applyAlignment="0" applyProtection="0"/>
    <xf numFmtId="0" fontId="23" fillId="7" borderId="132" applyNumberFormat="0" applyAlignment="0" applyProtection="0"/>
    <xf numFmtId="0" fontId="23" fillId="7" borderId="132" applyNumberFormat="0" applyAlignment="0" applyProtection="0"/>
    <xf numFmtId="0" fontId="23" fillId="7" borderId="132" applyNumberFormat="0" applyAlignment="0" applyProtection="0"/>
    <xf numFmtId="0" fontId="23" fillId="7" borderId="132" applyNumberFormat="0" applyAlignment="0" applyProtection="0"/>
    <xf numFmtId="0" fontId="23" fillId="7" borderId="132" applyNumberFormat="0" applyAlignment="0" applyProtection="0"/>
    <xf numFmtId="0" fontId="23" fillId="7" borderId="132"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3" applyNumberFormat="0" applyFont="0" applyAlignment="0" applyProtection="0"/>
    <xf numFmtId="0" fontId="4" fillId="23" borderId="133" applyNumberFormat="0" applyFont="0" applyAlignment="0" applyProtection="0"/>
    <xf numFmtId="0" fontId="4" fillId="23" borderId="133" applyNumberFormat="0" applyFont="0" applyAlignment="0" applyProtection="0"/>
    <xf numFmtId="0" fontId="4" fillId="23" borderId="133" applyNumberFormat="0" applyFont="0" applyAlignment="0" applyProtection="0"/>
    <xf numFmtId="0" fontId="4" fillId="23" borderId="133" applyNumberFormat="0" applyFont="0" applyAlignment="0" applyProtection="0"/>
    <xf numFmtId="0" fontId="4" fillId="23" borderId="133" applyNumberFormat="0" applyFont="0" applyAlignment="0" applyProtection="0"/>
    <xf numFmtId="0" fontId="4" fillId="23" borderId="133" applyNumberFormat="0" applyFont="0" applyAlignment="0" applyProtection="0"/>
    <xf numFmtId="0" fontId="4" fillId="23" borderId="133" applyNumberFormat="0" applyFont="0" applyAlignment="0" applyProtection="0"/>
    <xf numFmtId="0" fontId="4" fillId="23" borderId="133"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3" applyNumberFormat="0" applyFont="0" applyAlignment="0" applyProtection="0"/>
    <xf numFmtId="0" fontId="4" fillId="23" borderId="133" applyNumberFormat="0" applyFont="0" applyAlignment="0" applyProtection="0"/>
    <xf numFmtId="0" fontId="4" fillId="23" borderId="133"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3" applyNumberFormat="0" applyFont="0" applyAlignment="0" applyProtection="0"/>
    <xf numFmtId="0" fontId="4" fillId="23" borderId="133" applyNumberFormat="0" applyFont="0" applyAlignment="0" applyProtection="0"/>
    <xf numFmtId="0" fontId="4" fillId="23" borderId="133" applyNumberFormat="0" applyFont="0" applyAlignment="0" applyProtection="0"/>
    <xf numFmtId="0" fontId="4" fillId="23" borderId="133" applyNumberFormat="0" applyFont="0" applyAlignment="0" applyProtection="0"/>
    <xf numFmtId="0" fontId="4" fillId="23" borderId="133" applyNumberFormat="0" applyFont="0" applyAlignment="0" applyProtection="0"/>
    <xf numFmtId="0" fontId="4" fillId="23" borderId="133" applyNumberFormat="0" applyFont="0" applyAlignment="0" applyProtection="0"/>
    <xf numFmtId="0" fontId="4" fillId="23" borderId="133" applyNumberFormat="0" applyFont="0" applyAlignment="0" applyProtection="0"/>
    <xf numFmtId="0" fontId="4" fillId="23" borderId="137" applyNumberFormat="0" applyFont="0" applyAlignment="0" applyProtection="0"/>
    <xf numFmtId="0" fontId="26" fillId="16" borderId="134" applyNumberFormat="0" applyAlignment="0" applyProtection="0"/>
    <xf numFmtId="0" fontId="26" fillId="16" borderId="134" applyNumberFormat="0" applyAlignment="0" applyProtection="0"/>
    <xf numFmtId="0" fontId="26" fillId="16" borderId="134" applyNumberFormat="0" applyAlignment="0" applyProtection="0"/>
    <xf numFmtId="0" fontId="26" fillId="16" borderId="134" applyNumberFormat="0" applyAlignment="0" applyProtection="0"/>
    <xf numFmtId="0" fontId="26" fillId="16" borderId="134" applyNumberFormat="0" applyAlignment="0" applyProtection="0"/>
    <xf numFmtId="0" fontId="26" fillId="16" borderId="134" applyNumberFormat="0" applyAlignment="0" applyProtection="0"/>
    <xf numFmtId="0" fontId="26" fillId="16" borderId="134" applyNumberFormat="0" applyAlignment="0" applyProtection="0"/>
    <xf numFmtId="0" fontId="26" fillId="16" borderId="134" applyNumberFormat="0" applyAlignment="0" applyProtection="0"/>
    <xf numFmtId="0" fontId="26" fillId="16" borderId="134" applyNumberFormat="0" applyAlignment="0" applyProtection="0"/>
    <xf numFmtId="0" fontId="26" fillId="16" borderId="134" applyNumberFormat="0" applyAlignment="0" applyProtection="0"/>
    <xf numFmtId="0" fontId="26" fillId="16" borderId="134" applyNumberFormat="0" applyAlignment="0" applyProtection="0"/>
    <xf numFmtId="0" fontId="26" fillId="16" borderId="134" applyNumberFormat="0" applyAlignment="0" applyProtection="0"/>
    <xf numFmtId="0" fontId="26" fillId="16" borderId="134" applyNumberFormat="0" applyAlignment="0" applyProtection="0"/>
    <xf numFmtId="0" fontId="26" fillId="16" borderId="134" applyNumberFormat="0" applyAlignment="0" applyProtection="0"/>
    <xf numFmtId="0" fontId="26" fillId="16" borderId="134" applyNumberFormat="0" applyAlignment="0" applyProtection="0"/>
    <xf numFmtId="0" fontId="26" fillId="16" borderId="134" applyNumberFormat="0" applyAlignment="0" applyProtection="0"/>
    <xf numFmtId="0" fontId="26" fillId="16" borderId="134" applyNumberFormat="0" applyAlignment="0" applyProtection="0"/>
    <xf numFmtId="0" fontId="31" fillId="0" borderId="135" applyNumberFormat="0" applyFill="0" applyAlignment="0" applyProtection="0"/>
    <xf numFmtId="0" fontId="31" fillId="0" borderId="135" applyNumberFormat="0" applyFill="0" applyAlignment="0" applyProtection="0"/>
    <xf numFmtId="0" fontId="31" fillId="0" borderId="135" applyNumberFormat="0" applyFill="0" applyAlignment="0" applyProtection="0"/>
    <xf numFmtId="0" fontId="31" fillId="0" borderId="135" applyNumberFormat="0" applyFill="0" applyAlignment="0" applyProtection="0"/>
    <xf numFmtId="0" fontId="31" fillId="0" borderId="135" applyNumberFormat="0" applyFill="0" applyAlignment="0" applyProtection="0"/>
    <xf numFmtId="0" fontId="31" fillId="0" borderId="135" applyNumberFormat="0" applyFill="0" applyAlignment="0" applyProtection="0"/>
    <xf numFmtId="0" fontId="31" fillId="0" borderId="135" applyNumberFormat="0" applyFill="0" applyAlignment="0" applyProtection="0"/>
    <xf numFmtId="0" fontId="31" fillId="0" borderId="135" applyNumberFormat="0" applyFill="0" applyAlignment="0" applyProtection="0"/>
    <xf numFmtId="0" fontId="31" fillId="0" borderId="135" applyNumberFormat="0" applyFill="0" applyAlignment="0" applyProtection="0"/>
    <xf numFmtId="0" fontId="31" fillId="0" borderId="135" applyNumberFormat="0" applyFill="0" applyAlignment="0" applyProtection="0"/>
    <xf numFmtId="0" fontId="31" fillId="0" borderId="135" applyNumberFormat="0" applyFill="0" applyAlignment="0" applyProtection="0"/>
    <xf numFmtId="0" fontId="31" fillId="0" borderId="135" applyNumberFormat="0" applyFill="0" applyAlignment="0" applyProtection="0"/>
    <xf numFmtId="0" fontId="31" fillId="0" borderId="135" applyNumberFormat="0" applyFill="0" applyAlignment="0" applyProtection="0"/>
    <xf numFmtId="0" fontId="31" fillId="0" borderId="135" applyNumberFormat="0" applyFill="0" applyAlignment="0" applyProtection="0"/>
    <xf numFmtId="0" fontId="31" fillId="0" borderId="135" applyNumberFormat="0" applyFill="0" applyAlignment="0" applyProtection="0"/>
    <xf numFmtId="0" fontId="31" fillId="0" borderId="135" applyNumberFormat="0" applyFill="0" applyAlignment="0" applyProtection="0"/>
    <xf numFmtId="0" fontId="31" fillId="0" borderId="135" applyNumberFormat="0" applyFill="0" applyAlignment="0" applyProtection="0"/>
    <xf numFmtId="0" fontId="31" fillId="0" borderId="135" applyNumberFormat="0" applyFill="0" applyAlignment="0" applyProtection="0"/>
    <xf numFmtId="0" fontId="31" fillId="0" borderId="135" applyNumberFormat="0" applyFill="0" applyAlignment="0" applyProtection="0"/>
    <xf numFmtId="0" fontId="31" fillId="0" borderId="135" applyNumberFormat="0" applyFill="0" applyAlignment="0" applyProtection="0"/>
    <xf numFmtId="0" fontId="31" fillId="0" borderId="135" applyNumberFormat="0" applyFill="0" applyAlignment="0" applyProtection="0"/>
    <xf numFmtId="0" fontId="31" fillId="0" borderId="135" applyNumberFormat="0" applyFill="0" applyAlignment="0" applyProtection="0"/>
    <xf numFmtId="0" fontId="31" fillId="0" borderId="135" applyNumberFormat="0" applyFill="0" applyAlignment="0" applyProtection="0"/>
    <xf numFmtId="0" fontId="31" fillId="0" borderId="135" applyNumberFormat="0" applyFill="0" applyAlignment="0" applyProtection="0"/>
    <xf numFmtId="0" fontId="31" fillId="0" borderId="135" applyNumberFormat="0" applyFill="0" applyAlignment="0" applyProtection="0"/>
    <xf numFmtId="0" fontId="31" fillId="0" borderId="135" applyNumberFormat="0" applyFill="0" applyAlignment="0" applyProtection="0"/>
    <xf numFmtId="0" fontId="31" fillId="0" borderId="135" applyNumberFormat="0" applyFill="0" applyAlignment="0" applyProtection="0"/>
    <xf numFmtId="0" fontId="31" fillId="0" borderId="135" applyNumberFormat="0" applyFill="0" applyAlignment="0" applyProtection="0"/>
    <xf numFmtId="0" fontId="31" fillId="0" borderId="135" applyNumberFormat="0" applyFill="0" applyAlignment="0" applyProtection="0"/>
    <xf numFmtId="0" fontId="31" fillId="0" borderId="135" applyNumberFormat="0" applyFill="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5" applyNumberFormat="0" applyFon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43" fontId="33" fillId="0" borderId="0" applyFont="0" applyFill="0" applyBorder="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53"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62" applyNumberFormat="0" applyAlignment="0" applyProtection="0"/>
    <xf numFmtId="0" fontId="26" fillId="16" borderId="162" applyNumberFormat="0" applyAlignment="0" applyProtection="0"/>
    <xf numFmtId="0" fontId="26" fillId="16" borderId="162" applyNumberFormat="0" applyAlignment="0" applyProtection="0"/>
    <xf numFmtId="0" fontId="26" fillId="16" borderId="162" applyNumberFormat="0" applyAlignment="0" applyProtection="0"/>
    <xf numFmtId="0" fontId="26" fillId="16" borderId="162" applyNumberFormat="0" applyAlignment="0" applyProtection="0"/>
    <xf numFmtId="0" fontId="26" fillId="16" borderId="162" applyNumberFormat="0" applyAlignment="0" applyProtection="0"/>
    <xf numFmtId="0" fontId="26" fillId="16" borderId="162" applyNumberFormat="0" applyAlignment="0" applyProtection="0"/>
    <xf numFmtId="0" fontId="26" fillId="16" borderId="162" applyNumberFormat="0" applyAlignment="0" applyProtection="0"/>
    <xf numFmtId="0" fontId="26" fillId="16" borderId="162" applyNumberFormat="0" applyAlignment="0" applyProtection="0"/>
    <xf numFmtId="0" fontId="26" fillId="16" borderId="162" applyNumberFormat="0" applyAlignment="0" applyProtection="0"/>
    <xf numFmtId="0" fontId="26" fillId="16" borderId="162" applyNumberFormat="0" applyAlignment="0" applyProtection="0"/>
    <xf numFmtId="0" fontId="26" fillId="16" borderId="162" applyNumberFormat="0" applyAlignment="0" applyProtection="0"/>
    <xf numFmtId="0" fontId="26" fillId="16" borderId="162" applyNumberFormat="0" applyAlignment="0" applyProtection="0"/>
    <xf numFmtId="0" fontId="26" fillId="16" borderId="162" applyNumberFormat="0" applyAlignment="0" applyProtection="0"/>
    <xf numFmtId="0" fontId="26" fillId="16" borderId="162" applyNumberFormat="0" applyAlignment="0" applyProtection="0"/>
    <xf numFmtId="0" fontId="26" fillId="16" borderId="162" applyNumberFormat="0" applyAlignment="0" applyProtection="0"/>
    <xf numFmtId="0" fontId="26" fillId="16" borderId="162" applyNumberFormat="0" applyAlignment="0" applyProtection="0"/>
    <xf numFmtId="43" fontId="33" fillId="0" borderId="0" applyFont="0" applyFill="0" applyBorder="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5" applyNumberFormat="0" applyFont="0" applyAlignment="0" applyProtection="0"/>
    <xf numFmtId="0" fontId="26" fillId="16" borderId="162" applyNumberFormat="0" applyAlignment="0" applyProtection="0"/>
    <xf numFmtId="0" fontId="26" fillId="16" borderId="162" applyNumberFormat="0" applyAlignment="0" applyProtection="0"/>
    <xf numFmtId="0" fontId="26" fillId="16" borderId="162" applyNumberFormat="0" applyAlignment="0" applyProtection="0"/>
    <xf numFmtId="0" fontId="26" fillId="16" borderId="162" applyNumberFormat="0" applyAlignment="0" applyProtection="0"/>
    <xf numFmtId="0" fontId="26" fillId="16" borderId="162" applyNumberFormat="0" applyAlignment="0" applyProtection="0"/>
    <xf numFmtId="0" fontId="26" fillId="16" borderId="162" applyNumberFormat="0" applyAlignment="0" applyProtection="0"/>
    <xf numFmtId="0" fontId="26" fillId="16" borderId="162" applyNumberFormat="0" applyAlignment="0" applyProtection="0"/>
    <xf numFmtId="0" fontId="26" fillId="16" borderId="162" applyNumberFormat="0" applyAlignment="0" applyProtection="0"/>
    <xf numFmtId="0" fontId="26" fillId="16" borderId="162" applyNumberFormat="0" applyAlignment="0" applyProtection="0"/>
    <xf numFmtId="0" fontId="26" fillId="16" borderId="162" applyNumberFormat="0" applyAlignment="0" applyProtection="0"/>
    <xf numFmtId="0" fontId="26" fillId="16" borderId="162" applyNumberFormat="0" applyAlignment="0" applyProtection="0"/>
    <xf numFmtId="0" fontId="26" fillId="16" borderId="162" applyNumberFormat="0" applyAlignment="0" applyProtection="0"/>
    <xf numFmtId="0" fontId="26" fillId="16" borderId="162" applyNumberFormat="0" applyAlignment="0" applyProtection="0"/>
    <xf numFmtId="0" fontId="26" fillId="16" borderId="162" applyNumberFormat="0" applyAlignment="0" applyProtection="0"/>
    <xf numFmtId="0" fontId="26" fillId="16" borderId="162" applyNumberFormat="0" applyAlignment="0" applyProtection="0"/>
    <xf numFmtId="0" fontId="26" fillId="16" borderId="162" applyNumberFormat="0" applyAlignment="0" applyProtection="0"/>
    <xf numFmtId="0" fontId="26" fillId="16" borderId="162" applyNumberFormat="0" applyAlignment="0" applyProtection="0"/>
    <xf numFmtId="0" fontId="31" fillId="0" borderId="163" applyNumberFormat="0" applyFill="0" applyAlignment="0" applyProtection="0"/>
    <xf numFmtId="0" fontId="31" fillId="0" borderId="163" applyNumberFormat="0" applyFill="0" applyAlignment="0" applyProtection="0"/>
    <xf numFmtId="0" fontId="31" fillId="0" borderId="163" applyNumberFormat="0" applyFill="0" applyAlignment="0" applyProtection="0"/>
    <xf numFmtId="0" fontId="31" fillId="0" borderId="163" applyNumberFormat="0" applyFill="0" applyAlignment="0" applyProtection="0"/>
    <xf numFmtId="0" fontId="31" fillId="0" borderId="163" applyNumberFormat="0" applyFill="0" applyAlignment="0" applyProtection="0"/>
    <xf numFmtId="0" fontId="31" fillId="0" borderId="163" applyNumberFormat="0" applyFill="0" applyAlignment="0" applyProtection="0"/>
    <xf numFmtId="0" fontId="31" fillId="0" borderId="163" applyNumberFormat="0" applyFill="0" applyAlignment="0" applyProtection="0"/>
    <xf numFmtId="0" fontId="31" fillId="0" borderId="163" applyNumberFormat="0" applyFill="0" applyAlignment="0" applyProtection="0"/>
    <xf numFmtId="0" fontId="31" fillId="0" borderId="163" applyNumberFormat="0" applyFill="0" applyAlignment="0" applyProtection="0"/>
    <xf numFmtId="0" fontId="31" fillId="0" borderId="163" applyNumberFormat="0" applyFill="0" applyAlignment="0" applyProtection="0"/>
    <xf numFmtId="0" fontId="31" fillId="0" borderId="163" applyNumberFormat="0" applyFill="0" applyAlignment="0" applyProtection="0"/>
    <xf numFmtId="0" fontId="31" fillId="0" borderId="163" applyNumberFormat="0" applyFill="0" applyAlignment="0" applyProtection="0"/>
    <xf numFmtId="0" fontId="31" fillId="0" borderId="163" applyNumberFormat="0" applyFill="0" applyAlignment="0" applyProtection="0"/>
    <xf numFmtId="0" fontId="31" fillId="0" borderId="163" applyNumberFormat="0" applyFill="0" applyAlignment="0" applyProtection="0"/>
    <xf numFmtId="0" fontId="31" fillId="0" borderId="163"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63" applyNumberFormat="0" applyFill="0" applyAlignment="0" applyProtection="0"/>
    <xf numFmtId="0" fontId="31" fillId="0" borderId="163" applyNumberFormat="0" applyFill="0" applyAlignment="0" applyProtection="0"/>
    <xf numFmtId="0" fontId="31" fillId="0" borderId="163" applyNumberFormat="0" applyFill="0" applyAlignment="0" applyProtection="0"/>
    <xf numFmtId="0" fontId="31" fillId="0" borderId="163" applyNumberFormat="0" applyFill="0" applyAlignment="0" applyProtection="0"/>
    <xf numFmtId="0" fontId="31" fillId="0" borderId="163" applyNumberFormat="0" applyFill="0" applyAlignment="0" applyProtection="0"/>
    <xf numFmtId="0" fontId="31" fillId="0" borderId="163" applyNumberFormat="0" applyFill="0" applyAlignment="0" applyProtection="0"/>
    <xf numFmtId="0" fontId="31" fillId="0" borderId="163" applyNumberFormat="0" applyFill="0" applyAlignment="0" applyProtection="0"/>
    <xf numFmtId="0" fontId="31" fillId="0" borderId="163" applyNumberFormat="0" applyFill="0" applyAlignment="0" applyProtection="0"/>
    <xf numFmtId="0" fontId="31" fillId="0" borderId="163" applyNumberFormat="0" applyFill="0" applyAlignment="0" applyProtection="0"/>
    <xf numFmtId="0" fontId="31" fillId="0" borderId="163" applyNumberFormat="0" applyFill="0" applyAlignment="0" applyProtection="0"/>
    <xf numFmtId="0" fontId="31" fillId="0" borderId="163" applyNumberFormat="0" applyFill="0" applyAlignment="0" applyProtection="0"/>
    <xf numFmtId="0" fontId="31" fillId="0" borderId="163" applyNumberFormat="0" applyFill="0" applyAlignment="0" applyProtection="0"/>
    <xf numFmtId="0" fontId="31" fillId="0" borderId="163" applyNumberFormat="0" applyFill="0" applyAlignment="0" applyProtection="0"/>
    <xf numFmtId="0" fontId="31" fillId="0" borderId="163" applyNumberFormat="0" applyFill="0" applyAlignment="0" applyProtection="0"/>
    <xf numFmtId="0" fontId="31" fillId="0" borderId="163" applyNumberFormat="0" applyFill="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43" fontId="33" fillId="0" borderId="0" applyFont="0" applyFill="0" applyBorder="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65" applyNumberFormat="0" applyFon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43" fontId="33" fillId="0" borderId="0" applyFont="0" applyFill="0" applyBorder="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43" fontId="33" fillId="0" borderId="0" applyFont="0" applyFill="0" applyBorder="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18" fillId="16" borderId="180" applyNumberFormat="0" applyAlignment="0" applyProtection="0"/>
    <xf numFmtId="0" fontId="23" fillId="7" borderId="180" applyNumberFormat="0" applyAlignment="0" applyProtection="0"/>
    <xf numFmtId="0" fontId="26" fillId="16" borderId="182" applyNumberFormat="0" applyAlignment="0" applyProtection="0"/>
    <xf numFmtId="0" fontId="23" fillId="7" borderId="180" applyNumberFormat="0" applyAlignment="0" applyProtection="0"/>
    <xf numFmtId="0" fontId="4" fillId="23" borderId="181" applyNumberFormat="0" applyFont="0" applyAlignment="0" applyProtection="0"/>
    <xf numFmtId="0" fontId="31" fillId="0" borderId="183" applyNumberFormat="0" applyFill="0" applyAlignment="0" applyProtection="0"/>
    <xf numFmtId="0" fontId="18" fillId="16" borderId="180" applyNumberFormat="0" applyAlignment="0" applyProtection="0"/>
    <xf numFmtId="0" fontId="18" fillId="16" borderId="180" applyNumberFormat="0" applyAlignment="0" applyProtection="0"/>
    <xf numFmtId="0" fontId="31" fillId="0" borderId="183" applyNumberFormat="0" applyFill="0" applyAlignment="0" applyProtection="0"/>
    <xf numFmtId="0" fontId="18" fillId="16" borderId="180" applyNumberFormat="0" applyAlignment="0" applyProtection="0"/>
    <xf numFmtId="0" fontId="26" fillId="16" borderId="182" applyNumberFormat="0" applyAlignment="0" applyProtection="0"/>
    <xf numFmtId="0" fontId="31" fillId="0" borderId="183" applyNumberFormat="0" applyFill="0" applyAlignment="0" applyProtection="0"/>
    <xf numFmtId="0" fontId="26" fillId="16" borderId="182" applyNumberFormat="0" applyAlignment="0" applyProtection="0"/>
    <xf numFmtId="0" fontId="31" fillId="0" borderId="183" applyNumberFormat="0" applyFill="0" applyAlignment="0" applyProtection="0"/>
    <xf numFmtId="0" fontId="31" fillId="0" borderId="183" applyNumberFormat="0" applyFill="0" applyAlignment="0" applyProtection="0"/>
    <xf numFmtId="0" fontId="18" fillId="16" borderId="176" applyNumberFormat="0" applyAlignment="0" applyProtection="0"/>
    <xf numFmtId="0" fontId="31" fillId="0" borderId="183" applyNumberFormat="0" applyFill="0" applyAlignment="0" applyProtection="0"/>
    <xf numFmtId="0" fontId="18" fillId="16" borderId="180" applyNumberFormat="0" applyAlignment="0" applyProtection="0"/>
    <xf numFmtId="0" fontId="18" fillId="16" borderId="180" applyNumberFormat="0" applyAlignment="0" applyProtection="0"/>
    <xf numFmtId="0" fontId="4" fillId="23" borderId="181" applyNumberFormat="0" applyFont="0" applyAlignment="0" applyProtection="0"/>
    <xf numFmtId="0" fontId="18" fillId="16" borderId="176" applyNumberFormat="0" applyAlignment="0" applyProtection="0"/>
    <xf numFmtId="0" fontId="18" fillId="16" borderId="180" applyNumberFormat="0" applyAlignment="0" applyProtection="0"/>
    <xf numFmtId="0" fontId="26" fillId="16" borderId="182" applyNumberFormat="0" applyAlignment="0" applyProtection="0"/>
    <xf numFmtId="0" fontId="18" fillId="16" borderId="180" applyNumberFormat="0" applyAlignment="0" applyProtection="0"/>
    <xf numFmtId="0" fontId="31" fillId="0" borderId="183" applyNumberFormat="0" applyFill="0" applyAlignment="0" applyProtection="0"/>
    <xf numFmtId="0" fontId="18" fillId="16" borderId="180" applyNumberFormat="0" applyAlignment="0" applyProtection="0"/>
    <xf numFmtId="0" fontId="26" fillId="16" borderId="182" applyNumberFormat="0" applyAlignment="0" applyProtection="0"/>
    <xf numFmtId="0" fontId="23" fillId="7" borderId="180" applyNumberFormat="0" applyAlignment="0" applyProtection="0"/>
    <xf numFmtId="0" fontId="18" fillId="16" borderId="180" applyNumberFormat="0" applyAlignment="0" applyProtection="0"/>
    <xf numFmtId="0" fontId="4" fillId="23" borderId="181" applyNumberFormat="0" applyFont="0" applyAlignment="0" applyProtection="0"/>
    <xf numFmtId="0" fontId="4" fillId="23" borderId="181" applyNumberFormat="0" applyFont="0" applyAlignment="0" applyProtection="0"/>
    <xf numFmtId="0" fontId="18" fillId="16" borderId="180" applyNumberFormat="0" applyAlignment="0" applyProtection="0"/>
    <xf numFmtId="0" fontId="18" fillId="16" borderId="180" applyNumberFormat="0" applyAlignment="0" applyProtection="0"/>
    <xf numFmtId="0" fontId="23" fillId="7" borderId="180" applyNumberFormat="0" applyAlignment="0" applyProtection="0"/>
    <xf numFmtId="0" fontId="23" fillId="7" borderId="180" applyNumberFormat="0" applyAlignment="0" applyProtection="0"/>
    <xf numFmtId="0" fontId="4" fillId="23" borderId="181" applyNumberFormat="0" applyFont="0" applyAlignment="0" applyProtection="0"/>
    <xf numFmtId="0" fontId="31" fillId="0" borderId="179"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4" fillId="23" borderId="181" applyNumberFormat="0" applyFont="0" applyAlignment="0" applyProtection="0"/>
    <xf numFmtId="0" fontId="18" fillId="16" borderId="180" applyNumberFormat="0" applyAlignment="0" applyProtection="0"/>
    <xf numFmtId="0" fontId="23" fillId="7" borderId="180" applyNumberFormat="0" applyAlignment="0" applyProtection="0"/>
    <xf numFmtId="0" fontId="23" fillId="7" borderId="180" applyNumberFormat="0" applyAlignment="0" applyProtection="0"/>
    <xf numFmtId="0" fontId="26" fillId="16" borderId="182" applyNumberFormat="0" applyAlignment="0" applyProtection="0"/>
    <xf numFmtId="0" fontId="26" fillId="16" borderId="182" applyNumberFormat="0" applyAlignment="0" applyProtection="0"/>
    <xf numFmtId="0" fontId="23" fillId="7" borderId="180" applyNumberFormat="0" applyAlignment="0" applyProtection="0"/>
    <xf numFmtId="0" fontId="31" fillId="0" borderId="183" applyNumberFormat="0" applyFill="0" applyAlignment="0" applyProtection="0"/>
    <xf numFmtId="0" fontId="26" fillId="16" borderId="182" applyNumberFormat="0" applyAlignment="0" applyProtection="0"/>
    <xf numFmtId="0" fontId="23" fillId="7" borderId="180" applyNumberFormat="0" applyAlignment="0" applyProtection="0"/>
    <xf numFmtId="0" fontId="4" fillId="23" borderId="181" applyNumberFormat="0" applyFont="0" applyAlignment="0" applyProtection="0"/>
    <xf numFmtId="0" fontId="23" fillId="7" borderId="180" applyNumberFormat="0" applyAlignment="0" applyProtection="0"/>
    <xf numFmtId="0" fontId="26" fillId="16" borderId="182" applyNumberFormat="0" applyAlignment="0" applyProtection="0"/>
    <xf numFmtId="0" fontId="26" fillId="16" borderId="182" applyNumberFormat="0" applyAlignment="0" applyProtection="0"/>
    <xf numFmtId="0" fontId="23" fillId="7" borderId="180" applyNumberFormat="0" applyAlignment="0" applyProtection="0"/>
    <xf numFmtId="0" fontId="31" fillId="0" borderId="183" applyNumberFormat="0" applyFill="0" applyAlignment="0" applyProtection="0"/>
    <xf numFmtId="0" fontId="18" fillId="16" borderId="180" applyNumberFormat="0" applyAlignment="0" applyProtection="0"/>
    <xf numFmtId="0" fontId="31" fillId="0" borderId="183" applyNumberFormat="0" applyFill="0" applyAlignment="0" applyProtection="0"/>
    <xf numFmtId="0" fontId="26" fillId="16" borderId="182" applyNumberFormat="0" applyAlignment="0" applyProtection="0"/>
    <xf numFmtId="0" fontId="23" fillId="7" borderId="180" applyNumberFormat="0" applyAlignment="0" applyProtection="0"/>
    <xf numFmtId="0" fontId="26" fillId="16" borderId="182" applyNumberFormat="0" applyAlignment="0" applyProtection="0"/>
    <xf numFmtId="0" fontId="18" fillId="16" borderId="180" applyNumberFormat="0" applyAlignment="0" applyProtection="0"/>
    <xf numFmtId="0" fontId="23" fillId="7" borderId="180" applyNumberFormat="0" applyAlignment="0" applyProtection="0"/>
    <xf numFmtId="0" fontId="23" fillId="7" borderId="180" applyNumberFormat="0" applyAlignment="0" applyProtection="0"/>
    <xf numFmtId="0" fontId="31" fillId="0" borderId="183" applyNumberFormat="0" applyFill="0" applyAlignment="0" applyProtection="0"/>
    <xf numFmtId="0" fontId="4" fillId="23" borderId="181" applyNumberFormat="0" applyFont="0" applyAlignment="0" applyProtection="0"/>
    <xf numFmtId="0" fontId="26" fillId="16" borderId="182"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23" fillId="7" borderId="180" applyNumberFormat="0" applyAlignment="0" applyProtection="0"/>
    <xf numFmtId="0" fontId="18" fillId="16" borderId="180" applyNumberFormat="0" applyAlignment="0" applyProtection="0"/>
    <xf numFmtId="0" fontId="18" fillId="16" borderId="180" applyNumberFormat="0" applyAlignment="0" applyProtection="0"/>
    <xf numFmtId="0" fontId="4" fillId="23" borderId="181" applyNumberFormat="0" applyFont="0" applyAlignment="0" applyProtection="0"/>
    <xf numFmtId="0" fontId="23" fillId="7" borderId="180" applyNumberFormat="0" applyAlignment="0" applyProtection="0"/>
    <xf numFmtId="0" fontId="31" fillId="0" borderId="179" applyNumberFormat="0" applyFill="0" applyAlignment="0" applyProtection="0"/>
    <xf numFmtId="0" fontId="31" fillId="0" borderId="183" applyNumberFormat="0" applyFill="0" applyAlignment="0" applyProtection="0"/>
    <xf numFmtId="0" fontId="4" fillId="23" borderId="181" applyNumberFormat="0" applyFont="0" applyAlignment="0" applyProtection="0"/>
    <xf numFmtId="0" fontId="31" fillId="0" borderId="183" applyNumberFormat="0" applyFill="0" applyAlignment="0" applyProtection="0"/>
    <xf numFmtId="0" fontId="26" fillId="16" borderId="182" applyNumberFormat="0" applyAlignment="0" applyProtection="0"/>
    <xf numFmtId="0" fontId="31" fillId="0" borderId="183" applyNumberFormat="0" applyFill="0" applyAlignment="0" applyProtection="0"/>
    <xf numFmtId="0" fontId="23" fillId="7" borderId="180" applyNumberFormat="0" applyAlignment="0" applyProtection="0"/>
    <xf numFmtId="0" fontId="26" fillId="16" borderId="182" applyNumberFormat="0" applyAlignment="0" applyProtection="0"/>
    <xf numFmtId="0" fontId="23" fillId="7" borderId="180" applyNumberFormat="0" applyAlignment="0" applyProtection="0"/>
    <xf numFmtId="0" fontId="18" fillId="16" borderId="180" applyNumberFormat="0" applyAlignment="0" applyProtection="0"/>
    <xf numFmtId="0" fontId="31" fillId="0" borderId="183" applyNumberFormat="0" applyFill="0" applyAlignment="0" applyProtection="0"/>
    <xf numFmtId="0" fontId="4" fillId="23" borderId="181" applyNumberFormat="0" applyFont="0" applyAlignment="0" applyProtection="0"/>
    <xf numFmtId="0" fontId="18" fillId="16" borderId="180" applyNumberFormat="0" applyAlignment="0" applyProtection="0"/>
    <xf numFmtId="0" fontId="4" fillId="23" borderId="181" applyNumberFormat="0" applyFont="0" applyAlignment="0" applyProtection="0"/>
    <xf numFmtId="0" fontId="18" fillId="16" borderId="176" applyNumberFormat="0" applyAlignment="0" applyProtection="0"/>
    <xf numFmtId="0" fontId="23" fillId="7" borderId="180" applyNumberFormat="0" applyAlignment="0" applyProtection="0"/>
    <xf numFmtId="0" fontId="4" fillId="23" borderId="181" applyNumberFormat="0" applyFont="0" applyAlignment="0" applyProtection="0"/>
    <xf numFmtId="0" fontId="23" fillId="7" borderId="180" applyNumberFormat="0" applyAlignment="0" applyProtection="0"/>
    <xf numFmtId="0" fontId="4" fillId="23" borderId="181" applyNumberFormat="0" applyFont="0" applyAlignment="0" applyProtection="0"/>
    <xf numFmtId="0" fontId="23" fillId="7" borderId="180" applyNumberFormat="0" applyAlignment="0" applyProtection="0"/>
    <xf numFmtId="0" fontId="26" fillId="16" borderId="182" applyNumberFormat="0" applyAlignment="0" applyProtection="0"/>
    <xf numFmtId="0" fontId="26" fillId="16" borderId="182" applyNumberFormat="0" applyAlignment="0" applyProtection="0"/>
    <xf numFmtId="0" fontId="18" fillId="16" borderId="180" applyNumberFormat="0" applyAlignment="0" applyProtection="0"/>
    <xf numFmtId="0" fontId="26" fillId="16" borderId="182" applyNumberFormat="0" applyAlignment="0" applyProtection="0"/>
    <xf numFmtId="0" fontId="31" fillId="0" borderId="183" applyNumberFormat="0" applyFill="0" applyAlignment="0" applyProtection="0"/>
    <xf numFmtId="0" fontId="18" fillId="16" borderId="180" applyNumberFormat="0" applyAlignment="0" applyProtection="0"/>
    <xf numFmtId="0" fontId="31" fillId="0" borderId="183" applyNumberFormat="0" applyFill="0" applyAlignment="0" applyProtection="0"/>
    <xf numFmtId="0" fontId="31" fillId="0" borderId="183" applyNumberFormat="0" applyFill="0" applyAlignment="0" applyProtection="0"/>
    <xf numFmtId="0" fontId="4" fillId="23" borderId="181" applyNumberFormat="0" applyFont="0" applyAlignment="0" applyProtection="0"/>
    <xf numFmtId="0" fontId="4" fillId="23" borderId="181" applyNumberFormat="0" applyFont="0" applyAlignment="0" applyProtection="0"/>
    <xf numFmtId="0" fontId="26" fillId="16" borderId="182" applyNumberFormat="0" applyAlignment="0" applyProtection="0"/>
    <xf numFmtId="0" fontId="23" fillId="7" borderId="180" applyNumberForma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18" fillId="16" borderId="180" applyNumberFormat="0" applyAlignment="0" applyProtection="0"/>
    <xf numFmtId="0" fontId="4" fillId="23" borderId="181" applyNumberFormat="0" applyFont="0" applyAlignment="0" applyProtection="0"/>
    <xf numFmtId="0" fontId="23" fillId="7" borderId="180" applyNumberFormat="0" applyAlignment="0" applyProtection="0"/>
    <xf numFmtId="0" fontId="4" fillId="23" borderId="181" applyNumberFormat="0" applyFont="0" applyAlignment="0" applyProtection="0"/>
    <xf numFmtId="0" fontId="23" fillId="7" borderId="180" applyNumberFormat="0" applyAlignment="0" applyProtection="0"/>
    <xf numFmtId="0" fontId="18" fillId="16" borderId="180" applyNumberFormat="0" applyAlignment="0" applyProtection="0"/>
    <xf numFmtId="0" fontId="23" fillId="7" borderId="180" applyNumberFormat="0" applyAlignment="0" applyProtection="0"/>
    <xf numFmtId="0" fontId="18" fillId="16" borderId="180" applyNumberFormat="0" applyAlignment="0" applyProtection="0"/>
    <xf numFmtId="0" fontId="4" fillId="23" borderId="181" applyNumberFormat="0" applyFont="0" applyAlignment="0" applyProtection="0"/>
    <xf numFmtId="0" fontId="18" fillId="16" borderId="180" applyNumberFormat="0" applyAlignment="0" applyProtection="0"/>
    <xf numFmtId="0" fontId="26" fillId="16" borderId="182" applyNumberFormat="0" applyAlignment="0" applyProtection="0"/>
    <xf numFmtId="0" fontId="31" fillId="0" borderId="183" applyNumberFormat="0" applyFill="0" applyAlignment="0" applyProtection="0"/>
    <xf numFmtId="0" fontId="4" fillId="23" borderId="181" applyNumberFormat="0" applyFont="0" applyAlignment="0" applyProtection="0"/>
    <xf numFmtId="0" fontId="18" fillId="16" borderId="180" applyNumberFormat="0" applyAlignment="0" applyProtection="0"/>
    <xf numFmtId="0" fontId="23" fillId="7" borderId="180" applyNumberFormat="0" applyAlignment="0" applyProtection="0"/>
    <xf numFmtId="0" fontId="18" fillId="16" borderId="180" applyNumberFormat="0" applyAlignment="0" applyProtection="0"/>
    <xf numFmtId="0" fontId="23" fillId="7" borderId="180" applyNumberForma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26" fillId="16" borderId="182" applyNumberFormat="0" applyAlignment="0" applyProtection="0"/>
    <xf numFmtId="0" fontId="4" fillId="23" borderId="181" applyNumberFormat="0" applyFont="0" applyAlignment="0" applyProtection="0"/>
    <xf numFmtId="0" fontId="18" fillId="16" borderId="180" applyNumberFormat="0" applyAlignment="0" applyProtection="0"/>
    <xf numFmtId="0" fontId="23" fillId="7" borderId="180"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31" fillId="0" borderId="179" applyNumberFormat="0" applyFill="0" applyAlignment="0" applyProtection="0"/>
    <xf numFmtId="0" fontId="31" fillId="0" borderId="179" applyNumberFormat="0" applyFill="0" applyAlignment="0" applyProtection="0"/>
    <xf numFmtId="0" fontId="23" fillId="7" borderId="180" applyNumberFormat="0" applyAlignment="0" applyProtection="0"/>
    <xf numFmtId="0" fontId="23" fillId="7" borderId="180" applyNumberFormat="0" applyAlignment="0" applyProtection="0"/>
    <xf numFmtId="0" fontId="31" fillId="0" borderId="183" applyNumberFormat="0" applyFill="0" applyAlignment="0" applyProtection="0"/>
    <xf numFmtId="0" fontId="18" fillId="16" borderId="180" applyNumberFormat="0" applyAlignment="0" applyProtection="0"/>
    <xf numFmtId="0" fontId="23" fillId="7" borderId="180" applyNumberFormat="0" applyAlignment="0" applyProtection="0"/>
    <xf numFmtId="0" fontId="31" fillId="0" borderId="183" applyNumberFormat="0" applyFill="0" applyAlignment="0" applyProtection="0"/>
    <xf numFmtId="0" fontId="23" fillId="7" borderId="180" applyNumberFormat="0" applyAlignment="0" applyProtection="0"/>
    <xf numFmtId="0" fontId="18" fillId="16" borderId="176" applyNumberFormat="0" applyAlignment="0" applyProtection="0"/>
    <xf numFmtId="0" fontId="31" fillId="0" borderId="183" applyNumberFormat="0" applyFill="0" applyAlignment="0" applyProtection="0"/>
    <xf numFmtId="0" fontId="26" fillId="16" borderId="182" applyNumberFormat="0" applyAlignment="0" applyProtection="0"/>
    <xf numFmtId="0" fontId="18" fillId="16" borderId="180" applyNumberFormat="0" applyAlignment="0" applyProtection="0"/>
    <xf numFmtId="0" fontId="31" fillId="0" borderId="183" applyNumberFormat="0" applyFill="0" applyAlignment="0" applyProtection="0"/>
    <xf numFmtId="0" fontId="4" fillId="23" borderId="181" applyNumberFormat="0" applyFont="0" applyAlignment="0" applyProtection="0"/>
    <xf numFmtId="0" fontId="26" fillId="16" borderId="182" applyNumberFormat="0" applyAlignment="0" applyProtection="0"/>
    <xf numFmtId="0" fontId="26" fillId="16" borderId="182" applyNumberFormat="0" applyAlignment="0" applyProtection="0"/>
    <xf numFmtId="0" fontId="4" fillId="23" borderId="181" applyNumberFormat="0" applyFont="0" applyAlignment="0" applyProtection="0"/>
    <xf numFmtId="0" fontId="26" fillId="16" borderId="182" applyNumberFormat="0" applyAlignment="0" applyProtection="0"/>
    <xf numFmtId="0" fontId="4" fillId="23" borderId="181" applyNumberFormat="0" applyFont="0" applyAlignment="0" applyProtection="0"/>
    <xf numFmtId="0" fontId="26" fillId="16" borderId="182" applyNumberFormat="0" applyAlignment="0" applyProtection="0"/>
    <xf numFmtId="0" fontId="31" fillId="0" borderId="179" applyNumberFormat="0" applyFill="0" applyAlignment="0" applyProtection="0"/>
    <xf numFmtId="0" fontId="4" fillId="23" borderId="181" applyNumberFormat="0" applyFont="0" applyAlignment="0" applyProtection="0"/>
    <xf numFmtId="0" fontId="23" fillId="7" borderId="180" applyNumberFormat="0" applyAlignment="0" applyProtection="0"/>
    <xf numFmtId="0" fontId="31" fillId="0" borderId="183" applyNumberFormat="0" applyFill="0" applyAlignment="0" applyProtection="0"/>
    <xf numFmtId="0" fontId="18" fillId="16" borderId="180" applyNumberFormat="0" applyAlignment="0" applyProtection="0"/>
    <xf numFmtId="0" fontId="4" fillId="23" borderId="177" applyNumberFormat="0" applyFont="0" applyAlignment="0" applyProtection="0"/>
    <xf numFmtId="0" fontId="26" fillId="16" borderId="182" applyNumberFormat="0" applyAlignment="0" applyProtection="0"/>
    <xf numFmtId="0" fontId="18" fillId="16" borderId="180" applyNumberFormat="0" applyAlignment="0" applyProtection="0"/>
    <xf numFmtId="0" fontId="18" fillId="16" borderId="180" applyNumberFormat="0" applyAlignment="0" applyProtection="0"/>
    <xf numFmtId="0" fontId="31" fillId="0" borderId="183" applyNumberFormat="0" applyFill="0" applyAlignment="0" applyProtection="0"/>
    <xf numFmtId="0" fontId="4" fillId="23" borderId="181" applyNumberFormat="0" applyFont="0" applyAlignment="0" applyProtection="0"/>
    <xf numFmtId="0" fontId="4" fillId="23" borderId="181" applyNumberFormat="0" applyFont="0" applyAlignment="0" applyProtection="0"/>
    <xf numFmtId="0" fontId="26" fillId="16" borderId="182" applyNumberFormat="0" applyAlignment="0" applyProtection="0"/>
    <xf numFmtId="0" fontId="18" fillId="16" borderId="180" applyNumberFormat="0" applyAlignment="0" applyProtection="0"/>
    <xf numFmtId="0" fontId="31" fillId="0" borderId="183" applyNumberFormat="0" applyFill="0" applyAlignment="0" applyProtection="0"/>
    <xf numFmtId="0" fontId="18" fillId="16" borderId="180" applyNumberFormat="0" applyAlignment="0" applyProtection="0"/>
    <xf numFmtId="0" fontId="4" fillId="23" borderId="181" applyNumberFormat="0" applyFont="0" applyAlignment="0" applyProtection="0"/>
    <xf numFmtId="0" fontId="31" fillId="0" borderId="179" applyNumberFormat="0" applyFill="0" applyAlignment="0" applyProtection="0"/>
    <xf numFmtId="0" fontId="18" fillId="16" borderId="180" applyNumberForma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31" fillId="0" borderId="183" applyNumberFormat="0" applyFill="0" applyAlignment="0" applyProtection="0"/>
    <xf numFmtId="0" fontId="31" fillId="0" borderId="183" applyNumberFormat="0" applyFill="0" applyAlignment="0" applyProtection="0"/>
    <xf numFmtId="0" fontId="26" fillId="16" borderId="182" applyNumberFormat="0" applyAlignment="0" applyProtection="0"/>
    <xf numFmtId="0" fontId="26" fillId="16" borderId="182" applyNumberFormat="0" applyAlignment="0" applyProtection="0"/>
    <xf numFmtId="0" fontId="4" fillId="23" borderId="181" applyNumberFormat="0" applyFont="0" applyAlignment="0" applyProtection="0"/>
    <xf numFmtId="0" fontId="31" fillId="0" borderId="183" applyNumberFormat="0" applyFill="0" applyAlignment="0" applyProtection="0"/>
    <xf numFmtId="0" fontId="23" fillId="7" borderId="180" applyNumberFormat="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4" fillId="23" borderId="177" applyNumberFormat="0" applyFont="0" applyAlignment="0" applyProtection="0"/>
    <xf numFmtId="0" fontId="23" fillId="7" borderId="180" applyNumberFormat="0" applyAlignment="0" applyProtection="0"/>
    <xf numFmtId="0" fontId="31" fillId="0" borderId="179" applyNumberFormat="0" applyFill="0" applyAlignment="0" applyProtection="0"/>
    <xf numFmtId="0" fontId="31" fillId="0" borderId="183" applyNumberFormat="0" applyFill="0" applyAlignment="0" applyProtection="0"/>
    <xf numFmtId="0" fontId="4" fillId="23" borderId="181" applyNumberFormat="0" applyFont="0" applyAlignment="0" applyProtection="0"/>
    <xf numFmtId="0" fontId="23" fillId="7" borderId="180" applyNumberFormat="0" applyAlignment="0" applyProtection="0"/>
    <xf numFmtId="0" fontId="23" fillId="7" borderId="180" applyNumberFormat="0" applyAlignment="0" applyProtection="0"/>
    <xf numFmtId="0" fontId="31" fillId="0" borderId="183" applyNumberFormat="0" applyFill="0" applyAlignment="0" applyProtection="0"/>
    <xf numFmtId="0" fontId="18" fillId="16" borderId="180" applyNumberFormat="0" applyAlignment="0" applyProtection="0"/>
    <xf numFmtId="0" fontId="26" fillId="16" borderId="182" applyNumberFormat="0" applyAlignment="0" applyProtection="0"/>
    <xf numFmtId="0" fontId="23" fillId="7" borderId="180" applyNumberFormat="0" applyAlignment="0" applyProtection="0"/>
    <xf numFmtId="0" fontId="31" fillId="0" borderId="183" applyNumberFormat="0" applyFill="0" applyAlignment="0" applyProtection="0"/>
    <xf numFmtId="0" fontId="26" fillId="16" borderId="182" applyNumberForma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23" fillId="7" borderId="180" applyNumberFormat="0" applyAlignment="0" applyProtection="0"/>
    <xf numFmtId="0" fontId="4" fillId="23" borderId="181" applyNumberFormat="0" applyFont="0" applyAlignment="0" applyProtection="0"/>
    <xf numFmtId="0" fontId="26" fillId="16" borderId="182" applyNumberFormat="0" applyAlignment="0" applyProtection="0"/>
    <xf numFmtId="0" fontId="18" fillId="16" borderId="180" applyNumberFormat="0" applyAlignment="0" applyProtection="0"/>
    <xf numFmtId="0" fontId="23" fillId="7" borderId="180" applyNumberFormat="0" applyAlignment="0" applyProtection="0"/>
    <xf numFmtId="0" fontId="4" fillId="23" borderId="181" applyNumberFormat="0" applyFont="0" applyAlignment="0" applyProtection="0"/>
    <xf numFmtId="0" fontId="23" fillId="7" borderId="180" applyNumberFormat="0" applyAlignment="0" applyProtection="0"/>
    <xf numFmtId="0" fontId="18" fillId="16" borderId="180" applyNumberFormat="0" applyAlignment="0" applyProtection="0"/>
    <xf numFmtId="0" fontId="18" fillId="16" borderId="176" applyNumberFormat="0" applyAlignment="0" applyProtection="0"/>
    <xf numFmtId="0" fontId="4" fillId="23" borderId="181" applyNumberFormat="0" applyFont="0" applyAlignment="0" applyProtection="0"/>
    <xf numFmtId="0" fontId="4" fillId="23" borderId="181" applyNumberFormat="0" applyFon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4" fillId="23" borderId="177" applyNumberFormat="0" applyFont="0" applyAlignment="0" applyProtection="0"/>
    <xf numFmtId="0" fontId="26" fillId="16" borderId="182" applyNumberFormat="0" applyAlignment="0" applyProtection="0"/>
    <xf numFmtId="0" fontId="4" fillId="23" borderId="181" applyNumberFormat="0" applyFont="0" applyAlignment="0" applyProtection="0"/>
    <xf numFmtId="0" fontId="18" fillId="16" borderId="180" applyNumberFormat="0" applyAlignment="0" applyProtection="0"/>
    <xf numFmtId="0" fontId="23" fillId="7" borderId="180" applyNumberFormat="0" applyAlignment="0" applyProtection="0"/>
    <xf numFmtId="0" fontId="23" fillId="7" borderId="180" applyNumberFormat="0" applyAlignment="0" applyProtection="0"/>
    <xf numFmtId="0" fontId="4" fillId="23" borderId="181" applyNumberFormat="0" applyFont="0" applyAlignment="0" applyProtection="0"/>
    <xf numFmtId="0" fontId="26" fillId="16" borderId="182" applyNumberFormat="0" applyAlignment="0" applyProtection="0"/>
    <xf numFmtId="0" fontId="23" fillId="7" borderId="180" applyNumberFormat="0" applyAlignment="0" applyProtection="0"/>
    <xf numFmtId="0" fontId="4" fillId="23" borderId="181" applyNumberFormat="0" applyFont="0" applyAlignment="0" applyProtection="0"/>
    <xf numFmtId="0" fontId="23" fillId="7" borderId="180" applyNumberFormat="0" applyAlignment="0" applyProtection="0"/>
    <xf numFmtId="0" fontId="4" fillId="23" borderId="181" applyNumberFormat="0" applyFont="0" applyAlignment="0" applyProtection="0"/>
    <xf numFmtId="0" fontId="26" fillId="16" borderId="182" applyNumberFormat="0" applyAlignment="0" applyProtection="0"/>
    <xf numFmtId="0" fontId="4" fillId="23" borderId="181" applyNumberFormat="0" applyFont="0" applyAlignment="0" applyProtection="0"/>
    <xf numFmtId="0" fontId="26" fillId="16" borderId="182" applyNumberFormat="0" applyAlignment="0" applyProtection="0"/>
    <xf numFmtId="0" fontId="4" fillId="23" borderId="181" applyNumberFormat="0" applyFont="0" applyAlignment="0" applyProtection="0"/>
    <xf numFmtId="0" fontId="18" fillId="16" borderId="180" applyNumberFormat="0" applyAlignment="0" applyProtection="0"/>
    <xf numFmtId="0" fontId="23" fillId="7" borderId="180" applyNumberFormat="0" applyAlignment="0" applyProtection="0"/>
    <xf numFmtId="0" fontId="18" fillId="16" borderId="180" applyNumberFormat="0" applyAlignment="0" applyProtection="0"/>
    <xf numFmtId="0" fontId="4" fillId="23" borderId="181" applyNumberFormat="0" applyFont="0" applyAlignment="0" applyProtection="0"/>
    <xf numFmtId="0" fontId="4" fillId="23" borderId="181" applyNumberFormat="0" applyFont="0" applyAlignment="0" applyProtection="0"/>
    <xf numFmtId="0" fontId="23" fillId="7" borderId="180" applyNumberFormat="0" applyAlignment="0" applyProtection="0"/>
    <xf numFmtId="0" fontId="4" fillId="23" borderId="181" applyNumberFormat="0" applyFont="0" applyAlignment="0" applyProtection="0"/>
    <xf numFmtId="0" fontId="4" fillId="23" borderId="181" applyNumberFormat="0" applyFont="0" applyAlignment="0" applyProtection="0"/>
    <xf numFmtId="0" fontId="26" fillId="16" borderId="182" applyNumberFormat="0" applyAlignment="0" applyProtection="0"/>
    <xf numFmtId="0" fontId="31" fillId="0" borderId="183" applyNumberFormat="0" applyFill="0" applyAlignment="0" applyProtection="0"/>
    <xf numFmtId="0" fontId="23" fillId="7" borderId="176" applyNumberFormat="0" applyAlignment="0" applyProtection="0"/>
    <xf numFmtId="0" fontId="26" fillId="16" borderId="182" applyNumberFormat="0" applyAlignment="0" applyProtection="0"/>
    <xf numFmtId="0" fontId="4" fillId="23" borderId="181" applyNumberFormat="0" applyFont="0" applyAlignment="0" applyProtection="0"/>
    <xf numFmtId="0" fontId="31" fillId="0" borderId="183" applyNumberFormat="0" applyFill="0" applyAlignment="0" applyProtection="0"/>
    <xf numFmtId="0" fontId="26" fillId="16" borderId="182" applyNumberFormat="0" applyAlignment="0" applyProtection="0"/>
    <xf numFmtId="0" fontId="31" fillId="0" borderId="183" applyNumberFormat="0" applyFill="0" applyAlignment="0" applyProtection="0"/>
    <xf numFmtId="0" fontId="4" fillId="23" borderId="181" applyNumberFormat="0" applyFont="0" applyAlignment="0" applyProtection="0"/>
    <xf numFmtId="0" fontId="23" fillId="7" borderId="180" applyNumberFormat="0" applyAlignment="0" applyProtection="0"/>
    <xf numFmtId="0" fontId="4" fillId="23" borderId="181" applyNumberFormat="0" applyFont="0" applyAlignment="0" applyProtection="0"/>
    <xf numFmtId="0" fontId="31" fillId="0" borderId="183" applyNumberFormat="0" applyFill="0" applyAlignment="0" applyProtection="0"/>
    <xf numFmtId="0" fontId="23" fillId="7" borderId="180" applyNumberFormat="0" applyAlignment="0" applyProtection="0"/>
    <xf numFmtId="0" fontId="4" fillId="23" borderId="181" applyNumberFormat="0" applyFont="0" applyAlignment="0" applyProtection="0"/>
    <xf numFmtId="0" fontId="23" fillId="7" borderId="180" applyNumberFormat="0" applyAlignment="0" applyProtection="0"/>
    <xf numFmtId="0" fontId="4" fillId="23" borderId="181" applyNumberFormat="0" applyFont="0" applyAlignment="0" applyProtection="0"/>
    <xf numFmtId="0" fontId="4" fillId="23" borderId="181" applyNumberFormat="0" applyFont="0" applyAlignment="0" applyProtection="0"/>
    <xf numFmtId="0" fontId="26" fillId="16" borderId="182" applyNumberFormat="0" applyAlignment="0" applyProtection="0"/>
    <xf numFmtId="0" fontId="31" fillId="0" borderId="183" applyNumberFormat="0" applyFill="0" applyAlignment="0" applyProtection="0"/>
    <xf numFmtId="0" fontId="4" fillId="23" borderId="177" applyNumberFormat="0" applyFont="0" applyAlignment="0" applyProtection="0"/>
    <xf numFmtId="0" fontId="26" fillId="16" borderId="182" applyNumberFormat="0" applyAlignment="0" applyProtection="0"/>
    <xf numFmtId="0" fontId="31" fillId="0" borderId="183" applyNumberFormat="0" applyFill="0" applyAlignment="0" applyProtection="0"/>
    <xf numFmtId="0" fontId="18" fillId="16" borderId="180" applyNumberFormat="0" applyAlignment="0" applyProtection="0"/>
    <xf numFmtId="0" fontId="31" fillId="0" borderId="183" applyNumberFormat="0" applyFill="0" applyAlignment="0" applyProtection="0"/>
    <xf numFmtId="43" fontId="33" fillId="0" borderId="0" applyFont="0" applyFill="0" applyBorder="0" applyAlignment="0" applyProtection="0"/>
    <xf numFmtId="0" fontId="31" fillId="0" borderId="183" applyNumberFormat="0" applyFill="0" applyAlignment="0" applyProtection="0"/>
    <xf numFmtId="0" fontId="26" fillId="16" borderId="182" applyNumberForma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26" fillId="16" borderId="182" applyNumberFormat="0" applyAlignment="0" applyProtection="0"/>
    <xf numFmtId="0" fontId="18" fillId="16" borderId="180" applyNumberFormat="0" applyAlignment="0" applyProtection="0"/>
    <xf numFmtId="0" fontId="4" fillId="23" borderId="181" applyNumberFormat="0" applyFont="0" applyAlignment="0" applyProtection="0"/>
    <xf numFmtId="0" fontId="26" fillId="16" borderId="182" applyNumberFormat="0" applyAlignment="0" applyProtection="0"/>
    <xf numFmtId="0" fontId="18" fillId="16" borderId="180" applyNumberFormat="0" applyAlignment="0" applyProtection="0"/>
    <xf numFmtId="0" fontId="31" fillId="0" borderId="183" applyNumberFormat="0" applyFill="0" applyAlignment="0" applyProtection="0"/>
    <xf numFmtId="0" fontId="18" fillId="16" borderId="180" applyNumberFormat="0" applyAlignment="0" applyProtection="0"/>
    <xf numFmtId="0" fontId="4" fillId="23" borderId="181" applyNumberFormat="0" applyFont="0" applyAlignment="0" applyProtection="0"/>
    <xf numFmtId="0" fontId="4" fillId="23" borderId="177" applyNumberFormat="0" applyFont="0" applyAlignment="0" applyProtection="0"/>
    <xf numFmtId="0" fontId="18" fillId="16" borderId="176" applyNumberFormat="0" applyAlignment="0" applyProtection="0"/>
    <xf numFmtId="0" fontId="23" fillId="7" borderId="180" applyNumberFormat="0" applyAlignment="0" applyProtection="0"/>
    <xf numFmtId="0" fontId="4" fillId="23" borderId="177" applyNumberFormat="0" applyFont="0" applyAlignment="0" applyProtection="0"/>
    <xf numFmtId="0" fontId="31" fillId="0" borderId="183" applyNumberFormat="0" applyFill="0" applyAlignment="0" applyProtection="0"/>
    <xf numFmtId="0" fontId="23" fillId="7" borderId="180" applyNumberFormat="0" applyAlignment="0" applyProtection="0"/>
    <xf numFmtId="0" fontId="31" fillId="0" borderId="179" applyNumberFormat="0" applyFill="0" applyAlignment="0" applyProtection="0"/>
    <xf numFmtId="0" fontId="31" fillId="0" borderId="183" applyNumberFormat="0" applyFill="0" applyAlignment="0" applyProtection="0"/>
    <xf numFmtId="0" fontId="23" fillId="7" borderId="180" applyNumberFormat="0" applyAlignment="0" applyProtection="0"/>
    <xf numFmtId="0" fontId="4" fillId="23" borderId="181" applyNumberFormat="0" applyFont="0" applyAlignment="0" applyProtection="0"/>
    <xf numFmtId="0" fontId="26" fillId="16" borderId="182" applyNumberFormat="0" applyAlignment="0" applyProtection="0"/>
    <xf numFmtId="0" fontId="4" fillId="23" borderId="181" applyNumberFormat="0" applyFont="0" applyAlignment="0" applyProtection="0"/>
    <xf numFmtId="0" fontId="4" fillId="23" borderId="181" applyNumberFormat="0" applyFont="0" applyAlignment="0" applyProtection="0"/>
    <xf numFmtId="0" fontId="31" fillId="0" borderId="183" applyNumberFormat="0" applyFill="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18" fillId="16" borderId="176" applyNumberFormat="0" applyAlignment="0" applyProtection="0"/>
    <xf numFmtId="0" fontId="31" fillId="0" borderId="183" applyNumberFormat="0" applyFill="0" applyAlignment="0" applyProtection="0"/>
    <xf numFmtId="0" fontId="18" fillId="16" borderId="180" applyNumberFormat="0" applyAlignment="0" applyProtection="0"/>
    <xf numFmtId="0" fontId="4" fillId="23" borderId="181" applyNumberFormat="0" applyFont="0" applyAlignment="0" applyProtection="0"/>
    <xf numFmtId="0" fontId="26" fillId="16" borderId="182" applyNumberFormat="0" applyAlignment="0" applyProtection="0"/>
    <xf numFmtId="0" fontId="23" fillId="7" borderId="180" applyNumberFormat="0" applyAlignment="0" applyProtection="0"/>
    <xf numFmtId="0" fontId="23" fillId="7" borderId="180" applyNumberFormat="0" applyAlignment="0" applyProtection="0"/>
    <xf numFmtId="0" fontId="4" fillId="23" borderId="181" applyNumberFormat="0" applyFont="0" applyAlignment="0" applyProtection="0"/>
    <xf numFmtId="0" fontId="26" fillId="16" borderId="182"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26" fillId="16" borderId="182" applyNumberFormat="0" applyAlignment="0" applyProtection="0"/>
    <xf numFmtId="0" fontId="23" fillId="7" borderId="180" applyNumberFormat="0" applyAlignment="0" applyProtection="0"/>
    <xf numFmtId="0" fontId="31" fillId="0" borderId="183" applyNumberFormat="0" applyFill="0" applyAlignment="0" applyProtection="0"/>
    <xf numFmtId="0" fontId="23" fillId="7" borderId="180" applyNumberFormat="0" applyAlignment="0" applyProtection="0"/>
    <xf numFmtId="0" fontId="18" fillId="16" borderId="180" applyNumberFormat="0" applyAlignment="0" applyProtection="0"/>
    <xf numFmtId="0" fontId="18" fillId="16" borderId="180" applyNumberFormat="0" applyAlignment="0" applyProtection="0"/>
    <xf numFmtId="0" fontId="31" fillId="0" borderId="183" applyNumberFormat="0" applyFill="0" applyAlignment="0" applyProtection="0"/>
    <xf numFmtId="0" fontId="18" fillId="16" borderId="180" applyNumberFormat="0" applyAlignment="0" applyProtection="0"/>
    <xf numFmtId="0" fontId="4" fillId="23" borderId="181" applyNumberFormat="0" applyFont="0" applyAlignment="0" applyProtection="0"/>
    <xf numFmtId="0" fontId="26" fillId="16" borderId="182" applyNumberFormat="0" applyAlignment="0" applyProtection="0"/>
    <xf numFmtId="0" fontId="23" fillId="7" borderId="180" applyNumberFormat="0" applyAlignment="0" applyProtection="0"/>
    <xf numFmtId="0" fontId="4" fillId="23" borderId="181" applyNumberFormat="0" applyFont="0" applyAlignment="0" applyProtection="0"/>
    <xf numFmtId="0" fontId="26" fillId="16" borderId="182" applyNumberFormat="0" applyAlignment="0" applyProtection="0"/>
    <xf numFmtId="0" fontId="26" fillId="16" borderId="182" applyNumberFormat="0" applyAlignment="0" applyProtection="0"/>
    <xf numFmtId="0" fontId="31" fillId="0" borderId="183" applyNumberFormat="0" applyFill="0" applyAlignment="0" applyProtection="0"/>
    <xf numFmtId="0" fontId="26" fillId="16" borderId="182" applyNumberFormat="0" applyAlignment="0" applyProtection="0"/>
    <xf numFmtId="0" fontId="23" fillId="7" borderId="180"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4" fillId="23" borderId="181" applyNumberFormat="0" applyFont="0" applyAlignment="0" applyProtection="0"/>
    <xf numFmtId="0" fontId="31" fillId="0" borderId="183" applyNumberFormat="0" applyFill="0" applyAlignment="0" applyProtection="0"/>
    <xf numFmtId="0" fontId="23" fillId="7" borderId="180" applyNumberFormat="0" applyAlignment="0" applyProtection="0"/>
    <xf numFmtId="0" fontId="4" fillId="23" borderId="181" applyNumberFormat="0" applyFont="0" applyAlignment="0" applyProtection="0"/>
    <xf numFmtId="0" fontId="26" fillId="16" borderId="182" applyNumberFormat="0" applyAlignment="0" applyProtection="0"/>
    <xf numFmtId="0" fontId="23" fillId="7" borderId="180" applyNumberFormat="0" applyAlignment="0" applyProtection="0"/>
    <xf numFmtId="0" fontId="31" fillId="0" borderId="179" applyNumberFormat="0" applyFill="0" applyAlignment="0" applyProtection="0"/>
    <xf numFmtId="0" fontId="26" fillId="16" borderId="182" applyNumberFormat="0" applyAlignment="0" applyProtection="0"/>
    <xf numFmtId="0" fontId="4" fillId="23" borderId="181" applyNumberFormat="0" applyFont="0" applyAlignment="0" applyProtection="0"/>
    <xf numFmtId="0" fontId="4" fillId="23" borderId="177" applyNumberFormat="0" applyFont="0" applyAlignment="0" applyProtection="0"/>
    <xf numFmtId="0" fontId="18" fillId="16" borderId="180" applyNumberFormat="0" applyAlignment="0" applyProtection="0"/>
    <xf numFmtId="0" fontId="4" fillId="23" borderId="181" applyNumberFormat="0" applyFont="0" applyAlignment="0" applyProtection="0"/>
    <xf numFmtId="0" fontId="18" fillId="16" borderId="180" applyNumberFormat="0" applyAlignment="0" applyProtection="0"/>
    <xf numFmtId="0" fontId="18" fillId="16" borderId="180" applyNumberFormat="0" applyAlignment="0" applyProtection="0"/>
    <xf numFmtId="0" fontId="26" fillId="16" borderId="178" applyNumberFormat="0" applyAlignment="0" applyProtection="0"/>
    <xf numFmtId="0" fontId="4" fillId="23" borderId="181" applyNumberFormat="0" applyFont="0" applyAlignment="0" applyProtection="0"/>
    <xf numFmtId="0" fontId="31" fillId="0" borderId="179"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23" fillId="7" borderId="180" applyNumberFormat="0" applyAlignment="0" applyProtection="0"/>
    <xf numFmtId="0" fontId="18" fillId="16" borderId="180"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18" fillId="16" borderId="180" applyNumberFormat="0" applyAlignment="0" applyProtection="0"/>
    <xf numFmtId="0" fontId="23" fillId="7" borderId="176" applyNumberFormat="0" applyAlignment="0" applyProtection="0"/>
    <xf numFmtId="0" fontId="26" fillId="16" borderId="182" applyNumberFormat="0" applyAlignment="0" applyProtection="0"/>
    <xf numFmtId="0" fontId="4" fillId="23" borderId="181" applyNumberFormat="0" applyFont="0" applyAlignment="0" applyProtection="0"/>
    <xf numFmtId="0" fontId="23" fillId="7" borderId="180" applyNumberFormat="0" applyAlignment="0" applyProtection="0"/>
    <xf numFmtId="0" fontId="4" fillId="23" borderId="181" applyNumberFormat="0" applyFont="0" applyAlignment="0" applyProtection="0"/>
    <xf numFmtId="0" fontId="4" fillId="23" borderId="181" applyNumberFormat="0" applyFont="0" applyAlignment="0" applyProtection="0"/>
    <xf numFmtId="0" fontId="31" fillId="0" borderId="183" applyNumberFormat="0" applyFill="0" applyAlignment="0" applyProtection="0"/>
    <xf numFmtId="0" fontId="18" fillId="16" borderId="180" applyNumberFormat="0" applyAlignment="0" applyProtection="0"/>
    <xf numFmtId="0" fontId="4" fillId="23" borderId="177" applyNumberFormat="0" applyFont="0" applyAlignment="0" applyProtection="0"/>
    <xf numFmtId="0" fontId="26" fillId="16" borderId="182" applyNumberFormat="0" applyAlignment="0" applyProtection="0"/>
    <xf numFmtId="0" fontId="18" fillId="16" borderId="176" applyNumberFormat="0" applyAlignment="0" applyProtection="0"/>
    <xf numFmtId="0" fontId="4" fillId="23" borderId="181" applyNumberFormat="0" applyFont="0" applyAlignment="0" applyProtection="0"/>
    <xf numFmtId="0" fontId="23" fillId="7" borderId="180" applyNumberFormat="0" applyAlignment="0" applyProtection="0"/>
    <xf numFmtId="0" fontId="23" fillId="7" borderId="180" applyNumberFormat="0" applyAlignment="0" applyProtection="0"/>
    <xf numFmtId="0" fontId="26" fillId="16" borderId="182" applyNumberFormat="0" applyAlignment="0" applyProtection="0"/>
    <xf numFmtId="0" fontId="18" fillId="16" borderId="180" applyNumberFormat="0" applyAlignment="0" applyProtection="0"/>
    <xf numFmtId="0" fontId="18" fillId="16" borderId="180" applyNumberFormat="0" applyAlignment="0" applyProtection="0"/>
    <xf numFmtId="0" fontId="31" fillId="0" borderId="183" applyNumberFormat="0" applyFill="0" applyAlignment="0" applyProtection="0"/>
    <xf numFmtId="43" fontId="33" fillId="0" borderId="0" applyFont="0" applyFill="0" applyBorder="0" applyAlignment="0" applyProtection="0"/>
    <xf numFmtId="0" fontId="23" fillId="7" borderId="180" applyNumberFormat="0" applyAlignment="0" applyProtection="0"/>
    <xf numFmtId="43" fontId="33" fillId="0" borderId="0" applyFont="0" applyFill="0" applyBorder="0" applyAlignment="0" applyProtection="0"/>
    <xf numFmtId="0" fontId="4" fillId="23" borderId="181" applyNumberFormat="0" applyFont="0" applyAlignment="0" applyProtection="0"/>
    <xf numFmtId="0" fontId="4" fillId="23" borderId="181" applyNumberFormat="0" applyFont="0" applyAlignment="0" applyProtection="0"/>
    <xf numFmtId="0" fontId="31" fillId="0" borderId="183" applyNumberFormat="0" applyFill="0" applyAlignment="0" applyProtection="0"/>
    <xf numFmtId="0" fontId="4" fillId="23" borderId="181" applyNumberFormat="0" applyFont="0" applyAlignment="0" applyProtection="0"/>
    <xf numFmtId="0" fontId="26" fillId="16" borderId="182" applyNumberFormat="0" applyAlignment="0" applyProtection="0"/>
    <xf numFmtId="0" fontId="4" fillId="23" borderId="181" applyNumberFormat="0" applyFont="0" applyAlignment="0" applyProtection="0"/>
    <xf numFmtId="0" fontId="26" fillId="16" borderId="182" applyNumberFormat="0" applyAlignment="0" applyProtection="0"/>
    <xf numFmtId="0" fontId="18" fillId="16" borderId="180" applyNumberFormat="0" applyAlignment="0" applyProtection="0"/>
    <xf numFmtId="0" fontId="23" fillId="7" borderId="180" applyNumberFormat="0" applyAlignment="0" applyProtection="0"/>
    <xf numFmtId="0" fontId="18" fillId="16" borderId="180" applyNumberFormat="0" applyAlignment="0" applyProtection="0"/>
    <xf numFmtId="0" fontId="4" fillId="23" borderId="181" applyNumberFormat="0" applyFont="0" applyAlignment="0" applyProtection="0"/>
    <xf numFmtId="0" fontId="23" fillId="7" borderId="180" applyNumberFormat="0" applyAlignment="0" applyProtection="0"/>
    <xf numFmtId="0" fontId="26" fillId="16" borderId="182" applyNumberFormat="0" applyAlignment="0" applyProtection="0"/>
    <xf numFmtId="0" fontId="31" fillId="0" borderId="183" applyNumberFormat="0" applyFill="0" applyAlignment="0" applyProtection="0"/>
    <xf numFmtId="0" fontId="23" fillId="7" borderId="180" applyNumberFormat="0" applyAlignment="0" applyProtection="0"/>
    <xf numFmtId="0" fontId="4" fillId="23" borderId="177" applyNumberFormat="0" applyFont="0" applyAlignment="0" applyProtection="0"/>
    <xf numFmtId="0" fontId="18" fillId="16" borderId="180" applyNumberFormat="0" applyAlignment="0" applyProtection="0"/>
    <xf numFmtId="0" fontId="18" fillId="16" borderId="180" applyNumberFormat="0" applyAlignment="0" applyProtection="0"/>
    <xf numFmtId="0" fontId="4" fillId="23" borderId="181" applyNumberFormat="0" applyFont="0" applyAlignment="0" applyProtection="0"/>
    <xf numFmtId="0" fontId="26" fillId="16" borderId="182" applyNumberFormat="0" applyAlignment="0" applyProtection="0"/>
    <xf numFmtId="0" fontId="18" fillId="16" borderId="180" applyNumberFormat="0" applyAlignment="0" applyProtection="0"/>
    <xf numFmtId="0" fontId="4" fillId="23" borderId="181" applyNumberFormat="0" applyFont="0" applyAlignment="0" applyProtection="0"/>
    <xf numFmtId="0" fontId="18" fillId="16" borderId="180" applyNumberFormat="0" applyAlignment="0" applyProtection="0"/>
    <xf numFmtId="0" fontId="26" fillId="16" borderId="182" applyNumberFormat="0" applyAlignment="0" applyProtection="0"/>
    <xf numFmtId="0" fontId="18" fillId="16" borderId="180" applyNumberFormat="0" applyAlignment="0" applyProtection="0"/>
    <xf numFmtId="0" fontId="26" fillId="16" borderId="182" applyNumberFormat="0" applyAlignment="0" applyProtection="0"/>
    <xf numFmtId="0" fontId="4" fillId="23" borderId="181" applyNumberFormat="0" applyFont="0" applyAlignment="0" applyProtection="0"/>
    <xf numFmtId="0" fontId="26" fillId="16" borderId="182" applyNumberFormat="0" applyAlignment="0" applyProtection="0"/>
    <xf numFmtId="0" fontId="23" fillId="7" borderId="180"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4" fillId="23" borderId="181" applyNumberFormat="0" applyFont="0" applyAlignment="0" applyProtection="0"/>
    <xf numFmtId="0" fontId="18" fillId="16" borderId="180" applyNumberFormat="0" applyAlignment="0" applyProtection="0"/>
    <xf numFmtId="0" fontId="31" fillId="0" borderId="183" applyNumberFormat="0" applyFill="0" applyAlignment="0" applyProtection="0"/>
    <xf numFmtId="0" fontId="18" fillId="16" borderId="180" applyNumberFormat="0" applyAlignment="0" applyProtection="0"/>
    <xf numFmtId="0" fontId="4" fillId="23" borderId="181" applyNumberFormat="0" applyFont="0" applyAlignment="0" applyProtection="0"/>
    <xf numFmtId="0" fontId="26" fillId="16" borderId="182" applyNumberFormat="0" applyAlignment="0" applyProtection="0"/>
    <xf numFmtId="0" fontId="23" fillId="7" borderId="180" applyNumberFormat="0" applyAlignment="0" applyProtection="0"/>
    <xf numFmtId="0" fontId="31" fillId="0" borderId="183" applyNumberFormat="0" applyFill="0" applyAlignment="0" applyProtection="0"/>
    <xf numFmtId="0" fontId="23" fillId="7" borderId="180" applyNumberFormat="0" applyAlignment="0" applyProtection="0"/>
    <xf numFmtId="0" fontId="4" fillId="23" borderId="181" applyNumberFormat="0" applyFont="0" applyAlignment="0" applyProtection="0"/>
    <xf numFmtId="0" fontId="31" fillId="0" borderId="183" applyNumberFormat="0" applyFill="0" applyAlignment="0" applyProtection="0"/>
    <xf numFmtId="0" fontId="4" fillId="23" borderId="181" applyNumberFormat="0" applyFont="0" applyAlignment="0" applyProtection="0"/>
    <xf numFmtId="0" fontId="18" fillId="16" borderId="180" applyNumberFormat="0" applyAlignment="0" applyProtection="0"/>
    <xf numFmtId="0" fontId="26" fillId="16" borderId="182" applyNumberFormat="0" applyAlignment="0" applyProtection="0"/>
    <xf numFmtId="0" fontId="26" fillId="16" borderId="182" applyNumberFormat="0" applyAlignment="0" applyProtection="0"/>
    <xf numFmtId="0" fontId="23" fillId="7" borderId="180" applyNumberFormat="0" applyAlignment="0" applyProtection="0"/>
    <xf numFmtId="0" fontId="18" fillId="16" borderId="180" applyNumberFormat="0" applyAlignment="0" applyProtection="0"/>
    <xf numFmtId="0" fontId="31" fillId="0" borderId="183" applyNumberFormat="0" applyFill="0" applyAlignment="0" applyProtection="0"/>
    <xf numFmtId="0" fontId="31" fillId="0" borderId="183" applyNumberFormat="0" applyFill="0" applyAlignment="0" applyProtection="0"/>
    <xf numFmtId="0" fontId="23" fillId="7" borderId="180" applyNumberFormat="0" applyAlignment="0" applyProtection="0"/>
    <xf numFmtId="0" fontId="31" fillId="0" borderId="183" applyNumberFormat="0" applyFill="0" applyAlignment="0" applyProtection="0"/>
    <xf numFmtId="0" fontId="4" fillId="23" borderId="181" applyNumberFormat="0" applyFont="0" applyAlignment="0" applyProtection="0"/>
    <xf numFmtId="0" fontId="31" fillId="0" borderId="183" applyNumberFormat="0" applyFill="0" applyAlignment="0" applyProtection="0"/>
    <xf numFmtId="0" fontId="4" fillId="23" borderId="181" applyNumberFormat="0" applyFon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18" fillId="16" borderId="180" applyNumberFormat="0" applyAlignment="0" applyProtection="0"/>
    <xf numFmtId="0" fontId="26" fillId="16" borderId="182" applyNumberFormat="0" applyAlignment="0" applyProtection="0"/>
    <xf numFmtId="0" fontId="4" fillId="23" borderId="181" applyNumberFormat="0" applyFont="0" applyAlignment="0" applyProtection="0"/>
    <xf numFmtId="0" fontId="23" fillId="7" borderId="180" applyNumberFormat="0" applyAlignment="0" applyProtection="0"/>
    <xf numFmtId="0" fontId="26" fillId="16" borderId="182" applyNumberFormat="0" applyAlignment="0" applyProtection="0"/>
    <xf numFmtId="0" fontId="18" fillId="16" borderId="180" applyNumberFormat="0" applyAlignment="0" applyProtection="0"/>
    <xf numFmtId="0" fontId="4" fillId="23" borderId="181" applyNumberFormat="0" applyFont="0" applyAlignment="0" applyProtection="0"/>
    <xf numFmtId="0" fontId="26" fillId="16" borderId="182" applyNumberFormat="0" applyAlignment="0" applyProtection="0"/>
    <xf numFmtId="0" fontId="23" fillId="7" borderId="180" applyNumberFormat="0" applyAlignment="0" applyProtection="0"/>
    <xf numFmtId="0" fontId="31" fillId="0" borderId="183" applyNumberFormat="0" applyFill="0" applyAlignment="0" applyProtection="0"/>
    <xf numFmtId="0" fontId="23" fillId="7" borderId="180" applyNumberFormat="0" applyAlignment="0" applyProtection="0"/>
    <xf numFmtId="0" fontId="26" fillId="16" borderId="182" applyNumberFormat="0" applyAlignment="0" applyProtection="0"/>
    <xf numFmtId="0" fontId="23" fillId="7" borderId="180" applyNumberFormat="0" applyAlignment="0" applyProtection="0"/>
    <xf numFmtId="0" fontId="23" fillId="7" borderId="180" applyNumberFormat="0" applyAlignment="0" applyProtection="0"/>
    <xf numFmtId="0" fontId="4" fillId="23" borderId="181" applyNumberFormat="0" applyFont="0" applyAlignment="0" applyProtection="0"/>
    <xf numFmtId="0" fontId="31" fillId="0" borderId="183" applyNumberFormat="0" applyFill="0" applyAlignment="0" applyProtection="0"/>
    <xf numFmtId="0" fontId="23" fillId="7" borderId="180" applyNumberFormat="0" applyAlignment="0" applyProtection="0"/>
    <xf numFmtId="0" fontId="4" fillId="23" borderId="181" applyNumberFormat="0" applyFont="0" applyAlignment="0" applyProtection="0"/>
    <xf numFmtId="0" fontId="18" fillId="16" borderId="180" applyNumberFormat="0" applyAlignment="0" applyProtection="0"/>
    <xf numFmtId="0" fontId="18" fillId="16" borderId="176" applyNumberFormat="0" applyAlignment="0" applyProtection="0"/>
    <xf numFmtId="0" fontId="4" fillId="23" borderId="177" applyNumberFormat="0" applyFont="0" applyAlignment="0" applyProtection="0"/>
    <xf numFmtId="0" fontId="31" fillId="0" borderId="179" applyNumberFormat="0" applyFill="0" applyAlignment="0" applyProtection="0"/>
    <xf numFmtId="0" fontId="4" fillId="23" borderId="177" applyNumberFormat="0" applyFont="0" applyAlignment="0" applyProtection="0"/>
    <xf numFmtId="0" fontId="18" fillId="16" borderId="176" applyNumberFormat="0" applyAlignment="0" applyProtection="0"/>
    <xf numFmtId="0" fontId="26" fillId="16" borderId="178" applyNumberFormat="0" applyAlignment="0" applyProtection="0"/>
    <xf numFmtId="0" fontId="23" fillId="7" borderId="180" applyNumberFormat="0" applyAlignment="0" applyProtection="0"/>
    <xf numFmtId="0" fontId="23" fillId="7" borderId="180" applyNumberFormat="0" applyAlignment="0" applyProtection="0"/>
    <xf numFmtId="0" fontId="4" fillId="23" borderId="181" applyNumberFormat="0" applyFont="0" applyAlignment="0" applyProtection="0"/>
    <xf numFmtId="0" fontId="23" fillId="7" borderId="176" applyNumberFormat="0" applyAlignment="0" applyProtection="0"/>
    <xf numFmtId="0" fontId="23" fillId="7" borderId="180" applyNumberFormat="0" applyAlignment="0" applyProtection="0"/>
    <xf numFmtId="0" fontId="18" fillId="16" borderId="180" applyNumberFormat="0" applyAlignment="0" applyProtection="0"/>
    <xf numFmtId="0" fontId="23" fillId="7" borderId="180" applyNumberFormat="0" applyAlignment="0" applyProtection="0"/>
    <xf numFmtId="0" fontId="4" fillId="23" borderId="181" applyNumberFormat="0" applyFont="0" applyAlignment="0" applyProtection="0"/>
    <xf numFmtId="0" fontId="31" fillId="0" borderId="183" applyNumberFormat="0" applyFill="0" applyAlignment="0" applyProtection="0"/>
    <xf numFmtId="0" fontId="26" fillId="16" borderId="182" applyNumberFormat="0" applyAlignment="0" applyProtection="0"/>
    <xf numFmtId="0" fontId="4" fillId="23" borderId="177" applyNumberFormat="0" applyFont="0" applyAlignment="0" applyProtection="0"/>
    <xf numFmtId="0" fontId="4" fillId="23" borderId="181" applyNumberFormat="0" applyFont="0" applyAlignment="0" applyProtection="0"/>
    <xf numFmtId="0" fontId="26" fillId="16" borderId="182" applyNumberFormat="0" applyAlignment="0" applyProtection="0"/>
    <xf numFmtId="0" fontId="4" fillId="23" borderId="181" applyNumberFormat="0" applyFont="0" applyAlignment="0" applyProtection="0"/>
    <xf numFmtId="0" fontId="26" fillId="16" borderId="182" applyNumberFormat="0" applyAlignment="0" applyProtection="0"/>
    <xf numFmtId="0" fontId="23" fillId="7" borderId="176" applyNumberFormat="0" applyAlignment="0" applyProtection="0"/>
    <xf numFmtId="0" fontId="31" fillId="0" borderId="179" applyNumberFormat="0" applyFill="0" applyAlignment="0" applyProtection="0"/>
    <xf numFmtId="0" fontId="26" fillId="16" borderId="182" applyNumberFormat="0" applyAlignment="0" applyProtection="0"/>
    <xf numFmtId="0" fontId="26" fillId="16" borderId="182" applyNumberFormat="0" applyAlignment="0" applyProtection="0"/>
    <xf numFmtId="0" fontId="4" fillId="23" borderId="181" applyNumberFormat="0" applyFont="0" applyAlignment="0" applyProtection="0"/>
    <xf numFmtId="0" fontId="23" fillId="7" borderId="180" applyNumberFormat="0" applyAlignment="0" applyProtection="0"/>
    <xf numFmtId="0" fontId="4" fillId="23" borderId="181" applyNumberFormat="0" applyFont="0" applyAlignment="0" applyProtection="0"/>
    <xf numFmtId="0" fontId="31" fillId="0" borderId="183" applyNumberFormat="0" applyFill="0" applyAlignment="0" applyProtection="0"/>
    <xf numFmtId="0" fontId="23" fillId="7" borderId="180" applyNumberFormat="0" applyAlignment="0" applyProtection="0"/>
    <xf numFmtId="0" fontId="18" fillId="16" borderId="180" applyNumberFormat="0" applyAlignment="0" applyProtection="0"/>
    <xf numFmtId="0" fontId="23" fillId="7" borderId="180" applyNumberFormat="0" applyAlignment="0" applyProtection="0"/>
    <xf numFmtId="0" fontId="26" fillId="16" borderId="182" applyNumberFormat="0" applyAlignment="0" applyProtection="0"/>
    <xf numFmtId="0" fontId="26" fillId="16" borderId="182" applyNumberForma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31" fillId="0" borderId="183" applyNumberFormat="0" applyFill="0" applyAlignment="0" applyProtection="0"/>
    <xf numFmtId="0" fontId="26" fillId="16" borderId="182" applyNumberFormat="0" applyAlignment="0" applyProtection="0"/>
    <xf numFmtId="0" fontId="26" fillId="16" borderId="182" applyNumberFormat="0" applyAlignment="0" applyProtection="0"/>
    <xf numFmtId="0" fontId="4" fillId="23" borderId="181" applyNumberFormat="0" applyFon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4" fillId="23" borderId="181" applyNumberFormat="0" applyFont="0" applyAlignment="0" applyProtection="0"/>
    <xf numFmtId="0" fontId="4" fillId="23" borderId="181" applyNumberFormat="0" applyFont="0" applyAlignment="0" applyProtection="0"/>
    <xf numFmtId="0" fontId="18" fillId="16"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18" fillId="16" borderId="180" applyNumberFormat="0" applyAlignment="0" applyProtection="0"/>
    <xf numFmtId="0" fontId="4" fillId="23" borderId="181" applyNumberFormat="0" applyFon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4" fillId="23" borderId="181" applyNumberFormat="0" applyFont="0" applyAlignment="0" applyProtection="0"/>
    <xf numFmtId="0" fontId="26" fillId="16" borderId="182" applyNumberFormat="0" applyAlignment="0" applyProtection="0"/>
    <xf numFmtId="0" fontId="26" fillId="16" borderId="182" applyNumberFormat="0" applyAlignment="0" applyProtection="0"/>
    <xf numFmtId="0" fontId="18" fillId="16" borderId="180" applyNumberFormat="0" applyAlignment="0" applyProtection="0"/>
    <xf numFmtId="0" fontId="4" fillId="23" borderId="181" applyNumberFormat="0" applyFont="0" applyAlignment="0" applyProtection="0"/>
    <xf numFmtId="0" fontId="18" fillId="16" borderId="180" applyNumberFormat="0" applyAlignment="0" applyProtection="0"/>
    <xf numFmtId="0" fontId="18" fillId="16" borderId="180" applyNumberFormat="0" applyAlignment="0" applyProtection="0"/>
    <xf numFmtId="0" fontId="31" fillId="0" borderId="183" applyNumberFormat="0" applyFill="0" applyAlignment="0" applyProtection="0"/>
    <xf numFmtId="0" fontId="26" fillId="16" borderId="178" applyNumberFormat="0" applyAlignment="0" applyProtection="0"/>
    <xf numFmtId="0" fontId="23" fillId="7" borderId="180" applyNumberFormat="0" applyAlignment="0" applyProtection="0"/>
    <xf numFmtId="0" fontId="18" fillId="16" borderId="180" applyNumberFormat="0" applyAlignment="0" applyProtection="0"/>
    <xf numFmtId="0" fontId="18" fillId="16" borderId="180" applyNumberFormat="0" applyAlignment="0" applyProtection="0"/>
    <xf numFmtId="0" fontId="31" fillId="0" borderId="183" applyNumberFormat="0" applyFill="0" applyAlignment="0" applyProtection="0"/>
    <xf numFmtId="0" fontId="4" fillId="23" borderId="181" applyNumberFormat="0" applyFont="0" applyAlignment="0" applyProtection="0"/>
    <xf numFmtId="0" fontId="23" fillId="7" borderId="180" applyNumberFormat="0" applyAlignment="0" applyProtection="0"/>
    <xf numFmtId="0" fontId="18" fillId="16" borderId="180" applyNumberFormat="0" applyAlignment="0" applyProtection="0"/>
    <xf numFmtId="0" fontId="26" fillId="16" borderId="182" applyNumberFormat="0" applyAlignment="0" applyProtection="0"/>
    <xf numFmtId="0" fontId="26" fillId="16" borderId="182" applyNumberFormat="0" applyAlignment="0" applyProtection="0"/>
    <xf numFmtId="0" fontId="23" fillId="7" borderId="176" applyNumberFormat="0" applyAlignment="0" applyProtection="0"/>
    <xf numFmtId="0" fontId="23" fillId="7" borderId="180" applyNumberFormat="0" applyAlignment="0" applyProtection="0"/>
    <xf numFmtId="0" fontId="4" fillId="23" borderId="181" applyNumberFormat="0" applyFont="0" applyAlignment="0" applyProtection="0"/>
    <xf numFmtId="0" fontId="18" fillId="16" borderId="180" applyNumberFormat="0" applyAlignment="0" applyProtection="0"/>
    <xf numFmtId="0" fontId="23" fillId="7" borderId="180" applyNumberFormat="0" applyAlignment="0" applyProtection="0"/>
    <xf numFmtId="0" fontId="4" fillId="23" borderId="181" applyNumberFormat="0" applyFont="0" applyAlignment="0" applyProtection="0"/>
    <xf numFmtId="0" fontId="4" fillId="23" borderId="181" applyNumberFormat="0" applyFont="0" applyAlignment="0" applyProtection="0"/>
    <xf numFmtId="0" fontId="31" fillId="0" borderId="183" applyNumberFormat="0" applyFill="0" applyAlignment="0" applyProtection="0"/>
    <xf numFmtId="0" fontId="18" fillId="16" borderId="180" applyNumberFormat="0" applyAlignment="0" applyProtection="0"/>
    <xf numFmtId="0" fontId="23" fillId="7" borderId="180" applyNumberFormat="0" applyAlignment="0" applyProtection="0"/>
    <xf numFmtId="0" fontId="18" fillId="16" borderId="180" applyNumberFormat="0" applyAlignment="0" applyProtection="0"/>
    <xf numFmtId="0" fontId="26" fillId="16" borderId="182" applyNumberFormat="0" applyAlignment="0" applyProtection="0"/>
    <xf numFmtId="0" fontId="4" fillId="23" borderId="181" applyNumberFormat="0" applyFont="0" applyAlignment="0" applyProtection="0"/>
    <xf numFmtId="0" fontId="26" fillId="16" borderId="182" applyNumberFormat="0" applyAlignment="0" applyProtection="0"/>
    <xf numFmtId="0" fontId="31" fillId="0" borderId="183" applyNumberFormat="0" applyFill="0" applyAlignment="0" applyProtection="0"/>
    <xf numFmtId="0" fontId="23" fillId="7" borderId="180" applyNumberFormat="0" applyAlignment="0" applyProtection="0"/>
    <xf numFmtId="0" fontId="4" fillId="23" borderId="181" applyNumberFormat="0" applyFont="0" applyAlignment="0" applyProtection="0"/>
    <xf numFmtId="0" fontId="4" fillId="23" borderId="181" applyNumberFormat="0" applyFont="0" applyAlignment="0" applyProtection="0"/>
    <xf numFmtId="0" fontId="26" fillId="16" borderId="182" applyNumberFormat="0" applyAlignment="0" applyProtection="0"/>
    <xf numFmtId="0" fontId="4" fillId="23" borderId="181" applyNumberFormat="0" applyFont="0" applyAlignment="0" applyProtection="0"/>
    <xf numFmtId="0" fontId="18" fillId="16" borderId="180" applyNumberFormat="0" applyAlignment="0" applyProtection="0"/>
    <xf numFmtId="0" fontId="26" fillId="16" borderId="182" applyNumberFormat="0" applyAlignment="0" applyProtection="0"/>
    <xf numFmtId="0" fontId="26" fillId="16" borderId="182" applyNumberFormat="0" applyAlignment="0" applyProtection="0"/>
    <xf numFmtId="0" fontId="4" fillId="23" borderId="181" applyNumberFormat="0" applyFont="0" applyAlignment="0" applyProtection="0"/>
    <xf numFmtId="0" fontId="26" fillId="16" borderId="182" applyNumberFormat="0" applyAlignment="0" applyProtection="0"/>
    <xf numFmtId="0" fontId="4" fillId="23" borderId="181" applyNumberFormat="0" applyFont="0" applyAlignment="0" applyProtection="0"/>
    <xf numFmtId="0" fontId="31" fillId="0" borderId="183" applyNumberFormat="0" applyFill="0" applyAlignment="0" applyProtection="0"/>
    <xf numFmtId="0" fontId="31" fillId="0" borderId="183" applyNumberFormat="0" applyFill="0" applyAlignment="0" applyProtection="0"/>
    <xf numFmtId="0" fontId="23" fillId="7" borderId="180" applyNumberFormat="0" applyAlignment="0" applyProtection="0"/>
    <xf numFmtId="0" fontId="18" fillId="16" borderId="180" applyNumberFormat="0" applyAlignment="0" applyProtection="0"/>
    <xf numFmtId="0" fontId="18" fillId="16" borderId="180" applyNumberFormat="0" applyAlignment="0" applyProtection="0"/>
    <xf numFmtId="0" fontId="26" fillId="16" borderId="182" applyNumberFormat="0" applyAlignment="0" applyProtection="0"/>
    <xf numFmtId="0" fontId="23" fillId="7" borderId="180" applyNumberFormat="0" applyAlignment="0" applyProtection="0"/>
    <xf numFmtId="0" fontId="26" fillId="16" borderId="182" applyNumberFormat="0" applyAlignment="0" applyProtection="0"/>
    <xf numFmtId="0" fontId="31" fillId="0" borderId="183" applyNumberFormat="0" applyFill="0" applyAlignment="0" applyProtection="0"/>
    <xf numFmtId="0" fontId="4" fillId="23" borderId="181" applyNumberFormat="0" applyFont="0" applyAlignment="0" applyProtection="0"/>
    <xf numFmtId="0" fontId="4" fillId="23" borderId="181" applyNumberFormat="0" applyFont="0" applyAlignment="0" applyProtection="0"/>
    <xf numFmtId="0" fontId="31" fillId="0" borderId="183" applyNumberFormat="0" applyFill="0" applyAlignment="0" applyProtection="0"/>
    <xf numFmtId="0" fontId="18" fillId="16" borderId="180" applyNumberFormat="0" applyAlignment="0" applyProtection="0"/>
    <xf numFmtId="0" fontId="23" fillId="7" borderId="180" applyNumberFormat="0" applyAlignment="0" applyProtection="0"/>
    <xf numFmtId="0" fontId="4" fillId="23" borderId="181" applyNumberFormat="0" applyFont="0" applyAlignment="0" applyProtection="0"/>
    <xf numFmtId="0" fontId="26" fillId="16" borderId="178" applyNumberFormat="0" applyAlignment="0" applyProtection="0"/>
    <xf numFmtId="0" fontId="31" fillId="0" borderId="183" applyNumberFormat="0" applyFill="0" applyAlignment="0" applyProtection="0"/>
    <xf numFmtId="0" fontId="23" fillId="7" borderId="180" applyNumberFormat="0" applyAlignment="0" applyProtection="0"/>
    <xf numFmtId="0" fontId="31" fillId="0" borderId="183" applyNumberFormat="0" applyFill="0" applyAlignment="0" applyProtection="0"/>
    <xf numFmtId="0" fontId="18" fillId="16" borderId="180" applyNumberFormat="0" applyAlignment="0" applyProtection="0"/>
    <xf numFmtId="0" fontId="26" fillId="16" borderId="182" applyNumberFormat="0" applyAlignment="0" applyProtection="0"/>
    <xf numFmtId="0" fontId="23" fillId="7" borderId="180" applyNumberFormat="0" applyAlignment="0" applyProtection="0"/>
    <xf numFmtId="0" fontId="4" fillId="23" borderId="177" applyNumberFormat="0" applyFont="0" applyAlignment="0" applyProtection="0"/>
    <xf numFmtId="0" fontId="4" fillId="23" borderId="181" applyNumberFormat="0" applyFont="0" applyAlignment="0" applyProtection="0"/>
    <xf numFmtId="0" fontId="31" fillId="0" borderId="183" applyNumberFormat="0" applyFill="0" applyAlignment="0" applyProtection="0"/>
    <xf numFmtId="0" fontId="4" fillId="23" borderId="181" applyNumberFormat="0" applyFont="0" applyAlignment="0" applyProtection="0"/>
    <xf numFmtId="0" fontId="23" fillId="7" borderId="180" applyNumberFormat="0" applyAlignment="0" applyProtection="0"/>
    <xf numFmtId="0" fontId="4" fillId="23" borderId="181" applyNumberFormat="0" applyFont="0" applyAlignment="0" applyProtection="0"/>
    <xf numFmtId="0" fontId="26" fillId="16" borderId="182"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23" fillId="7" borderId="180" applyNumberFormat="0" applyAlignment="0" applyProtection="0"/>
    <xf numFmtId="0" fontId="18" fillId="16" borderId="180" applyNumberFormat="0" applyAlignment="0" applyProtection="0"/>
    <xf numFmtId="0" fontId="4" fillId="23" borderId="181" applyNumberFormat="0" applyFont="0" applyAlignment="0" applyProtection="0"/>
    <xf numFmtId="0" fontId="31" fillId="0" borderId="183" applyNumberFormat="0" applyFill="0" applyAlignment="0" applyProtection="0"/>
    <xf numFmtId="0" fontId="23" fillId="7" borderId="180" applyNumberFormat="0" applyAlignment="0" applyProtection="0"/>
    <xf numFmtId="0" fontId="31" fillId="0" borderId="183" applyNumberFormat="0" applyFill="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23" fillId="7" borderId="176" applyNumberFormat="0" applyAlignment="0" applyProtection="0"/>
    <xf numFmtId="0" fontId="4" fillId="23" borderId="181" applyNumberFormat="0" applyFont="0" applyAlignment="0" applyProtection="0"/>
    <xf numFmtId="0" fontId="4" fillId="23" borderId="181" applyNumberFormat="0" applyFont="0" applyAlignment="0" applyProtection="0"/>
    <xf numFmtId="0" fontId="31" fillId="0" borderId="183" applyNumberFormat="0" applyFill="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26" fillId="16" borderId="178" applyNumberFormat="0" applyAlignment="0" applyProtection="0"/>
    <xf numFmtId="0" fontId="18" fillId="16" borderId="176" applyNumberFormat="0" applyAlignment="0" applyProtection="0"/>
    <xf numFmtId="0" fontId="18" fillId="16" borderId="180" applyNumberFormat="0" applyAlignment="0" applyProtection="0"/>
    <xf numFmtId="0" fontId="18" fillId="16" borderId="176" applyNumberForma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26" fillId="16" borderId="182" applyNumberFormat="0" applyAlignment="0" applyProtection="0"/>
    <xf numFmtId="0" fontId="31" fillId="0" borderId="183" applyNumberFormat="0" applyFill="0" applyAlignment="0" applyProtection="0"/>
    <xf numFmtId="0" fontId="4" fillId="23" borderId="181" applyNumberFormat="0" applyFont="0" applyAlignment="0" applyProtection="0"/>
    <xf numFmtId="0" fontId="4" fillId="23" borderId="181" applyNumberFormat="0" applyFont="0" applyAlignment="0" applyProtection="0"/>
    <xf numFmtId="0" fontId="26" fillId="16" borderId="182" applyNumberFormat="0" applyAlignment="0" applyProtection="0"/>
    <xf numFmtId="0" fontId="4" fillId="23" borderId="181" applyNumberFormat="0" applyFont="0" applyAlignment="0" applyProtection="0"/>
    <xf numFmtId="0" fontId="4" fillId="23" borderId="181" applyNumberFormat="0" applyFont="0" applyAlignment="0" applyProtection="0"/>
    <xf numFmtId="0" fontId="26" fillId="16" borderId="182" applyNumberFormat="0" applyAlignment="0" applyProtection="0"/>
    <xf numFmtId="0" fontId="4" fillId="23" borderId="181" applyNumberFormat="0" applyFont="0" applyAlignment="0" applyProtection="0"/>
    <xf numFmtId="0" fontId="18" fillId="16" borderId="180" applyNumberFormat="0" applyAlignment="0" applyProtection="0"/>
    <xf numFmtId="0" fontId="26" fillId="16" borderId="182" applyNumberFormat="0" applyAlignment="0" applyProtection="0"/>
    <xf numFmtId="0" fontId="18" fillId="16" borderId="180" applyNumberFormat="0" applyAlignment="0" applyProtection="0"/>
    <xf numFmtId="0" fontId="4" fillId="23" borderId="181" applyNumberFormat="0" applyFont="0" applyAlignment="0" applyProtection="0"/>
    <xf numFmtId="0" fontId="18" fillId="16" borderId="180" applyNumberFormat="0" applyAlignment="0" applyProtection="0"/>
    <xf numFmtId="0" fontId="23" fillId="7" borderId="180" applyNumberFormat="0" applyAlignment="0" applyProtection="0"/>
    <xf numFmtId="0" fontId="4" fillId="23" borderId="181" applyNumberFormat="0" applyFont="0" applyAlignment="0" applyProtection="0"/>
    <xf numFmtId="0" fontId="31" fillId="0" borderId="183" applyNumberFormat="0" applyFill="0" applyAlignment="0" applyProtection="0"/>
    <xf numFmtId="0" fontId="18" fillId="16" borderId="180" applyNumberFormat="0" applyAlignment="0" applyProtection="0"/>
    <xf numFmtId="0" fontId="4" fillId="23" borderId="181" applyNumberFormat="0" applyFont="0" applyAlignment="0" applyProtection="0"/>
    <xf numFmtId="0" fontId="18" fillId="16" borderId="180" applyNumberFormat="0" applyAlignment="0" applyProtection="0"/>
    <xf numFmtId="0" fontId="4" fillId="23" borderId="181" applyNumberFormat="0" applyFont="0" applyAlignment="0" applyProtection="0"/>
    <xf numFmtId="0" fontId="4" fillId="23" borderId="181" applyNumberFormat="0" applyFont="0" applyAlignment="0" applyProtection="0"/>
    <xf numFmtId="0" fontId="26" fillId="16" borderId="182" applyNumberFormat="0" applyAlignment="0" applyProtection="0"/>
    <xf numFmtId="0" fontId="31" fillId="0" borderId="183" applyNumberFormat="0" applyFill="0" applyAlignment="0" applyProtection="0"/>
    <xf numFmtId="0" fontId="23" fillId="7" borderId="180" applyNumberFormat="0" applyAlignment="0" applyProtection="0"/>
    <xf numFmtId="0" fontId="26" fillId="16" borderId="182" applyNumberFormat="0" applyAlignment="0" applyProtection="0"/>
    <xf numFmtId="0" fontId="26" fillId="16" borderId="182" applyNumberFormat="0" applyAlignment="0" applyProtection="0"/>
    <xf numFmtId="0" fontId="31" fillId="0" borderId="183" applyNumberFormat="0" applyFill="0" applyAlignment="0" applyProtection="0"/>
    <xf numFmtId="0" fontId="4" fillId="23" borderId="181" applyNumberFormat="0" applyFont="0" applyAlignment="0" applyProtection="0"/>
    <xf numFmtId="0" fontId="26" fillId="16" borderId="182" applyNumberFormat="0" applyAlignment="0" applyProtection="0"/>
    <xf numFmtId="0" fontId="4" fillId="23" borderId="181" applyNumberFormat="0" applyFont="0" applyAlignment="0" applyProtection="0"/>
    <xf numFmtId="0" fontId="18" fillId="16" borderId="180" applyNumberFormat="0" applyAlignment="0" applyProtection="0"/>
    <xf numFmtId="0" fontId="4" fillId="23" borderId="181" applyNumberFormat="0" applyFont="0" applyAlignment="0" applyProtection="0"/>
    <xf numFmtId="0" fontId="26" fillId="16" borderId="182" applyNumberFormat="0" applyAlignment="0" applyProtection="0"/>
    <xf numFmtId="0" fontId="23" fillId="7" borderId="180" applyNumberFormat="0" applyAlignment="0" applyProtection="0"/>
    <xf numFmtId="0" fontId="26" fillId="16" borderId="182" applyNumberFormat="0" applyAlignment="0" applyProtection="0"/>
    <xf numFmtId="0" fontId="23" fillId="7" borderId="180" applyNumberFormat="0" applyAlignment="0" applyProtection="0"/>
    <xf numFmtId="0" fontId="31" fillId="0" borderId="183" applyNumberFormat="0" applyFill="0" applyAlignment="0" applyProtection="0"/>
    <xf numFmtId="0" fontId="23" fillId="7" borderId="180" applyNumberFormat="0" applyAlignment="0" applyProtection="0"/>
    <xf numFmtId="0" fontId="4" fillId="23" borderId="181" applyNumberFormat="0" applyFont="0" applyAlignment="0" applyProtection="0"/>
    <xf numFmtId="0" fontId="26" fillId="16" borderId="182" applyNumberFormat="0" applyAlignment="0" applyProtection="0"/>
    <xf numFmtId="0" fontId="18" fillId="16" borderId="180" applyNumberFormat="0" applyAlignment="0" applyProtection="0"/>
    <xf numFmtId="0" fontId="23" fillId="7" borderId="180" applyNumberFormat="0" applyAlignment="0" applyProtection="0"/>
    <xf numFmtId="0" fontId="4" fillId="23" borderId="181" applyNumberFormat="0" applyFont="0" applyAlignment="0" applyProtection="0"/>
    <xf numFmtId="0" fontId="26" fillId="16" borderId="182" applyNumberFormat="0" applyAlignment="0" applyProtection="0"/>
    <xf numFmtId="0" fontId="31" fillId="0" borderId="183" applyNumberFormat="0" applyFill="0" applyAlignment="0" applyProtection="0"/>
    <xf numFmtId="0" fontId="31" fillId="0" borderId="183" applyNumberFormat="0" applyFill="0" applyAlignment="0" applyProtection="0"/>
    <xf numFmtId="0" fontId="26" fillId="16" borderId="182" applyNumberFormat="0" applyAlignment="0" applyProtection="0"/>
    <xf numFmtId="0" fontId="4" fillId="23" borderId="181" applyNumberFormat="0" applyFont="0" applyAlignment="0" applyProtection="0"/>
    <xf numFmtId="43" fontId="33" fillId="0" borderId="0" applyFont="0" applyFill="0" applyBorder="0" applyAlignment="0" applyProtection="0"/>
    <xf numFmtId="0" fontId="18" fillId="16" borderId="180" applyNumberFormat="0" applyAlignment="0" applyProtection="0"/>
    <xf numFmtId="0" fontId="4" fillId="23" borderId="181" applyNumberFormat="0" applyFont="0" applyAlignment="0" applyProtection="0"/>
    <xf numFmtId="0" fontId="4" fillId="23" borderId="177" applyNumberFormat="0" applyFont="0" applyAlignment="0" applyProtection="0"/>
    <xf numFmtId="0" fontId="18" fillId="16" borderId="176" applyNumberFormat="0" applyAlignment="0" applyProtection="0"/>
    <xf numFmtId="0" fontId="26" fillId="16" borderId="178" applyNumberFormat="0" applyAlignment="0" applyProtection="0"/>
    <xf numFmtId="0" fontId="23" fillId="7" borderId="180" applyNumberFormat="0" applyAlignment="0" applyProtection="0"/>
    <xf numFmtId="0" fontId="18" fillId="16" borderId="180" applyNumberFormat="0" applyAlignment="0" applyProtection="0"/>
    <xf numFmtId="0" fontId="26" fillId="16" borderId="182" applyNumberFormat="0" applyAlignment="0" applyProtection="0"/>
    <xf numFmtId="0" fontId="31" fillId="0" borderId="183" applyNumberFormat="0" applyFill="0" applyAlignment="0" applyProtection="0"/>
    <xf numFmtId="0" fontId="4" fillId="23" borderId="181" applyNumberFormat="0" applyFont="0" applyAlignment="0" applyProtection="0"/>
    <xf numFmtId="0" fontId="31" fillId="0" borderId="179" applyNumberFormat="0" applyFill="0" applyAlignment="0" applyProtection="0"/>
    <xf numFmtId="0" fontId="23" fillId="7" borderId="180" applyNumberFormat="0" applyAlignment="0" applyProtection="0"/>
    <xf numFmtId="0" fontId="26" fillId="16" borderId="178" applyNumberFormat="0" applyAlignment="0" applyProtection="0"/>
    <xf numFmtId="0" fontId="31" fillId="0" borderId="183" applyNumberFormat="0" applyFill="0" applyAlignment="0" applyProtection="0"/>
    <xf numFmtId="0" fontId="26" fillId="16" borderId="182" applyNumberFormat="0" applyAlignment="0" applyProtection="0"/>
    <xf numFmtId="0" fontId="23" fillId="7" borderId="180" applyNumberFormat="0" applyAlignment="0" applyProtection="0"/>
    <xf numFmtId="0" fontId="4" fillId="23" borderId="181" applyNumberFormat="0" applyFont="0" applyAlignment="0" applyProtection="0"/>
    <xf numFmtId="0" fontId="4" fillId="23" borderId="177" applyNumberFormat="0" applyFont="0" applyAlignment="0" applyProtection="0"/>
    <xf numFmtId="0" fontId="18" fillId="16" borderId="176" applyNumberFormat="0" applyAlignment="0" applyProtection="0"/>
    <xf numFmtId="0" fontId="4" fillId="23" borderId="181" applyNumberFormat="0" applyFont="0" applyAlignment="0" applyProtection="0"/>
    <xf numFmtId="0" fontId="18" fillId="16" borderId="180" applyNumberFormat="0" applyAlignment="0" applyProtection="0"/>
    <xf numFmtId="0" fontId="18" fillId="16" borderId="180" applyNumberFormat="0" applyAlignment="0" applyProtection="0"/>
    <xf numFmtId="0" fontId="31" fillId="0" borderId="183" applyNumberFormat="0" applyFill="0" applyAlignment="0" applyProtection="0"/>
    <xf numFmtId="0" fontId="26" fillId="16" borderId="182" applyNumberFormat="0" applyAlignment="0" applyProtection="0"/>
    <xf numFmtId="0" fontId="4" fillId="23" borderId="181" applyNumberFormat="0" applyFon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4" fillId="23" borderId="181" applyNumberFormat="0" applyFont="0" applyAlignment="0" applyProtection="0"/>
    <xf numFmtId="0" fontId="26" fillId="16" borderId="182" applyNumberFormat="0" applyAlignment="0" applyProtection="0"/>
    <xf numFmtId="0" fontId="31" fillId="0" borderId="183" applyNumberFormat="0" applyFill="0" applyAlignment="0" applyProtection="0"/>
    <xf numFmtId="0" fontId="23" fillId="7" borderId="180" applyNumberFormat="0" applyAlignment="0" applyProtection="0"/>
    <xf numFmtId="0" fontId="4" fillId="23" borderId="181" applyNumberFormat="0" applyFont="0" applyAlignment="0" applyProtection="0"/>
    <xf numFmtId="0" fontId="31" fillId="0" borderId="183" applyNumberFormat="0" applyFill="0" applyAlignment="0" applyProtection="0"/>
    <xf numFmtId="0" fontId="26" fillId="16" borderId="182" applyNumberFormat="0" applyAlignment="0" applyProtection="0"/>
    <xf numFmtId="0" fontId="26" fillId="16" borderId="178" applyNumberFormat="0" applyAlignment="0" applyProtection="0"/>
    <xf numFmtId="0" fontId="23" fillId="7" borderId="176" applyNumberFormat="0" applyAlignment="0" applyProtection="0"/>
    <xf numFmtId="0" fontId="31" fillId="0" borderId="183" applyNumberFormat="0" applyFill="0" applyAlignment="0" applyProtection="0"/>
    <xf numFmtId="0" fontId="26" fillId="16" borderId="182" applyNumberFormat="0" applyAlignment="0" applyProtection="0"/>
    <xf numFmtId="0" fontId="4" fillId="23" borderId="181" applyNumberFormat="0" applyFont="0" applyAlignment="0" applyProtection="0"/>
    <xf numFmtId="0" fontId="23" fillId="7" borderId="180" applyNumberFormat="0" applyAlignment="0" applyProtection="0"/>
    <xf numFmtId="0" fontId="31" fillId="0" borderId="179" applyNumberFormat="0" applyFill="0" applyAlignment="0" applyProtection="0"/>
    <xf numFmtId="0" fontId="31" fillId="0" borderId="183" applyNumberFormat="0" applyFill="0" applyAlignment="0" applyProtection="0"/>
    <xf numFmtId="0" fontId="23" fillId="7" borderId="176" applyNumberFormat="0" applyAlignment="0" applyProtection="0"/>
    <xf numFmtId="0" fontId="18" fillId="16" borderId="176" applyNumberFormat="0" applyAlignment="0" applyProtection="0"/>
    <xf numFmtId="0" fontId="31" fillId="0" borderId="183" applyNumberFormat="0" applyFill="0" applyAlignment="0" applyProtection="0"/>
    <xf numFmtId="0" fontId="18" fillId="16" borderId="180" applyNumberFormat="0" applyAlignment="0" applyProtection="0"/>
    <xf numFmtId="0" fontId="26" fillId="16" borderId="182" applyNumberFormat="0" applyAlignment="0" applyProtection="0"/>
    <xf numFmtId="0" fontId="26" fillId="16" borderId="182" applyNumberFormat="0" applyAlignment="0" applyProtection="0"/>
    <xf numFmtId="0" fontId="23" fillId="7" borderId="180" applyNumberFormat="0" applyAlignment="0" applyProtection="0"/>
    <xf numFmtId="0" fontId="18" fillId="16" borderId="180" applyNumberFormat="0" applyAlignment="0" applyProtection="0"/>
    <xf numFmtId="0" fontId="23" fillId="7" borderId="180" applyNumberFormat="0" applyAlignment="0" applyProtection="0"/>
    <xf numFmtId="0" fontId="4" fillId="23" borderId="177" applyNumberFormat="0" applyFont="0" applyAlignment="0" applyProtection="0"/>
    <xf numFmtId="0" fontId="23" fillId="7" borderId="180" applyNumberFormat="0" applyAlignment="0" applyProtection="0"/>
    <xf numFmtId="0" fontId="23" fillId="7" borderId="180" applyNumberFormat="0" applyAlignment="0" applyProtection="0"/>
    <xf numFmtId="0" fontId="26" fillId="16" borderId="182" applyNumberFormat="0" applyAlignment="0" applyProtection="0"/>
    <xf numFmtId="0" fontId="26" fillId="16" borderId="182" applyNumberFormat="0" applyAlignment="0" applyProtection="0"/>
    <xf numFmtId="0" fontId="31" fillId="0" borderId="183" applyNumberFormat="0" applyFill="0" applyAlignment="0" applyProtection="0"/>
    <xf numFmtId="0" fontId="23" fillId="7" borderId="180" applyNumberFormat="0" applyAlignment="0" applyProtection="0"/>
    <xf numFmtId="0" fontId="4" fillId="23" borderId="181" applyNumberFormat="0" applyFont="0" applyAlignment="0" applyProtection="0"/>
    <xf numFmtId="0" fontId="18" fillId="16" borderId="180" applyNumberFormat="0" applyAlignment="0" applyProtection="0"/>
    <xf numFmtId="0" fontId="4" fillId="23" borderId="181" applyNumberFormat="0" applyFont="0" applyAlignment="0" applyProtection="0"/>
    <xf numFmtId="0" fontId="18" fillId="16" borderId="180" applyNumberFormat="0" applyAlignment="0" applyProtection="0"/>
    <xf numFmtId="0" fontId="4" fillId="23" borderId="181" applyNumberFormat="0" applyFont="0" applyAlignment="0" applyProtection="0"/>
    <xf numFmtId="0" fontId="26" fillId="16" borderId="182" applyNumberFormat="0" applyAlignment="0" applyProtection="0"/>
    <xf numFmtId="0" fontId="23" fillId="7" borderId="180" applyNumberFormat="0" applyAlignment="0" applyProtection="0"/>
    <xf numFmtId="0" fontId="18" fillId="16" borderId="180" applyNumberFormat="0" applyAlignment="0" applyProtection="0"/>
    <xf numFmtId="0" fontId="23" fillId="7" borderId="180" applyNumberFormat="0" applyAlignment="0" applyProtection="0"/>
    <xf numFmtId="0" fontId="31" fillId="0" borderId="179" applyNumberFormat="0" applyFill="0" applyAlignment="0" applyProtection="0"/>
    <xf numFmtId="0" fontId="23" fillId="7" borderId="180" applyNumberFormat="0" applyAlignment="0" applyProtection="0"/>
    <xf numFmtId="0" fontId="26" fillId="16" borderId="182" applyNumberFormat="0" applyAlignment="0" applyProtection="0"/>
    <xf numFmtId="0" fontId="31" fillId="0" borderId="183" applyNumberFormat="0" applyFill="0" applyAlignment="0" applyProtection="0"/>
    <xf numFmtId="0" fontId="18" fillId="16" borderId="180" applyNumberFormat="0" applyAlignment="0" applyProtection="0"/>
    <xf numFmtId="0" fontId="26" fillId="16" borderId="182" applyNumberFormat="0" applyAlignment="0" applyProtection="0"/>
    <xf numFmtId="0" fontId="26" fillId="16" borderId="178" applyNumberFormat="0" applyAlignment="0" applyProtection="0"/>
    <xf numFmtId="0" fontId="23" fillId="7" borderId="180" applyNumberFormat="0" applyAlignment="0" applyProtection="0"/>
    <xf numFmtId="0" fontId="31" fillId="0" borderId="183" applyNumberFormat="0" applyFill="0" applyAlignment="0" applyProtection="0"/>
    <xf numFmtId="0" fontId="4" fillId="23" borderId="181" applyNumberFormat="0" applyFont="0" applyAlignment="0" applyProtection="0"/>
    <xf numFmtId="0" fontId="31" fillId="0" borderId="183" applyNumberFormat="0" applyFill="0" applyAlignment="0" applyProtection="0"/>
    <xf numFmtId="0" fontId="26" fillId="16" borderId="182" applyNumberFormat="0" applyAlignment="0" applyProtection="0"/>
    <xf numFmtId="0" fontId="23" fillId="7" borderId="176" applyNumberFormat="0" applyAlignment="0" applyProtection="0"/>
    <xf numFmtId="0" fontId="18" fillId="16" borderId="180" applyNumberFormat="0" applyAlignment="0" applyProtection="0"/>
    <xf numFmtId="0" fontId="18" fillId="16" borderId="176" applyNumberFormat="0" applyAlignment="0" applyProtection="0"/>
    <xf numFmtId="0" fontId="18" fillId="16" borderId="180" applyNumberFormat="0" applyAlignment="0" applyProtection="0"/>
    <xf numFmtId="0" fontId="23" fillId="7" borderId="180" applyNumberFormat="0" applyAlignment="0" applyProtection="0"/>
    <xf numFmtId="0" fontId="26" fillId="16" borderId="182" applyNumberFormat="0" applyAlignment="0" applyProtection="0"/>
    <xf numFmtId="0" fontId="18" fillId="16" borderId="180" applyNumberFormat="0" applyAlignment="0" applyProtection="0"/>
    <xf numFmtId="0" fontId="4" fillId="23" borderId="181" applyNumberFormat="0" applyFont="0" applyAlignment="0" applyProtection="0"/>
    <xf numFmtId="0" fontId="18" fillId="16" borderId="180" applyNumberFormat="0" applyAlignment="0" applyProtection="0"/>
    <xf numFmtId="0" fontId="4" fillId="23" borderId="181" applyNumberFormat="0" applyFont="0" applyAlignment="0" applyProtection="0"/>
    <xf numFmtId="0" fontId="26" fillId="16" borderId="182" applyNumberFormat="0" applyAlignment="0" applyProtection="0"/>
    <xf numFmtId="0" fontId="18" fillId="16" borderId="180" applyNumberFormat="0" applyAlignment="0" applyProtection="0"/>
    <xf numFmtId="0" fontId="26" fillId="16" borderId="182" applyNumberFormat="0" applyAlignment="0" applyProtection="0"/>
    <xf numFmtId="0" fontId="26" fillId="16" borderId="182" applyNumberFormat="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4" fillId="23" borderId="181" applyNumberFormat="0" applyFont="0" applyAlignment="0" applyProtection="0"/>
    <xf numFmtId="0" fontId="18" fillId="16" borderId="180" applyNumberFormat="0" applyAlignment="0" applyProtection="0"/>
    <xf numFmtId="0" fontId="26" fillId="16" borderId="182" applyNumberFormat="0" applyAlignment="0" applyProtection="0"/>
    <xf numFmtId="0" fontId="4" fillId="23" borderId="181" applyNumberFormat="0" applyFont="0" applyAlignment="0" applyProtection="0"/>
    <xf numFmtId="0" fontId="23" fillId="7" borderId="180" applyNumberFormat="0" applyAlignment="0" applyProtection="0"/>
    <xf numFmtId="0" fontId="26" fillId="16" borderId="182" applyNumberFormat="0" applyAlignment="0" applyProtection="0"/>
    <xf numFmtId="0" fontId="4" fillId="23" borderId="177" applyNumberFormat="0" applyFont="0" applyAlignment="0" applyProtection="0"/>
    <xf numFmtId="0" fontId="4" fillId="23" borderId="181" applyNumberFormat="0" applyFont="0" applyAlignment="0" applyProtection="0"/>
    <xf numFmtId="0" fontId="18" fillId="16" borderId="176" applyNumberFormat="0" applyAlignment="0" applyProtection="0"/>
    <xf numFmtId="0" fontId="31" fillId="0" borderId="183" applyNumberFormat="0" applyFill="0" applyAlignment="0" applyProtection="0"/>
    <xf numFmtId="0" fontId="18" fillId="16" borderId="180" applyNumberFormat="0" applyAlignment="0" applyProtection="0"/>
    <xf numFmtId="0" fontId="4" fillId="23" borderId="181" applyNumberFormat="0" applyFont="0" applyAlignment="0" applyProtection="0"/>
    <xf numFmtId="0" fontId="23" fillId="7" borderId="180" applyNumberFormat="0" applyAlignment="0" applyProtection="0"/>
    <xf numFmtId="0" fontId="31" fillId="0" borderId="183" applyNumberFormat="0" applyFill="0" applyAlignment="0" applyProtection="0"/>
    <xf numFmtId="0" fontId="18" fillId="16" borderId="180" applyNumberFormat="0" applyAlignment="0" applyProtection="0"/>
    <xf numFmtId="0" fontId="31" fillId="0" borderId="183" applyNumberFormat="0" applyFill="0" applyAlignment="0" applyProtection="0"/>
    <xf numFmtId="0" fontId="4" fillId="23" borderId="181" applyNumberFormat="0" applyFont="0" applyAlignment="0" applyProtection="0"/>
    <xf numFmtId="0" fontId="18" fillId="16" borderId="180" applyNumberFormat="0" applyAlignment="0" applyProtection="0"/>
    <xf numFmtId="0" fontId="26" fillId="16" borderId="182" applyNumberFormat="0" applyAlignment="0" applyProtection="0"/>
    <xf numFmtId="0" fontId="18" fillId="16" borderId="180" applyNumberFormat="0" applyAlignment="0" applyProtection="0"/>
    <xf numFmtId="0" fontId="26" fillId="16" borderId="178" applyNumberFormat="0" applyAlignment="0" applyProtection="0"/>
    <xf numFmtId="0" fontId="31" fillId="0" borderId="183" applyNumberFormat="0" applyFill="0" applyAlignment="0" applyProtection="0"/>
    <xf numFmtId="0" fontId="18" fillId="16" borderId="180" applyNumberFormat="0" applyAlignment="0" applyProtection="0"/>
    <xf numFmtId="0" fontId="4" fillId="23" borderId="181" applyNumberFormat="0" applyFont="0" applyAlignment="0" applyProtection="0"/>
    <xf numFmtId="0" fontId="4" fillId="23" borderId="181" applyNumberFormat="0" applyFont="0" applyAlignment="0" applyProtection="0"/>
    <xf numFmtId="0" fontId="26" fillId="16" borderId="182" applyNumberFormat="0" applyAlignment="0" applyProtection="0"/>
    <xf numFmtId="0" fontId="4" fillId="23" borderId="181" applyNumberFormat="0" applyFont="0" applyAlignment="0" applyProtection="0"/>
    <xf numFmtId="0" fontId="31" fillId="0" borderId="183" applyNumberFormat="0" applyFill="0" applyAlignment="0" applyProtection="0"/>
    <xf numFmtId="0" fontId="18" fillId="16" borderId="180" applyNumberFormat="0" applyAlignment="0" applyProtection="0"/>
    <xf numFmtId="0" fontId="31" fillId="0" borderId="183" applyNumberFormat="0" applyFill="0" applyAlignment="0" applyProtection="0"/>
    <xf numFmtId="0" fontId="4" fillId="23" borderId="181" applyNumberFormat="0" applyFont="0" applyAlignment="0" applyProtection="0"/>
    <xf numFmtId="0" fontId="31" fillId="0" borderId="183" applyNumberFormat="0" applyFill="0" applyAlignment="0" applyProtection="0"/>
    <xf numFmtId="0" fontId="31" fillId="0" borderId="183" applyNumberFormat="0" applyFill="0" applyAlignment="0" applyProtection="0"/>
    <xf numFmtId="0" fontId="18" fillId="16" borderId="180" applyNumberFormat="0" applyAlignment="0" applyProtection="0"/>
    <xf numFmtId="0" fontId="31" fillId="0" borderId="179"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31" fillId="0" borderId="183" applyNumberFormat="0" applyFill="0" applyAlignment="0" applyProtection="0"/>
    <xf numFmtId="0" fontId="31" fillId="0" borderId="179" applyNumberFormat="0" applyFill="0" applyAlignment="0" applyProtection="0"/>
    <xf numFmtId="0" fontId="4" fillId="23" borderId="177" applyNumberFormat="0" applyFont="0" applyAlignment="0" applyProtection="0"/>
    <xf numFmtId="0" fontId="31" fillId="0" borderId="183" applyNumberFormat="0" applyFill="0" applyAlignment="0" applyProtection="0"/>
    <xf numFmtId="0" fontId="31" fillId="0" borderId="183" applyNumberFormat="0" applyFill="0" applyAlignment="0" applyProtection="0"/>
    <xf numFmtId="0" fontId="18" fillId="16" borderId="180" applyNumberFormat="0" applyAlignment="0" applyProtection="0"/>
    <xf numFmtId="0" fontId="4" fillId="23" borderId="181" applyNumberFormat="0" applyFont="0" applyAlignment="0" applyProtection="0"/>
    <xf numFmtId="0" fontId="4" fillId="23" borderId="181" applyNumberFormat="0" applyFont="0" applyAlignment="0" applyProtection="0"/>
    <xf numFmtId="0" fontId="23" fillId="7" borderId="180" applyNumberFormat="0" applyAlignment="0" applyProtection="0"/>
    <xf numFmtId="0" fontId="23" fillId="7" borderId="180" applyNumberFormat="0" applyAlignment="0" applyProtection="0"/>
    <xf numFmtId="0" fontId="4" fillId="23" borderId="181" applyNumberFormat="0" applyFont="0" applyAlignment="0" applyProtection="0"/>
    <xf numFmtId="0" fontId="26" fillId="16" borderId="182" applyNumberFormat="0" applyAlignment="0" applyProtection="0"/>
    <xf numFmtId="0" fontId="18" fillId="16" borderId="176" applyNumberFormat="0" applyAlignment="0" applyProtection="0"/>
    <xf numFmtId="0" fontId="18" fillId="16" borderId="180" applyNumberFormat="0" applyAlignment="0" applyProtection="0"/>
    <xf numFmtId="0" fontId="23" fillId="7" borderId="176" applyNumberFormat="0" applyAlignment="0" applyProtection="0"/>
    <xf numFmtId="0" fontId="23" fillId="7" borderId="180" applyNumberFormat="0" applyAlignment="0" applyProtection="0"/>
    <xf numFmtId="0" fontId="26" fillId="16" borderId="178" applyNumberFormat="0" applyAlignment="0" applyProtection="0"/>
    <xf numFmtId="0" fontId="31" fillId="0" borderId="183" applyNumberFormat="0" applyFill="0" applyAlignment="0" applyProtection="0"/>
    <xf numFmtId="0" fontId="4" fillId="23" borderId="181" applyNumberFormat="0" applyFont="0" applyAlignment="0" applyProtection="0"/>
    <xf numFmtId="0" fontId="23" fillId="7" borderId="180" applyNumberFormat="0" applyAlignment="0" applyProtection="0"/>
    <xf numFmtId="0" fontId="4" fillId="23" borderId="177" applyNumberFormat="0" applyFont="0" applyAlignment="0" applyProtection="0"/>
    <xf numFmtId="0" fontId="18" fillId="16" borderId="180" applyNumberFormat="0" applyAlignment="0" applyProtection="0"/>
    <xf numFmtId="0" fontId="23" fillId="7" borderId="176" applyNumberFormat="0" applyAlignment="0" applyProtection="0"/>
    <xf numFmtId="0" fontId="31" fillId="0" borderId="183" applyNumberFormat="0" applyFill="0" applyAlignment="0" applyProtection="0"/>
    <xf numFmtId="0" fontId="4" fillId="23" borderId="181" applyNumberFormat="0" applyFont="0" applyAlignment="0" applyProtection="0"/>
    <xf numFmtId="0" fontId="4" fillId="23" borderId="181" applyNumberFormat="0" applyFont="0" applyAlignment="0" applyProtection="0"/>
    <xf numFmtId="0" fontId="23" fillId="7" borderId="180" applyNumberFormat="0" applyAlignment="0" applyProtection="0"/>
    <xf numFmtId="0" fontId="4" fillId="23" borderId="181" applyNumberFormat="0" applyFont="0" applyAlignment="0" applyProtection="0"/>
    <xf numFmtId="0" fontId="31" fillId="0" borderId="183" applyNumberFormat="0" applyFill="0" applyAlignment="0" applyProtection="0"/>
    <xf numFmtId="0" fontId="4" fillId="23" borderId="181" applyNumberFormat="0" applyFont="0" applyAlignment="0" applyProtection="0"/>
    <xf numFmtId="0" fontId="31" fillId="0" borderId="183" applyNumberFormat="0" applyFill="0" applyAlignment="0" applyProtection="0"/>
    <xf numFmtId="0" fontId="4" fillId="23" borderId="181" applyNumberFormat="0" applyFont="0" applyAlignment="0" applyProtection="0"/>
    <xf numFmtId="0" fontId="31" fillId="0" borderId="183" applyNumberFormat="0" applyFill="0" applyAlignment="0" applyProtection="0"/>
    <xf numFmtId="0" fontId="26" fillId="16" borderId="182" applyNumberFormat="0" applyAlignment="0" applyProtection="0"/>
    <xf numFmtId="0" fontId="31" fillId="0" borderId="183" applyNumberFormat="0" applyFill="0" applyAlignment="0" applyProtection="0"/>
    <xf numFmtId="0" fontId="23" fillId="7" borderId="180" applyNumberFormat="0" applyAlignment="0" applyProtection="0"/>
    <xf numFmtId="0" fontId="18" fillId="16" borderId="180" applyNumberFormat="0" applyAlignment="0" applyProtection="0"/>
    <xf numFmtId="0" fontId="4" fillId="23" borderId="181" applyNumberFormat="0" applyFont="0" applyAlignment="0" applyProtection="0"/>
    <xf numFmtId="0" fontId="4" fillId="23" borderId="181" applyNumberFormat="0" applyFont="0" applyAlignment="0" applyProtection="0"/>
    <xf numFmtId="0" fontId="26" fillId="16" borderId="182" applyNumberFormat="0" applyAlignment="0" applyProtection="0"/>
    <xf numFmtId="0" fontId="18" fillId="16" borderId="180" applyNumberFormat="0" applyAlignment="0" applyProtection="0"/>
    <xf numFmtId="0" fontId="26" fillId="16" borderId="182" applyNumberFormat="0" applyAlignment="0" applyProtection="0"/>
    <xf numFmtId="0" fontId="26" fillId="16" borderId="178" applyNumberFormat="0" applyAlignment="0" applyProtection="0"/>
    <xf numFmtId="0" fontId="18" fillId="16" borderId="180" applyNumberFormat="0" applyAlignment="0" applyProtection="0"/>
    <xf numFmtId="0" fontId="31" fillId="0" borderId="183" applyNumberFormat="0" applyFill="0" applyAlignment="0" applyProtection="0"/>
    <xf numFmtId="0" fontId="26" fillId="16" borderId="182" applyNumberFormat="0" applyAlignment="0" applyProtection="0"/>
    <xf numFmtId="0" fontId="31" fillId="0" borderId="179" applyNumberFormat="0" applyFill="0" applyAlignment="0" applyProtection="0"/>
    <xf numFmtId="0" fontId="4" fillId="23" borderId="181" applyNumberFormat="0" applyFont="0" applyAlignment="0" applyProtection="0"/>
    <xf numFmtId="0" fontId="26" fillId="16" borderId="182" applyNumberFormat="0" applyAlignment="0" applyProtection="0"/>
    <xf numFmtId="0" fontId="4" fillId="23" borderId="177" applyNumberFormat="0" applyFont="0" applyAlignment="0" applyProtection="0"/>
    <xf numFmtId="0" fontId="18" fillId="16" borderId="180" applyNumberFormat="0" applyAlignment="0" applyProtection="0"/>
    <xf numFmtId="0" fontId="23" fillId="7" borderId="180" applyNumberFormat="0" applyAlignment="0" applyProtection="0"/>
    <xf numFmtId="0" fontId="4" fillId="23" borderId="181" applyNumberFormat="0" applyFont="0" applyAlignment="0" applyProtection="0"/>
    <xf numFmtId="0" fontId="4" fillId="23" borderId="177" applyNumberFormat="0" applyFont="0" applyAlignment="0" applyProtection="0"/>
    <xf numFmtId="0" fontId="23" fillId="7" borderId="176" applyNumberFormat="0" applyAlignment="0" applyProtection="0"/>
    <xf numFmtId="0" fontId="26" fillId="16" borderId="182" applyNumberFormat="0" applyAlignment="0" applyProtection="0"/>
    <xf numFmtId="0" fontId="4" fillId="23" borderId="181" applyNumberFormat="0" applyFont="0" applyAlignment="0" applyProtection="0"/>
    <xf numFmtId="0" fontId="31" fillId="0" borderId="183" applyNumberFormat="0" applyFill="0" applyAlignment="0" applyProtection="0"/>
    <xf numFmtId="0" fontId="4" fillId="23" borderId="181" applyNumberFormat="0" applyFont="0" applyAlignment="0" applyProtection="0"/>
    <xf numFmtId="43" fontId="33" fillId="0" borderId="0" applyFont="0" applyFill="0" applyBorder="0" applyAlignment="0" applyProtection="0"/>
    <xf numFmtId="0" fontId="26" fillId="16" borderId="182" applyNumberFormat="0" applyAlignment="0" applyProtection="0"/>
    <xf numFmtId="0" fontId="4" fillId="23" borderId="181" applyNumberFormat="0" applyFont="0" applyAlignment="0" applyProtection="0"/>
    <xf numFmtId="0" fontId="18" fillId="16" borderId="180" applyNumberFormat="0" applyAlignment="0" applyProtection="0"/>
    <xf numFmtId="0" fontId="26" fillId="16" borderId="182" applyNumberFormat="0" applyAlignment="0" applyProtection="0"/>
    <xf numFmtId="0" fontId="4" fillId="23" borderId="181" applyNumberFormat="0" applyFont="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43" fontId="33" fillId="0" borderId="0" applyFont="0" applyFill="0" applyBorder="0" applyAlignment="0" applyProtection="0"/>
    <xf numFmtId="0" fontId="26" fillId="16" borderId="182" applyNumberFormat="0" applyAlignment="0" applyProtection="0"/>
    <xf numFmtId="41" fontId="33" fillId="0" borderId="0" applyFont="0" applyFill="0" applyBorder="0" applyAlignment="0" applyProtection="0"/>
    <xf numFmtId="0" fontId="18" fillId="16" borderId="180" applyNumberFormat="0" applyAlignment="0" applyProtection="0"/>
    <xf numFmtId="0" fontId="4" fillId="23" borderId="181" applyNumberFormat="0" applyFont="0" applyAlignment="0" applyProtection="0"/>
    <xf numFmtId="0" fontId="18" fillId="16" borderId="180" applyNumberFormat="0" applyAlignment="0" applyProtection="0"/>
    <xf numFmtId="0" fontId="4" fillId="23" borderId="181" applyNumberFormat="0" applyFont="0" applyAlignment="0" applyProtection="0"/>
    <xf numFmtId="0" fontId="23" fillId="7" borderId="180" applyNumberFormat="0" applyAlignment="0" applyProtection="0"/>
    <xf numFmtId="43" fontId="33" fillId="0" borderId="0" applyFont="0" applyFill="0" applyBorder="0" applyAlignment="0" applyProtection="0"/>
    <xf numFmtId="0" fontId="23" fillId="7" borderId="180" applyNumberFormat="0" applyAlignment="0" applyProtection="0"/>
    <xf numFmtId="0" fontId="31" fillId="0" borderId="183" applyNumberFormat="0" applyFill="0" applyAlignment="0" applyProtection="0"/>
    <xf numFmtId="0" fontId="18" fillId="16" borderId="176" applyNumberFormat="0" applyAlignment="0" applyProtection="0"/>
    <xf numFmtId="0" fontId="18" fillId="16" borderId="180" applyNumberFormat="0" applyAlignment="0" applyProtection="0"/>
    <xf numFmtId="0" fontId="31" fillId="0" borderId="183" applyNumberFormat="0" applyFill="0" applyAlignment="0" applyProtection="0"/>
    <xf numFmtId="0" fontId="26" fillId="16" borderId="182" applyNumberFormat="0" applyAlignment="0" applyProtection="0"/>
    <xf numFmtId="0" fontId="26" fillId="16" borderId="182" applyNumberFormat="0" applyAlignment="0" applyProtection="0"/>
    <xf numFmtId="43" fontId="33" fillId="0" borderId="0" applyFont="0" applyFill="0" applyBorder="0" applyAlignment="0" applyProtection="0"/>
    <xf numFmtId="0" fontId="4" fillId="23" borderId="181" applyNumberFormat="0" applyFont="0" applyAlignment="0" applyProtection="0"/>
    <xf numFmtId="0" fontId="18" fillId="16" borderId="180" applyNumberFormat="0" applyAlignment="0" applyProtection="0"/>
    <xf numFmtId="0" fontId="4" fillId="23" borderId="181" applyNumberFormat="0" applyFont="0" applyAlignment="0" applyProtection="0"/>
    <xf numFmtId="0" fontId="4" fillId="23" borderId="181" applyNumberFormat="0" applyFont="0" applyAlignment="0" applyProtection="0"/>
    <xf numFmtId="0" fontId="18" fillId="16" borderId="180" applyNumberFormat="0" applyAlignment="0" applyProtection="0"/>
    <xf numFmtId="0" fontId="31" fillId="0" borderId="183" applyNumberFormat="0" applyFill="0" applyAlignment="0" applyProtection="0"/>
    <xf numFmtId="0" fontId="26" fillId="16" borderId="182" applyNumberFormat="0" applyAlignment="0" applyProtection="0"/>
    <xf numFmtId="0" fontId="26" fillId="16" borderId="182" applyNumberFormat="0" applyAlignment="0" applyProtection="0"/>
    <xf numFmtId="0" fontId="23" fillId="7" borderId="180" applyNumberFormat="0" applyAlignment="0" applyProtection="0"/>
    <xf numFmtId="0" fontId="26" fillId="16" borderId="182" applyNumberFormat="0" applyAlignment="0" applyProtection="0"/>
    <xf numFmtId="0" fontId="4" fillId="23" borderId="181" applyNumberFormat="0" applyFont="0" applyAlignment="0" applyProtection="0"/>
    <xf numFmtId="0" fontId="23" fillId="7" borderId="180" applyNumberFormat="0" applyAlignment="0" applyProtection="0"/>
    <xf numFmtId="0" fontId="31" fillId="0" borderId="183" applyNumberFormat="0" applyFill="0" applyAlignment="0" applyProtection="0"/>
    <xf numFmtId="0" fontId="23" fillId="7" borderId="180" applyNumberFormat="0" applyAlignment="0" applyProtection="0"/>
    <xf numFmtId="0" fontId="26" fillId="16" borderId="182" applyNumberFormat="0" applyAlignment="0" applyProtection="0"/>
    <xf numFmtId="0" fontId="31" fillId="0" borderId="183" applyNumberFormat="0" applyFill="0" applyAlignment="0" applyProtection="0"/>
    <xf numFmtId="0" fontId="31" fillId="0" borderId="183" applyNumberFormat="0" applyFill="0" applyAlignment="0" applyProtection="0"/>
    <xf numFmtId="0" fontId="18" fillId="16" borderId="180" applyNumberFormat="0" applyAlignment="0" applyProtection="0"/>
    <xf numFmtId="0" fontId="4" fillId="23" borderId="181" applyNumberFormat="0" applyFont="0" applyAlignment="0" applyProtection="0"/>
    <xf numFmtId="0" fontId="31" fillId="0" borderId="183" applyNumberFormat="0" applyFill="0" applyAlignment="0" applyProtection="0"/>
    <xf numFmtId="0" fontId="23" fillId="7" borderId="180" applyNumberFormat="0" applyAlignment="0" applyProtection="0"/>
    <xf numFmtId="0" fontId="4" fillId="23" borderId="181" applyNumberFormat="0" applyFont="0" applyAlignment="0" applyProtection="0"/>
    <xf numFmtId="0" fontId="23" fillId="7" borderId="180" applyNumberFormat="0" applyAlignment="0" applyProtection="0"/>
    <xf numFmtId="0" fontId="4" fillId="23" borderId="181" applyNumberFormat="0" applyFont="0" applyAlignment="0" applyProtection="0"/>
    <xf numFmtId="0" fontId="31" fillId="0" borderId="183" applyNumberFormat="0" applyFill="0" applyAlignment="0" applyProtection="0"/>
    <xf numFmtId="0" fontId="31" fillId="0" borderId="183" applyNumberFormat="0" applyFill="0" applyAlignment="0" applyProtection="0"/>
    <xf numFmtId="0" fontId="26" fillId="16" borderId="182" applyNumberFormat="0" applyAlignment="0" applyProtection="0"/>
    <xf numFmtId="0" fontId="18" fillId="16" borderId="180" applyNumberFormat="0" applyAlignment="0" applyProtection="0"/>
    <xf numFmtId="0" fontId="23" fillId="7" borderId="180" applyNumberFormat="0" applyAlignment="0" applyProtection="0"/>
    <xf numFmtId="0" fontId="18" fillId="16" borderId="180" applyNumberFormat="0" applyAlignment="0" applyProtection="0"/>
    <xf numFmtId="0" fontId="4" fillId="23" borderId="181" applyNumberFormat="0" applyFont="0" applyAlignment="0" applyProtection="0"/>
    <xf numFmtId="0" fontId="23" fillId="7" borderId="180" applyNumberFormat="0" applyAlignment="0" applyProtection="0"/>
    <xf numFmtId="0" fontId="23" fillId="7" borderId="180" applyNumberFormat="0" applyAlignment="0" applyProtection="0"/>
    <xf numFmtId="0" fontId="26" fillId="16" borderId="182" applyNumberFormat="0" applyAlignment="0" applyProtection="0"/>
    <xf numFmtId="0" fontId="4" fillId="23" borderId="181" applyNumberFormat="0" applyFon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23" fillId="7" borderId="180" applyNumberFormat="0" applyAlignment="0" applyProtection="0"/>
    <xf numFmtId="0" fontId="26" fillId="16" borderId="182" applyNumberFormat="0" applyAlignment="0" applyProtection="0"/>
    <xf numFmtId="0" fontId="4" fillId="23" borderId="181" applyNumberFormat="0" applyFont="0" applyAlignment="0" applyProtection="0"/>
    <xf numFmtId="0" fontId="4" fillId="23" borderId="181" applyNumberFormat="0" applyFont="0" applyAlignment="0" applyProtection="0"/>
    <xf numFmtId="0" fontId="18" fillId="16" borderId="180" applyNumberFormat="0" applyAlignment="0" applyProtection="0"/>
    <xf numFmtId="0" fontId="26" fillId="16" borderId="182" applyNumberFormat="0" applyAlignment="0" applyProtection="0"/>
    <xf numFmtId="0" fontId="31" fillId="0" borderId="179" applyNumberFormat="0" applyFill="0" applyAlignment="0" applyProtection="0"/>
    <xf numFmtId="0" fontId="31" fillId="0" borderId="183" applyNumberFormat="0" applyFill="0" applyAlignment="0" applyProtection="0"/>
    <xf numFmtId="0" fontId="23" fillId="7" borderId="180" applyNumberFormat="0" applyAlignment="0" applyProtection="0"/>
    <xf numFmtId="0" fontId="23" fillId="7" borderId="180" applyNumberFormat="0" applyAlignment="0" applyProtection="0"/>
    <xf numFmtId="0" fontId="31" fillId="0" borderId="183" applyNumberFormat="0" applyFill="0" applyAlignment="0" applyProtection="0"/>
    <xf numFmtId="0" fontId="18" fillId="16" borderId="180" applyNumberFormat="0" applyAlignment="0" applyProtection="0"/>
    <xf numFmtId="0" fontId="4" fillId="23" borderId="181" applyNumberFormat="0" applyFont="0" applyAlignment="0" applyProtection="0"/>
    <xf numFmtId="0" fontId="4" fillId="23" borderId="181" applyNumberFormat="0" applyFont="0" applyAlignment="0" applyProtection="0"/>
    <xf numFmtId="0" fontId="31" fillId="0" borderId="183" applyNumberFormat="0" applyFill="0" applyAlignment="0" applyProtection="0"/>
    <xf numFmtId="0" fontId="18" fillId="16" borderId="180" applyNumberFormat="0" applyAlignment="0" applyProtection="0"/>
    <xf numFmtId="0" fontId="26" fillId="16" borderId="182" applyNumberFormat="0" applyAlignment="0" applyProtection="0"/>
    <xf numFmtId="0" fontId="23" fillId="7" borderId="180" applyNumberFormat="0" applyAlignment="0" applyProtection="0"/>
    <xf numFmtId="0" fontId="31" fillId="0" borderId="183" applyNumberFormat="0" applyFill="0" applyAlignment="0" applyProtection="0"/>
    <xf numFmtId="0" fontId="18" fillId="16" borderId="180" applyNumberFormat="0" applyAlignment="0" applyProtection="0"/>
    <xf numFmtId="0" fontId="4" fillId="23" borderId="177" applyNumberFormat="0" applyFon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4" fillId="23" borderId="181" applyNumberFormat="0" applyFont="0" applyAlignment="0" applyProtection="0"/>
    <xf numFmtId="0" fontId="18" fillId="16" borderId="180" applyNumberFormat="0" applyAlignment="0" applyProtection="0"/>
    <xf numFmtId="0" fontId="23" fillId="7" borderId="180" applyNumberFormat="0" applyAlignment="0" applyProtection="0"/>
    <xf numFmtId="0" fontId="23" fillId="7" borderId="180" applyNumberFormat="0" applyAlignment="0" applyProtection="0"/>
    <xf numFmtId="0" fontId="4" fillId="23" borderId="181" applyNumberFormat="0" applyFont="0" applyAlignment="0" applyProtection="0"/>
    <xf numFmtId="0" fontId="23" fillId="7" borderId="180" applyNumberFormat="0" applyAlignment="0" applyProtection="0"/>
    <xf numFmtId="0" fontId="26" fillId="16" borderId="182" applyNumberFormat="0" applyAlignment="0" applyProtection="0"/>
    <xf numFmtId="0" fontId="4" fillId="23" borderId="181" applyNumberFormat="0" applyFont="0" applyAlignment="0" applyProtection="0"/>
    <xf numFmtId="0" fontId="18" fillId="16" borderId="180" applyNumberForma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31" fillId="0" borderId="183" applyNumberFormat="0" applyFill="0" applyAlignment="0" applyProtection="0"/>
    <xf numFmtId="0" fontId="4" fillId="23" borderId="177" applyNumberFormat="0" applyFont="0" applyAlignment="0" applyProtection="0"/>
    <xf numFmtId="0" fontId="4" fillId="23" borderId="181" applyNumberFormat="0" applyFont="0" applyAlignment="0" applyProtection="0"/>
    <xf numFmtId="0" fontId="18" fillId="16" borderId="176" applyNumberFormat="0" applyAlignment="0" applyProtection="0"/>
    <xf numFmtId="0" fontId="23" fillId="7" borderId="180" applyNumberFormat="0" applyAlignment="0" applyProtection="0"/>
    <xf numFmtId="0" fontId="26" fillId="16" borderId="182" applyNumberFormat="0" applyAlignment="0" applyProtection="0"/>
    <xf numFmtId="0" fontId="23" fillId="7" borderId="176" applyNumberFormat="0" applyAlignment="0" applyProtection="0"/>
    <xf numFmtId="0" fontId="31" fillId="0" borderId="183" applyNumberFormat="0" applyFill="0" applyAlignment="0" applyProtection="0"/>
    <xf numFmtId="0" fontId="31" fillId="0" borderId="183" applyNumberFormat="0" applyFill="0" applyAlignment="0" applyProtection="0"/>
    <xf numFmtId="0" fontId="23" fillId="7" borderId="180" applyNumberFormat="0" applyAlignment="0" applyProtection="0"/>
    <xf numFmtId="0" fontId="26" fillId="16" borderId="182" applyNumberFormat="0" applyAlignment="0" applyProtection="0"/>
    <xf numFmtId="0" fontId="18" fillId="16" borderId="180" applyNumberFormat="0" applyAlignment="0" applyProtection="0"/>
    <xf numFmtId="0" fontId="4" fillId="23" borderId="181" applyNumberFormat="0" applyFont="0" applyAlignment="0" applyProtection="0"/>
    <xf numFmtId="0" fontId="23" fillId="7" borderId="180" applyNumberFormat="0" applyAlignment="0" applyProtection="0"/>
    <xf numFmtId="0" fontId="18" fillId="16" borderId="180" applyNumberFormat="0" applyAlignment="0" applyProtection="0"/>
    <xf numFmtId="0" fontId="4" fillId="23" borderId="181" applyNumberFormat="0" applyFont="0" applyAlignment="0" applyProtection="0"/>
    <xf numFmtId="0" fontId="23" fillId="7" borderId="180" applyNumberFormat="0" applyAlignment="0" applyProtection="0"/>
    <xf numFmtId="0" fontId="26" fillId="16" borderId="182" applyNumberFormat="0" applyAlignment="0" applyProtection="0"/>
    <xf numFmtId="0" fontId="18" fillId="16" borderId="180" applyNumberFormat="0" applyAlignment="0" applyProtection="0"/>
    <xf numFmtId="0" fontId="23" fillId="7" borderId="180" applyNumberFormat="0" applyAlignment="0" applyProtection="0"/>
    <xf numFmtId="0" fontId="31" fillId="0" borderId="183" applyNumberFormat="0" applyFill="0" applyAlignment="0" applyProtection="0"/>
    <xf numFmtId="0" fontId="4" fillId="23" borderId="181" applyNumberFormat="0" applyFont="0" applyAlignment="0" applyProtection="0"/>
    <xf numFmtId="0" fontId="31" fillId="0" borderId="183" applyNumberFormat="0" applyFill="0" applyAlignment="0" applyProtection="0"/>
    <xf numFmtId="0" fontId="18" fillId="16" borderId="180" applyNumberFormat="0" applyAlignment="0" applyProtection="0"/>
    <xf numFmtId="0" fontId="4" fillId="23" borderId="181" applyNumberFormat="0" applyFont="0" applyAlignment="0" applyProtection="0"/>
    <xf numFmtId="0" fontId="23" fillId="7" borderId="180"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18" fillId="16" borderId="180"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18" fillId="16" borderId="180" applyNumberFormat="0" applyAlignment="0" applyProtection="0"/>
    <xf numFmtId="0" fontId="4" fillId="23" borderId="181" applyNumberFormat="0" applyFont="0" applyAlignment="0" applyProtection="0"/>
    <xf numFmtId="0" fontId="18" fillId="16" borderId="180" applyNumberFormat="0" applyAlignment="0" applyProtection="0"/>
    <xf numFmtId="0" fontId="31" fillId="0" borderId="183" applyNumberFormat="0" applyFill="0" applyAlignment="0" applyProtection="0"/>
    <xf numFmtId="0" fontId="23" fillId="7" borderId="180" applyNumberFormat="0" applyAlignment="0" applyProtection="0"/>
    <xf numFmtId="0" fontId="26" fillId="16" borderId="182" applyNumberFormat="0" applyAlignment="0" applyProtection="0"/>
    <xf numFmtId="0" fontId="26" fillId="16" borderId="182" applyNumberFormat="0" applyAlignment="0" applyProtection="0"/>
    <xf numFmtId="0" fontId="31" fillId="0" borderId="183" applyNumberFormat="0" applyFill="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77" applyNumberFormat="0" applyFont="0" applyAlignment="0" applyProtection="0"/>
    <xf numFmtId="0" fontId="18" fillId="16" borderId="176" applyNumberFormat="0" applyAlignment="0" applyProtection="0"/>
    <xf numFmtId="0" fontId="18" fillId="16" borderId="180" applyNumberFormat="0" applyAlignment="0" applyProtection="0"/>
    <xf numFmtId="0" fontId="31" fillId="0" borderId="183" applyNumberFormat="0" applyFill="0" applyAlignment="0" applyProtection="0"/>
    <xf numFmtId="0" fontId="18" fillId="16" borderId="180" applyNumberFormat="0" applyAlignment="0" applyProtection="0"/>
    <xf numFmtId="0" fontId="23" fillId="7" borderId="180" applyNumberFormat="0" applyAlignment="0" applyProtection="0"/>
    <xf numFmtId="0" fontId="23" fillId="7" borderId="180" applyNumberFormat="0" applyAlignment="0" applyProtection="0"/>
    <xf numFmtId="0" fontId="31" fillId="0" borderId="183" applyNumberFormat="0" applyFill="0" applyAlignment="0" applyProtection="0"/>
    <xf numFmtId="0" fontId="18" fillId="16" borderId="180" applyNumberFormat="0" applyAlignment="0" applyProtection="0"/>
    <xf numFmtId="0" fontId="4" fillId="23" borderId="181" applyNumberFormat="0" applyFont="0" applyAlignment="0" applyProtection="0"/>
    <xf numFmtId="0" fontId="4" fillId="23" borderId="181" applyNumberFormat="0" applyFont="0" applyAlignment="0" applyProtection="0"/>
    <xf numFmtId="0" fontId="31" fillId="0" borderId="183" applyNumberFormat="0" applyFill="0" applyAlignment="0" applyProtection="0"/>
    <xf numFmtId="0" fontId="23" fillId="7" borderId="180" applyNumberFormat="0" applyAlignment="0" applyProtection="0"/>
    <xf numFmtId="0" fontId="23" fillId="7" borderId="180" applyNumberFormat="0" applyAlignment="0" applyProtection="0"/>
    <xf numFmtId="0" fontId="18" fillId="16" borderId="180" applyNumberFormat="0" applyAlignment="0" applyProtection="0"/>
    <xf numFmtId="0" fontId="23" fillId="7" borderId="180" applyNumberFormat="0" applyAlignment="0" applyProtection="0"/>
    <xf numFmtId="0" fontId="18" fillId="16" borderId="180" applyNumberFormat="0" applyAlignment="0" applyProtection="0"/>
    <xf numFmtId="0" fontId="23" fillId="7" borderId="176" applyNumberFormat="0" applyAlignment="0" applyProtection="0"/>
    <xf numFmtId="0" fontId="23" fillId="7" borderId="180" applyNumberFormat="0" applyAlignment="0" applyProtection="0"/>
    <xf numFmtId="0" fontId="26" fillId="16" borderId="182" applyNumberFormat="0" applyAlignment="0" applyProtection="0"/>
    <xf numFmtId="0" fontId="31" fillId="0" borderId="183" applyNumberFormat="0" applyFill="0" applyAlignment="0" applyProtection="0"/>
    <xf numFmtId="0" fontId="18" fillId="16" borderId="180" applyNumberFormat="0" applyAlignment="0" applyProtection="0"/>
    <xf numFmtId="0" fontId="31" fillId="0" borderId="183" applyNumberFormat="0" applyFill="0" applyAlignment="0" applyProtection="0"/>
    <xf numFmtId="0" fontId="31" fillId="0" borderId="183" applyNumberFormat="0" applyFill="0" applyAlignment="0" applyProtection="0"/>
    <xf numFmtId="0" fontId="23" fillId="7" borderId="180" applyNumberFormat="0" applyAlignment="0" applyProtection="0"/>
    <xf numFmtId="0" fontId="26" fillId="16" borderId="182" applyNumberFormat="0" applyAlignment="0" applyProtection="0"/>
    <xf numFmtId="0" fontId="23" fillId="7" borderId="176" applyNumberFormat="0" applyAlignment="0" applyProtection="0"/>
    <xf numFmtId="0" fontId="4" fillId="23" borderId="181" applyNumberFormat="0" applyFont="0" applyAlignment="0" applyProtection="0"/>
    <xf numFmtId="0" fontId="4" fillId="23" borderId="181" applyNumberFormat="0" applyFont="0" applyAlignment="0" applyProtection="0"/>
    <xf numFmtId="0" fontId="26" fillId="16" borderId="182" applyNumberFormat="0" applyAlignment="0" applyProtection="0"/>
    <xf numFmtId="0" fontId="23" fillId="7" borderId="180" applyNumberFormat="0" applyAlignment="0" applyProtection="0"/>
    <xf numFmtId="0" fontId="18" fillId="16" borderId="180" applyNumberFormat="0" applyAlignment="0" applyProtection="0"/>
    <xf numFmtId="0" fontId="31" fillId="0" borderId="179" applyNumberFormat="0" applyFill="0" applyAlignment="0" applyProtection="0"/>
    <xf numFmtId="0" fontId="23" fillId="7" borderId="180" applyNumberFormat="0" applyAlignment="0" applyProtection="0"/>
    <xf numFmtId="0" fontId="23" fillId="7" borderId="180" applyNumberFormat="0" applyAlignment="0" applyProtection="0"/>
    <xf numFmtId="0" fontId="31" fillId="0" borderId="183" applyNumberFormat="0" applyFill="0" applyAlignment="0" applyProtection="0"/>
    <xf numFmtId="0" fontId="4" fillId="23" borderId="181" applyNumberFormat="0" applyFont="0" applyAlignment="0" applyProtection="0"/>
    <xf numFmtId="0" fontId="26" fillId="16" borderId="182" applyNumberFormat="0" applyAlignment="0" applyProtection="0"/>
    <xf numFmtId="0" fontId="18" fillId="16" borderId="180" applyNumberFormat="0" applyAlignment="0" applyProtection="0"/>
    <xf numFmtId="0" fontId="23" fillId="7" borderId="180" applyNumberFormat="0" applyAlignment="0" applyProtection="0"/>
    <xf numFmtId="0" fontId="31" fillId="0" borderId="183" applyNumberFormat="0" applyFill="0" applyAlignment="0" applyProtection="0"/>
    <xf numFmtId="0" fontId="23" fillId="7" borderId="180" applyNumberFormat="0" applyAlignment="0" applyProtection="0"/>
    <xf numFmtId="0" fontId="26" fillId="16" borderId="182" applyNumberFormat="0" applyAlignment="0" applyProtection="0"/>
    <xf numFmtId="0" fontId="26" fillId="16" borderId="182" applyNumberFormat="0" applyAlignment="0" applyProtection="0"/>
    <xf numFmtId="0" fontId="4" fillId="23" borderId="181" applyNumberFormat="0" applyFont="0" applyAlignment="0" applyProtection="0"/>
    <xf numFmtId="0" fontId="26" fillId="16" borderId="182" applyNumberFormat="0" applyAlignment="0" applyProtection="0"/>
    <xf numFmtId="0" fontId="4" fillId="23" borderId="177" applyNumberFormat="0" applyFont="0" applyAlignment="0" applyProtection="0"/>
    <xf numFmtId="0" fontId="31" fillId="0" borderId="183" applyNumberFormat="0" applyFill="0" applyAlignment="0" applyProtection="0"/>
    <xf numFmtId="0" fontId="18" fillId="16" borderId="180" applyNumberForma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31" fillId="0" borderId="183" applyNumberFormat="0" applyFill="0" applyAlignment="0" applyProtection="0"/>
    <xf numFmtId="0" fontId="23" fillId="7" borderId="180" applyNumberFormat="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23" fillId="7" borderId="180" applyNumberFormat="0" applyAlignment="0" applyProtection="0"/>
    <xf numFmtId="0" fontId="31" fillId="0" borderId="183" applyNumberFormat="0" applyFill="0" applyAlignment="0" applyProtection="0"/>
    <xf numFmtId="0" fontId="18" fillId="16" borderId="180" applyNumberFormat="0" applyAlignment="0" applyProtection="0"/>
    <xf numFmtId="0" fontId="23" fillId="7" borderId="180" applyNumberFormat="0" applyAlignment="0" applyProtection="0"/>
    <xf numFmtId="0" fontId="4" fillId="23" borderId="181" applyNumberFormat="0" applyFont="0" applyAlignment="0" applyProtection="0"/>
    <xf numFmtId="0" fontId="18" fillId="16" borderId="180" applyNumberFormat="0" applyAlignment="0" applyProtection="0"/>
    <xf numFmtId="0" fontId="31" fillId="0" borderId="183" applyNumberFormat="0" applyFill="0" applyAlignment="0" applyProtection="0"/>
    <xf numFmtId="0" fontId="23" fillId="7" borderId="180" applyNumberFormat="0" applyAlignment="0" applyProtection="0"/>
    <xf numFmtId="0" fontId="26" fillId="16" borderId="182" applyNumberFormat="0" applyAlignment="0" applyProtection="0"/>
    <xf numFmtId="0" fontId="18" fillId="16" borderId="180" applyNumberFormat="0" applyAlignment="0" applyProtection="0"/>
    <xf numFmtId="0" fontId="23" fillId="7" borderId="180" applyNumberFormat="0" applyAlignment="0" applyProtection="0"/>
    <xf numFmtId="0" fontId="4" fillId="23" borderId="181" applyNumberFormat="0" applyFont="0" applyAlignment="0" applyProtection="0"/>
    <xf numFmtId="0" fontId="26" fillId="16" borderId="182" applyNumberFormat="0" applyAlignment="0" applyProtection="0"/>
    <xf numFmtId="0" fontId="23" fillId="7" borderId="176" applyNumberFormat="0" applyAlignment="0" applyProtection="0"/>
    <xf numFmtId="0" fontId="26" fillId="16" borderId="182" applyNumberFormat="0" applyAlignment="0" applyProtection="0"/>
    <xf numFmtId="0" fontId="18" fillId="16" borderId="176" applyNumberFormat="0" applyAlignment="0" applyProtection="0"/>
    <xf numFmtId="0" fontId="4" fillId="23" borderId="181" applyNumberFormat="0" applyFont="0" applyAlignment="0" applyProtection="0"/>
    <xf numFmtId="0" fontId="26" fillId="16" borderId="182" applyNumberFormat="0" applyAlignment="0" applyProtection="0"/>
    <xf numFmtId="0" fontId="4" fillId="23" borderId="181" applyNumberFormat="0" applyFont="0" applyAlignment="0" applyProtection="0"/>
    <xf numFmtId="0" fontId="31" fillId="0" borderId="183" applyNumberFormat="0" applyFill="0" applyAlignment="0" applyProtection="0"/>
    <xf numFmtId="0" fontId="31" fillId="0" borderId="183" applyNumberFormat="0" applyFill="0" applyAlignment="0" applyProtection="0"/>
    <xf numFmtId="0" fontId="18" fillId="16" borderId="180" applyNumberFormat="0" applyAlignment="0" applyProtection="0"/>
    <xf numFmtId="0" fontId="4" fillId="23" borderId="181" applyNumberFormat="0" applyFont="0" applyAlignment="0" applyProtection="0"/>
    <xf numFmtId="0" fontId="18" fillId="16" borderId="180" applyNumberFormat="0" applyAlignment="0" applyProtection="0"/>
    <xf numFmtId="0" fontId="23" fillId="7" borderId="180" applyNumberFormat="0" applyAlignment="0" applyProtection="0"/>
    <xf numFmtId="0" fontId="4" fillId="23" borderId="181" applyNumberFormat="0" applyFont="0" applyAlignment="0" applyProtection="0"/>
    <xf numFmtId="0" fontId="18" fillId="16" borderId="180" applyNumberFormat="0" applyAlignment="0" applyProtection="0"/>
    <xf numFmtId="0" fontId="18" fillId="16" borderId="180" applyNumberFormat="0" applyAlignment="0" applyProtection="0"/>
    <xf numFmtId="0" fontId="4" fillId="23" borderId="181" applyNumberFormat="0" applyFont="0" applyAlignment="0" applyProtection="0"/>
    <xf numFmtId="0" fontId="4" fillId="23" borderId="181" applyNumberFormat="0" applyFont="0" applyAlignment="0" applyProtection="0"/>
    <xf numFmtId="0" fontId="23" fillId="7" borderId="180" applyNumberFormat="0" applyAlignment="0" applyProtection="0"/>
    <xf numFmtId="0" fontId="4" fillId="23" borderId="181" applyNumberFormat="0" applyFont="0" applyAlignment="0" applyProtection="0"/>
    <xf numFmtId="0" fontId="31" fillId="0" borderId="183" applyNumberFormat="0" applyFill="0" applyAlignment="0" applyProtection="0"/>
    <xf numFmtId="0" fontId="4" fillId="23" borderId="177" applyNumberFormat="0" applyFont="0" applyAlignment="0" applyProtection="0"/>
    <xf numFmtId="0" fontId="31" fillId="0" borderId="183" applyNumberFormat="0" applyFill="0" applyAlignment="0" applyProtection="0"/>
    <xf numFmtId="0" fontId="26" fillId="16" borderId="182" applyNumberFormat="0" applyAlignment="0" applyProtection="0"/>
    <xf numFmtId="0" fontId="31" fillId="0" borderId="183" applyNumberFormat="0" applyFill="0" applyAlignment="0" applyProtection="0"/>
    <xf numFmtId="0" fontId="4" fillId="23" borderId="181" applyNumberFormat="0" applyFont="0" applyAlignment="0" applyProtection="0"/>
    <xf numFmtId="0" fontId="18" fillId="16" borderId="180" applyNumberFormat="0" applyAlignment="0" applyProtection="0"/>
    <xf numFmtId="0" fontId="23" fillId="7" borderId="180" applyNumberFormat="0" applyAlignment="0" applyProtection="0"/>
    <xf numFmtId="0" fontId="23" fillId="7" borderId="176" applyNumberFormat="0" applyAlignment="0" applyProtection="0"/>
    <xf numFmtId="0" fontId="31" fillId="0" borderId="183" applyNumberFormat="0" applyFill="0" applyAlignment="0" applyProtection="0"/>
    <xf numFmtId="0" fontId="18" fillId="16" borderId="180" applyNumberFormat="0" applyAlignment="0" applyProtection="0"/>
    <xf numFmtId="0" fontId="23" fillId="7" borderId="180" applyNumberFormat="0" applyAlignment="0" applyProtection="0"/>
    <xf numFmtId="0" fontId="4" fillId="23" borderId="181" applyNumberFormat="0" applyFont="0" applyAlignment="0" applyProtection="0"/>
    <xf numFmtId="0" fontId="26" fillId="16" borderId="182" applyNumberFormat="0" applyAlignment="0" applyProtection="0"/>
    <xf numFmtId="0" fontId="26" fillId="16" borderId="182" applyNumberFormat="0" applyAlignment="0" applyProtection="0"/>
    <xf numFmtId="0" fontId="23" fillId="7" borderId="180" applyNumberFormat="0" applyAlignment="0" applyProtection="0"/>
    <xf numFmtId="0" fontId="18" fillId="16" borderId="180" applyNumberFormat="0" applyAlignment="0" applyProtection="0"/>
    <xf numFmtId="0" fontId="26" fillId="16" borderId="182" applyNumberFormat="0" applyAlignment="0" applyProtection="0"/>
    <xf numFmtId="0" fontId="23" fillId="7" borderId="180" applyNumberFormat="0" applyAlignment="0" applyProtection="0"/>
    <xf numFmtId="0" fontId="26" fillId="16" borderId="182" applyNumberFormat="0" applyAlignment="0" applyProtection="0"/>
    <xf numFmtId="0" fontId="31" fillId="0" borderId="183" applyNumberFormat="0" applyFill="0" applyAlignment="0" applyProtection="0"/>
    <xf numFmtId="0" fontId="31" fillId="0" borderId="183" applyNumberFormat="0" applyFill="0" applyAlignment="0" applyProtection="0"/>
    <xf numFmtId="0" fontId="18" fillId="16" borderId="176" applyNumberFormat="0" applyAlignment="0" applyProtection="0"/>
    <xf numFmtId="0" fontId="4" fillId="23" borderId="181" applyNumberFormat="0" applyFont="0" applyAlignment="0" applyProtection="0"/>
    <xf numFmtId="0" fontId="18" fillId="16" borderId="180" applyNumberFormat="0" applyAlignment="0" applyProtection="0"/>
    <xf numFmtId="0" fontId="26" fillId="16" borderId="182" applyNumberFormat="0" applyAlignment="0" applyProtection="0"/>
    <xf numFmtId="0" fontId="18" fillId="16" borderId="180" applyNumberFormat="0" applyAlignment="0" applyProtection="0"/>
    <xf numFmtId="0" fontId="23" fillId="7" borderId="180" applyNumberFormat="0" applyAlignment="0" applyProtection="0"/>
    <xf numFmtId="0" fontId="4" fillId="23" borderId="181" applyNumberFormat="0" applyFont="0" applyAlignment="0" applyProtection="0"/>
    <xf numFmtId="0" fontId="26" fillId="16" borderId="182" applyNumberFormat="0" applyAlignment="0" applyProtection="0"/>
    <xf numFmtId="0" fontId="23" fillId="7" borderId="180" applyNumberFormat="0" applyAlignment="0" applyProtection="0"/>
    <xf numFmtId="0" fontId="23" fillId="7" borderId="176" applyNumberFormat="0" applyAlignment="0" applyProtection="0"/>
    <xf numFmtId="0" fontId="23" fillId="7" borderId="180" applyNumberFormat="0" applyAlignment="0" applyProtection="0"/>
    <xf numFmtId="0" fontId="31" fillId="0" borderId="183" applyNumberFormat="0" applyFill="0" applyAlignment="0" applyProtection="0"/>
    <xf numFmtId="0" fontId="4" fillId="23" borderId="181" applyNumberFormat="0" applyFont="0" applyAlignment="0" applyProtection="0"/>
    <xf numFmtId="0" fontId="23" fillId="7" borderId="180" applyNumberFormat="0" applyAlignment="0" applyProtection="0"/>
    <xf numFmtId="0" fontId="31" fillId="0" borderId="183" applyNumberFormat="0" applyFill="0" applyAlignment="0" applyProtection="0"/>
    <xf numFmtId="0" fontId="26" fillId="16" borderId="182" applyNumberFormat="0" applyAlignment="0" applyProtection="0"/>
    <xf numFmtId="0" fontId="18" fillId="16" borderId="176" applyNumberFormat="0" applyAlignment="0" applyProtection="0"/>
    <xf numFmtId="0" fontId="23" fillId="7" borderId="180" applyNumberFormat="0" applyAlignment="0" applyProtection="0"/>
    <xf numFmtId="0" fontId="31" fillId="0" borderId="183" applyNumberFormat="0" applyFill="0" applyAlignment="0" applyProtection="0"/>
    <xf numFmtId="0" fontId="4" fillId="23" borderId="181" applyNumberFormat="0" applyFont="0" applyAlignment="0" applyProtection="0"/>
    <xf numFmtId="0" fontId="23" fillId="7" borderId="180" applyNumberFormat="0" applyAlignment="0" applyProtection="0"/>
    <xf numFmtId="0" fontId="23" fillId="7" borderId="180" applyNumberFormat="0" applyAlignment="0" applyProtection="0"/>
    <xf numFmtId="0" fontId="18" fillId="16" borderId="180" applyNumberFormat="0" applyAlignment="0" applyProtection="0"/>
    <xf numFmtId="0" fontId="26" fillId="16" borderId="182" applyNumberFormat="0" applyAlignment="0" applyProtection="0"/>
    <xf numFmtId="0" fontId="31" fillId="0" borderId="183" applyNumberFormat="0" applyFill="0" applyAlignment="0" applyProtection="0"/>
    <xf numFmtId="0" fontId="4" fillId="23" borderId="181" applyNumberFormat="0" applyFont="0" applyAlignment="0" applyProtection="0"/>
    <xf numFmtId="0" fontId="18" fillId="16" borderId="180" applyNumberFormat="0" applyAlignment="0" applyProtection="0"/>
    <xf numFmtId="0" fontId="4" fillId="23" borderId="181" applyNumberFormat="0" applyFont="0" applyAlignment="0" applyProtection="0"/>
    <xf numFmtId="0" fontId="23" fillId="7" borderId="180" applyNumberFormat="0" applyAlignment="0" applyProtection="0"/>
    <xf numFmtId="0" fontId="31" fillId="0" borderId="183" applyNumberFormat="0" applyFill="0" applyAlignment="0" applyProtection="0"/>
    <xf numFmtId="0" fontId="18" fillId="16" borderId="180" applyNumberFormat="0" applyAlignment="0" applyProtection="0"/>
    <xf numFmtId="0" fontId="26" fillId="16" borderId="182" applyNumberFormat="0" applyAlignment="0" applyProtection="0"/>
    <xf numFmtId="0" fontId="31" fillId="0" borderId="183" applyNumberFormat="0" applyFill="0" applyAlignment="0" applyProtection="0"/>
    <xf numFmtId="0" fontId="18" fillId="16" borderId="180" applyNumberFormat="0" applyAlignment="0" applyProtection="0"/>
    <xf numFmtId="0" fontId="23" fillId="7" borderId="180" applyNumberFormat="0" applyAlignment="0" applyProtection="0"/>
    <xf numFmtId="0" fontId="31" fillId="0" borderId="183" applyNumberFormat="0" applyFill="0" applyAlignment="0" applyProtection="0"/>
    <xf numFmtId="0" fontId="31" fillId="0" borderId="183" applyNumberFormat="0" applyFill="0" applyAlignment="0" applyProtection="0"/>
    <xf numFmtId="0" fontId="26" fillId="16" borderId="182" applyNumberFormat="0" applyAlignment="0" applyProtection="0"/>
    <xf numFmtId="0" fontId="4" fillId="23" borderId="181" applyNumberFormat="0" applyFont="0" applyAlignment="0" applyProtection="0"/>
    <xf numFmtId="0" fontId="18" fillId="16" borderId="180" applyNumberFormat="0" applyAlignment="0" applyProtection="0"/>
    <xf numFmtId="0" fontId="26" fillId="16" borderId="182" applyNumberFormat="0" applyAlignment="0" applyProtection="0"/>
    <xf numFmtId="0" fontId="31" fillId="0" borderId="183" applyNumberFormat="0" applyFill="0" applyAlignment="0" applyProtection="0"/>
    <xf numFmtId="0" fontId="31" fillId="0" borderId="183" applyNumberFormat="0" applyFill="0" applyAlignment="0" applyProtection="0"/>
    <xf numFmtId="0" fontId="18" fillId="16" borderId="180" applyNumberFormat="0" applyAlignment="0" applyProtection="0"/>
    <xf numFmtId="0" fontId="4" fillId="23" borderId="177" applyNumberFormat="0" applyFont="0" applyAlignment="0" applyProtection="0"/>
    <xf numFmtId="0" fontId="31" fillId="0" borderId="183" applyNumberFormat="0" applyFill="0" applyAlignment="0" applyProtection="0"/>
    <xf numFmtId="0" fontId="26" fillId="16" borderId="182" applyNumberFormat="0" applyAlignment="0" applyProtection="0"/>
    <xf numFmtId="0" fontId="18" fillId="16" borderId="180" applyNumberFormat="0" applyAlignment="0" applyProtection="0"/>
    <xf numFmtId="0" fontId="4" fillId="23" borderId="181" applyNumberFormat="0" applyFont="0" applyAlignment="0" applyProtection="0"/>
    <xf numFmtId="0" fontId="18" fillId="16" borderId="180" applyNumberFormat="0" applyAlignment="0" applyProtection="0"/>
    <xf numFmtId="0" fontId="26" fillId="16" borderId="182" applyNumberFormat="0" applyAlignment="0" applyProtection="0"/>
    <xf numFmtId="0" fontId="26" fillId="16" borderId="182" applyNumberFormat="0" applyAlignment="0" applyProtection="0"/>
    <xf numFmtId="0" fontId="18" fillId="16" borderId="180" applyNumberFormat="0" applyAlignment="0" applyProtection="0"/>
    <xf numFmtId="0" fontId="31" fillId="0" borderId="183" applyNumberFormat="0" applyFill="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4" fillId="23" borderId="177" applyNumberFormat="0" applyFont="0" applyAlignment="0" applyProtection="0"/>
    <xf numFmtId="0" fontId="26" fillId="16" borderId="182" applyNumberFormat="0" applyAlignment="0" applyProtection="0"/>
    <xf numFmtId="0" fontId="23" fillId="7" borderId="176" applyNumberFormat="0" applyAlignment="0" applyProtection="0"/>
    <xf numFmtId="0" fontId="4" fillId="23" borderId="177" applyNumberFormat="0" applyFont="0" applyAlignment="0" applyProtection="0"/>
    <xf numFmtId="0" fontId="23" fillId="7" borderId="180" applyNumberFormat="0" applyAlignment="0" applyProtection="0"/>
    <xf numFmtId="0" fontId="4" fillId="23" borderId="181" applyNumberFormat="0" applyFont="0" applyAlignment="0" applyProtection="0"/>
    <xf numFmtId="0" fontId="18" fillId="16" borderId="180" applyNumberFormat="0" applyAlignment="0" applyProtection="0"/>
    <xf numFmtId="0" fontId="26" fillId="16" borderId="182" applyNumberFormat="0" applyAlignment="0" applyProtection="0"/>
    <xf numFmtId="0" fontId="31" fillId="0" borderId="183" applyNumberFormat="0" applyFill="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31" fillId="0" borderId="183" applyNumberFormat="0" applyFill="0" applyAlignment="0" applyProtection="0"/>
    <xf numFmtId="0" fontId="4" fillId="23" borderId="181" applyNumberFormat="0" applyFont="0" applyAlignment="0" applyProtection="0"/>
    <xf numFmtId="0" fontId="18" fillId="16" borderId="180" applyNumberFormat="0" applyAlignment="0" applyProtection="0"/>
    <xf numFmtId="0" fontId="18" fillId="16" borderId="180" applyNumberFormat="0" applyAlignment="0" applyProtection="0"/>
    <xf numFmtId="0" fontId="4" fillId="23" borderId="181" applyNumberFormat="0" applyFont="0" applyAlignment="0" applyProtection="0"/>
    <xf numFmtId="0" fontId="26" fillId="16" borderId="182" applyNumberFormat="0" applyAlignment="0" applyProtection="0"/>
    <xf numFmtId="0" fontId="4" fillId="23" borderId="177" applyNumberFormat="0" applyFont="0" applyAlignment="0" applyProtection="0"/>
    <xf numFmtId="0" fontId="26" fillId="16" borderId="178" applyNumberFormat="0" applyAlignment="0" applyProtection="0"/>
    <xf numFmtId="0" fontId="23" fillId="7" borderId="180" applyNumberFormat="0" applyAlignment="0" applyProtection="0"/>
    <xf numFmtId="0" fontId="23" fillId="7" borderId="180" applyNumberFormat="0" applyAlignment="0" applyProtection="0"/>
    <xf numFmtId="0" fontId="26" fillId="16" borderId="182" applyNumberFormat="0" applyAlignment="0" applyProtection="0"/>
    <xf numFmtId="0" fontId="31" fillId="0" borderId="179" applyNumberFormat="0" applyFill="0" applyAlignment="0" applyProtection="0"/>
    <xf numFmtId="0" fontId="31" fillId="0" borderId="183" applyNumberFormat="0" applyFill="0" applyAlignment="0" applyProtection="0"/>
    <xf numFmtId="0" fontId="31" fillId="0" borderId="179" applyNumberFormat="0" applyFill="0" applyAlignment="0" applyProtection="0"/>
    <xf numFmtId="0" fontId="23" fillId="7" borderId="180" applyNumberFormat="0" applyAlignment="0" applyProtection="0"/>
    <xf numFmtId="0" fontId="4" fillId="23" borderId="177"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77" applyNumberFormat="0" applyFont="0" applyAlignment="0" applyProtection="0"/>
    <xf numFmtId="0" fontId="31" fillId="0" borderId="183" applyNumberFormat="0" applyFill="0" applyAlignment="0" applyProtection="0"/>
    <xf numFmtId="0" fontId="4" fillId="23" borderId="181" applyNumberFormat="0" applyFont="0" applyAlignment="0" applyProtection="0"/>
    <xf numFmtId="0" fontId="23" fillId="7" borderId="180" applyNumberFormat="0" applyAlignment="0" applyProtection="0"/>
    <xf numFmtId="0" fontId="26" fillId="16" borderId="182" applyNumberFormat="0" applyAlignment="0" applyProtection="0"/>
    <xf numFmtId="0" fontId="18" fillId="16" borderId="180" applyNumberFormat="0" applyAlignment="0" applyProtection="0"/>
    <xf numFmtId="0" fontId="4" fillId="23" borderId="181" applyNumberFormat="0" applyFont="0" applyAlignment="0" applyProtection="0"/>
    <xf numFmtId="0" fontId="31" fillId="0" borderId="183" applyNumberFormat="0" applyFill="0" applyAlignment="0" applyProtection="0"/>
    <xf numFmtId="0" fontId="31" fillId="0" borderId="183" applyNumberFormat="0" applyFill="0" applyAlignment="0" applyProtection="0"/>
    <xf numFmtId="0" fontId="23" fillId="7" borderId="180" applyNumberFormat="0" applyAlignment="0" applyProtection="0"/>
    <xf numFmtId="0" fontId="26" fillId="16" borderId="182" applyNumberFormat="0" applyAlignment="0" applyProtection="0"/>
    <xf numFmtId="0" fontId="4" fillId="23" borderId="181" applyNumberFormat="0" applyFont="0" applyAlignment="0" applyProtection="0"/>
    <xf numFmtId="0" fontId="26" fillId="16" borderId="182" applyNumberFormat="0" applyAlignment="0" applyProtection="0"/>
    <xf numFmtId="0" fontId="31" fillId="0" borderId="183" applyNumberFormat="0" applyFill="0" applyAlignment="0" applyProtection="0"/>
    <xf numFmtId="0" fontId="26" fillId="16" borderId="182" applyNumberFormat="0" applyAlignment="0" applyProtection="0"/>
    <xf numFmtId="0" fontId="31" fillId="0" borderId="183" applyNumberFormat="0" applyFill="0" applyAlignment="0" applyProtection="0"/>
    <xf numFmtId="0" fontId="26" fillId="16" borderId="182" applyNumberFormat="0" applyAlignment="0" applyProtection="0"/>
    <xf numFmtId="0" fontId="26" fillId="16" borderId="182"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3" fillId="7" borderId="180" applyNumberFormat="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8" fillId="16" borderId="180" applyNumberFormat="0" applyAlignment="0" applyProtection="0"/>
    <xf numFmtId="0" fontId="23" fillId="7" borderId="180" applyNumberFormat="0" applyAlignment="0" applyProtection="0"/>
    <xf numFmtId="0" fontId="23" fillId="7" borderId="180" applyNumberFormat="0" applyAlignment="0" applyProtection="0"/>
    <xf numFmtId="0" fontId="4" fillId="23" borderId="181" applyNumberFormat="0" applyFont="0" applyAlignment="0" applyProtection="0"/>
    <xf numFmtId="0" fontId="26" fillId="16" borderId="182" applyNumberFormat="0" applyAlignment="0" applyProtection="0"/>
    <xf numFmtId="0" fontId="18" fillId="16" borderId="180" applyNumberFormat="0" applyAlignment="0" applyProtection="0"/>
    <xf numFmtId="0" fontId="26" fillId="16" borderId="178" applyNumberFormat="0" applyAlignment="0" applyProtection="0"/>
    <xf numFmtId="0" fontId="4" fillId="23" borderId="181" applyNumberFormat="0" applyFont="0" applyAlignment="0" applyProtection="0"/>
    <xf numFmtId="0" fontId="31" fillId="0" borderId="183" applyNumberFormat="0" applyFill="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43" fontId="33" fillId="0" borderId="0" applyFont="0" applyFill="0" applyBorder="0" applyAlignment="0" applyProtection="0"/>
    <xf numFmtId="0" fontId="18" fillId="16" borderId="172" applyNumberFormat="0" applyAlignment="0" applyProtection="0"/>
    <xf numFmtId="0" fontId="18" fillId="16" borderId="172" applyNumberFormat="0" applyAlignment="0" applyProtection="0"/>
    <xf numFmtId="0" fontId="18" fillId="16" borderId="172" applyNumberFormat="0" applyAlignment="0" applyProtection="0"/>
    <xf numFmtId="0" fontId="18" fillId="16" borderId="172" applyNumberFormat="0" applyAlignment="0" applyProtection="0"/>
    <xf numFmtId="0" fontId="18" fillId="16" borderId="172" applyNumberFormat="0" applyAlignment="0" applyProtection="0"/>
    <xf numFmtId="0" fontId="18" fillId="16" borderId="172" applyNumberFormat="0" applyAlignment="0" applyProtection="0"/>
    <xf numFmtId="0" fontId="18" fillId="16" borderId="172" applyNumberFormat="0" applyAlignment="0" applyProtection="0"/>
    <xf numFmtId="0" fontId="18" fillId="16" borderId="172" applyNumberFormat="0" applyAlignment="0" applyProtection="0"/>
    <xf numFmtId="0" fontId="18" fillId="16" borderId="172" applyNumberFormat="0" applyAlignment="0" applyProtection="0"/>
    <xf numFmtId="0" fontId="18" fillId="16" borderId="172" applyNumberFormat="0" applyAlignment="0" applyProtection="0"/>
    <xf numFmtId="0" fontId="18" fillId="16" borderId="172" applyNumberFormat="0" applyAlignment="0" applyProtection="0"/>
    <xf numFmtId="0" fontId="18" fillId="16" borderId="172" applyNumberFormat="0" applyAlignment="0" applyProtection="0"/>
    <xf numFmtId="0" fontId="18" fillId="16" borderId="172" applyNumberFormat="0" applyAlignment="0" applyProtection="0"/>
    <xf numFmtId="0" fontId="18" fillId="16" borderId="172" applyNumberFormat="0" applyAlignment="0" applyProtection="0"/>
    <xf numFmtId="0" fontId="18" fillId="16" borderId="172" applyNumberFormat="0" applyAlignment="0" applyProtection="0"/>
    <xf numFmtId="0" fontId="18" fillId="16" borderId="172" applyNumberFormat="0" applyAlignment="0" applyProtection="0"/>
    <xf numFmtId="0" fontId="18" fillId="16" borderId="172" applyNumberFormat="0" applyAlignment="0" applyProtection="0"/>
    <xf numFmtId="0" fontId="18" fillId="16" borderId="172" applyNumberFormat="0" applyAlignment="0" applyProtection="0"/>
    <xf numFmtId="0" fontId="18" fillId="16" borderId="172" applyNumberFormat="0" applyAlignment="0" applyProtection="0"/>
    <xf numFmtId="0" fontId="18" fillId="16" borderId="172" applyNumberFormat="0" applyAlignment="0" applyProtection="0"/>
    <xf numFmtId="0" fontId="18" fillId="16" borderId="172" applyNumberFormat="0" applyAlignment="0" applyProtection="0"/>
    <xf numFmtId="0" fontId="18" fillId="16" borderId="172" applyNumberFormat="0" applyAlignment="0" applyProtection="0"/>
    <xf numFmtId="0" fontId="18" fillId="16" borderId="172" applyNumberFormat="0" applyAlignment="0" applyProtection="0"/>
    <xf numFmtId="0" fontId="18" fillId="16" borderId="172" applyNumberFormat="0" applyAlignment="0" applyProtection="0"/>
    <xf numFmtId="0" fontId="18" fillId="16" borderId="172" applyNumberFormat="0" applyAlignment="0" applyProtection="0"/>
    <xf numFmtId="0" fontId="18" fillId="16" borderId="172" applyNumberFormat="0" applyAlignment="0" applyProtection="0"/>
    <xf numFmtId="0" fontId="18" fillId="16" borderId="172" applyNumberFormat="0" applyAlignment="0" applyProtection="0"/>
    <xf numFmtId="0" fontId="18" fillId="16" borderId="172" applyNumberFormat="0" applyAlignment="0" applyProtection="0"/>
    <xf numFmtId="0" fontId="18" fillId="16" borderId="172" applyNumberFormat="0" applyAlignment="0" applyProtection="0"/>
    <xf numFmtId="0" fontId="18" fillId="16" borderId="172" applyNumberFormat="0" applyAlignment="0" applyProtection="0"/>
    <xf numFmtId="0" fontId="18" fillId="16" borderId="172" applyNumberFormat="0" applyAlignment="0" applyProtection="0"/>
    <xf numFmtId="0" fontId="18" fillId="16" borderId="172" applyNumberFormat="0" applyAlignment="0" applyProtection="0"/>
    <xf numFmtId="0" fontId="18" fillId="16" borderId="172" applyNumberFormat="0" applyAlignment="0" applyProtection="0"/>
    <xf numFmtId="0" fontId="18" fillId="16" borderId="172" applyNumberFormat="0" applyAlignment="0" applyProtection="0"/>
    <xf numFmtId="0" fontId="23" fillId="7" borderId="172" applyNumberFormat="0" applyAlignment="0" applyProtection="0"/>
    <xf numFmtId="0" fontId="23" fillId="7" borderId="172" applyNumberFormat="0" applyAlignment="0" applyProtection="0"/>
    <xf numFmtId="0" fontId="23" fillId="7" borderId="172" applyNumberFormat="0" applyAlignment="0" applyProtection="0"/>
    <xf numFmtId="0" fontId="23" fillId="7" borderId="172" applyNumberFormat="0" applyAlignment="0" applyProtection="0"/>
    <xf numFmtId="0" fontId="23" fillId="7" borderId="172" applyNumberFormat="0" applyAlignment="0" applyProtection="0"/>
    <xf numFmtId="0" fontId="23" fillId="7" borderId="172" applyNumberFormat="0" applyAlignment="0" applyProtection="0"/>
    <xf numFmtId="0" fontId="23" fillId="7" borderId="172" applyNumberFormat="0" applyAlignment="0" applyProtection="0"/>
    <xf numFmtId="0" fontId="23" fillId="7" borderId="172" applyNumberFormat="0" applyAlignment="0" applyProtection="0"/>
    <xf numFmtId="0" fontId="23" fillId="7" borderId="172" applyNumberFormat="0" applyAlignment="0" applyProtection="0"/>
    <xf numFmtId="0" fontId="23" fillId="7" borderId="172" applyNumberFormat="0" applyAlignment="0" applyProtection="0"/>
    <xf numFmtId="0" fontId="23" fillId="7" borderId="172" applyNumberFormat="0" applyAlignment="0" applyProtection="0"/>
    <xf numFmtId="0" fontId="23" fillId="7" borderId="172" applyNumberFormat="0" applyAlignment="0" applyProtection="0"/>
    <xf numFmtId="0" fontId="23" fillId="7" borderId="172" applyNumberFormat="0" applyAlignment="0" applyProtection="0"/>
    <xf numFmtId="0" fontId="23" fillId="7" borderId="172" applyNumberFormat="0" applyAlignment="0" applyProtection="0"/>
    <xf numFmtId="0" fontId="23" fillId="7" borderId="172" applyNumberFormat="0" applyAlignment="0" applyProtection="0"/>
    <xf numFmtId="0" fontId="23" fillId="7" borderId="172" applyNumberFormat="0" applyAlignment="0" applyProtection="0"/>
    <xf numFmtId="0" fontId="23" fillId="7" borderId="172" applyNumberFormat="0" applyAlignment="0" applyProtection="0"/>
    <xf numFmtId="0" fontId="23" fillId="7" borderId="172" applyNumberFormat="0" applyAlignment="0" applyProtection="0"/>
    <xf numFmtId="0" fontId="23" fillId="7" borderId="172" applyNumberFormat="0" applyAlignment="0" applyProtection="0"/>
    <xf numFmtId="0" fontId="23" fillId="7" borderId="172" applyNumberFormat="0" applyAlignment="0" applyProtection="0"/>
    <xf numFmtId="0" fontId="23" fillId="7" borderId="172" applyNumberFormat="0" applyAlignment="0" applyProtection="0"/>
    <xf numFmtId="0" fontId="23" fillId="7" borderId="172" applyNumberFormat="0" applyAlignment="0" applyProtection="0"/>
    <xf numFmtId="0" fontId="23" fillId="7" borderId="172" applyNumberFormat="0" applyAlignment="0" applyProtection="0"/>
    <xf numFmtId="0" fontId="23" fillId="7" borderId="172" applyNumberFormat="0" applyAlignment="0" applyProtection="0"/>
    <xf numFmtId="0" fontId="23" fillId="7" borderId="172" applyNumberFormat="0" applyAlignment="0" applyProtection="0"/>
    <xf numFmtId="0" fontId="23" fillId="7" borderId="172" applyNumberFormat="0" applyAlignment="0" applyProtection="0"/>
    <xf numFmtId="0" fontId="23" fillId="7" borderId="172" applyNumberFormat="0" applyAlignment="0" applyProtection="0"/>
    <xf numFmtId="0" fontId="23" fillId="7" borderId="172" applyNumberFormat="0" applyAlignment="0" applyProtection="0"/>
    <xf numFmtId="0" fontId="23" fillId="7" borderId="172" applyNumberFormat="0" applyAlignment="0" applyProtection="0"/>
    <xf numFmtId="0" fontId="23" fillId="7" borderId="172" applyNumberFormat="0" applyAlignment="0" applyProtection="0"/>
    <xf numFmtId="0" fontId="23" fillId="7" borderId="172" applyNumberFormat="0" applyAlignment="0" applyProtection="0"/>
    <xf numFmtId="0" fontId="23" fillId="7" borderId="172" applyNumberFormat="0" applyAlignment="0" applyProtection="0"/>
    <xf numFmtId="0" fontId="23" fillId="7" borderId="172" applyNumberFormat="0" applyAlignment="0" applyProtection="0"/>
    <xf numFmtId="0" fontId="23" fillId="7" borderId="172"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73" applyNumberFormat="0" applyFont="0" applyAlignment="0" applyProtection="0"/>
    <xf numFmtId="0" fontId="4" fillId="23" borderId="173" applyNumberFormat="0" applyFont="0" applyAlignment="0" applyProtection="0"/>
    <xf numFmtId="0" fontId="4" fillId="23" borderId="173" applyNumberFormat="0" applyFont="0" applyAlignment="0" applyProtection="0"/>
    <xf numFmtId="0" fontId="4" fillId="23" borderId="173" applyNumberFormat="0" applyFont="0" applyAlignment="0" applyProtection="0"/>
    <xf numFmtId="0" fontId="4" fillId="23" borderId="173" applyNumberFormat="0" applyFont="0" applyAlignment="0" applyProtection="0"/>
    <xf numFmtId="0" fontId="4" fillId="23" borderId="173" applyNumberFormat="0" applyFont="0" applyAlignment="0" applyProtection="0"/>
    <xf numFmtId="0" fontId="4" fillId="23" borderId="173" applyNumberFormat="0" applyFont="0" applyAlignment="0" applyProtection="0"/>
    <xf numFmtId="0" fontId="4" fillId="23" borderId="173" applyNumberFormat="0" applyFont="0" applyAlignment="0" applyProtection="0"/>
    <xf numFmtId="0" fontId="4" fillId="23" borderId="173" applyNumberFormat="0" applyFont="0" applyAlignment="0" applyProtection="0"/>
    <xf numFmtId="0" fontId="4" fillId="23" borderId="173" applyNumberFormat="0" applyFont="0" applyAlignment="0" applyProtection="0"/>
    <xf numFmtId="0" fontId="4" fillId="23" borderId="173" applyNumberFormat="0" applyFont="0" applyAlignment="0" applyProtection="0"/>
    <xf numFmtId="0" fontId="4" fillId="23" borderId="173" applyNumberFormat="0" applyFont="0" applyAlignment="0" applyProtection="0"/>
    <xf numFmtId="0" fontId="4" fillId="23" borderId="173" applyNumberFormat="0" applyFont="0" applyAlignment="0" applyProtection="0"/>
    <xf numFmtId="0" fontId="4" fillId="23" borderId="173" applyNumberFormat="0" applyFont="0" applyAlignment="0" applyProtection="0"/>
    <xf numFmtId="0" fontId="4" fillId="23" borderId="173" applyNumberFormat="0" applyFont="0" applyAlignment="0" applyProtection="0"/>
    <xf numFmtId="0" fontId="4" fillId="23" borderId="173" applyNumberFormat="0" applyFont="0" applyAlignment="0" applyProtection="0"/>
    <xf numFmtId="0" fontId="4" fillId="23" borderId="173" applyNumberFormat="0" applyFont="0" applyAlignment="0" applyProtection="0"/>
    <xf numFmtId="0" fontId="4" fillId="23" borderId="173" applyNumberFormat="0" applyFont="0" applyAlignment="0" applyProtection="0"/>
    <xf numFmtId="0" fontId="4" fillId="23" borderId="173" applyNumberFormat="0" applyFont="0" applyAlignment="0" applyProtection="0"/>
    <xf numFmtId="0" fontId="4" fillId="23" borderId="173" applyNumberFormat="0" applyFont="0" applyAlignment="0" applyProtection="0"/>
    <xf numFmtId="0" fontId="4" fillId="23" borderId="173" applyNumberFormat="0" applyFont="0" applyAlignment="0" applyProtection="0"/>
    <xf numFmtId="0" fontId="4" fillId="23" borderId="173" applyNumberFormat="0" applyFont="0" applyAlignment="0" applyProtection="0"/>
    <xf numFmtId="0" fontId="4" fillId="23" borderId="173" applyNumberFormat="0" applyFont="0" applyAlignment="0" applyProtection="0"/>
    <xf numFmtId="0" fontId="4" fillId="23" borderId="173" applyNumberFormat="0" applyFont="0" applyAlignment="0" applyProtection="0"/>
    <xf numFmtId="0" fontId="4" fillId="23" borderId="173" applyNumberFormat="0" applyFont="0" applyAlignment="0" applyProtection="0"/>
    <xf numFmtId="0" fontId="4" fillId="23" borderId="173" applyNumberFormat="0" applyFont="0" applyAlignment="0" applyProtection="0"/>
    <xf numFmtId="0" fontId="4" fillId="23" borderId="173" applyNumberFormat="0" applyFont="0" applyAlignment="0" applyProtection="0"/>
    <xf numFmtId="0" fontId="4" fillId="23" borderId="173" applyNumberFormat="0" applyFont="0" applyAlignment="0" applyProtection="0"/>
    <xf numFmtId="0" fontId="4" fillId="23" borderId="173" applyNumberFormat="0" applyFont="0" applyAlignment="0" applyProtection="0"/>
    <xf numFmtId="0" fontId="4" fillId="23" borderId="173" applyNumberFormat="0" applyFont="0" applyAlignment="0" applyProtection="0"/>
    <xf numFmtId="0" fontId="4" fillId="23" borderId="173" applyNumberFormat="0" applyFont="0" applyAlignment="0" applyProtection="0"/>
    <xf numFmtId="0" fontId="4" fillId="23" borderId="173" applyNumberFormat="0" applyFont="0" applyAlignment="0" applyProtection="0"/>
    <xf numFmtId="0" fontId="4" fillId="23" borderId="173" applyNumberFormat="0" applyFont="0" applyAlignment="0" applyProtection="0"/>
    <xf numFmtId="0" fontId="4" fillId="23" borderId="173" applyNumberFormat="0" applyFont="0" applyAlignment="0" applyProtection="0"/>
    <xf numFmtId="0" fontId="4" fillId="23" borderId="173" applyNumberFormat="0" applyFont="0" applyAlignment="0" applyProtection="0"/>
    <xf numFmtId="0" fontId="4" fillId="23" borderId="173" applyNumberFormat="0" applyFont="0" applyAlignment="0" applyProtection="0"/>
    <xf numFmtId="0" fontId="4" fillId="23" borderId="173" applyNumberFormat="0" applyFont="0" applyAlignment="0" applyProtection="0"/>
    <xf numFmtId="0" fontId="4" fillId="23" borderId="173" applyNumberFormat="0" applyFon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23" fillId="7" borderId="176" applyNumberFormat="0" applyAlignment="0" applyProtection="0"/>
    <xf numFmtId="0" fontId="18" fillId="16" borderId="180" applyNumberFormat="0" applyAlignment="0" applyProtection="0"/>
    <xf numFmtId="0" fontId="31" fillId="0" borderId="183" applyNumberFormat="0" applyFill="0" applyAlignment="0" applyProtection="0"/>
    <xf numFmtId="0" fontId="23" fillId="7" borderId="180" applyNumberFormat="0" applyAlignment="0" applyProtection="0"/>
    <xf numFmtId="0" fontId="18" fillId="16" borderId="180" applyNumberFormat="0" applyAlignment="0" applyProtection="0"/>
    <xf numFmtId="0" fontId="23" fillId="7" borderId="180" applyNumberFormat="0" applyAlignment="0" applyProtection="0"/>
    <xf numFmtId="0" fontId="4" fillId="23" borderId="181" applyNumberFormat="0" applyFont="0" applyAlignment="0" applyProtection="0"/>
    <xf numFmtId="0" fontId="18" fillId="16" borderId="180" applyNumberFormat="0" applyAlignment="0" applyProtection="0"/>
    <xf numFmtId="0" fontId="18" fillId="16" borderId="180" applyNumberFormat="0" applyAlignment="0" applyProtection="0"/>
    <xf numFmtId="0" fontId="31" fillId="0" borderId="183" applyNumberFormat="0" applyFill="0" applyAlignment="0" applyProtection="0"/>
    <xf numFmtId="0" fontId="18" fillId="16" borderId="180" applyNumberFormat="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4" fillId="23" borderId="173" applyNumberFormat="0" applyFont="0" applyAlignment="0" applyProtection="0"/>
    <xf numFmtId="0" fontId="4" fillId="23" borderId="173" applyNumberFormat="0" applyFont="0" applyAlignment="0" applyProtection="0"/>
    <xf numFmtId="0" fontId="4" fillId="23" borderId="173" applyNumberFormat="0" applyFont="0" applyAlignment="0" applyProtection="0"/>
    <xf numFmtId="0" fontId="4" fillId="23" borderId="173" applyNumberFormat="0" applyFont="0" applyAlignment="0" applyProtection="0"/>
    <xf numFmtId="0" fontId="4" fillId="23" borderId="173" applyNumberFormat="0" applyFont="0" applyAlignment="0" applyProtection="0"/>
    <xf numFmtId="0" fontId="4" fillId="23" borderId="173" applyNumberFormat="0" applyFont="0" applyAlignment="0" applyProtection="0"/>
    <xf numFmtId="0" fontId="4" fillId="23" borderId="173" applyNumberFormat="0" applyFont="0" applyAlignment="0" applyProtection="0"/>
    <xf numFmtId="0" fontId="4" fillId="23" borderId="173" applyNumberFormat="0" applyFont="0" applyAlignment="0" applyProtection="0"/>
    <xf numFmtId="0" fontId="4" fillId="23" borderId="173" applyNumberFormat="0" applyFont="0" applyAlignment="0" applyProtection="0"/>
    <xf numFmtId="0" fontId="4" fillId="23" borderId="173" applyNumberFormat="0" applyFont="0" applyAlignment="0" applyProtection="0"/>
    <xf numFmtId="0" fontId="4" fillId="23" borderId="173" applyNumberFormat="0" applyFont="0" applyAlignment="0" applyProtection="0"/>
    <xf numFmtId="0" fontId="4" fillId="23" borderId="173" applyNumberFormat="0" applyFont="0" applyAlignment="0" applyProtection="0"/>
    <xf numFmtId="0" fontId="4" fillId="23" borderId="173" applyNumberFormat="0" applyFont="0" applyAlignment="0" applyProtection="0"/>
    <xf numFmtId="0" fontId="4" fillId="23" borderId="173" applyNumberFormat="0" applyFont="0" applyAlignment="0" applyProtection="0"/>
    <xf numFmtId="0" fontId="4" fillId="23" borderId="173" applyNumberFormat="0" applyFont="0" applyAlignment="0" applyProtection="0"/>
    <xf numFmtId="0" fontId="4" fillId="23" borderId="173" applyNumberFormat="0" applyFont="0" applyAlignment="0" applyProtection="0"/>
    <xf numFmtId="0" fontId="4" fillId="23" borderId="173" applyNumberFormat="0" applyFont="0" applyAlignment="0" applyProtection="0"/>
    <xf numFmtId="0" fontId="4" fillId="23" borderId="173" applyNumberFormat="0" applyFont="0" applyAlignment="0" applyProtection="0"/>
    <xf numFmtId="0" fontId="4" fillId="23" borderId="173" applyNumberFormat="0" applyFont="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72" applyNumberFormat="0" applyAlignment="0" applyProtection="0"/>
    <xf numFmtId="0" fontId="23" fillId="7" borderId="172" applyNumberFormat="0" applyAlignment="0" applyProtection="0"/>
    <xf numFmtId="0" fontId="23" fillId="7" borderId="172" applyNumberFormat="0" applyAlignment="0" applyProtection="0"/>
    <xf numFmtId="0" fontId="23" fillId="7" borderId="172" applyNumberFormat="0" applyAlignment="0" applyProtection="0"/>
    <xf numFmtId="0" fontId="23" fillId="7" borderId="172" applyNumberFormat="0" applyAlignment="0" applyProtection="0"/>
    <xf numFmtId="0" fontId="23" fillId="7" borderId="172" applyNumberFormat="0" applyAlignment="0" applyProtection="0"/>
    <xf numFmtId="0" fontId="23" fillId="7" borderId="172" applyNumberFormat="0" applyAlignment="0" applyProtection="0"/>
    <xf numFmtId="0" fontId="23" fillId="7" borderId="172" applyNumberFormat="0" applyAlignment="0" applyProtection="0"/>
    <xf numFmtId="0" fontId="23" fillId="7" borderId="172" applyNumberFormat="0" applyAlignment="0" applyProtection="0"/>
    <xf numFmtId="0" fontId="23" fillId="7" borderId="172" applyNumberFormat="0" applyAlignment="0" applyProtection="0"/>
    <xf numFmtId="0" fontId="23" fillId="7" borderId="172" applyNumberFormat="0" applyAlignment="0" applyProtection="0"/>
    <xf numFmtId="0" fontId="23" fillId="7" borderId="172" applyNumberFormat="0" applyAlignment="0" applyProtection="0"/>
    <xf numFmtId="0" fontId="23" fillId="7" borderId="172" applyNumberFormat="0" applyAlignment="0" applyProtection="0"/>
    <xf numFmtId="0" fontId="23" fillId="7" borderId="172" applyNumberFormat="0" applyAlignment="0" applyProtection="0"/>
    <xf numFmtId="0" fontId="23" fillId="7" borderId="172" applyNumberFormat="0" applyAlignment="0" applyProtection="0"/>
    <xf numFmtId="0" fontId="23" fillId="7" borderId="172" applyNumberFormat="0" applyAlignment="0" applyProtection="0"/>
    <xf numFmtId="0" fontId="23" fillId="7" borderId="172" applyNumberFormat="0" applyAlignment="0" applyProtection="0"/>
    <xf numFmtId="0" fontId="18" fillId="16" borderId="172" applyNumberFormat="0" applyAlignment="0" applyProtection="0"/>
    <xf numFmtId="0" fontId="18" fillId="16" borderId="172" applyNumberFormat="0" applyAlignment="0" applyProtection="0"/>
    <xf numFmtId="0" fontId="18" fillId="16" borderId="172" applyNumberFormat="0" applyAlignment="0" applyProtection="0"/>
    <xf numFmtId="0" fontId="18" fillId="16" borderId="172" applyNumberFormat="0" applyAlignment="0" applyProtection="0"/>
    <xf numFmtId="0" fontId="18" fillId="16" borderId="172" applyNumberFormat="0" applyAlignment="0" applyProtection="0"/>
    <xf numFmtId="0" fontId="18" fillId="16" borderId="172" applyNumberFormat="0" applyAlignment="0" applyProtection="0"/>
    <xf numFmtId="0" fontId="18" fillId="16" borderId="172" applyNumberFormat="0" applyAlignment="0" applyProtection="0"/>
    <xf numFmtId="0" fontId="18" fillId="16" borderId="172" applyNumberFormat="0" applyAlignment="0" applyProtection="0"/>
    <xf numFmtId="0" fontId="18" fillId="16" borderId="172" applyNumberFormat="0" applyAlignment="0" applyProtection="0"/>
    <xf numFmtId="0" fontId="18" fillId="16" borderId="172" applyNumberFormat="0" applyAlignment="0" applyProtection="0"/>
    <xf numFmtId="0" fontId="18" fillId="16" borderId="172" applyNumberFormat="0" applyAlignment="0" applyProtection="0"/>
    <xf numFmtId="0" fontId="18" fillId="16" borderId="172" applyNumberFormat="0" applyAlignment="0" applyProtection="0"/>
    <xf numFmtId="0" fontId="18" fillId="16" borderId="172" applyNumberFormat="0" applyAlignment="0" applyProtection="0"/>
    <xf numFmtId="0" fontId="18" fillId="16" borderId="172" applyNumberFormat="0" applyAlignment="0" applyProtection="0"/>
    <xf numFmtId="0" fontId="18" fillId="16" borderId="172" applyNumberFormat="0" applyAlignment="0" applyProtection="0"/>
    <xf numFmtId="0" fontId="18" fillId="16" borderId="172" applyNumberFormat="0" applyAlignment="0" applyProtection="0"/>
    <xf numFmtId="0" fontId="18" fillId="16" borderId="172" applyNumberFormat="0" applyAlignment="0" applyProtection="0"/>
    <xf numFmtId="0" fontId="18" fillId="16" borderId="172" applyNumberFormat="0" applyAlignment="0" applyProtection="0"/>
    <xf numFmtId="0" fontId="18" fillId="16" borderId="172" applyNumberFormat="0" applyAlignment="0" applyProtection="0"/>
    <xf numFmtId="0" fontId="18" fillId="16" borderId="172" applyNumberFormat="0" applyAlignment="0" applyProtection="0"/>
    <xf numFmtId="0" fontId="18" fillId="16" borderId="172" applyNumberFormat="0" applyAlignment="0" applyProtection="0"/>
    <xf numFmtId="0" fontId="18" fillId="16" borderId="172" applyNumberFormat="0" applyAlignment="0" applyProtection="0"/>
    <xf numFmtId="0" fontId="18" fillId="16" borderId="172" applyNumberFormat="0" applyAlignment="0" applyProtection="0"/>
    <xf numFmtId="0" fontId="18" fillId="16" borderId="172" applyNumberFormat="0" applyAlignment="0" applyProtection="0"/>
    <xf numFmtId="0" fontId="18" fillId="16" borderId="172" applyNumberFormat="0" applyAlignment="0" applyProtection="0"/>
    <xf numFmtId="0" fontId="18" fillId="16" borderId="172" applyNumberFormat="0" applyAlignment="0" applyProtection="0"/>
    <xf numFmtId="0" fontId="18" fillId="16" borderId="172" applyNumberFormat="0" applyAlignment="0" applyProtection="0"/>
    <xf numFmtId="0" fontId="18" fillId="16" borderId="172" applyNumberFormat="0" applyAlignment="0" applyProtection="0"/>
    <xf numFmtId="0" fontId="18" fillId="16" borderId="172" applyNumberFormat="0" applyAlignment="0" applyProtection="0"/>
    <xf numFmtId="0" fontId="18" fillId="16" borderId="172" applyNumberFormat="0" applyAlignment="0" applyProtection="0"/>
    <xf numFmtId="0" fontId="18" fillId="16" borderId="172" applyNumberFormat="0" applyAlignment="0" applyProtection="0"/>
    <xf numFmtId="0" fontId="18" fillId="16" borderId="172" applyNumberFormat="0" applyAlignment="0" applyProtection="0"/>
    <xf numFmtId="0" fontId="18" fillId="16" borderId="172" applyNumberFormat="0" applyAlignment="0" applyProtection="0"/>
    <xf numFmtId="0" fontId="18" fillId="16" borderId="172" applyNumberFormat="0" applyAlignment="0" applyProtection="0"/>
    <xf numFmtId="0" fontId="23" fillId="7" borderId="172" applyNumberFormat="0" applyAlignment="0" applyProtection="0"/>
    <xf numFmtId="0" fontId="23" fillId="7" borderId="172" applyNumberFormat="0" applyAlignment="0" applyProtection="0"/>
    <xf numFmtId="0" fontId="23" fillId="7" borderId="172" applyNumberFormat="0" applyAlignment="0" applyProtection="0"/>
    <xf numFmtId="0" fontId="23" fillId="7" borderId="172" applyNumberFormat="0" applyAlignment="0" applyProtection="0"/>
    <xf numFmtId="0" fontId="23" fillId="7" borderId="172" applyNumberFormat="0" applyAlignment="0" applyProtection="0"/>
    <xf numFmtId="0" fontId="23" fillId="7" borderId="172" applyNumberFormat="0" applyAlignment="0" applyProtection="0"/>
    <xf numFmtId="0" fontId="23" fillId="7" borderId="172" applyNumberFormat="0" applyAlignment="0" applyProtection="0"/>
    <xf numFmtId="0" fontId="23" fillId="7" borderId="172" applyNumberFormat="0" applyAlignment="0" applyProtection="0"/>
    <xf numFmtId="0" fontId="23" fillId="7" borderId="172" applyNumberFormat="0" applyAlignment="0" applyProtection="0"/>
    <xf numFmtId="0" fontId="23" fillId="7" borderId="172" applyNumberFormat="0" applyAlignment="0" applyProtection="0"/>
    <xf numFmtId="0" fontId="23" fillId="7" borderId="172" applyNumberFormat="0" applyAlignment="0" applyProtection="0"/>
    <xf numFmtId="0" fontId="23" fillId="7" borderId="172" applyNumberFormat="0" applyAlignment="0" applyProtection="0"/>
    <xf numFmtId="0" fontId="23" fillId="7" borderId="172" applyNumberFormat="0" applyAlignment="0" applyProtection="0"/>
    <xf numFmtId="0" fontId="23" fillId="7" borderId="172" applyNumberFormat="0" applyAlignment="0" applyProtection="0"/>
    <xf numFmtId="0" fontId="23" fillId="7" borderId="172" applyNumberFormat="0" applyAlignment="0" applyProtection="0"/>
    <xf numFmtId="0" fontId="23" fillId="7" borderId="172" applyNumberFormat="0" applyAlignment="0" applyProtection="0"/>
    <xf numFmtId="0" fontId="23" fillId="7" borderId="172"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73" applyNumberFormat="0" applyFont="0" applyAlignment="0" applyProtection="0"/>
    <xf numFmtId="0" fontId="4" fillId="23" borderId="173" applyNumberFormat="0" applyFont="0" applyAlignment="0" applyProtection="0"/>
    <xf numFmtId="0" fontId="4" fillId="23" borderId="173" applyNumberFormat="0" applyFont="0" applyAlignment="0" applyProtection="0"/>
    <xf numFmtId="0" fontId="4" fillId="23" borderId="173" applyNumberFormat="0" applyFont="0" applyAlignment="0" applyProtection="0"/>
    <xf numFmtId="0" fontId="4" fillId="23" borderId="173" applyNumberFormat="0" applyFont="0" applyAlignment="0" applyProtection="0"/>
    <xf numFmtId="0" fontId="4" fillId="23" borderId="173" applyNumberFormat="0" applyFont="0" applyAlignment="0" applyProtection="0"/>
    <xf numFmtId="0" fontId="4" fillId="23" borderId="173" applyNumberFormat="0" applyFont="0" applyAlignment="0" applyProtection="0"/>
    <xf numFmtId="0" fontId="4" fillId="23" borderId="173" applyNumberFormat="0" applyFont="0" applyAlignment="0" applyProtection="0"/>
    <xf numFmtId="0" fontId="4" fillId="23" borderId="173" applyNumberFormat="0" applyFont="0" applyAlignment="0" applyProtection="0"/>
    <xf numFmtId="0" fontId="4" fillId="23" borderId="173" applyNumberFormat="0" applyFont="0" applyAlignment="0" applyProtection="0"/>
    <xf numFmtId="0" fontId="4" fillId="23" borderId="173" applyNumberFormat="0" applyFont="0" applyAlignment="0" applyProtection="0"/>
    <xf numFmtId="0" fontId="4" fillId="23" borderId="173" applyNumberFormat="0" applyFont="0" applyAlignment="0" applyProtection="0"/>
    <xf numFmtId="0" fontId="4" fillId="23" borderId="173" applyNumberFormat="0" applyFont="0" applyAlignment="0" applyProtection="0"/>
    <xf numFmtId="0" fontId="4" fillId="23" borderId="173" applyNumberFormat="0" applyFont="0" applyAlignment="0" applyProtection="0"/>
    <xf numFmtId="0" fontId="4" fillId="23" borderId="173" applyNumberFormat="0" applyFont="0" applyAlignment="0" applyProtection="0"/>
    <xf numFmtId="0" fontId="4" fillId="23" borderId="173" applyNumberFormat="0" applyFont="0" applyAlignment="0" applyProtection="0"/>
    <xf numFmtId="0" fontId="4" fillId="23" borderId="173" applyNumberFormat="0" applyFont="0" applyAlignment="0" applyProtection="0"/>
    <xf numFmtId="0" fontId="4" fillId="23" borderId="173" applyNumberFormat="0" applyFont="0" applyAlignment="0" applyProtection="0"/>
    <xf numFmtId="0" fontId="4" fillId="23" borderId="173" applyNumberFormat="0" applyFon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77" applyNumberFormat="0" applyFont="0" applyAlignment="0" applyProtection="0"/>
    <xf numFmtId="0" fontId="23" fillId="7" borderId="176" applyNumberFormat="0" applyAlignment="0" applyProtection="0"/>
    <xf numFmtId="0" fontId="18" fillId="16" borderId="180" applyNumberFormat="0" applyAlignment="0" applyProtection="0"/>
    <xf numFmtId="0" fontId="31" fillId="0" borderId="183" applyNumberFormat="0" applyFill="0" applyAlignment="0" applyProtection="0"/>
    <xf numFmtId="0" fontId="18" fillId="16" borderId="180" applyNumberFormat="0" applyAlignment="0" applyProtection="0"/>
    <xf numFmtId="0" fontId="31" fillId="0" borderId="179" applyNumberFormat="0" applyFill="0" applyAlignment="0" applyProtection="0"/>
    <xf numFmtId="0" fontId="26" fillId="16" borderId="182" applyNumberFormat="0" applyAlignment="0" applyProtection="0"/>
    <xf numFmtId="0" fontId="23" fillId="7" borderId="180" applyNumberFormat="0" applyAlignment="0" applyProtection="0"/>
    <xf numFmtId="0" fontId="18" fillId="16" borderId="180" applyNumberFormat="0" applyAlignment="0" applyProtection="0"/>
    <xf numFmtId="0" fontId="31" fillId="0" borderId="183" applyNumberFormat="0" applyFill="0" applyAlignment="0" applyProtection="0"/>
    <xf numFmtId="0" fontId="4" fillId="23" borderId="181" applyNumberFormat="0" applyFont="0" applyAlignment="0" applyProtection="0"/>
    <xf numFmtId="0" fontId="23" fillId="7" borderId="180" applyNumberForma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31" fillId="0" borderId="179" applyNumberFormat="0" applyFill="0" applyAlignment="0" applyProtection="0"/>
    <xf numFmtId="0" fontId="4" fillId="23" borderId="181" applyNumberFormat="0" applyFont="0" applyAlignment="0" applyProtection="0"/>
    <xf numFmtId="0" fontId="31" fillId="0" borderId="183" applyNumberFormat="0" applyFill="0" applyAlignment="0" applyProtection="0"/>
    <xf numFmtId="0" fontId="31" fillId="0" borderId="183" applyNumberFormat="0" applyFill="0" applyAlignment="0" applyProtection="0"/>
    <xf numFmtId="0" fontId="26" fillId="16" borderId="178" applyNumberFormat="0" applyAlignment="0" applyProtection="0"/>
    <xf numFmtId="0" fontId="26" fillId="16" borderId="182" applyNumberFormat="0" applyAlignment="0" applyProtection="0"/>
    <xf numFmtId="0" fontId="4" fillId="23" borderId="181" applyNumberFormat="0" applyFont="0" applyAlignment="0" applyProtection="0"/>
    <xf numFmtId="0" fontId="4" fillId="23" borderId="181" applyNumberFormat="0" applyFont="0" applyAlignment="0" applyProtection="0"/>
    <xf numFmtId="0" fontId="26" fillId="16" borderId="182" applyNumberFormat="0" applyAlignment="0" applyProtection="0"/>
    <xf numFmtId="0" fontId="23" fillId="7" borderId="180" applyNumberFormat="0" applyAlignment="0" applyProtection="0"/>
    <xf numFmtId="0" fontId="18" fillId="16" borderId="180" applyNumberForma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26" fillId="16" borderId="182" applyNumberFormat="0" applyAlignment="0" applyProtection="0"/>
    <xf numFmtId="0" fontId="23" fillId="7" borderId="180" applyNumberFormat="0" applyAlignment="0" applyProtection="0"/>
    <xf numFmtId="0" fontId="4" fillId="23" borderId="181" applyNumberFormat="0" applyFont="0" applyAlignment="0" applyProtection="0"/>
    <xf numFmtId="0" fontId="4" fillId="23" borderId="181" applyNumberFormat="0" applyFont="0" applyAlignment="0" applyProtection="0"/>
    <xf numFmtId="0" fontId="26" fillId="16" borderId="182" applyNumberFormat="0" applyAlignment="0" applyProtection="0"/>
    <xf numFmtId="0" fontId="4" fillId="23" borderId="181" applyNumberFormat="0" applyFont="0" applyAlignment="0" applyProtection="0"/>
    <xf numFmtId="0" fontId="31" fillId="0" borderId="183" applyNumberFormat="0" applyFill="0" applyAlignment="0" applyProtection="0"/>
    <xf numFmtId="0" fontId="31" fillId="0" borderId="183" applyNumberFormat="0" applyFill="0" applyAlignment="0" applyProtection="0"/>
    <xf numFmtId="0" fontId="26" fillId="16" borderId="178" applyNumberFormat="0" applyAlignment="0" applyProtection="0"/>
    <xf numFmtId="0" fontId="26" fillId="16" borderId="182" applyNumberFormat="0" applyAlignment="0" applyProtection="0"/>
    <xf numFmtId="0" fontId="31" fillId="0" borderId="183" applyNumberFormat="0" applyFill="0" applyAlignment="0" applyProtection="0"/>
    <xf numFmtId="0" fontId="4" fillId="23" borderId="181" applyNumberFormat="0" applyFont="0" applyAlignment="0" applyProtection="0"/>
    <xf numFmtId="0" fontId="31" fillId="0" borderId="183" applyNumberFormat="0" applyFill="0" applyAlignment="0" applyProtection="0"/>
    <xf numFmtId="0" fontId="23" fillId="7" borderId="180" applyNumberFormat="0" applyAlignment="0" applyProtection="0"/>
    <xf numFmtId="0" fontId="31" fillId="0" borderId="183" applyNumberFormat="0" applyFill="0" applyAlignment="0" applyProtection="0"/>
    <xf numFmtId="0" fontId="23" fillId="7" borderId="180" applyNumberFormat="0" applyAlignment="0" applyProtection="0"/>
    <xf numFmtId="0" fontId="4" fillId="23" borderId="181" applyNumberFormat="0" applyFont="0" applyAlignment="0" applyProtection="0"/>
    <xf numFmtId="0" fontId="31" fillId="0" borderId="183" applyNumberFormat="0" applyFill="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43" fontId="33" fillId="0" borderId="0" applyFont="0" applyFill="0" applyBorder="0" applyAlignment="0" applyProtection="0"/>
    <xf numFmtId="0" fontId="18" fillId="16" borderId="172" applyNumberFormat="0" applyAlignment="0" applyProtection="0"/>
    <xf numFmtId="0" fontId="18" fillId="16" borderId="172" applyNumberFormat="0" applyAlignment="0" applyProtection="0"/>
    <xf numFmtId="0" fontId="18" fillId="16" borderId="172" applyNumberFormat="0" applyAlignment="0" applyProtection="0"/>
    <xf numFmtId="0" fontId="18" fillId="16" borderId="172" applyNumberFormat="0" applyAlignment="0" applyProtection="0"/>
    <xf numFmtId="0" fontId="18" fillId="16" borderId="172" applyNumberFormat="0" applyAlignment="0" applyProtection="0"/>
    <xf numFmtId="0" fontId="18" fillId="16" borderId="172" applyNumberFormat="0" applyAlignment="0" applyProtection="0"/>
    <xf numFmtId="0" fontId="18" fillId="16" borderId="172" applyNumberFormat="0" applyAlignment="0" applyProtection="0"/>
    <xf numFmtId="0" fontId="18" fillId="16" borderId="172" applyNumberFormat="0" applyAlignment="0" applyProtection="0"/>
    <xf numFmtId="0" fontId="18" fillId="16" borderId="172" applyNumberFormat="0" applyAlignment="0" applyProtection="0"/>
    <xf numFmtId="0" fontId="18" fillId="16" borderId="172" applyNumberFormat="0" applyAlignment="0" applyProtection="0"/>
    <xf numFmtId="0" fontId="18" fillId="16" borderId="172" applyNumberFormat="0" applyAlignment="0" applyProtection="0"/>
    <xf numFmtId="0" fontId="18" fillId="16" borderId="172" applyNumberFormat="0" applyAlignment="0" applyProtection="0"/>
    <xf numFmtId="0" fontId="18" fillId="16" borderId="172" applyNumberFormat="0" applyAlignment="0" applyProtection="0"/>
    <xf numFmtId="0" fontId="18" fillId="16" borderId="172" applyNumberFormat="0" applyAlignment="0" applyProtection="0"/>
    <xf numFmtId="0" fontId="18" fillId="16" borderId="172" applyNumberFormat="0" applyAlignment="0" applyProtection="0"/>
    <xf numFmtId="0" fontId="18" fillId="16" borderId="172" applyNumberFormat="0" applyAlignment="0" applyProtection="0"/>
    <xf numFmtId="0" fontId="18" fillId="16" borderId="172"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23" fillId="7" borderId="172" applyNumberFormat="0" applyAlignment="0" applyProtection="0"/>
    <xf numFmtId="0" fontId="23" fillId="7" borderId="172" applyNumberFormat="0" applyAlignment="0" applyProtection="0"/>
    <xf numFmtId="0" fontId="23" fillId="7" borderId="172" applyNumberFormat="0" applyAlignment="0" applyProtection="0"/>
    <xf numFmtId="0" fontId="23" fillId="7" borderId="172" applyNumberFormat="0" applyAlignment="0" applyProtection="0"/>
    <xf numFmtId="0" fontId="23" fillId="7" borderId="172" applyNumberFormat="0" applyAlignment="0" applyProtection="0"/>
    <xf numFmtId="0" fontId="23" fillId="7" borderId="172" applyNumberFormat="0" applyAlignment="0" applyProtection="0"/>
    <xf numFmtId="0" fontId="23" fillId="7" borderId="172" applyNumberFormat="0" applyAlignment="0" applyProtection="0"/>
    <xf numFmtId="0" fontId="23" fillId="7" borderId="172" applyNumberFormat="0" applyAlignment="0" applyProtection="0"/>
    <xf numFmtId="0" fontId="23" fillId="7" borderId="172" applyNumberFormat="0" applyAlignment="0" applyProtection="0"/>
    <xf numFmtId="0" fontId="23" fillId="7" borderId="172" applyNumberFormat="0" applyAlignment="0" applyProtection="0"/>
    <xf numFmtId="0" fontId="23" fillId="7" borderId="172" applyNumberFormat="0" applyAlignment="0" applyProtection="0"/>
    <xf numFmtId="0" fontId="23" fillId="7" borderId="172" applyNumberFormat="0" applyAlignment="0" applyProtection="0"/>
    <xf numFmtId="0" fontId="23" fillId="7" borderId="172" applyNumberFormat="0" applyAlignment="0" applyProtection="0"/>
    <xf numFmtId="0" fontId="23" fillId="7" borderId="172" applyNumberFormat="0" applyAlignment="0" applyProtection="0"/>
    <xf numFmtId="0" fontId="23" fillId="7" borderId="172" applyNumberFormat="0" applyAlignment="0" applyProtection="0"/>
    <xf numFmtId="0" fontId="23" fillId="7" borderId="172" applyNumberFormat="0" applyAlignment="0" applyProtection="0"/>
    <xf numFmtId="0" fontId="23" fillId="7" borderId="172"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73" applyNumberFormat="0" applyFont="0" applyAlignment="0" applyProtection="0"/>
    <xf numFmtId="0" fontId="4" fillId="23" borderId="173" applyNumberFormat="0" applyFont="0" applyAlignment="0" applyProtection="0"/>
    <xf numFmtId="0" fontId="4" fillId="23" borderId="173" applyNumberFormat="0" applyFont="0" applyAlignment="0" applyProtection="0"/>
    <xf numFmtId="0" fontId="4" fillId="23" borderId="173" applyNumberFormat="0" applyFont="0" applyAlignment="0" applyProtection="0"/>
    <xf numFmtId="0" fontId="4" fillId="23" borderId="173" applyNumberFormat="0" applyFont="0" applyAlignment="0" applyProtection="0"/>
    <xf numFmtId="0" fontId="4" fillId="23" borderId="173" applyNumberFormat="0" applyFont="0" applyAlignment="0" applyProtection="0"/>
    <xf numFmtId="0" fontId="4" fillId="23" borderId="173" applyNumberFormat="0" applyFont="0" applyAlignment="0" applyProtection="0"/>
    <xf numFmtId="0" fontId="4" fillId="23" borderId="173" applyNumberFormat="0" applyFont="0" applyAlignment="0" applyProtection="0"/>
    <xf numFmtId="0" fontId="4" fillId="23" borderId="173" applyNumberFormat="0" applyFont="0" applyAlignment="0" applyProtection="0"/>
    <xf numFmtId="0" fontId="4" fillId="23" borderId="173" applyNumberFormat="0" applyFont="0" applyAlignment="0" applyProtection="0"/>
    <xf numFmtId="0" fontId="4" fillId="23" borderId="173" applyNumberFormat="0" applyFont="0" applyAlignment="0" applyProtection="0"/>
    <xf numFmtId="0" fontId="4" fillId="23" borderId="173" applyNumberFormat="0" applyFont="0" applyAlignment="0" applyProtection="0"/>
    <xf numFmtId="0" fontId="4" fillId="23" borderId="173"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73" applyNumberFormat="0" applyFont="0" applyAlignment="0" applyProtection="0"/>
    <xf numFmtId="0" fontId="4" fillId="23" borderId="173"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73" applyNumberFormat="0" applyFont="0" applyAlignment="0" applyProtection="0"/>
    <xf numFmtId="0" fontId="4" fillId="23" borderId="173" applyNumberFormat="0" applyFont="0" applyAlignment="0" applyProtection="0"/>
    <xf numFmtId="0" fontId="4" fillId="23" borderId="173"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73" applyNumberFormat="0" applyFon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0" fontId="18" fillId="16" borderId="172" applyNumberFormat="0" applyAlignment="0" applyProtection="0"/>
    <xf numFmtId="0" fontId="18" fillId="16" borderId="172" applyNumberFormat="0" applyAlignment="0" applyProtection="0"/>
    <xf numFmtId="0" fontId="18" fillId="16" borderId="172" applyNumberFormat="0" applyAlignment="0" applyProtection="0"/>
    <xf numFmtId="0" fontId="18" fillId="16" borderId="172" applyNumberFormat="0" applyAlignment="0" applyProtection="0"/>
    <xf numFmtId="0" fontId="18" fillId="16" borderId="172" applyNumberFormat="0" applyAlignment="0" applyProtection="0"/>
    <xf numFmtId="0" fontId="18" fillId="16" borderId="172" applyNumberFormat="0" applyAlignment="0" applyProtection="0"/>
    <xf numFmtId="0" fontId="18" fillId="16" borderId="172" applyNumberFormat="0" applyAlignment="0" applyProtection="0"/>
    <xf numFmtId="0" fontId="18" fillId="16" borderId="172" applyNumberFormat="0" applyAlignment="0" applyProtection="0"/>
    <xf numFmtId="0" fontId="18" fillId="16" borderId="172" applyNumberFormat="0" applyAlignment="0" applyProtection="0"/>
    <xf numFmtId="0" fontId="18" fillId="16" borderId="172" applyNumberFormat="0" applyAlignment="0" applyProtection="0"/>
    <xf numFmtId="0" fontId="18" fillId="16" borderId="172" applyNumberFormat="0" applyAlignment="0" applyProtection="0"/>
    <xf numFmtId="0" fontId="18" fillId="16" borderId="172" applyNumberFormat="0" applyAlignment="0" applyProtection="0"/>
    <xf numFmtId="0" fontId="18" fillId="16" borderId="172" applyNumberFormat="0" applyAlignment="0" applyProtection="0"/>
    <xf numFmtId="0" fontId="18" fillId="16" borderId="172" applyNumberFormat="0" applyAlignment="0" applyProtection="0"/>
    <xf numFmtId="0" fontId="18" fillId="16" borderId="172" applyNumberFormat="0" applyAlignment="0" applyProtection="0"/>
    <xf numFmtId="0" fontId="18" fillId="16" borderId="172" applyNumberFormat="0" applyAlignment="0" applyProtection="0"/>
    <xf numFmtId="0" fontId="18" fillId="16" borderId="172" applyNumberFormat="0" applyAlignment="0" applyProtection="0"/>
    <xf numFmtId="0" fontId="23" fillId="7" borderId="172" applyNumberFormat="0" applyAlignment="0" applyProtection="0"/>
    <xf numFmtId="0" fontId="23" fillId="7" borderId="172" applyNumberFormat="0" applyAlignment="0" applyProtection="0"/>
    <xf numFmtId="0" fontId="23" fillId="7" borderId="172" applyNumberFormat="0" applyAlignment="0" applyProtection="0"/>
    <xf numFmtId="0" fontId="23" fillId="7" borderId="172" applyNumberFormat="0" applyAlignment="0" applyProtection="0"/>
    <xf numFmtId="0" fontId="23" fillId="7" borderId="172" applyNumberFormat="0" applyAlignment="0" applyProtection="0"/>
    <xf numFmtId="0" fontId="23" fillId="7" borderId="172" applyNumberFormat="0" applyAlignment="0" applyProtection="0"/>
    <xf numFmtId="0" fontId="23" fillId="7" borderId="172" applyNumberFormat="0" applyAlignment="0" applyProtection="0"/>
    <xf numFmtId="0" fontId="23" fillId="7" borderId="172" applyNumberFormat="0" applyAlignment="0" applyProtection="0"/>
    <xf numFmtId="0" fontId="23" fillId="7" borderId="172" applyNumberFormat="0" applyAlignment="0" applyProtection="0"/>
    <xf numFmtId="0" fontId="23" fillId="7" borderId="172" applyNumberFormat="0" applyAlignment="0" applyProtection="0"/>
    <xf numFmtId="0" fontId="23" fillId="7" borderId="172" applyNumberFormat="0" applyAlignment="0" applyProtection="0"/>
    <xf numFmtId="0" fontId="23" fillId="7" borderId="172" applyNumberFormat="0" applyAlignment="0" applyProtection="0"/>
    <xf numFmtId="0" fontId="23" fillId="7" borderId="172" applyNumberFormat="0" applyAlignment="0" applyProtection="0"/>
    <xf numFmtId="0" fontId="23" fillId="7" borderId="172" applyNumberFormat="0" applyAlignment="0" applyProtection="0"/>
    <xf numFmtId="0" fontId="23" fillId="7" borderId="172" applyNumberFormat="0" applyAlignment="0" applyProtection="0"/>
    <xf numFmtId="0" fontId="23" fillId="7" borderId="172" applyNumberFormat="0" applyAlignment="0" applyProtection="0"/>
    <xf numFmtId="0" fontId="23" fillId="7" borderId="172"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73" applyNumberFormat="0" applyFont="0" applyAlignment="0" applyProtection="0"/>
    <xf numFmtId="0" fontId="4" fillId="23" borderId="173" applyNumberFormat="0" applyFont="0" applyAlignment="0" applyProtection="0"/>
    <xf numFmtId="0" fontId="4" fillId="23" borderId="173" applyNumberFormat="0" applyFont="0" applyAlignment="0" applyProtection="0"/>
    <xf numFmtId="0" fontId="4" fillId="23" borderId="173" applyNumberFormat="0" applyFont="0" applyAlignment="0" applyProtection="0"/>
    <xf numFmtId="0" fontId="4" fillId="23" borderId="173" applyNumberFormat="0" applyFont="0" applyAlignment="0" applyProtection="0"/>
    <xf numFmtId="0" fontId="4" fillId="23" borderId="173" applyNumberFormat="0" applyFont="0" applyAlignment="0" applyProtection="0"/>
    <xf numFmtId="0" fontId="4" fillId="23" borderId="173" applyNumberFormat="0" applyFont="0" applyAlignment="0" applyProtection="0"/>
    <xf numFmtId="0" fontId="4" fillId="23" borderId="173" applyNumberFormat="0" applyFont="0" applyAlignment="0" applyProtection="0"/>
    <xf numFmtId="0" fontId="4" fillId="23" borderId="173" applyNumberFormat="0" applyFont="0" applyAlignment="0" applyProtection="0"/>
    <xf numFmtId="0" fontId="4" fillId="23" borderId="173" applyNumberFormat="0" applyFont="0" applyAlignment="0" applyProtection="0"/>
    <xf numFmtId="0" fontId="4" fillId="23" borderId="173" applyNumberFormat="0" applyFont="0" applyAlignment="0" applyProtection="0"/>
    <xf numFmtId="0" fontId="4" fillId="23" borderId="173" applyNumberFormat="0" applyFont="0" applyAlignment="0" applyProtection="0"/>
    <xf numFmtId="0" fontId="4" fillId="23" borderId="173" applyNumberFormat="0" applyFont="0" applyAlignment="0" applyProtection="0"/>
    <xf numFmtId="0" fontId="4" fillId="23" borderId="173" applyNumberFormat="0" applyFont="0" applyAlignment="0" applyProtection="0"/>
    <xf numFmtId="0" fontId="4" fillId="23" borderId="173" applyNumberFormat="0" applyFont="0" applyAlignment="0" applyProtection="0"/>
    <xf numFmtId="0" fontId="4" fillId="23" borderId="173" applyNumberFormat="0" applyFont="0" applyAlignment="0" applyProtection="0"/>
    <xf numFmtId="0" fontId="4" fillId="23" borderId="173" applyNumberFormat="0" applyFont="0" applyAlignment="0" applyProtection="0"/>
    <xf numFmtId="0" fontId="4" fillId="23" borderId="173" applyNumberFormat="0" applyFont="0" applyAlignment="0" applyProtection="0"/>
    <xf numFmtId="0" fontId="4" fillId="23" borderId="173" applyNumberFormat="0" applyFon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80" applyNumberFormat="0" applyAlignment="0" applyProtection="0"/>
    <xf numFmtId="0" fontId="26" fillId="16" borderId="182" applyNumberFormat="0" applyAlignment="0" applyProtection="0"/>
    <xf numFmtId="0" fontId="26" fillId="16" borderId="182" applyNumberFormat="0" applyAlignment="0" applyProtection="0"/>
    <xf numFmtId="43" fontId="33" fillId="0" borderId="0" applyFont="0" applyFill="0" applyBorder="0" applyAlignment="0" applyProtection="0"/>
    <xf numFmtId="0" fontId="23" fillId="7" borderId="180" applyNumberFormat="0" applyAlignment="0" applyProtection="0"/>
    <xf numFmtId="0" fontId="31" fillId="0" borderId="183" applyNumberFormat="0" applyFill="0" applyAlignment="0" applyProtection="0"/>
    <xf numFmtId="0" fontId="23" fillId="7" borderId="180" applyNumberFormat="0" applyAlignment="0" applyProtection="0"/>
    <xf numFmtId="0" fontId="4" fillId="23" borderId="181" applyNumberFormat="0" applyFont="0" applyAlignment="0" applyProtection="0"/>
    <xf numFmtId="0" fontId="31" fillId="0" borderId="183" applyNumberFormat="0" applyFill="0" applyAlignment="0" applyProtection="0"/>
    <xf numFmtId="0" fontId="4" fillId="23" borderId="181" applyNumberFormat="0" applyFont="0" applyAlignment="0" applyProtection="0"/>
    <xf numFmtId="0" fontId="31" fillId="0" borderId="183" applyNumberFormat="0" applyFill="0" applyAlignment="0" applyProtection="0"/>
    <xf numFmtId="0" fontId="18" fillId="16" borderId="176" applyNumberFormat="0" applyAlignment="0" applyProtection="0"/>
    <xf numFmtId="0" fontId="26" fillId="16" borderId="178" applyNumberFormat="0" applyAlignment="0" applyProtection="0"/>
    <xf numFmtId="0" fontId="23" fillId="7" borderId="180" applyNumberFormat="0" applyAlignment="0" applyProtection="0"/>
    <xf numFmtId="0" fontId="4" fillId="23" borderId="181" applyNumberFormat="0" applyFont="0" applyAlignment="0" applyProtection="0"/>
    <xf numFmtId="0" fontId="26" fillId="16" borderId="182" applyNumberFormat="0" applyAlignment="0" applyProtection="0"/>
    <xf numFmtId="0" fontId="31" fillId="0" borderId="183" applyNumberFormat="0" applyFill="0" applyAlignment="0" applyProtection="0"/>
    <xf numFmtId="0" fontId="23" fillId="7" borderId="180" applyNumberFormat="0" applyAlignment="0" applyProtection="0"/>
    <xf numFmtId="0" fontId="31" fillId="0" borderId="183" applyNumberFormat="0" applyFill="0" applyAlignment="0" applyProtection="0"/>
    <xf numFmtId="0" fontId="4" fillId="23" borderId="181" applyNumberFormat="0" applyFont="0" applyAlignment="0" applyProtection="0"/>
    <xf numFmtId="0" fontId="18" fillId="16" borderId="180" applyNumberFormat="0" applyAlignment="0" applyProtection="0"/>
    <xf numFmtId="0" fontId="4" fillId="23" borderId="181" applyNumberFormat="0" applyFont="0" applyAlignment="0" applyProtection="0"/>
    <xf numFmtId="0" fontId="4" fillId="23" borderId="181" applyNumberFormat="0" applyFont="0" applyAlignment="0" applyProtection="0"/>
    <xf numFmtId="0" fontId="31" fillId="0" borderId="183" applyNumberFormat="0" applyFill="0" applyAlignment="0" applyProtection="0"/>
    <xf numFmtId="0" fontId="18" fillId="16" borderId="176" applyNumberFormat="0" applyAlignment="0" applyProtection="0"/>
    <xf numFmtId="0" fontId="18" fillId="16" borderId="180" applyNumberFormat="0" applyAlignment="0" applyProtection="0"/>
    <xf numFmtId="0" fontId="31" fillId="0" borderId="183" applyNumberFormat="0" applyFill="0" applyAlignment="0" applyProtection="0"/>
    <xf numFmtId="0" fontId="18" fillId="16" borderId="180" applyNumberFormat="0" applyAlignment="0" applyProtection="0"/>
    <xf numFmtId="0" fontId="18" fillId="16" borderId="180" applyNumberFormat="0" applyAlignment="0" applyProtection="0"/>
    <xf numFmtId="0" fontId="4" fillId="23" borderId="181" applyNumberFormat="0" applyFont="0" applyAlignment="0" applyProtection="0"/>
    <xf numFmtId="0" fontId="23" fillId="7" borderId="180" applyNumberFormat="0" applyAlignment="0" applyProtection="0"/>
    <xf numFmtId="0" fontId="26" fillId="16" borderId="182" applyNumberFormat="0" applyAlignment="0" applyProtection="0"/>
    <xf numFmtId="0" fontId="18" fillId="16" borderId="176" applyNumberFormat="0" applyAlignment="0" applyProtection="0"/>
    <xf numFmtId="0" fontId="23" fillId="7" borderId="180" applyNumberFormat="0" applyAlignment="0" applyProtection="0"/>
    <xf numFmtId="0" fontId="26" fillId="16" borderId="182" applyNumberFormat="0" applyAlignment="0" applyProtection="0"/>
    <xf numFmtId="0" fontId="26" fillId="16" borderId="182" applyNumberFormat="0" applyAlignment="0" applyProtection="0"/>
    <xf numFmtId="0" fontId="4" fillId="23" borderId="181" applyNumberFormat="0" applyFont="0" applyAlignment="0" applyProtection="0"/>
    <xf numFmtId="0" fontId="31" fillId="0" borderId="183" applyNumberFormat="0" applyFill="0" applyAlignment="0" applyProtection="0"/>
    <xf numFmtId="0" fontId="31" fillId="0" borderId="183" applyNumberFormat="0" applyFill="0" applyAlignment="0" applyProtection="0"/>
    <xf numFmtId="0" fontId="23" fillId="7" borderId="180" applyNumberFormat="0" applyAlignment="0" applyProtection="0"/>
    <xf numFmtId="0" fontId="26" fillId="16" borderId="182" applyNumberFormat="0" applyAlignment="0" applyProtection="0"/>
    <xf numFmtId="0" fontId="31" fillId="0" borderId="183" applyNumberFormat="0" applyFill="0" applyAlignment="0" applyProtection="0"/>
    <xf numFmtId="0" fontId="26" fillId="16" borderId="182" applyNumberFormat="0" applyAlignment="0" applyProtection="0"/>
    <xf numFmtId="0" fontId="31" fillId="0" borderId="183" applyNumberFormat="0" applyFill="0" applyAlignment="0" applyProtection="0"/>
    <xf numFmtId="0" fontId="31" fillId="0" borderId="183" applyNumberFormat="0" applyFill="0" applyAlignment="0" applyProtection="0"/>
    <xf numFmtId="0" fontId="26" fillId="16" borderId="182" applyNumberFormat="0" applyAlignment="0" applyProtection="0"/>
    <xf numFmtId="0" fontId="4" fillId="23" borderId="181" applyNumberFormat="0" applyFont="0" applyAlignment="0" applyProtection="0"/>
    <xf numFmtId="0" fontId="18" fillId="16" borderId="180" applyNumberFormat="0" applyAlignment="0" applyProtection="0"/>
    <xf numFmtId="0" fontId="23" fillId="7" borderId="180" applyNumberFormat="0" applyAlignment="0" applyProtection="0"/>
    <xf numFmtId="0" fontId="4" fillId="23" borderId="177" applyNumberFormat="0" applyFont="0" applyAlignment="0" applyProtection="0"/>
    <xf numFmtId="0" fontId="23" fillId="7" borderId="180" applyNumberFormat="0" applyAlignment="0" applyProtection="0"/>
    <xf numFmtId="0" fontId="26" fillId="16" borderId="182" applyNumberFormat="0" applyAlignment="0" applyProtection="0"/>
    <xf numFmtId="0" fontId="23" fillId="7" borderId="180" applyNumberFormat="0" applyAlignment="0" applyProtection="0"/>
    <xf numFmtId="0" fontId="26" fillId="16" borderId="182" applyNumberFormat="0" applyAlignment="0" applyProtection="0"/>
    <xf numFmtId="0" fontId="23" fillId="7" borderId="180" applyNumberFormat="0" applyAlignment="0" applyProtection="0"/>
    <xf numFmtId="0" fontId="31" fillId="0" borderId="179" applyNumberFormat="0" applyFill="0" applyAlignment="0" applyProtection="0"/>
    <xf numFmtId="0" fontId="4" fillId="23" borderId="177" applyNumberFormat="0" applyFont="0" applyAlignment="0" applyProtection="0"/>
    <xf numFmtId="0" fontId="23" fillId="7" borderId="180" applyNumberFormat="0" applyAlignment="0" applyProtection="0"/>
    <xf numFmtId="0" fontId="26" fillId="16" borderId="182" applyNumberFormat="0" applyAlignment="0" applyProtection="0"/>
    <xf numFmtId="0" fontId="18" fillId="16" borderId="180" applyNumberFormat="0" applyAlignment="0" applyProtection="0"/>
    <xf numFmtId="0" fontId="18" fillId="16" borderId="180" applyNumberFormat="0" applyAlignment="0" applyProtection="0"/>
    <xf numFmtId="0" fontId="26" fillId="16" borderId="182" applyNumberFormat="0" applyAlignment="0" applyProtection="0"/>
    <xf numFmtId="0" fontId="31" fillId="0" borderId="183" applyNumberFormat="0" applyFill="0" applyAlignment="0" applyProtection="0"/>
    <xf numFmtId="0" fontId="4" fillId="23" borderId="181" applyNumberFormat="0" applyFont="0" applyAlignment="0" applyProtection="0"/>
    <xf numFmtId="0" fontId="23" fillId="7" borderId="180" applyNumberFormat="0" applyAlignment="0" applyProtection="0"/>
    <xf numFmtId="0" fontId="26" fillId="16" borderId="182" applyNumberFormat="0" applyAlignment="0" applyProtection="0"/>
    <xf numFmtId="0" fontId="18" fillId="16" borderId="180" applyNumberFormat="0" applyAlignment="0" applyProtection="0"/>
    <xf numFmtId="0" fontId="31" fillId="0" borderId="183" applyNumberFormat="0" applyFill="0" applyAlignment="0" applyProtection="0"/>
    <xf numFmtId="0" fontId="4" fillId="23" borderId="181" applyNumberFormat="0" applyFont="0" applyAlignment="0" applyProtection="0"/>
    <xf numFmtId="0" fontId="18" fillId="16" borderId="180" applyNumberFormat="0" applyAlignment="0" applyProtection="0"/>
    <xf numFmtId="0" fontId="23" fillId="7" borderId="176" applyNumberFormat="0" applyAlignment="0" applyProtection="0"/>
    <xf numFmtId="0" fontId="4" fillId="23" borderId="181" applyNumberFormat="0" applyFont="0" applyAlignment="0" applyProtection="0"/>
    <xf numFmtId="0" fontId="26" fillId="16" borderId="182" applyNumberFormat="0" applyAlignment="0" applyProtection="0"/>
    <xf numFmtId="0" fontId="4" fillId="23" borderId="181" applyNumberFormat="0" applyFont="0" applyAlignment="0" applyProtection="0"/>
    <xf numFmtId="0" fontId="31" fillId="0" borderId="183" applyNumberFormat="0" applyFill="0" applyAlignment="0" applyProtection="0"/>
    <xf numFmtId="0" fontId="23" fillId="7" borderId="180" applyNumberFormat="0" applyAlignment="0" applyProtection="0"/>
    <xf numFmtId="0" fontId="31" fillId="0" borderId="183" applyNumberFormat="0" applyFill="0" applyAlignment="0" applyProtection="0"/>
    <xf numFmtId="0" fontId="31" fillId="0" borderId="183" applyNumberFormat="0" applyFill="0" applyAlignment="0" applyProtection="0"/>
    <xf numFmtId="0" fontId="23" fillId="7" borderId="176" applyNumberForma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31" fillId="0" borderId="183" applyNumberFormat="0" applyFill="0" applyAlignment="0" applyProtection="0"/>
    <xf numFmtId="0" fontId="4" fillId="23" borderId="181" applyNumberFormat="0" applyFont="0" applyAlignment="0" applyProtection="0"/>
    <xf numFmtId="0" fontId="4" fillId="23" borderId="181" applyNumberFormat="0" applyFont="0" applyAlignment="0" applyProtection="0"/>
    <xf numFmtId="0" fontId="23" fillId="7" borderId="180" applyNumberFormat="0" applyAlignment="0" applyProtection="0"/>
    <xf numFmtId="0" fontId="31" fillId="0" borderId="183" applyNumberFormat="0" applyFill="0" applyAlignment="0" applyProtection="0"/>
    <xf numFmtId="0" fontId="31" fillId="0" borderId="183" applyNumberFormat="0" applyFill="0" applyAlignment="0" applyProtection="0"/>
    <xf numFmtId="0" fontId="18" fillId="16" borderId="180" applyNumberFormat="0" applyAlignment="0" applyProtection="0"/>
    <xf numFmtId="0" fontId="23" fillId="7" borderId="180" applyNumberFormat="0" applyAlignment="0" applyProtection="0"/>
    <xf numFmtId="0" fontId="26" fillId="16" borderId="182" applyNumberFormat="0" applyAlignment="0" applyProtection="0"/>
    <xf numFmtId="0" fontId="18" fillId="16" borderId="180" applyNumberFormat="0" applyAlignment="0" applyProtection="0"/>
    <xf numFmtId="0" fontId="31" fillId="0" borderId="179" applyNumberFormat="0" applyFill="0" applyAlignment="0" applyProtection="0"/>
    <xf numFmtId="0" fontId="18" fillId="16" borderId="180" applyNumberFormat="0" applyAlignment="0" applyProtection="0"/>
    <xf numFmtId="0" fontId="23" fillId="7" borderId="180" applyNumberFormat="0" applyAlignment="0" applyProtection="0"/>
    <xf numFmtId="0" fontId="4" fillId="23" borderId="177" applyNumberFormat="0" applyFont="0" applyAlignment="0" applyProtection="0"/>
    <xf numFmtId="0" fontId="26" fillId="16" borderId="182" applyNumberFormat="0" applyAlignment="0" applyProtection="0"/>
    <xf numFmtId="0" fontId="31" fillId="0" borderId="183" applyNumberFormat="0" applyFill="0" applyAlignment="0" applyProtection="0"/>
    <xf numFmtId="0" fontId="4" fillId="23" borderId="181" applyNumberFormat="0" applyFont="0" applyAlignment="0" applyProtection="0"/>
    <xf numFmtId="0" fontId="26" fillId="16" borderId="182" applyNumberFormat="0" applyAlignment="0" applyProtection="0"/>
    <xf numFmtId="0" fontId="23" fillId="7" borderId="180" applyNumberFormat="0" applyAlignment="0" applyProtection="0"/>
    <xf numFmtId="0" fontId="31" fillId="0" borderId="179" applyNumberFormat="0" applyFill="0" applyAlignment="0" applyProtection="0"/>
    <xf numFmtId="0" fontId="31" fillId="0" borderId="183" applyNumberFormat="0" applyFill="0" applyAlignment="0" applyProtection="0"/>
    <xf numFmtId="0" fontId="18" fillId="16" borderId="180" applyNumberFormat="0" applyAlignment="0" applyProtection="0"/>
    <xf numFmtId="0" fontId="18" fillId="16" borderId="180" applyNumberFormat="0" applyAlignment="0" applyProtection="0"/>
    <xf numFmtId="0" fontId="4" fillId="23" borderId="181" applyNumberFormat="0" applyFont="0" applyAlignment="0" applyProtection="0"/>
    <xf numFmtId="0" fontId="18" fillId="16" borderId="180" applyNumberFormat="0" applyAlignment="0" applyProtection="0"/>
    <xf numFmtId="0" fontId="18" fillId="16" borderId="180" applyNumberFormat="0" applyAlignment="0" applyProtection="0"/>
    <xf numFmtId="0" fontId="4" fillId="23" borderId="177" applyNumberFormat="0" applyFont="0" applyAlignment="0" applyProtection="0"/>
    <xf numFmtId="0" fontId="31" fillId="0" borderId="183" applyNumberFormat="0" applyFill="0" applyAlignment="0" applyProtection="0"/>
    <xf numFmtId="0" fontId="26" fillId="16" borderId="182" applyNumberFormat="0" applyAlignment="0" applyProtection="0"/>
    <xf numFmtId="0" fontId="31" fillId="0" borderId="183" applyNumberFormat="0" applyFill="0" applyAlignment="0" applyProtection="0"/>
    <xf numFmtId="0" fontId="31" fillId="0" borderId="183" applyNumberFormat="0" applyFill="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26" fillId="16" borderId="178" applyNumberFormat="0" applyAlignment="0" applyProtection="0"/>
    <xf numFmtId="0" fontId="23" fillId="7" borderId="180" applyNumberFormat="0" applyAlignment="0" applyProtection="0"/>
    <xf numFmtId="0" fontId="18" fillId="16" borderId="176" applyNumberFormat="0" applyAlignment="0" applyProtection="0"/>
    <xf numFmtId="0" fontId="18" fillId="16" borderId="180" applyNumberFormat="0" applyAlignment="0" applyProtection="0"/>
    <xf numFmtId="0" fontId="26" fillId="16" borderId="182" applyNumberFormat="0" applyAlignment="0" applyProtection="0"/>
    <xf numFmtId="0" fontId="23" fillId="7" borderId="180" applyNumberFormat="0" applyAlignment="0" applyProtection="0"/>
    <xf numFmtId="0" fontId="4" fillId="23" borderId="177" applyNumberFormat="0" applyFont="0" applyAlignment="0" applyProtection="0"/>
    <xf numFmtId="0" fontId="26" fillId="16" borderId="182" applyNumberFormat="0" applyAlignment="0" applyProtection="0"/>
    <xf numFmtId="0" fontId="31" fillId="0" borderId="183" applyNumberFormat="0" applyFill="0" applyAlignment="0" applyProtection="0"/>
    <xf numFmtId="0" fontId="26" fillId="16" borderId="182" applyNumberFormat="0" applyAlignment="0" applyProtection="0"/>
    <xf numFmtId="0" fontId="18" fillId="16" borderId="180" applyNumberFormat="0" applyAlignment="0" applyProtection="0"/>
    <xf numFmtId="0" fontId="26" fillId="16" borderId="182" applyNumberFormat="0" applyAlignment="0" applyProtection="0"/>
    <xf numFmtId="0" fontId="4" fillId="23" borderId="181" applyNumberFormat="0" applyFont="0" applyAlignment="0" applyProtection="0"/>
    <xf numFmtId="0" fontId="26" fillId="16" borderId="182" applyNumberFormat="0" applyAlignment="0" applyProtection="0"/>
    <xf numFmtId="0" fontId="31" fillId="0" borderId="183" applyNumberFormat="0" applyFill="0" applyAlignment="0" applyProtection="0"/>
    <xf numFmtId="0" fontId="31" fillId="0" borderId="183" applyNumberFormat="0" applyFill="0" applyAlignment="0" applyProtection="0"/>
    <xf numFmtId="0" fontId="26" fillId="16" borderId="182" applyNumberFormat="0" applyAlignment="0" applyProtection="0"/>
    <xf numFmtId="0" fontId="31" fillId="0" borderId="183" applyNumberFormat="0" applyFill="0" applyAlignment="0" applyProtection="0"/>
    <xf numFmtId="0" fontId="26" fillId="16" borderId="178" applyNumberFormat="0" applyAlignment="0" applyProtection="0"/>
    <xf numFmtId="0" fontId="26" fillId="16" borderId="182" applyNumberFormat="0" applyAlignment="0" applyProtection="0"/>
    <xf numFmtId="0" fontId="18" fillId="16" borderId="180" applyNumberFormat="0" applyAlignment="0" applyProtection="0"/>
    <xf numFmtId="0" fontId="31" fillId="0" borderId="183" applyNumberFormat="0" applyFill="0" applyAlignment="0" applyProtection="0"/>
    <xf numFmtId="0" fontId="26" fillId="16" borderId="182" applyNumberFormat="0" applyAlignment="0" applyProtection="0"/>
    <xf numFmtId="0" fontId="18" fillId="16" borderId="180" applyNumberFormat="0" applyAlignment="0" applyProtection="0"/>
    <xf numFmtId="0" fontId="31" fillId="0" borderId="183" applyNumberFormat="0" applyFill="0" applyAlignment="0" applyProtection="0"/>
    <xf numFmtId="0" fontId="26" fillId="16" borderId="178" applyNumberFormat="0" applyAlignment="0" applyProtection="0"/>
    <xf numFmtId="0" fontId="26" fillId="16" borderId="182" applyNumberFormat="0" applyAlignment="0" applyProtection="0"/>
    <xf numFmtId="0" fontId="26" fillId="16" borderId="182" applyNumberFormat="0" applyAlignment="0" applyProtection="0"/>
    <xf numFmtId="0" fontId="4" fillId="23" borderId="181" applyNumberFormat="0" applyFont="0" applyAlignment="0" applyProtection="0"/>
    <xf numFmtId="0" fontId="26" fillId="16" borderId="182" applyNumberFormat="0" applyAlignment="0" applyProtection="0"/>
    <xf numFmtId="0" fontId="23" fillId="7" borderId="180" applyNumberFormat="0" applyAlignment="0" applyProtection="0"/>
    <xf numFmtId="0" fontId="31" fillId="0" borderId="183" applyNumberFormat="0" applyFill="0" applyAlignment="0" applyProtection="0"/>
    <xf numFmtId="0" fontId="23" fillId="7" borderId="180" applyNumberFormat="0" applyAlignment="0" applyProtection="0"/>
    <xf numFmtId="0" fontId="18" fillId="16" borderId="180" applyNumberFormat="0" applyAlignment="0" applyProtection="0"/>
    <xf numFmtId="0" fontId="31" fillId="0" borderId="183" applyNumberFormat="0" applyFill="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31" fillId="0" borderId="183" applyNumberFormat="0" applyFill="0" applyAlignment="0" applyProtection="0"/>
    <xf numFmtId="0" fontId="23" fillId="7" borderId="180" applyNumberFormat="0" applyAlignment="0" applyProtection="0"/>
    <xf numFmtId="0" fontId="26" fillId="16" borderId="182" applyNumberFormat="0" applyAlignment="0" applyProtection="0"/>
    <xf numFmtId="0" fontId="23" fillId="7" borderId="180" applyNumberFormat="0" applyAlignment="0" applyProtection="0"/>
    <xf numFmtId="0" fontId="18" fillId="16" borderId="180" applyNumberFormat="0" applyAlignment="0" applyProtection="0"/>
    <xf numFmtId="0" fontId="4" fillId="23" borderId="181" applyNumberFormat="0" applyFont="0" applyAlignment="0" applyProtection="0"/>
    <xf numFmtId="0" fontId="23" fillId="7" borderId="180" applyNumberFormat="0" applyAlignment="0" applyProtection="0"/>
    <xf numFmtId="0" fontId="18" fillId="16" borderId="180" applyNumberFormat="0" applyAlignment="0" applyProtection="0"/>
    <xf numFmtId="0" fontId="4" fillId="23" borderId="181" applyNumberFormat="0" applyFont="0" applyAlignment="0" applyProtection="0"/>
    <xf numFmtId="0" fontId="18" fillId="16" borderId="180" applyNumberFormat="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26" fillId="16" borderId="182" applyNumberFormat="0" applyAlignment="0" applyProtection="0"/>
    <xf numFmtId="0" fontId="18" fillId="16" borderId="180" applyNumberFormat="0" applyAlignment="0" applyProtection="0"/>
    <xf numFmtId="0" fontId="18" fillId="16" borderId="180" applyNumberFormat="0" applyAlignment="0" applyProtection="0"/>
    <xf numFmtId="0" fontId="23" fillId="7" borderId="180" applyNumberFormat="0" applyAlignment="0" applyProtection="0"/>
    <xf numFmtId="0" fontId="4" fillId="23" borderId="181" applyNumberFormat="0" applyFont="0" applyAlignment="0" applyProtection="0"/>
    <xf numFmtId="0" fontId="31" fillId="0" borderId="183" applyNumberFormat="0" applyFill="0" applyAlignment="0" applyProtection="0"/>
    <xf numFmtId="0" fontId="31" fillId="0" borderId="183" applyNumberFormat="0" applyFill="0" applyAlignment="0" applyProtection="0"/>
    <xf numFmtId="0" fontId="4" fillId="23" borderId="181" applyNumberFormat="0" applyFont="0" applyAlignment="0" applyProtection="0"/>
    <xf numFmtId="0" fontId="18" fillId="16" borderId="180"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43" fontId="33" fillId="0" borderId="0" applyFont="0" applyFill="0" applyBorder="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43" fontId="33" fillId="0" borderId="0" applyFont="0" applyFill="0" applyBorder="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79" applyNumberFormat="0" applyFill="0" applyAlignment="0" applyProtection="0"/>
    <xf numFmtId="0" fontId="26" fillId="16" borderId="182" applyNumberFormat="0" applyAlignment="0" applyProtection="0"/>
    <xf numFmtId="0" fontId="4" fillId="23" borderId="181" applyNumberFormat="0" applyFont="0" applyAlignment="0" applyProtection="0"/>
    <xf numFmtId="0" fontId="26" fillId="16" borderId="182" applyNumberFormat="0" applyAlignment="0" applyProtection="0"/>
    <xf numFmtId="0" fontId="26" fillId="16" borderId="182" applyNumberFormat="0" applyAlignment="0" applyProtection="0"/>
    <xf numFmtId="0" fontId="18" fillId="16" borderId="180" applyNumberFormat="0" applyAlignment="0" applyProtection="0"/>
    <xf numFmtId="0" fontId="4" fillId="23" borderId="177" applyNumberFormat="0" applyFont="0" applyAlignment="0" applyProtection="0"/>
    <xf numFmtId="0" fontId="31" fillId="0" borderId="179" applyNumberFormat="0" applyFill="0" applyAlignment="0" applyProtection="0"/>
    <xf numFmtId="0" fontId="23" fillId="7" borderId="180" applyNumberFormat="0" applyAlignment="0" applyProtection="0"/>
    <xf numFmtId="0" fontId="18" fillId="16" borderId="180" applyNumberFormat="0" applyAlignment="0" applyProtection="0"/>
    <xf numFmtId="0" fontId="4" fillId="23" borderId="181" applyNumberFormat="0" applyFont="0" applyAlignment="0" applyProtection="0"/>
    <xf numFmtId="0" fontId="26" fillId="16" borderId="182" applyNumberFormat="0" applyAlignment="0" applyProtection="0"/>
    <xf numFmtId="0" fontId="23" fillId="7" borderId="180" applyNumberFormat="0" applyAlignment="0" applyProtection="0"/>
    <xf numFmtId="0" fontId="18" fillId="16" borderId="180" applyNumberFormat="0" applyAlignment="0" applyProtection="0"/>
    <xf numFmtId="0" fontId="31" fillId="0" borderId="183" applyNumberFormat="0" applyFill="0" applyAlignment="0" applyProtection="0"/>
    <xf numFmtId="0" fontId="23" fillId="7" borderId="176" applyNumberFormat="0" applyAlignment="0" applyProtection="0"/>
    <xf numFmtId="0" fontId="26" fillId="16" borderId="182" applyNumberFormat="0" applyAlignment="0" applyProtection="0"/>
    <xf numFmtId="0" fontId="23" fillId="7" borderId="180" applyNumberFormat="0" applyAlignment="0" applyProtection="0"/>
    <xf numFmtId="0" fontId="4" fillId="23" borderId="181" applyNumberFormat="0" applyFont="0" applyAlignment="0" applyProtection="0"/>
    <xf numFmtId="0" fontId="4" fillId="23" borderId="181" applyNumberFormat="0" applyFont="0" applyAlignment="0" applyProtection="0"/>
    <xf numFmtId="0" fontId="31" fillId="0" borderId="183" applyNumberFormat="0" applyFill="0" applyAlignment="0" applyProtection="0"/>
    <xf numFmtId="0" fontId="23" fillId="7" borderId="180" applyNumberFormat="0" applyAlignment="0" applyProtection="0"/>
    <xf numFmtId="0" fontId="18" fillId="16" borderId="180" applyNumberFormat="0" applyAlignment="0" applyProtection="0"/>
    <xf numFmtId="0" fontId="18" fillId="16" borderId="180" applyNumberFormat="0" applyAlignment="0" applyProtection="0"/>
    <xf numFmtId="0" fontId="23" fillId="7" borderId="180" applyNumberFormat="0" applyAlignment="0" applyProtection="0"/>
    <xf numFmtId="0" fontId="31" fillId="0" borderId="183" applyNumberFormat="0" applyFill="0" applyAlignment="0" applyProtection="0"/>
    <xf numFmtId="0" fontId="18" fillId="16" borderId="176" applyNumberFormat="0" applyAlignment="0" applyProtection="0"/>
    <xf numFmtId="0" fontId="31" fillId="0" borderId="183" applyNumberFormat="0" applyFill="0" applyAlignment="0" applyProtection="0"/>
    <xf numFmtId="0" fontId="18" fillId="16" borderId="180" applyNumberFormat="0" applyAlignment="0" applyProtection="0"/>
    <xf numFmtId="0" fontId="23" fillId="7" borderId="180" applyNumberFormat="0" applyAlignment="0" applyProtection="0"/>
    <xf numFmtId="0" fontId="18" fillId="16" borderId="180" applyNumberFormat="0" applyAlignment="0" applyProtection="0"/>
    <xf numFmtId="0" fontId="4" fillId="23" borderId="181" applyNumberFormat="0" applyFont="0" applyAlignment="0" applyProtection="0"/>
    <xf numFmtId="0" fontId="4" fillId="23" borderId="181" applyNumberFormat="0" applyFont="0" applyAlignment="0" applyProtection="0"/>
    <xf numFmtId="0" fontId="31" fillId="0" borderId="183" applyNumberFormat="0" applyFill="0" applyAlignment="0" applyProtection="0"/>
    <xf numFmtId="0" fontId="23" fillId="7" borderId="180" applyNumberFormat="0" applyAlignment="0" applyProtection="0"/>
    <xf numFmtId="0" fontId="4" fillId="23" borderId="177" applyNumberFormat="0" applyFont="0" applyAlignment="0" applyProtection="0"/>
    <xf numFmtId="0" fontId="23" fillId="7" borderId="180" applyNumberFormat="0" applyAlignment="0" applyProtection="0"/>
    <xf numFmtId="0" fontId="18" fillId="16" borderId="180" applyNumberFormat="0" applyAlignment="0" applyProtection="0"/>
    <xf numFmtId="0" fontId="31" fillId="0" borderId="183" applyNumberFormat="0" applyFill="0" applyAlignment="0" applyProtection="0"/>
    <xf numFmtId="0" fontId="23" fillId="7" borderId="180" applyNumberFormat="0" applyAlignment="0" applyProtection="0"/>
    <xf numFmtId="0" fontId="31" fillId="0" borderId="183" applyNumberFormat="0" applyFill="0" applyAlignment="0" applyProtection="0"/>
    <xf numFmtId="0" fontId="23" fillId="7" borderId="180" applyNumberFormat="0" applyAlignment="0" applyProtection="0"/>
    <xf numFmtId="0" fontId="31" fillId="0" borderId="183" applyNumberFormat="0" applyFill="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43" fontId="33" fillId="0" borderId="0" applyFont="0" applyFill="0" applyBorder="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18" fillId="16" borderId="176" applyNumberFormat="0" applyAlignment="0" applyProtection="0"/>
    <xf numFmtId="0" fontId="31" fillId="0" borderId="179" applyNumberFormat="0" applyFill="0" applyAlignment="0" applyProtection="0"/>
    <xf numFmtId="43" fontId="33" fillId="0" borderId="0" applyFont="0" applyFill="0" applyBorder="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4" fillId="23" borderId="181" applyNumberFormat="0" applyFont="0" applyAlignment="0" applyProtection="0"/>
    <xf numFmtId="0" fontId="18" fillId="16" borderId="180" applyNumberFormat="0" applyAlignment="0" applyProtection="0"/>
    <xf numFmtId="0" fontId="18" fillId="16" borderId="180" applyNumberFormat="0" applyAlignment="0" applyProtection="0"/>
    <xf numFmtId="0" fontId="23" fillId="7" borderId="180" applyNumberFormat="0" applyAlignment="0" applyProtection="0"/>
    <xf numFmtId="0" fontId="23" fillId="7" borderId="180" applyNumberFormat="0" applyAlignment="0" applyProtection="0"/>
    <xf numFmtId="0" fontId="4" fillId="23" borderId="181" applyNumberFormat="0" applyFont="0" applyAlignment="0" applyProtection="0"/>
    <xf numFmtId="0" fontId="23" fillId="7" borderId="176" applyNumberFormat="0" applyAlignment="0" applyProtection="0"/>
    <xf numFmtId="0" fontId="26" fillId="16" borderId="182" applyNumberFormat="0" applyAlignment="0" applyProtection="0"/>
    <xf numFmtId="0" fontId="23" fillId="7" borderId="180" applyNumberFormat="0" applyAlignment="0" applyProtection="0"/>
    <xf numFmtId="0" fontId="31" fillId="0" borderId="183" applyNumberFormat="0" applyFill="0" applyAlignment="0" applyProtection="0"/>
    <xf numFmtId="0" fontId="4" fillId="23" borderId="181" applyNumberFormat="0" applyFont="0" applyAlignment="0" applyProtection="0"/>
    <xf numFmtId="0" fontId="18" fillId="16" borderId="180" applyNumberFormat="0" applyAlignment="0" applyProtection="0"/>
    <xf numFmtId="0" fontId="4" fillId="23" borderId="181" applyNumberFormat="0" applyFont="0" applyAlignment="0" applyProtection="0"/>
    <xf numFmtId="0" fontId="26" fillId="16" borderId="182" applyNumberFormat="0" applyAlignment="0" applyProtection="0"/>
    <xf numFmtId="0" fontId="26" fillId="16" borderId="182" applyNumberFormat="0" applyAlignment="0" applyProtection="0"/>
    <xf numFmtId="0" fontId="23" fillId="7" borderId="180" applyNumberFormat="0" applyAlignment="0" applyProtection="0"/>
    <xf numFmtId="0" fontId="4" fillId="23" borderId="181" applyNumberFormat="0" applyFont="0" applyAlignment="0" applyProtection="0"/>
    <xf numFmtId="0" fontId="4" fillId="23" borderId="181" applyNumberFormat="0" applyFont="0" applyAlignment="0" applyProtection="0"/>
    <xf numFmtId="0" fontId="18" fillId="16" borderId="180" applyNumberFormat="0" applyAlignment="0" applyProtection="0"/>
    <xf numFmtId="0" fontId="26" fillId="16" borderId="182" applyNumberFormat="0" applyAlignment="0" applyProtection="0"/>
    <xf numFmtId="0" fontId="18" fillId="16" borderId="180" applyNumberFormat="0" applyAlignment="0" applyProtection="0"/>
    <xf numFmtId="0" fontId="26" fillId="16" borderId="182" applyNumberFormat="0" applyAlignment="0" applyProtection="0"/>
    <xf numFmtId="0" fontId="18" fillId="16" borderId="180"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31" fillId="0" borderId="183" applyNumberFormat="0" applyFill="0" applyAlignment="0" applyProtection="0"/>
    <xf numFmtId="0" fontId="23" fillId="7" borderId="180" applyNumberFormat="0" applyAlignment="0" applyProtection="0"/>
    <xf numFmtId="0" fontId="4" fillId="23" borderId="181" applyNumberFormat="0" applyFont="0" applyAlignment="0" applyProtection="0"/>
    <xf numFmtId="0" fontId="23" fillId="7" borderId="180" applyNumberFormat="0" applyAlignment="0" applyProtection="0"/>
    <xf numFmtId="0" fontId="4" fillId="23" borderId="181" applyNumberFormat="0" applyFont="0" applyAlignment="0" applyProtection="0"/>
    <xf numFmtId="0" fontId="4" fillId="23" borderId="177" applyNumberFormat="0" applyFont="0" applyAlignment="0" applyProtection="0"/>
    <xf numFmtId="0" fontId="4" fillId="23" borderId="181" applyNumberFormat="0" applyFont="0" applyAlignment="0" applyProtection="0"/>
    <xf numFmtId="0" fontId="26" fillId="16" borderId="182" applyNumberFormat="0" applyAlignment="0" applyProtection="0"/>
    <xf numFmtId="0" fontId="4" fillId="23" borderId="177" applyNumberFormat="0" applyFont="0" applyAlignment="0" applyProtection="0"/>
    <xf numFmtId="0" fontId="26" fillId="16" borderId="182" applyNumberFormat="0" applyAlignment="0" applyProtection="0"/>
    <xf numFmtId="0" fontId="31" fillId="0" borderId="183" applyNumberFormat="0" applyFill="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31" fillId="0" borderId="183" applyNumberFormat="0" applyFill="0" applyAlignment="0" applyProtection="0"/>
    <xf numFmtId="0" fontId="26" fillId="16" borderId="182" applyNumberFormat="0" applyAlignment="0" applyProtection="0"/>
    <xf numFmtId="0" fontId="18" fillId="16" borderId="176" applyNumberFormat="0" applyAlignment="0" applyProtection="0"/>
    <xf numFmtId="0" fontId="18" fillId="16" borderId="180" applyNumberFormat="0" applyAlignment="0" applyProtection="0"/>
    <xf numFmtId="0" fontId="31" fillId="0" borderId="179" applyNumberFormat="0" applyFill="0" applyAlignment="0" applyProtection="0"/>
    <xf numFmtId="0" fontId="18" fillId="16" borderId="180" applyNumberFormat="0" applyAlignment="0" applyProtection="0"/>
    <xf numFmtId="0" fontId="18" fillId="16" borderId="176" applyNumberFormat="0" applyAlignment="0" applyProtection="0"/>
    <xf numFmtId="0" fontId="23" fillId="7" borderId="180" applyNumberFormat="0" applyAlignment="0" applyProtection="0"/>
    <xf numFmtId="0" fontId="31" fillId="0" borderId="183" applyNumberFormat="0" applyFill="0" applyAlignment="0" applyProtection="0"/>
    <xf numFmtId="0" fontId="18" fillId="16" borderId="180" applyNumberFormat="0" applyAlignment="0" applyProtection="0"/>
    <xf numFmtId="0" fontId="18" fillId="16" borderId="180" applyNumberFormat="0" applyAlignment="0" applyProtection="0"/>
    <xf numFmtId="0" fontId="4" fillId="23" borderId="177" applyNumberFormat="0" applyFont="0" applyAlignment="0" applyProtection="0"/>
    <xf numFmtId="0" fontId="18" fillId="16" borderId="176" applyNumberFormat="0" applyAlignment="0" applyProtection="0"/>
    <xf numFmtId="0" fontId="18" fillId="16" borderId="176" applyNumberFormat="0" applyAlignment="0" applyProtection="0"/>
    <xf numFmtId="0" fontId="18" fillId="16" borderId="180" applyNumberFormat="0" applyAlignment="0" applyProtection="0"/>
    <xf numFmtId="0" fontId="18" fillId="16" borderId="176" applyNumberFormat="0" applyAlignment="0" applyProtection="0"/>
    <xf numFmtId="0" fontId="18" fillId="16" borderId="180" applyNumberFormat="0" applyAlignment="0" applyProtection="0"/>
    <xf numFmtId="0" fontId="31" fillId="0" borderId="183" applyNumberFormat="0" applyFill="0" applyAlignment="0" applyProtection="0"/>
    <xf numFmtId="0" fontId="4" fillId="23" borderId="181" applyNumberFormat="0" applyFont="0" applyAlignment="0" applyProtection="0"/>
    <xf numFmtId="0" fontId="23" fillId="7" borderId="180" applyNumberFormat="0" applyAlignment="0" applyProtection="0"/>
    <xf numFmtId="0" fontId="26" fillId="16" borderId="182" applyNumberFormat="0" applyAlignment="0" applyProtection="0"/>
    <xf numFmtId="0" fontId="18" fillId="16" borderId="180" applyNumberFormat="0" applyAlignment="0" applyProtection="0"/>
    <xf numFmtId="0" fontId="18" fillId="16" borderId="180" applyNumberFormat="0" applyAlignment="0" applyProtection="0"/>
    <xf numFmtId="0" fontId="4" fillId="23" borderId="181" applyNumberFormat="0" applyFont="0" applyAlignment="0" applyProtection="0"/>
    <xf numFmtId="0" fontId="23" fillId="7" borderId="180" applyNumberFormat="0" applyAlignment="0" applyProtection="0"/>
    <xf numFmtId="0" fontId="18" fillId="16" borderId="176" applyNumberFormat="0" applyAlignment="0" applyProtection="0"/>
    <xf numFmtId="0" fontId="26" fillId="16" borderId="178" applyNumberFormat="0" applyAlignment="0" applyProtection="0"/>
    <xf numFmtId="0" fontId="23" fillId="7" borderId="180" applyNumberFormat="0" applyAlignment="0" applyProtection="0"/>
    <xf numFmtId="0" fontId="23" fillId="7" borderId="180" applyNumberFormat="0" applyAlignment="0" applyProtection="0"/>
    <xf numFmtId="0" fontId="26" fillId="16" borderId="182" applyNumberFormat="0" applyAlignment="0" applyProtection="0"/>
    <xf numFmtId="0" fontId="26" fillId="16" borderId="182" applyNumberFormat="0" applyAlignment="0" applyProtection="0"/>
    <xf numFmtId="0" fontId="31" fillId="0" borderId="183" applyNumberFormat="0" applyFill="0" applyAlignment="0" applyProtection="0"/>
    <xf numFmtId="0" fontId="18" fillId="16" borderId="176" applyNumberFormat="0" applyAlignment="0" applyProtection="0"/>
    <xf numFmtId="0" fontId="31" fillId="0" borderId="183" applyNumberFormat="0" applyFill="0" applyAlignment="0" applyProtection="0"/>
    <xf numFmtId="0" fontId="26" fillId="16" borderId="182" applyNumberFormat="0" applyAlignment="0" applyProtection="0"/>
    <xf numFmtId="0" fontId="4" fillId="23" borderId="177" applyNumberFormat="0" applyFont="0" applyAlignment="0" applyProtection="0"/>
    <xf numFmtId="0" fontId="4" fillId="23" borderId="181" applyNumberFormat="0" applyFont="0" applyAlignment="0" applyProtection="0"/>
    <xf numFmtId="0" fontId="18" fillId="16" borderId="180" applyNumberFormat="0" applyAlignment="0" applyProtection="0"/>
    <xf numFmtId="0" fontId="23" fillId="7" borderId="176" applyNumberFormat="0" applyAlignment="0" applyProtection="0"/>
    <xf numFmtId="0" fontId="18" fillId="16" borderId="180" applyNumberFormat="0" applyAlignment="0" applyProtection="0"/>
    <xf numFmtId="0" fontId="4" fillId="23" borderId="181" applyNumberFormat="0" applyFont="0" applyAlignment="0" applyProtection="0"/>
    <xf numFmtId="0" fontId="18" fillId="16" borderId="180" applyNumberFormat="0" applyAlignment="0" applyProtection="0"/>
    <xf numFmtId="0" fontId="31" fillId="0" borderId="183" applyNumberFormat="0" applyFill="0" applyAlignment="0" applyProtection="0"/>
    <xf numFmtId="0" fontId="4" fillId="23" borderId="181" applyNumberFormat="0" applyFont="0" applyAlignment="0" applyProtection="0"/>
    <xf numFmtId="0" fontId="4" fillId="23" borderId="177" applyNumberFormat="0" applyFont="0" applyAlignment="0" applyProtection="0"/>
    <xf numFmtId="0" fontId="18" fillId="16" borderId="180" applyNumberFormat="0" applyAlignment="0" applyProtection="0"/>
    <xf numFmtId="0" fontId="23" fillId="7" borderId="180" applyNumberFormat="0" applyAlignment="0" applyProtection="0"/>
    <xf numFmtId="0" fontId="23" fillId="7" borderId="180" applyNumberFormat="0" applyAlignment="0" applyProtection="0"/>
    <xf numFmtId="0" fontId="4" fillId="23" borderId="181" applyNumberFormat="0" applyFont="0" applyAlignment="0" applyProtection="0"/>
    <xf numFmtId="0" fontId="18" fillId="16" borderId="180" applyNumberFormat="0" applyAlignment="0" applyProtection="0"/>
    <xf numFmtId="0" fontId="18" fillId="16" borderId="180" applyNumberFormat="0" applyAlignment="0" applyProtection="0"/>
    <xf numFmtId="0" fontId="26" fillId="16" borderId="182" applyNumberFormat="0" applyAlignment="0" applyProtection="0"/>
    <xf numFmtId="0" fontId="26" fillId="16" borderId="178"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43" fontId="33" fillId="0" borderId="0" applyFont="0" applyFill="0" applyBorder="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18" fillId="16" borderId="180" applyNumberFormat="0" applyAlignment="0" applyProtection="0"/>
    <xf numFmtId="0" fontId="23" fillId="7" borderId="180" applyNumberFormat="0" applyAlignment="0" applyProtection="0"/>
    <xf numFmtId="0" fontId="23" fillId="7" borderId="176" applyNumberFormat="0" applyAlignment="0" applyProtection="0"/>
    <xf numFmtId="0" fontId="23" fillId="7" borderId="180" applyNumberFormat="0" applyAlignment="0" applyProtection="0"/>
    <xf numFmtId="0" fontId="4" fillId="23" borderId="181" applyNumberFormat="0" applyFont="0" applyAlignment="0" applyProtection="0"/>
    <xf numFmtId="0" fontId="4" fillId="23" borderId="181" applyNumberFormat="0" applyFont="0" applyAlignment="0" applyProtection="0"/>
    <xf numFmtId="0" fontId="23" fillId="7" borderId="180" applyNumberFormat="0" applyAlignment="0" applyProtection="0"/>
    <xf numFmtId="0" fontId="4" fillId="23" borderId="181" applyNumberFormat="0" applyFont="0" applyAlignment="0" applyProtection="0"/>
    <xf numFmtId="0" fontId="23" fillId="7" borderId="180" applyNumberFormat="0" applyAlignment="0" applyProtection="0"/>
    <xf numFmtId="0" fontId="26" fillId="16" borderId="182" applyNumberFormat="0" applyAlignment="0" applyProtection="0"/>
    <xf numFmtId="0" fontId="26" fillId="16" borderId="182" applyNumberFormat="0" applyAlignment="0" applyProtection="0"/>
    <xf numFmtId="0" fontId="18" fillId="16" borderId="180" applyNumberFormat="0" applyAlignment="0" applyProtection="0"/>
    <xf numFmtId="0" fontId="31" fillId="0" borderId="183" applyNumberFormat="0" applyFill="0" applyAlignment="0" applyProtection="0"/>
    <xf numFmtId="0" fontId="4" fillId="23" borderId="181" applyNumberFormat="0" applyFont="0" applyAlignment="0" applyProtection="0"/>
    <xf numFmtId="0" fontId="26" fillId="16" borderId="178" applyNumberFormat="0" applyAlignment="0" applyProtection="0"/>
    <xf numFmtId="0" fontId="4" fillId="23" borderId="181" applyNumberFormat="0" applyFont="0" applyAlignment="0" applyProtection="0"/>
    <xf numFmtId="0" fontId="26" fillId="16" borderId="182" applyNumberFormat="0" applyAlignment="0" applyProtection="0"/>
    <xf numFmtId="0" fontId="4" fillId="23" borderId="181" applyNumberFormat="0" applyFont="0" applyAlignment="0" applyProtection="0"/>
    <xf numFmtId="0" fontId="4" fillId="23" borderId="181" applyNumberFormat="0" applyFont="0" applyAlignment="0" applyProtection="0"/>
    <xf numFmtId="0" fontId="18" fillId="16" borderId="180" applyNumberFormat="0" applyAlignment="0" applyProtection="0"/>
    <xf numFmtId="0" fontId="26" fillId="16" borderId="182" applyNumberFormat="0" applyAlignment="0" applyProtection="0"/>
    <xf numFmtId="0" fontId="4" fillId="23" borderId="181" applyNumberFormat="0" applyFont="0" applyAlignment="0" applyProtection="0"/>
    <xf numFmtId="0" fontId="18" fillId="16" borderId="180" applyNumberFormat="0" applyAlignment="0" applyProtection="0"/>
    <xf numFmtId="0" fontId="31" fillId="0" borderId="183" applyNumberFormat="0" applyFill="0" applyAlignment="0" applyProtection="0"/>
    <xf numFmtId="0" fontId="23" fillId="7" borderId="180" applyNumberFormat="0" applyAlignment="0" applyProtection="0"/>
    <xf numFmtId="0" fontId="4" fillId="23" borderId="181" applyNumberFormat="0" applyFont="0" applyAlignment="0" applyProtection="0"/>
    <xf numFmtId="0" fontId="26" fillId="16" borderId="182" applyNumberFormat="0" applyAlignment="0" applyProtection="0"/>
    <xf numFmtId="0" fontId="18" fillId="16" borderId="180" applyNumberFormat="0" applyAlignment="0" applyProtection="0"/>
    <xf numFmtId="0" fontId="31" fillId="0" borderId="183" applyNumberFormat="0" applyFill="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31" fillId="0" borderId="183" applyNumberFormat="0" applyFill="0" applyAlignment="0" applyProtection="0"/>
    <xf numFmtId="0" fontId="18" fillId="16" borderId="180" applyNumberFormat="0" applyAlignment="0" applyProtection="0"/>
    <xf numFmtId="0" fontId="18" fillId="16" borderId="180" applyNumberFormat="0" applyAlignment="0" applyProtection="0"/>
    <xf numFmtId="0" fontId="31" fillId="0" borderId="183" applyNumberFormat="0" applyFill="0" applyAlignment="0" applyProtection="0"/>
    <xf numFmtId="0" fontId="26" fillId="16" borderId="182" applyNumberFormat="0" applyAlignment="0" applyProtection="0"/>
    <xf numFmtId="0" fontId="23" fillId="7" borderId="180" applyNumberFormat="0" applyAlignment="0" applyProtection="0"/>
    <xf numFmtId="0" fontId="23" fillId="7" borderId="180" applyNumberFormat="0" applyAlignment="0" applyProtection="0"/>
    <xf numFmtId="0" fontId="26" fillId="16" borderId="182" applyNumberFormat="0" applyAlignment="0" applyProtection="0"/>
    <xf numFmtId="0" fontId="4" fillId="23" borderId="181" applyNumberFormat="0" applyFont="0" applyAlignment="0" applyProtection="0"/>
    <xf numFmtId="0" fontId="26" fillId="16" borderId="178" applyNumberFormat="0" applyAlignment="0" applyProtection="0"/>
    <xf numFmtId="0" fontId="23" fillId="7" borderId="180" applyNumberFormat="0" applyAlignment="0" applyProtection="0"/>
    <xf numFmtId="0" fontId="4" fillId="23" borderId="181" applyNumberFormat="0" applyFont="0" applyAlignment="0" applyProtection="0"/>
    <xf numFmtId="0" fontId="18" fillId="16" borderId="180" applyNumberFormat="0" applyAlignment="0" applyProtection="0"/>
    <xf numFmtId="0" fontId="26" fillId="16" borderId="182" applyNumberFormat="0" applyAlignment="0" applyProtection="0"/>
    <xf numFmtId="0" fontId="23" fillId="7" borderId="180" applyNumberFormat="0" applyAlignment="0" applyProtection="0"/>
    <xf numFmtId="0" fontId="18" fillId="16" borderId="180" applyNumberFormat="0" applyAlignment="0" applyProtection="0"/>
    <xf numFmtId="0" fontId="4" fillId="23" borderId="181" applyNumberFormat="0" applyFont="0" applyAlignment="0" applyProtection="0"/>
    <xf numFmtId="0" fontId="31" fillId="0" borderId="183" applyNumberFormat="0" applyFill="0" applyAlignment="0" applyProtection="0"/>
    <xf numFmtId="0" fontId="31" fillId="0" borderId="179" applyNumberFormat="0" applyFill="0" applyAlignment="0" applyProtection="0"/>
    <xf numFmtId="0" fontId="18" fillId="16" borderId="180" applyNumberFormat="0" applyAlignment="0" applyProtection="0"/>
    <xf numFmtId="0" fontId="4" fillId="23" borderId="181" applyNumberFormat="0" applyFont="0" applyAlignment="0" applyProtection="0"/>
    <xf numFmtId="0" fontId="26" fillId="16" borderId="182" applyNumberFormat="0" applyAlignment="0" applyProtection="0"/>
    <xf numFmtId="0" fontId="31" fillId="0" borderId="183" applyNumberFormat="0" applyFill="0" applyAlignment="0" applyProtection="0"/>
    <xf numFmtId="0" fontId="31" fillId="0" borderId="183" applyNumberFormat="0" applyFill="0" applyAlignment="0" applyProtection="0"/>
    <xf numFmtId="0" fontId="23" fillId="7" borderId="180" applyNumberFormat="0" applyAlignment="0" applyProtection="0"/>
    <xf numFmtId="0" fontId="23" fillId="7" borderId="180" applyNumberFormat="0" applyAlignment="0" applyProtection="0"/>
    <xf numFmtId="0" fontId="31" fillId="0" borderId="183" applyNumberFormat="0" applyFill="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23" fillId="7" borderId="176" applyNumberFormat="0" applyAlignment="0" applyProtection="0"/>
    <xf numFmtId="0" fontId="18" fillId="16" borderId="180" applyNumberFormat="0" applyAlignment="0" applyProtection="0"/>
    <xf numFmtId="0" fontId="26" fillId="16" borderId="182" applyNumberFormat="0" applyAlignment="0" applyProtection="0"/>
    <xf numFmtId="0" fontId="26" fillId="16" borderId="182" applyNumberForma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31" fillId="0" borderId="183" applyNumberFormat="0" applyFill="0" applyAlignment="0" applyProtection="0"/>
    <xf numFmtId="0" fontId="18" fillId="16" borderId="180" applyNumberForma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26" fillId="16" borderId="182" applyNumberFormat="0" applyAlignment="0" applyProtection="0"/>
    <xf numFmtId="0" fontId="31" fillId="0" borderId="183" applyNumberFormat="0" applyFill="0" applyAlignment="0" applyProtection="0"/>
    <xf numFmtId="0" fontId="26" fillId="16" borderId="182" applyNumberFormat="0" applyAlignment="0" applyProtection="0"/>
    <xf numFmtId="0" fontId="18" fillId="16" borderId="180" applyNumberFormat="0" applyAlignment="0" applyProtection="0"/>
    <xf numFmtId="0" fontId="31" fillId="0" borderId="179" applyNumberFormat="0" applyFill="0" applyAlignment="0" applyProtection="0"/>
    <xf numFmtId="0" fontId="31" fillId="0" borderId="183" applyNumberFormat="0" applyFill="0" applyAlignment="0" applyProtection="0"/>
    <xf numFmtId="0" fontId="23" fillId="7" borderId="180" applyNumberForma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77" applyNumberFormat="0" applyFont="0" applyAlignment="0" applyProtection="0"/>
    <xf numFmtId="0" fontId="26" fillId="16" borderId="182" applyNumberFormat="0" applyAlignment="0" applyProtection="0"/>
    <xf numFmtId="0" fontId="18" fillId="16" borderId="180" applyNumberFormat="0" applyAlignment="0" applyProtection="0"/>
    <xf numFmtId="0" fontId="31" fillId="0" borderId="183" applyNumberFormat="0" applyFill="0" applyAlignment="0" applyProtection="0"/>
    <xf numFmtId="0" fontId="4" fillId="23" borderId="181" applyNumberFormat="0" applyFont="0" applyAlignment="0" applyProtection="0"/>
    <xf numFmtId="0" fontId="26" fillId="16" borderId="182" applyNumberFormat="0" applyAlignment="0" applyProtection="0"/>
    <xf numFmtId="0" fontId="31" fillId="0" borderId="183" applyNumberFormat="0" applyFill="0" applyAlignment="0" applyProtection="0"/>
    <xf numFmtId="0" fontId="26" fillId="16" borderId="182" applyNumberFormat="0" applyAlignment="0" applyProtection="0"/>
    <xf numFmtId="0" fontId="18" fillId="16" borderId="180" applyNumberFormat="0" applyAlignment="0" applyProtection="0"/>
    <xf numFmtId="0" fontId="23" fillId="7" borderId="180" applyNumberFormat="0" applyAlignment="0" applyProtection="0"/>
    <xf numFmtId="0" fontId="23" fillId="7" borderId="180" applyNumberFormat="0" applyAlignment="0" applyProtection="0"/>
    <xf numFmtId="0" fontId="31" fillId="0" borderId="183" applyNumberFormat="0" applyFill="0" applyAlignment="0" applyProtection="0"/>
    <xf numFmtId="0" fontId="31" fillId="0" borderId="183" applyNumberFormat="0" applyFill="0" applyAlignment="0" applyProtection="0"/>
    <xf numFmtId="0" fontId="4" fillId="23" borderId="181" applyNumberFormat="0" applyFont="0" applyAlignment="0" applyProtection="0"/>
    <xf numFmtId="0" fontId="4" fillId="23" borderId="181" applyNumberFormat="0" applyFont="0" applyAlignment="0" applyProtection="0"/>
    <xf numFmtId="0" fontId="18" fillId="16" borderId="176" applyNumberFormat="0" applyAlignment="0" applyProtection="0"/>
    <xf numFmtId="0" fontId="26" fillId="16" borderId="182" applyNumberFormat="0" applyAlignment="0" applyProtection="0"/>
    <xf numFmtId="0" fontId="26" fillId="16" borderId="182" applyNumberFormat="0" applyAlignment="0" applyProtection="0"/>
    <xf numFmtId="0" fontId="4" fillId="23" borderId="181" applyNumberFormat="0" applyFont="0" applyAlignment="0" applyProtection="0"/>
    <xf numFmtId="0" fontId="4" fillId="23" borderId="181" applyNumberFormat="0" applyFont="0" applyAlignment="0" applyProtection="0"/>
    <xf numFmtId="0" fontId="26" fillId="16" borderId="178" applyNumberFormat="0" applyAlignment="0" applyProtection="0"/>
    <xf numFmtId="0" fontId="26" fillId="16" borderId="178" applyNumberFormat="0" applyAlignment="0" applyProtection="0"/>
    <xf numFmtId="0" fontId="4" fillId="23" borderId="181" applyNumberFormat="0" applyFont="0" applyAlignment="0" applyProtection="0"/>
    <xf numFmtId="0" fontId="31" fillId="0" borderId="179" applyNumberFormat="0" applyFill="0" applyAlignment="0" applyProtection="0"/>
    <xf numFmtId="0" fontId="26" fillId="16" borderId="182"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18" fillId="16" borderId="180" applyNumberFormat="0" applyAlignment="0" applyProtection="0"/>
    <xf numFmtId="0" fontId="18" fillId="16" borderId="180" applyNumberFormat="0" applyAlignment="0" applyProtection="0"/>
    <xf numFmtId="0" fontId="4" fillId="23" borderId="181" applyNumberFormat="0" applyFont="0" applyAlignment="0" applyProtection="0"/>
    <xf numFmtId="0" fontId="26" fillId="16" borderId="182" applyNumberFormat="0" applyAlignment="0" applyProtection="0"/>
    <xf numFmtId="0" fontId="23" fillId="7" borderId="180" applyNumberFormat="0" applyAlignment="0" applyProtection="0"/>
    <xf numFmtId="0" fontId="4" fillId="23" borderId="181" applyNumberFormat="0" applyFont="0" applyAlignment="0" applyProtection="0"/>
    <xf numFmtId="0" fontId="23" fillId="7" borderId="180" applyNumberFormat="0" applyAlignment="0" applyProtection="0"/>
    <xf numFmtId="0" fontId="18" fillId="16" borderId="180" applyNumberFormat="0" applyAlignment="0" applyProtection="0"/>
    <xf numFmtId="0" fontId="23" fillId="7" borderId="176" applyNumberFormat="0" applyAlignment="0" applyProtection="0"/>
    <xf numFmtId="0" fontId="18" fillId="16" borderId="180" applyNumberFormat="0" applyAlignment="0" applyProtection="0"/>
    <xf numFmtId="0" fontId="18" fillId="16" borderId="180" applyNumberFormat="0" applyAlignment="0" applyProtection="0"/>
    <xf numFmtId="0" fontId="31" fillId="0" borderId="183" applyNumberFormat="0" applyFill="0" applyAlignment="0" applyProtection="0"/>
    <xf numFmtId="0" fontId="31" fillId="0" borderId="183" applyNumberFormat="0" applyFill="0" applyAlignment="0" applyProtection="0"/>
    <xf numFmtId="0" fontId="18" fillId="16" borderId="180" applyNumberFormat="0" applyAlignment="0" applyProtection="0"/>
    <xf numFmtId="0" fontId="26" fillId="16" borderId="182" applyNumberFormat="0" applyAlignment="0" applyProtection="0"/>
    <xf numFmtId="0" fontId="23" fillId="7" borderId="180"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26" fillId="16" borderId="182" applyNumberFormat="0" applyAlignment="0" applyProtection="0"/>
    <xf numFmtId="0" fontId="26" fillId="16" borderId="182" applyNumberFormat="0" applyAlignment="0" applyProtection="0"/>
    <xf numFmtId="0" fontId="4" fillId="23" borderId="181" applyNumberFormat="0" applyFon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26" fillId="16" borderId="182" applyNumberFormat="0" applyAlignment="0" applyProtection="0"/>
    <xf numFmtId="0" fontId="18" fillId="16" borderId="176" applyNumberFormat="0" applyAlignment="0" applyProtection="0"/>
    <xf numFmtId="0" fontId="31" fillId="0" borderId="183" applyNumberFormat="0" applyFill="0" applyAlignment="0" applyProtection="0"/>
    <xf numFmtId="0" fontId="18" fillId="16" borderId="180" applyNumberFormat="0" applyAlignment="0" applyProtection="0"/>
    <xf numFmtId="0" fontId="26" fillId="16" borderId="182" applyNumberFormat="0" applyAlignment="0" applyProtection="0"/>
    <xf numFmtId="0" fontId="4" fillId="23" borderId="181" applyNumberFormat="0" applyFont="0" applyAlignment="0" applyProtection="0"/>
    <xf numFmtId="0" fontId="31" fillId="0" borderId="183" applyNumberFormat="0" applyFill="0" applyAlignment="0" applyProtection="0"/>
    <xf numFmtId="0" fontId="4" fillId="23" borderId="181" applyNumberFormat="0" applyFont="0" applyAlignment="0" applyProtection="0"/>
    <xf numFmtId="0" fontId="18" fillId="16" borderId="180" applyNumberFormat="0" applyAlignment="0" applyProtection="0"/>
    <xf numFmtId="0" fontId="23" fillId="7" borderId="180" applyNumberFormat="0" applyAlignment="0" applyProtection="0"/>
    <xf numFmtId="0" fontId="31" fillId="0" borderId="183" applyNumberFormat="0" applyFill="0" applyAlignment="0" applyProtection="0"/>
    <xf numFmtId="0" fontId="18" fillId="16" borderId="180" applyNumberFormat="0" applyAlignment="0" applyProtection="0"/>
    <xf numFmtId="0" fontId="4" fillId="23" borderId="177" applyNumberFormat="0" applyFont="0" applyAlignment="0" applyProtection="0"/>
    <xf numFmtId="0" fontId="4" fillId="23" borderId="181" applyNumberFormat="0" applyFont="0" applyAlignment="0" applyProtection="0"/>
    <xf numFmtId="0" fontId="23" fillId="7" borderId="180" applyNumberFormat="0" applyAlignment="0" applyProtection="0"/>
    <xf numFmtId="0" fontId="18" fillId="16" borderId="180" applyNumberFormat="0" applyAlignment="0" applyProtection="0"/>
    <xf numFmtId="0" fontId="26" fillId="16" borderId="182" applyNumberFormat="0" applyAlignment="0" applyProtection="0"/>
    <xf numFmtId="0" fontId="18" fillId="16" borderId="180" applyNumberFormat="0" applyAlignment="0" applyProtection="0"/>
    <xf numFmtId="0" fontId="18" fillId="16" borderId="180" applyNumberFormat="0" applyAlignment="0" applyProtection="0"/>
    <xf numFmtId="0" fontId="26" fillId="16" borderId="182" applyNumberFormat="0" applyAlignment="0" applyProtection="0"/>
    <xf numFmtId="0" fontId="18" fillId="16" borderId="180" applyNumberFormat="0" applyAlignment="0" applyProtection="0"/>
    <xf numFmtId="0" fontId="23" fillId="7" borderId="180" applyNumberFormat="0" applyAlignment="0" applyProtection="0"/>
    <xf numFmtId="0" fontId="31" fillId="0" borderId="183" applyNumberFormat="0" applyFill="0" applyAlignment="0" applyProtection="0"/>
    <xf numFmtId="0" fontId="18" fillId="16" borderId="180" applyNumberFormat="0" applyAlignment="0" applyProtection="0"/>
    <xf numFmtId="0" fontId="18" fillId="16" borderId="180" applyNumberFormat="0" applyAlignment="0" applyProtection="0"/>
    <xf numFmtId="0" fontId="23" fillId="7" borderId="180" applyNumberFormat="0" applyAlignment="0" applyProtection="0"/>
    <xf numFmtId="0" fontId="18" fillId="16" borderId="176" applyNumberFormat="0" applyAlignment="0" applyProtection="0"/>
    <xf numFmtId="0" fontId="26" fillId="16" borderId="182" applyNumberFormat="0" applyAlignment="0" applyProtection="0"/>
    <xf numFmtId="0" fontId="18" fillId="16" borderId="180" applyNumberFormat="0" applyAlignment="0" applyProtection="0"/>
    <xf numFmtId="0" fontId="18" fillId="16" borderId="180" applyNumberFormat="0" applyAlignment="0" applyProtection="0"/>
    <xf numFmtId="0" fontId="31" fillId="0" borderId="183" applyNumberFormat="0" applyFill="0" applyAlignment="0" applyProtection="0"/>
    <xf numFmtId="0" fontId="26" fillId="16" borderId="182" applyNumberFormat="0" applyAlignment="0" applyProtection="0"/>
    <xf numFmtId="0" fontId="31" fillId="0" borderId="183" applyNumberFormat="0" applyFill="0" applyAlignment="0" applyProtection="0"/>
    <xf numFmtId="0" fontId="23" fillId="7" borderId="180" applyNumberFormat="0" applyAlignment="0" applyProtection="0"/>
    <xf numFmtId="0" fontId="31" fillId="0" borderId="179" applyNumberFormat="0" applyFill="0" applyAlignment="0" applyProtection="0"/>
    <xf numFmtId="0" fontId="23" fillId="7" borderId="180" applyNumberFormat="0" applyAlignment="0" applyProtection="0"/>
    <xf numFmtId="0" fontId="31" fillId="0" borderId="183" applyNumberFormat="0" applyFill="0" applyAlignment="0" applyProtection="0"/>
    <xf numFmtId="0" fontId="26" fillId="16" borderId="182" applyNumberFormat="0" applyAlignment="0" applyProtection="0"/>
    <xf numFmtId="0" fontId="18" fillId="16" borderId="180" applyNumberFormat="0" applyAlignment="0" applyProtection="0"/>
    <xf numFmtId="0" fontId="18" fillId="16" borderId="180" applyNumberFormat="0" applyAlignment="0" applyProtection="0"/>
    <xf numFmtId="0" fontId="26" fillId="16" borderId="182" applyNumberFormat="0" applyAlignment="0" applyProtection="0"/>
    <xf numFmtId="0" fontId="23" fillId="7" borderId="180" applyNumberFormat="0" applyAlignment="0" applyProtection="0"/>
    <xf numFmtId="0" fontId="4" fillId="23" borderId="181" applyNumberFormat="0" applyFont="0" applyAlignment="0" applyProtection="0"/>
    <xf numFmtId="0" fontId="4" fillId="23" borderId="181" applyNumberFormat="0" applyFont="0" applyAlignment="0" applyProtection="0"/>
    <xf numFmtId="0" fontId="23" fillId="7" borderId="180" applyNumberFormat="0" applyAlignment="0" applyProtection="0"/>
    <xf numFmtId="0" fontId="23" fillId="7" borderId="176" applyNumberFormat="0" applyAlignment="0" applyProtection="0"/>
    <xf numFmtId="0" fontId="4" fillId="23" borderId="181" applyNumberFormat="0" applyFont="0" applyAlignment="0" applyProtection="0"/>
    <xf numFmtId="0" fontId="18" fillId="16" borderId="180"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4" fillId="23" borderId="181" applyNumberFormat="0" applyFont="0" applyAlignment="0" applyProtection="0"/>
    <xf numFmtId="0" fontId="26" fillId="16" borderId="182" applyNumberFormat="0" applyAlignment="0" applyProtection="0"/>
    <xf numFmtId="0" fontId="4" fillId="23" borderId="181" applyNumberFormat="0" applyFont="0" applyAlignment="0" applyProtection="0"/>
    <xf numFmtId="0" fontId="23" fillId="7" borderId="180" applyNumberFormat="0" applyAlignment="0" applyProtection="0"/>
    <xf numFmtId="0" fontId="23" fillId="7" borderId="180" applyNumberFormat="0" applyAlignment="0" applyProtection="0"/>
    <xf numFmtId="0" fontId="4" fillId="23" borderId="181" applyNumberFormat="0" applyFont="0" applyAlignment="0" applyProtection="0"/>
    <xf numFmtId="0" fontId="26" fillId="16" borderId="182" applyNumberFormat="0" applyAlignment="0" applyProtection="0"/>
    <xf numFmtId="0" fontId="18" fillId="16" borderId="176" applyNumberFormat="0" applyAlignment="0" applyProtection="0"/>
    <xf numFmtId="0" fontId="4" fillId="23" borderId="181" applyNumberFormat="0" applyFont="0" applyAlignment="0" applyProtection="0"/>
    <xf numFmtId="0" fontId="23" fillId="7" borderId="180" applyNumberFormat="0" applyAlignment="0" applyProtection="0"/>
    <xf numFmtId="0" fontId="4" fillId="23" borderId="181" applyNumberFormat="0" applyFont="0" applyAlignment="0" applyProtection="0"/>
    <xf numFmtId="0" fontId="18" fillId="16" borderId="180" applyNumberFormat="0" applyAlignment="0" applyProtection="0"/>
    <xf numFmtId="0" fontId="31" fillId="0" borderId="183" applyNumberFormat="0" applyFill="0" applyAlignment="0" applyProtection="0"/>
    <xf numFmtId="0" fontId="18" fillId="16" borderId="180" applyNumberFormat="0" applyAlignment="0" applyProtection="0"/>
    <xf numFmtId="0" fontId="23" fillId="7" borderId="180" applyNumberFormat="0" applyAlignment="0" applyProtection="0"/>
    <xf numFmtId="0" fontId="31" fillId="0" borderId="183" applyNumberFormat="0" applyFill="0" applyAlignment="0" applyProtection="0"/>
    <xf numFmtId="0" fontId="26" fillId="16" borderId="182" applyNumberFormat="0" applyAlignment="0" applyProtection="0"/>
    <xf numFmtId="0" fontId="4" fillId="23" borderId="181" applyNumberFormat="0" applyFont="0" applyAlignment="0" applyProtection="0"/>
    <xf numFmtId="0" fontId="4" fillId="23" borderId="181" applyNumberFormat="0" applyFont="0" applyAlignment="0" applyProtection="0"/>
    <xf numFmtId="0" fontId="31" fillId="0" borderId="183" applyNumberFormat="0" applyFill="0" applyAlignment="0" applyProtection="0"/>
    <xf numFmtId="0" fontId="26" fillId="16" borderId="182" applyNumberFormat="0" applyAlignment="0" applyProtection="0"/>
    <xf numFmtId="0" fontId="4" fillId="23" borderId="181" applyNumberFormat="0" applyFont="0" applyAlignment="0" applyProtection="0"/>
    <xf numFmtId="0" fontId="26" fillId="16" borderId="182" applyNumberFormat="0" applyAlignment="0" applyProtection="0"/>
    <xf numFmtId="0" fontId="26" fillId="16" borderId="182" applyNumberFormat="0" applyAlignment="0" applyProtection="0"/>
    <xf numFmtId="0" fontId="18" fillId="16" borderId="180" applyNumberFormat="0" applyAlignment="0" applyProtection="0"/>
    <xf numFmtId="0" fontId="18" fillId="16" borderId="180" applyNumberFormat="0" applyAlignment="0" applyProtection="0"/>
    <xf numFmtId="0" fontId="23" fillId="7" borderId="180" applyNumberFormat="0" applyAlignment="0" applyProtection="0"/>
    <xf numFmtId="0" fontId="23" fillId="7" borderId="180" applyNumberFormat="0" applyAlignment="0" applyProtection="0"/>
    <xf numFmtId="0" fontId="31" fillId="0" borderId="183" applyNumberFormat="0" applyFill="0" applyAlignment="0" applyProtection="0"/>
    <xf numFmtId="0" fontId="23" fillId="7" borderId="180" applyNumberFormat="0" applyAlignment="0" applyProtection="0"/>
    <xf numFmtId="0" fontId="18" fillId="16" borderId="180" applyNumberFormat="0" applyAlignment="0" applyProtection="0"/>
    <xf numFmtId="0" fontId="31" fillId="0" borderId="183" applyNumberFormat="0" applyFill="0" applyAlignment="0" applyProtection="0"/>
    <xf numFmtId="0" fontId="26" fillId="16" borderId="182" applyNumberFormat="0" applyAlignment="0" applyProtection="0"/>
    <xf numFmtId="0" fontId="4" fillId="23" borderId="181" applyNumberFormat="0" applyFont="0" applyAlignment="0" applyProtection="0"/>
    <xf numFmtId="0" fontId="26" fillId="16" borderId="182" applyNumberFormat="0" applyAlignment="0" applyProtection="0"/>
    <xf numFmtId="0" fontId="26" fillId="16" borderId="182" applyNumberFormat="0" applyAlignment="0" applyProtection="0"/>
    <xf numFmtId="0" fontId="4" fillId="23" borderId="181" applyNumberFormat="0" applyFont="0" applyAlignment="0" applyProtection="0"/>
    <xf numFmtId="0" fontId="4" fillId="23" borderId="181" applyNumberFormat="0" applyFont="0" applyAlignment="0" applyProtection="0"/>
    <xf numFmtId="0" fontId="18" fillId="16" borderId="180" applyNumberFormat="0" applyAlignment="0" applyProtection="0"/>
    <xf numFmtId="0" fontId="23" fillId="7" borderId="176" applyNumberFormat="0" applyAlignment="0" applyProtection="0"/>
    <xf numFmtId="0" fontId="31" fillId="0" borderId="183" applyNumberFormat="0" applyFill="0" applyAlignment="0" applyProtection="0"/>
    <xf numFmtId="0" fontId="23" fillId="7" borderId="176" applyNumberFormat="0" applyAlignment="0" applyProtection="0"/>
    <xf numFmtId="0" fontId="4" fillId="23" borderId="181" applyNumberFormat="0" applyFont="0" applyAlignment="0" applyProtection="0"/>
    <xf numFmtId="0" fontId="23" fillId="7" borderId="180" applyNumberFormat="0" applyAlignment="0" applyProtection="0"/>
    <xf numFmtId="0" fontId="31" fillId="0" borderId="183" applyNumberFormat="0" applyFill="0" applyAlignment="0" applyProtection="0"/>
    <xf numFmtId="0" fontId="23" fillId="7" borderId="180" applyNumberFormat="0" applyAlignment="0" applyProtection="0"/>
    <xf numFmtId="0" fontId="26" fillId="16" borderId="182" applyNumberFormat="0" applyAlignment="0" applyProtection="0"/>
    <xf numFmtId="0" fontId="18" fillId="16" borderId="180" applyNumberFormat="0" applyAlignment="0" applyProtection="0"/>
    <xf numFmtId="0" fontId="31" fillId="0" borderId="183" applyNumberFormat="0" applyFill="0" applyAlignment="0" applyProtection="0"/>
    <xf numFmtId="0" fontId="4" fillId="23" borderId="181" applyNumberFormat="0" applyFont="0" applyAlignment="0" applyProtection="0"/>
    <xf numFmtId="0" fontId="23" fillId="7" borderId="180" applyNumberFormat="0" applyAlignment="0" applyProtection="0"/>
    <xf numFmtId="0" fontId="4" fillId="23" borderId="181" applyNumberFormat="0" applyFont="0" applyAlignment="0" applyProtection="0"/>
    <xf numFmtId="0" fontId="4" fillId="23" borderId="177" applyNumberFormat="0" applyFont="0" applyAlignment="0" applyProtection="0"/>
    <xf numFmtId="0" fontId="31" fillId="0" borderId="183" applyNumberFormat="0" applyFill="0" applyAlignment="0" applyProtection="0"/>
    <xf numFmtId="0" fontId="31" fillId="0" borderId="183" applyNumberFormat="0" applyFill="0" applyAlignment="0" applyProtection="0"/>
    <xf numFmtId="0" fontId="4" fillId="23" borderId="181" applyNumberFormat="0" applyFont="0" applyAlignment="0" applyProtection="0"/>
    <xf numFmtId="0" fontId="31" fillId="0" borderId="179" applyNumberFormat="0" applyFill="0" applyAlignment="0" applyProtection="0"/>
    <xf numFmtId="0" fontId="31" fillId="0" borderId="183" applyNumberFormat="0" applyFill="0" applyAlignment="0" applyProtection="0"/>
    <xf numFmtId="0" fontId="18" fillId="16" borderId="180" applyNumberFormat="0" applyAlignment="0" applyProtection="0"/>
    <xf numFmtId="0" fontId="18" fillId="16" borderId="180" applyNumberFormat="0" applyAlignment="0" applyProtection="0"/>
    <xf numFmtId="0" fontId="31" fillId="0" borderId="183" applyNumberFormat="0" applyFill="0" applyAlignment="0" applyProtection="0"/>
    <xf numFmtId="0" fontId="26" fillId="16" borderId="178" applyNumberFormat="0" applyAlignment="0" applyProtection="0"/>
    <xf numFmtId="0" fontId="26" fillId="16" borderId="182" applyNumberFormat="0" applyAlignment="0" applyProtection="0"/>
    <xf numFmtId="0" fontId="31" fillId="0" borderId="183" applyNumberFormat="0" applyFill="0" applyAlignment="0" applyProtection="0"/>
    <xf numFmtId="0" fontId="18" fillId="16" borderId="180" applyNumberFormat="0" applyAlignment="0" applyProtection="0"/>
    <xf numFmtId="0" fontId="31" fillId="0" borderId="183" applyNumberFormat="0" applyFill="0" applyAlignment="0" applyProtection="0"/>
    <xf numFmtId="0" fontId="23" fillId="7" borderId="180" applyNumberFormat="0" applyAlignment="0" applyProtection="0"/>
    <xf numFmtId="0" fontId="23" fillId="7" borderId="180" applyNumberFormat="0" applyAlignment="0" applyProtection="0"/>
    <xf numFmtId="0" fontId="18" fillId="16" borderId="180" applyNumberFormat="0" applyAlignment="0" applyProtection="0"/>
    <xf numFmtId="0" fontId="26" fillId="16" borderId="182" applyNumberFormat="0" applyAlignment="0" applyProtection="0"/>
    <xf numFmtId="0" fontId="4" fillId="23" borderId="181" applyNumberFormat="0" applyFont="0" applyAlignment="0" applyProtection="0"/>
    <xf numFmtId="0" fontId="23" fillId="7" borderId="180" applyNumberFormat="0" applyAlignment="0" applyProtection="0"/>
    <xf numFmtId="0" fontId="23" fillId="7" borderId="176" applyNumberFormat="0" applyAlignment="0" applyProtection="0"/>
    <xf numFmtId="0" fontId="4" fillId="23" borderId="181" applyNumberFormat="0" applyFont="0" applyAlignment="0" applyProtection="0"/>
    <xf numFmtId="0" fontId="4" fillId="23" borderId="181" applyNumberFormat="0" applyFont="0" applyAlignment="0" applyProtection="0"/>
    <xf numFmtId="0" fontId="23" fillId="7" borderId="180" applyNumberFormat="0" applyAlignment="0" applyProtection="0"/>
    <xf numFmtId="0" fontId="23" fillId="7" borderId="180" applyNumberFormat="0" applyAlignment="0" applyProtection="0"/>
    <xf numFmtId="0" fontId="31" fillId="0" borderId="183" applyNumberFormat="0" applyFill="0" applyAlignment="0" applyProtection="0"/>
    <xf numFmtId="0" fontId="26" fillId="16" borderId="182" applyNumberFormat="0" applyAlignment="0" applyProtection="0"/>
    <xf numFmtId="0" fontId="4" fillId="23" borderId="181" applyNumberFormat="0" applyFont="0" applyAlignment="0" applyProtection="0"/>
    <xf numFmtId="0" fontId="18" fillId="16" borderId="180" applyNumberFormat="0" applyAlignment="0" applyProtection="0"/>
    <xf numFmtId="0" fontId="26" fillId="16" borderId="182" applyNumberFormat="0" applyAlignment="0" applyProtection="0"/>
    <xf numFmtId="0" fontId="18" fillId="16" borderId="180" applyNumberFormat="0" applyAlignment="0" applyProtection="0"/>
    <xf numFmtId="0" fontId="18" fillId="16" borderId="180" applyNumberFormat="0" applyAlignment="0" applyProtection="0"/>
    <xf numFmtId="0" fontId="23" fillId="7" borderId="180" applyNumberFormat="0" applyAlignment="0" applyProtection="0"/>
    <xf numFmtId="0" fontId="18" fillId="16" borderId="180" applyNumberFormat="0" applyAlignment="0" applyProtection="0"/>
    <xf numFmtId="0" fontId="4" fillId="23" borderId="181" applyNumberFormat="0" applyFont="0" applyAlignment="0" applyProtection="0"/>
    <xf numFmtId="0" fontId="4" fillId="23" borderId="181" applyNumberFormat="0" applyFont="0" applyAlignment="0" applyProtection="0"/>
    <xf numFmtId="0" fontId="31" fillId="0" borderId="183" applyNumberFormat="0" applyFill="0" applyAlignment="0" applyProtection="0"/>
    <xf numFmtId="0" fontId="23" fillId="7" borderId="180" applyNumberFormat="0" applyAlignment="0" applyProtection="0"/>
    <xf numFmtId="0" fontId="26" fillId="16" borderId="182" applyNumberFormat="0" applyAlignment="0" applyProtection="0"/>
    <xf numFmtId="0" fontId="4" fillId="23" borderId="181" applyNumberFormat="0" applyFont="0" applyAlignment="0" applyProtection="0"/>
    <xf numFmtId="0" fontId="26" fillId="16" borderId="182" applyNumberFormat="0" applyAlignment="0" applyProtection="0"/>
    <xf numFmtId="0" fontId="4" fillId="23" borderId="181" applyNumberFormat="0" applyFont="0" applyAlignment="0" applyProtection="0"/>
    <xf numFmtId="0" fontId="4" fillId="23" borderId="177" applyNumberFormat="0" applyFont="0" applyAlignment="0" applyProtection="0"/>
    <xf numFmtId="0" fontId="31" fillId="0" borderId="183" applyNumberFormat="0" applyFill="0" applyAlignment="0" applyProtection="0"/>
    <xf numFmtId="0" fontId="23" fillId="7" borderId="176" applyNumberFormat="0" applyAlignment="0" applyProtection="0"/>
    <xf numFmtId="0" fontId="31" fillId="0" borderId="183" applyNumberFormat="0" applyFill="0" applyAlignment="0" applyProtection="0"/>
    <xf numFmtId="0" fontId="23" fillId="7" borderId="180" applyNumberFormat="0" applyAlignment="0" applyProtection="0"/>
    <xf numFmtId="0" fontId="23" fillId="7" borderId="176" applyNumberFormat="0" applyAlignment="0" applyProtection="0"/>
    <xf numFmtId="0" fontId="4" fillId="23" borderId="181" applyNumberFormat="0" applyFont="0" applyAlignment="0" applyProtection="0"/>
    <xf numFmtId="0" fontId="31" fillId="0" borderId="183" applyNumberFormat="0" applyFill="0" applyAlignment="0" applyProtection="0"/>
    <xf numFmtId="0" fontId="4" fillId="23" borderId="177" applyNumberFormat="0" applyFont="0" applyAlignment="0" applyProtection="0"/>
    <xf numFmtId="0" fontId="23" fillId="7" borderId="180" applyNumberFormat="0" applyAlignment="0" applyProtection="0"/>
    <xf numFmtId="0" fontId="4" fillId="23" borderId="177" applyNumberFormat="0" applyFont="0" applyAlignment="0" applyProtection="0"/>
    <xf numFmtId="0" fontId="31" fillId="0" borderId="183" applyNumberFormat="0" applyFill="0" applyAlignment="0" applyProtection="0"/>
    <xf numFmtId="0" fontId="31" fillId="0" borderId="183" applyNumberFormat="0" applyFill="0" applyAlignment="0" applyProtection="0"/>
    <xf numFmtId="0" fontId="26" fillId="16" borderId="182" applyNumberFormat="0" applyAlignment="0" applyProtection="0"/>
    <xf numFmtId="0" fontId="18" fillId="16" borderId="180" applyNumberFormat="0" applyAlignment="0" applyProtection="0"/>
    <xf numFmtId="0" fontId="4" fillId="23" borderId="181" applyNumberFormat="0" applyFont="0" applyAlignment="0" applyProtection="0"/>
    <xf numFmtId="0" fontId="18" fillId="16" borderId="176" applyNumberFormat="0" applyAlignment="0" applyProtection="0"/>
    <xf numFmtId="0" fontId="31" fillId="0" borderId="183" applyNumberFormat="0" applyFill="0" applyAlignment="0" applyProtection="0"/>
    <xf numFmtId="0" fontId="31" fillId="0" borderId="183" applyNumberFormat="0" applyFill="0" applyAlignment="0" applyProtection="0"/>
    <xf numFmtId="0" fontId="18" fillId="16" borderId="176" applyNumberFormat="0" applyAlignment="0" applyProtection="0"/>
    <xf numFmtId="0" fontId="18" fillId="16" borderId="180" applyNumberFormat="0" applyAlignment="0" applyProtection="0"/>
    <xf numFmtId="0" fontId="23" fillId="7" borderId="180" applyNumberFormat="0" applyAlignment="0" applyProtection="0"/>
    <xf numFmtId="0" fontId="18" fillId="16" borderId="180" applyNumberFormat="0" applyAlignment="0" applyProtection="0"/>
    <xf numFmtId="0" fontId="31" fillId="0" borderId="183" applyNumberFormat="0" applyFill="0" applyAlignment="0" applyProtection="0"/>
    <xf numFmtId="0" fontId="4" fillId="23" borderId="181" applyNumberFormat="0" applyFont="0" applyAlignment="0" applyProtection="0"/>
    <xf numFmtId="0" fontId="18" fillId="16" borderId="180" applyNumberFormat="0" applyAlignment="0" applyProtection="0"/>
    <xf numFmtId="0" fontId="4" fillId="23" borderId="181" applyNumberFormat="0" applyFont="0" applyAlignment="0" applyProtection="0"/>
    <xf numFmtId="0" fontId="18" fillId="16" borderId="180" applyNumberFormat="0" applyAlignment="0" applyProtection="0"/>
    <xf numFmtId="0" fontId="4" fillId="23" borderId="177" applyNumberFormat="0" applyFont="0" applyAlignment="0" applyProtection="0"/>
    <xf numFmtId="0" fontId="18" fillId="16" borderId="180" applyNumberFormat="0" applyAlignment="0" applyProtection="0"/>
    <xf numFmtId="0" fontId="26" fillId="16" borderId="178" applyNumberFormat="0" applyAlignment="0" applyProtection="0"/>
    <xf numFmtId="0" fontId="4" fillId="23" borderId="181" applyNumberFormat="0" applyFont="0" applyAlignment="0" applyProtection="0"/>
    <xf numFmtId="0" fontId="4" fillId="23" borderId="181" applyNumberFormat="0" applyFont="0" applyAlignment="0" applyProtection="0"/>
    <xf numFmtId="0" fontId="26" fillId="16" borderId="182" applyNumberFormat="0" applyAlignment="0" applyProtection="0"/>
    <xf numFmtId="0" fontId="18" fillId="16" borderId="180" applyNumberFormat="0" applyAlignment="0" applyProtection="0"/>
    <xf numFmtId="0" fontId="23" fillId="7" borderId="180" applyNumberFormat="0" applyAlignment="0" applyProtection="0"/>
    <xf numFmtId="0" fontId="31" fillId="0" borderId="183" applyNumberFormat="0" applyFill="0" applyAlignment="0" applyProtection="0"/>
    <xf numFmtId="0" fontId="4" fillId="23" borderId="181" applyNumberFormat="0" applyFont="0" applyAlignment="0" applyProtection="0"/>
    <xf numFmtId="0" fontId="31" fillId="0" borderId="183" applyNumberFormat="0" applyFill="0" applyAlignment="0" applyProtection="0"/>
    <xf numFmtId="0" fontId="26" fillId="16" borderId="182" applyNumberFormat="0" applyAlignment="0" applyProtection="0"/>
    <xf numFmtId="0" fontId="31" fillId="0" borderId="183" applyNumberFormat="0" applyFill="0" applyAlignment="0" applyProtection="0"/>
    <xf numFmtId="0" fontId="31" fillId="0" borderId="183" applyNumberFormat="0" applyFill="0" applyAlignment="0" applyProtection="0"/>
    <xf numFmtId="0" fontId="23" fillId="7" borderId="180" applyNumberFormat="0" applyAlignment="0" applyProtection="0"/>
    <xf numFmtId="0" fontId="18" fillId="16" borderId="180" applyNumberFormat="0" applyAlignment="0" applyProtection="0"/>
    <xf numFmtId="0" fontId="23" fillId="7" borderId="180" applyNumberFormat="0" applyAlignment="0" applyProtection="0"/>
    <xf numFmtId="0" fontId="4" fillId="23" borderId="181" applyNumberFormat="0" applyFont="0" applyAlignment="0" applyProtection="0"/>
    <xf numFmtId="0" fontId="18" fillId="16" borderId="176" applyNumberFormat="0" applyAlignment="0" applyProtection="0"/>
    <xf numFmtId="0" fontId="26" fillId="16" borderId="182" applyNumberFormat="0" applyAlignment="0" applyProtection="0"/>
    <xf numFmtId="0" fontId="23" fillId="7" borderId="180" applyNumberFormat="0" applyAlignment="0" applyProtection="0"/>
    <xf numFmtId="0" fontId="4" fillId="23" borderId="181" applyNumberFormat="0" applyFont="0" applyAlignment="0" applyProtection="0"/>
    <xf numFmtId="0" fontId="4" fillId="23" borderId="181" applyNumberFormat="0" applyFon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6" fillId="16" borderId="182" applyNumberFormat="0" applyAlignment="0" applyProtection="0"/>
    <xf numFmtId="0" fontId="4" fillId="23" borderId="181" applyNumberFormat="0" applyFont="0" applyAlignment="0" applyProtection="0"/>
    <xf numFmtId="0" fontId="31" fillId="0" borderId="183" applyNumberFormat="0" applyFill="0" applyAlignment="0" applyProtection="0"/>
    <xf numFmtId="0" fontId="4" fillId="23" borderId="181" applyNumberFormat="0" applyFont="0" applyAlignment="0" applyProtection="0"/>
    <xf numFmtId="0" fontId="18" fillId="16" borderId="180" applyNumberFormat="0" applyAlignment="0" applyProtection="0"/>
    <xf numFmtId="0" fontId="31" fillId="0" borderId="183" applyNumberFormat="0" applyFill="0" applyAlignment="0" applyProtection="0"/>
    <xf numFmtId="0" fontId="18" fillId="16" borderId="180" applyNumberFormat="0" applyAlignment="0" applyProtection="0"/>
    <xf numFmtId="0" fontId="4" fillId="23" borderId="181" applyNumberFormat="0" applyFont="0" applyAlignment="0" applyProtection="0"/>
    <xf numFmtId="0" fontId="4" fillId="23" borderId="181" applyNumberFormat="0" applyFont="0" applyAlignment="0" applyProtection="0"/>
    <xf numFmtId="0" fontId="18" fillId="16" borderId="180" applyNumberFormat="0" applyAlignment="0" applyProtection="0"/>
    <xf numFmtId="0" fontId="26" fillId="16" borderId="178" applyNumberFormat="0" applyAlignment="0" applyProtection="0"/>
    <xf numFmtId="0" fontId="23" fillId="7" borderId="180" applyNumberFormat="0" applyAlignment="0" applyProtection="0"/>
    <xf numFmtId="0" fontId="31" fillId="0" borderId="183" applyNumberFormat="0" applyFill="0" applyAlignment="0" applyProtection="0"/>
    <xf numFmtId="0" fontId="23" fillId="7" borderId="180" applyNumberFormat="0" applyAlignment="0" applyProtection="0"/>
    <xf numFmtId="0" fontId="26" fillId="16" borderId="182" applyNumberFormat="0" applyAlignment="0" applyProtection="0"/>
    <xf numFmtId="0" fontId="18" fillId="16" borderId="180" applyNumberFormat="0" applyAlignment="0" applyProtection="0"/>
    <xf numFmtId="0" fontId="26" fillId="16" borderId="182" applyNumberFormat="0" applyAlignment="0" applyProtection="0"/>
    <xf numFmtId="0" fontId="18" fillId="16" borderId="180" applyNumberFormat="0" applyAlignment="0" applyProtection="0"/>
    <xf numFmtId="0" fontId="31" fillId="0" borderId="183" applyNumberFormat="0" applyFill="0" applyAlignment="0" applyProtection="0"/>
    <xf numFmtId="0" fontId="26" fillId="16" borderId="182" applyNumberFormat="0" applyAlignment="0" applyProtection="0"/>
    <xf numFmtId="0" fontId="26" fillId="16" borderId="182" applyNumberFormat="0" applyAlignment="0" applyProtection="0"/>
    <xf numFmtId="0" fontId="4" fillId="23" borderId="181" applyNumberFormat="0" applyFont="0" applyAlignment="0" applyProtection="0"/>
    <xf numFmtId="0" fontId="31" fillId="0" borderId="183" applyNumberFormat="0" applyFill="0" applyAlignment="0" applyProtection="0"/>
    <xf numFmtId="0" fontId="26" fillId="16" borderId="182" applyNumberFormat="0" applyAlignment="0" applyProtection="0"/>
    <xf numFmtId="0" fontId="4" fillId="23" borderId="181" applyNumberFormat="0" applyFont="0" applyAlignment="0" applyProtection="0"/>
    <xf numFmtId="0" fontId="26" fillId="16" borderId="182" applyNumberFormat="0" applyAlignment="0" applyProtection="0"/>
    <xf numFmtId="0" fontId="26" fillId="16" borderId="182"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76" applyNumberFormat="0" applyAlignment="0" applyProtection="0"/>
    <xf numFmtId="0" fontId="26" fillId="16" borderId="182" applyNumberFormat="0" applyAlignment="0" applyProtection="0"/>
    <xf numFmtId="0" fontId="23" fillId="7" borderId="180" applyNumberFormat="0" applyAlignment="0" applyProtection="0"/>
    <xf numFmtId="0" fontId="31" fillId="0" borderId="183" applyNumberFormat="0" applyFill="0" applyAlignment="0" applyProtection="0"/>
    <xf numFmtId="0" fontId="31" fillId="0" borderId="183" applyNumberFormat="0" applyFill="0" applyAlignment="0" applyProtection="0"/>
    <xf numFmtId="0" fontId="26" fillId="16" borderId="182" applyNumberFormat="0" applyAlignment="0" applyProtection="0"/>
    <xf numFmtId="0" fontId="23" fillId="7" borderId="180" applyNumberFormat="0" applyAlignment="0" applyProtection="0"/>
    <xf numFmtId="0" fontId="23" fillId="7" borderId="180" applyNumberFormat="0" applyAlignment="0" applyProtection="0"/>
    <xf numFmtId="0" fontId="4" fillId="23" borderId="181" applyNumberFormat="0" applyFont="0" applyAlignment="0" applyProtection="0"/>
    <xf numFmtId="0" fontId="31" fillId="0" borderId="183" applyNumberFormat="0" applyFill="0" applyAlignment="0" applyProtection="0"/>
    <xf numFmtId="0" fontId="18" fillId="16" borderId="176" applyNumberFormat="0" applyAlignment="0" applyProtection="0"/>
    <xf numFmtId="0" fontId="23" fillId="7" borderId="180" applyNumberFormat="0" applyAlignment="0" applyProtection="0"/>
    <xf numFmtId="0" fontId="31" fillId="0" borderId="183" applyNumberFormat="0" applyFill="0" applyAlignment="0" applyProtection="0"/>
    <xf numFmtId="0" fontId="23" fillId="7" borderId="180" applyNumberFormat="0" applyAlignment="0" applyProtection="0"/>
    <xf numFmtId="0" fontId="18" fillId="16" borderId="180" applyNumberFormat="0" applyAlignment="0" applyProtection="0"/>
    <xf numFmtId="0" fontId="26" fillId="16" borderId="182" applyNumberFormat="0" applyAlignment="0" applyProtection="0"/>
    <xf numFmtId="0" fontId="31" fillId="0" borderId="183" applyNumberFormat="0" applyFill="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26" fillId="16" borderId="182" applyNumberFormat="0" applyAlignment="0" applyProtection="0"/>
    <xf numFmtId="0" fontId="23" fillId="7" borderId="180" applyNumberFormat="0" applyAlignment="0" applyProtection="0"/>
    <xf numFmtId="0" fontId="4" fillId="23" borderId="181" applyNumberFormat="0" applyFont="0" applyAlignment="0" applyProtection="0"/>
    <xf numFmtId="0" fontId="26" fillId="16" borderId="182" applyNumberFormat="0" applyAlignment="0" applyProtection="0"/>
    <xf numFmtId="0" fontId="26" fillId="16" borderId="182" applyNumberFormat="0" applyAlignment="0" applyProtection="0"/>
    <xf numFmtId="0" fontId="4" fillId="23" borderId="181" applyNumberFormat="0" applyFont="0" applyAlignment="0" applyProtection="0"/>
    <xf numFmtId="0" fontId="4" fillId="23" borderId="181" applyNumberFormat="0" applyFont="0" applyAlignment="0" applyProtection="0"/>
    <xf numFmtId="0" fontId="23" fillId="7" borderId="180" applyNumberFormat="0" applyAlignment="0" applyProtection="0"/>
    <xf numFmtId="0" fontId="26" fillId="16" borderId="182" applyNumberFormat="0" applyAlignment="0" applyProtection="0"/>
    <xf numFmtId="0" fontId="4" fillId="23" borderId="181" applyNumberFormat="0" applyFont="0" applyAlignment="0" applyProtection="0"/>
    <xf numFmtId="0" fontId="4" fillId="23" borderId="181" applyNumberFormat="0" applyFont="0" applyAlignment="0" applyProtection="0"/>
    <xf numFmtId="0" fontId="31" fillId="0" borderId="183" applyNumberFormat="0" applyFill="0" applyAlignment="0" applyProtection="0"/>
    <xf numFmtId="0" fontId="31" fillId="0" borderId="179" applyNumberFormat="0" applyFill="0" applyAlignment="0" applyProtection="0"/>
    <xf numFmtId="0" fontId="31" fillId="0" borderId="183" applyNumberFormat="0" applyFill="0" applyAlignment="0" applyProtection="0"/>
    <xf numFmtId="0" fontId="26" fillId="16" borderId="182" applyNumberFormat="0" applyAlignment="0" applyProtection="0"/>
    <xf numFmtId="0" fontId="31" fillId="0" borderId="183" applyNumberFormat="0" applyFill="0" applyAlignment="0" applyProtection="0"/>
    <xf numFmtId="0" fontId="18" fillId="16" borderId="180" applyNumberForma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18" fillId="16" borderId="180" applyNumberFormat="0" applyAlignment="0" applyProtection="0"/>
    <xf numFmtId="0" fontId="4" fillId="23" borderId="181" applyNumberFormat="0" applyFont="0" applyAlignment="0" applyProtection="0"/>
    <xf numFmtId="0" fontId="31" fillId="0" borderId="183" applyNumberFormat="0" applyFill="0" applyAlignment="0" applyProtection="0"/>
    <xf numFmtId="0" fontId="26" fillId="16" borderId="182" applyNumberFormat="0" applyAlignment="0" applyProtection="0"/>
    <xf numFmtId="0" fontId="18" fillId="16" borderId="180" applyNumberFormat="0" applyAlignment="0" applyProtection="0"/>
    <xf numFmtId="0" fontId="23" fillId="7" borderId="180" applyNumberFormat="0" applyAlignment="0" applyProtection="0"/>
    <xf numFmtId="0" fontId="31" fillId="0" borderId="183" applyNumberFormat="0" applyFill="0" applyAlignment="0" applyProtection="0"/>
    <xf numFmtId="0" fontId="4" fillId="23" borderId="181" applyNumberFormat="0" applyFont="0" applyAlignment="0" applyProtection="0"/>
    <xf numFmtId="0" fontId="23" fillId="7" borderId="180" applyNumberFormat="0" applyAlignment="0" applyProtection="0"/>
    <xf numFmtId="0" fontId="26" fillId="16" borderId="182" applyNumberFormat="0" applyAlignment="0" applyProtection="0"/>
    <xf numFmtId="0" fontId="18" fillId="16" borderId="180" applyNumberFormat="0" applyAlignment="0" applyProtection="0"/>
    <xf numFmtId="0" fontId="26" fillId="16" borderId="182" applyNumberFormat="0" applyAlignment="0" applyProtection="0"/>
    <xf numFmtId="0" fontId="31" fillId="0" borderId="183" applyNumberFormat="0" applyFill="0" applyAlignment="0" applyProtection="0"/>
    <xf numFmtId="0" fontId="23" fillId="7" borderId="180" applyNumberFormat="0" applyAlignment="0" applyProtection="0"/>
    <xf numFmtId="0" fontId="18" fillId="16" borderId="180" applyNumberFormat="0" applyAlignment="0" applyProtection="0"/>
    <xf numFmtId="0" fontId="23" fillId="7" borderId="180" applyNumberFormat="0" applyAlignment="0" applyProtection="0"/>
    <xf numFmtId="0" fontId="23" fillId="7" borderId="180" applyNumberFormat="0" applyAlignment="0" applyProtection="0"/>
    <xf numFmtId="0" fontId="4" fillId="23" borderId="181" applyNumberFormat="0" applyFont="0" applyAlignment="0" applyProtection="0"/>
    <xf numFmtId="0" fontId="26" fillId="16" borderId="178" applyNumberFormat="0" applyAlignment="0" applyProtection="0"/>
    <xf numFmtId="0" fontId="4" fillId="23" borderId="181" applyNumberFormat="0" applyFont="0" applyAlignment="0" applyProtection="0"/>
    <xf numFmtId="0" fontId="18" fillId="16" borderId="176" applyNumberFormat="0" applyAlignment="0" applyProtection="0"/>
    <xf numFmtId="0" fontId="4" fillId="23" borderId="181" applyNumberFormat="0" applyFont="0" applyAlignment="0" applyProtection="0"/>
    <xf numFmtId="0" fontId="26" fillId="16" borderId="182" applyNumberFormat="0" applyAlignment="0" applyProtection="0"/>
    <xf numFmtId="0" fontId="18" fillId="16" borderId="180" applyNumberFormat="0" applyAlignment="0" applyProtection="0"/>
    <xf numFmtId="0" fontId="31" fillId="0" borderId="183" applyNumberFormat="0" applyFill="0" applyAlignment="0" applyProtection="0"/>
    <xf numFmtId="0" fontId="23" fillId="7" borderId="176" applyNumberFormat="0" applyAlignment="0" applyProtection="0"/>
    <xf numFmtId="0" fontId="18" fillId="16" borderId="180" applyNumberFormat="0" applyAlignment="0" applyProtection="0"/>
    <xf numFmtId="0" fontId="26" fillId="16" borderId="182" applyNumberFormat="0" applyAlignment="0" applyProtection="0"/>
    <xf numFmtId="0" fontId="4" fillId="23" borderId="181" applyNumberFormat="0" applyFont="0" applyAlignment="0" applyProtection="0"/>
    <xf numFmtId="0" fontId="23" fillId="7" borderId="180" applyNumberFormat="0" applyAlignment="0" applyProtection="0"/>
    <xf numFmtId="0" fontId="18" fillId="16" borderId="180" applyNumberFormat="0" applyAlignment="0" applyProtection="0"/>
    <xf numFmtId="0" fontId="26" fillId="16" borderId="178" applyNumberFormat="0" applyAlignment="0" applyProtection="0"/>
    <xf numFmtId="0" fontId="23" fillId="7" borderId="180" applyNumberFormat="0" applyAlignment="0" applyProtection="0"/>
    <xf numFmtId="0" fontId="18" fillId="16" borderId="180" applyNumberForma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31" fillId="0" borderId="183" applyNumberFormat="0" applyFill="0" applyAlignment="0" applyProtection="0"/>
    <xf numFmtId="0" fontId="4" fillId="23" borderId="181" applyNumberFormat="0" applyFont="0" applyAlignment="0" applyProtection="0"/>
    <xf numFmtId="0" fontId="4" fillId="23" borderId="181" applyNumberFormat="0" applyFont="0" applyAlignment="0" applyProtection="0"/>
    <xf numFmtId="0" fontId="18" fillId="16" borderId="180" applyNumberFormat="0" applyAlignment="0" applyProtection="0"/>
    <xf numFmtId="0" fontId="23" fillId="7" borderId="180" applyNumberFormat="0" applyAlignment="0" applyProtection="0"/>
    <xf numFmtId="0" fontId="31" fillId="0" borderId="183" applyNumberFormat="0" applyFill="0" applyAlignment="0" applyProtection="0"/>
    <xf numFmtId="0" fontId="23" fillId="7" borderId="180" applyNumberFormat="0" applyAlignment="0" applyProtection="0"/>
    <xf numFmtId="0" fontId="26" fillId="16" borderId="182" applyNumberFormat="0" applyAlignment="0" applyProtection="0"/>
    <xf numFmtId="0" fontId="18" fillId="16" borderId="180" applyNumberFormat="0" applyAlignment="0" applyProtection="0"/>
    <xf numFmtId="0" fontId="4" fillId="23" borderId="181" applyNumberFormat="0" applyFont="0" applyAlignment="0" applyProtection="0"/>
    <xf numFmtId="0" fontId="31" fillId="0" borderId="183" applyNumberFormat="0" applyFill="0" applyAlignment="0" applyProtection="0"/>
    <xf numFmtId="0" fontId="18" fillId="16" borderId="180" applyNumberFormat="0" applyAlignment="0" applyProtection="0"/>
    <xf numFmtId="0" fontId="26" fillId="16" borderId="182" applyNumberFormat="0" applyAlignment="0" applyProtection="0"/>
    <xf numFmtId="0" fontId="31" fillId="0" borderId="183" applyNumberFormat="0" applyFill="0" applyAlignment="0" applyProtection="0"/>
    <xf numFmtId="0" fontId="18" fillId="16" borderId="180" applyNumberFormat="0" applyAlignment="0" applyProtection="0"/>
    <xf numFmtId="0" fontId="23" fillId="7" borderId="176" applyNumberFormat="0" applyAlignment="0" applyProtection="0"/>
    <xf numFmtId="0" fontId="31" fillId="0" borderId="183" applyNumberFormat="0" applyFill="0" applyAlignment="0" applyProtection="0"/>
    <xf numFmtId="0" fontId="4" fillId="23" borderId="181" applyNumberFormat="0" applyFont="0" applyAlignment="0" applyProtection="0"/>
    <xf numFmtId="0" fontId="26" fillId="16" borderId="182" applyNumberFormat="0" applyAlignment="0" applyProtection="0"/>
    <xf numFmtId="0" fontId="18" fillId="16" borderId="180" applyNumberFormat="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4" fillId="23" borderId="181" applyNumberFormat="0" applyFont="0" applyAlignment="0" applyProtection="0"/>
    <xf numFmtId="0" fontId="18" fillId="16" borderId="180" applyNumberFormat="0" applyAlignment="0" applyProtection="0"/>
    <xf numFmtId="0" fontId="4" fillId="23" borderId="181" applyNumberFormat="0" applyFont="0" applyAlignment="0" applyProtection="0"/>
    <xf numFmtId="0" fontId="23" fillId="7" borderId="180" applyNumberFormat="0" applyAlignment="0" applyProtection="0"/>
    <xf numFmtId="0" fontId="18" fillId="16" borderId="180" applyNumberFormat="0" applyAlignment="0" applyProtection="0"/>
    <xf numFmtId="0" fontId="26" fillId="16" borderId="182" applyNumberFormat="0" applyAlignment="0" applyProtection="0"/>
    <xf numFmtId="0" fontId="26" fillId="16" borderId="182" applyNumberFormat="0" applyAlignment="0" applyProtection="0"/>
    <xf numFmtId="0" fontId="31" fillId="0" borderId="183" applyNumberFormat="0" applyFill="0" applyAlignment="0" applyProtection="0"/>
    <xf numFmtId="0" fontId="26" fillId="16" borderId="182" applyNumberFormat="0" applyAlignment="0" applyProtection="0"/>
    <xf numFmtId="0" fontId="18" fillId="16" borderId="180" applyNumberFormat="0" applyAlignment="0" applyProtection="0"/>
    <xf numFmtId="0" fontId="18" fillId="16" borderId="176" applyNumberFormat="0" applyAlignment="0" applyProtection="0"/>
    <xf numFmtId="0" fontId="18" fillId="16" borderId="180" applyNumberFormat="0" applyAlignment="0" applyProtection="0"/>
    <xf numFmtId="0" fontId="4" fillId="23" borderId="181" applyNumberFormat="0" applyFont="0" applyAlignment="0" applyProtection="0"/>
    <xf numFmtId="0" fontId="4" fillId="23" borderId="181" applyNumberFormat="0" applyFont="0" applyAlignment="0" applyProtection="0"/>
    <xf numFmtId="0" fontId="31" fillId="0" borderId="183" applyNumberFormat="0" applyFill="0" applyAlignment="0" applyProtection="0"/>
    <xf numFmtId="0" fontId="18" fillId="16" borderId="180" applyNumberFormat="0" applyAlignment="0" applyProtection="0"/>
    <xf numFmtId="0" fontId="23" fillId="7" borderId="180"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26" fillId="16" borderId="182" applyNumberFormat="0" applyAlignment="0" applyProtection="0"/>
    <xf numFmtId="0" fontId="31" fillId="0" borderId="183" applyNumberFormat="0" applyFill="0" applyAlignment="0" applyProtection="0"/>
    <xf numFmtId="0" fontId="23" fillId="7" borderId="180" applyNumberFormat="0" applyAlignment="0" applyProtection="0"/>
    <xf numFmtId="0" fontId="4" fillId="23" borderId="177" applyNumberFormat="0" applyFont="0" applyAlignment="0" applyProtection="0"/>
    <xf numFmtId="0" fontId="4" fillId="23" borderId="181" applyNumberFormat="0" applyFont="0" applyAlignment="0" applyProtection="0"/>
    <xf numFmtId="0" fontId="4" fillId="23" borderId="177"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31" fillId="0" borderId="183" applyNumberFormat="0" applyFill="0" applyAlignment="0" applyProtection="0"/>
    <xf numFmtId="0" fontId="23" fillId="7" borderId="180" applyNumberFormat="0" applyAlignment="0" applyProtection="0"/>
    <xf numFmtId="0" fontId="4" fillId="23" borderId="181" applyNumberFormat="0" applyFont="0" applyAlignment="0" applyProtection="0"/>
    <xf numFmtId="0" fontId="4" fillId="23" borderId="181" applyNumberFormat="0" applyFont="0" applyAlignment="0" applyProtection="0"/>
    <xf numFmtId="0" fontId="18" fillId="16" borderId="180" applyNumberFormat="0" applyAlignment="0" applyProtection="0"/>
    <xf numFmtId="0" fontId="18" fillId="16" borderId="180" applyNumberFormat="0" applyAlignment="0" applyProtection="0"/>
    <xf numFmtId="0" fontId="26" fillId="16" borderId="182" applyNumberFormat="0" applyAlignment="0" applyProtection="0"/>
    <xf numFmtId="0" fontId="23" fillId="7" borderId="180" applyNumberFormat="0" applyAlignment="0" applyProtection="0"/>
    <xf numFmtId="0" fontId="4" fillId="23" borderId="181" applyNumberFormat="0" applyFont="0" applyAlignment="0" applyProtection="0"/>
    <xf numFmtId="0" fontId="18" fillId="16" borderId="180" applyNumberFormat="0" applyAlignment="0" applyProtection="0"/>
    <xf numFmtId="0" fontId="31" fillId="0" borderId="183" applyNumberFormat="0" applyFill="0" applyAlignment="0" applyProtection="0"/>
    <xf numFmtId="0" fontId="31" fillId="0" borderId="183" applyNumberFormat="0" applyFill="0" applyAlignment="0" applyProtection="0"/>
    <xf numFmtId="0" fontId="26" fillId="16" borderId="182" applyNumberFormat="0" applyAlignment="0" applyProtection="0"/>
    <xf numFmtId="0" fontId="4" fillId="23" borderId="181" applyNumberFormat="0" applyFont="0" applyAlignment="0" applyProtection="0"/>
    <xf numFmtId="0" fontId="23" fillId="7" borderId="180" applyNumberFormat="0" applyAlignment="0" applyProtection="0"/>
    <xf numFmtId="0" fontId="23" fillId="7" borderId="180" applyNumberFormat="0" applyAlignment="0" applyProtection="0"/>
    <xf numFmtId="0" fontId="26" fillId="16" borderId="182" applyNumberFormat="0" applyAlignment="0" applyProtection="0"/>
    <xf numFmtId="0" fontId="31" fillId="0" borderId="183" applyNumberFormat="0" applyFill="0" applyAlignment="0" applyProtection="0"/>
    <xf numFmtId="0" fontId="4" fillId="23" borderId="181" applyNumberFormat="0" applyFont="0" applyAlignment="0" applyProtection="0"/>
    <xf numFmtId="0" fontId="4" fillId="23" borderId="181" applyNumberFormat="0" applyFont="0" applyAlignment="0" applyProtection="0"/>
    <xf numFmtId="0" fontId="31" fillId="0" borderId="183" applyNumberFormat="0" applyFill="0" applyAlignment="0" applyProtection="0"/>
    <xf numFmtId="0" fontId="4" fillId="23" borderId="181" applyNumberFormat="0" applyFont="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79" applyNumberFormat="0" applyFill="0" applyAlignment="0" applyProtection="0"/>
    <xf numFmtId="0" fontId="26" fillId="16" borderId="182" applyNumberFormat="0" applyAlignment="0" applyProtection="0"/>
    <xf numFmtId="0" fontId="18" fillId="16" borderId="180" applyNumberFormat="0" applyAlignment="0" applyProtection="0"/>
    <xf numFmtId="0" fontId="23" fillId="7" borderId="180" applyNumberFormat="0" applyAlignment="0" applyProtection="0"/>
    <xf numFmtId="0" fontId="26" fillId="16" borderId="182" applyNumberFormat="0" applyAlignment="0" applyProtection="0"/>
    <xf numFmtId="0" fontId="31" fillId="0" borderId="183" applyNumberFormat="0" applyFill="0" applyAlignment="0" applyProtection="0"/>
    <xf numFmtId="0" fontId="26" fillId="16" borderId="182" applyNumberFormat="0" applyAlignment="0" applyProtection="0"/>
    <xf numFmtId="0" fontId="18" fillId="16" borderId="180" applyNumberFormat="0" applyAlignment="0" applyProtection="0"/>
    <xf numFmtId="0" fontId="23" fillId="7" borderId="180" applyNumberFormat="0" applyAlignment="0" applyProtection="0"/>
    <xf numFmtId="0" fontId="18" fillId="16" borderId="180" applyNumberFormat="0" applyAlignment="0" applyProtection="0"/>
    <xf numFmtId="0" fontId="26" fillId="16" borderId="182" applyNumberFormat="0" applyAlignment="0" applyProtection="0"/>
    <xf numFmtId="0" fontId="26" fillId="16" borderId="182" applyNumberFormat="0" applyAlignment="0" applyProtection="0"/>
    <xf numFmtId="0" fontId="4" fillId="23" borderId="177" applyNumberFormat="0" applyFont="0" applyAlignment="0" applyProtection="0"/>
    <xf numFmtId="0" fontId="23" fillId="7" borderId="180" applyNumberFormat="0" applyAlignment="0" applyProtection="0"/>
    <xf numFmtId="0" fontId="26" fillId="16" borderId="182" applyNumberFormat="0" applyAlignment="0" applyProtection="0"/>
    <xf numFmtId="0" fontId="4" fillId="23" borderId="181" applyNumberFormat="0" applyFont="0" applyAlignment="0" applyProtection="0"/>
    <xf numFmtId="0" fontId="4" fillId="23" borderId="181" applyNumberFormat="0" applyFont="0" applyAlignment="0" applyProtection="0"/>
    <xf numFmtId="0" fontId="26" fillId="16" borderId="178" applyNumberFormat="0" applyAlignment="0" applyProtection="0"/>
    <xf numFmtId="0" fontId="23" fillId="7" borderId="180" applyNumberFormat="0" applyAlignment="0" applyProtection="0"/>
    <xf numFmtId="0" fontId="18" fillId="16" borderId="180" applyNumberFormat="0" applyAlignment="0" applyProtection="0"/>
    <xf numFmtId="0" fontId="31" fillId="0" borderId="183" applyNumberFormat="0" applyFill="0" applyAlignment="0" applyProtection="0"/>
    <xf numFmtId="0" fontId="18" fillId="16" borderId="180" applyNumberFormat="0" applyAlignment="0" applyProtection="0"/>
    <xf numFmtId="0" fontId="31" fillId="0" borderId="183" applyNumberFormat="0" applyFill="0" applyAlignment="0" applyProtection="0"/>
    <xf numFmtId="0" fontId="26" fillId="16" borderId="182" applyNumberFormat="0" applyAlignment="0" applyProtection="0"/>
    <xf numFmtId="0" fontId="23" fillId="7" borderId="180" applyNumberFormat="0" applyAlignment="0" applyProtection="0"/>
    <xf numFmtId="0" fontId="4" fillId="23" borderId="181" applyNumberFormat="0" applyFont="0" applyAlignment="0" applyProtection="0"/>
    <xf numFmtId="0" fontId="31" fillId="0" borderId="183" applyNumberFormat="0" applyFill="0" applyAlignment="0" applyProtection="0"/>
    <xf numFmtId="0" fontId="31" fillId="0" borderId="183" applyNumberFormat="0" applyFill="0" applyAlignment="0" applyProtection="0"/>
    <xf numFmtId="0" fontId="23" fillId="7" borderId="180" applyNumberFormat="0" applyAlignment="0" applyProtection="0"/>
    <xf numFmtId="0" fontId="4" fillId="23" borderId="181" applyNumberFormat="0" applyFont="0" applyAlignment="0" applyProtection="0"/>
    <xf numFmtId="0" fontId="26" fillId="16" borderId="182" applyNumberFormat="0" applyAlignment="0" applyProtection="0"/>
    <xf numFmtId="0" fontId="31" fillId="0" borderId="183" applyNumberFormat="0" applyFill="0" applyAlignment="0" applyProtection="0"/>
    <xf numFmtId="0" fontId="26" fillId="16" borderId="182" applyNumberFormat="0" applyAlignment="0" applyProtection="0"/>
    <xf numFmtId="0" fontId="4" fillId="23" borderId="181" applyNumberFormat="0" applyFont="0" applyAlignment="0" applyProtection="0"/>
    <xf numFmtId="0" fontId="4" fillId="23" borderId="181" applyNumberFormat="0" applyFont="0" applyAlignment="0" applyProtection="0"/>
    <xf numFmtId="0" fontId="31" fillId="0" borderId="183" applyNumberFormat="0" applyFill="0" applyAlignment="0" applyProtection="0"/>
    <xf numFmtId="0" fontId="23" fillId="7" borderId="180" applyNumberFormat="0" applyAlignment="0" applyProtection="0"/>
    <xf numFmtId="0" fontId="31" fillId="0" borderId="183" applyNumberFormat="0" applyFill="0" applyAlignment="0" applyProtection="0"/>
    <xf numFmtId="0" fontId="18" fillId="16" borderId="180" applyNumberFormat="0" applyAlignment="0" applyProtection="0"/>
    <xf numFmtId="0" fontId="18" fillId="16" borderId="180" applyNumberFormat="0" applyAlignment="0" applyProtection="0"/>
    <xf numFmtId="0" fontId="23" fillId="7" borderId="180" applyNumberFormat="0" applyAlignment="0" applyProtection="0"/>
    <xf numFmtId="0" fontId="26" fillId="16" borderId="182" applyNumberFormat="0" applyAlignment="0" applyProtection="0"/>
    <xf numFmtId="0" fontId="26" fillId="16" borderId="182" applyNumberFormat="0" applyAlignment="0" applyProtection="0"/>
    <xf numFmtId="0" fontId="23" fillId="7" borderId="180" applyNumberFormat="0" applyAlignment="0" applyProtection="0"/>
    <xf numFmtId="0" fontId="18" fillId="16" borderId="180" applyNumberFormat="0" applyAlignment="0" applyProtection="0"/>
    <xf numFmtId="0" fontId="4" fillId="23" borderId="181" applyNumberFormat="0" applyFont="0" applyAlignment="0" applyProtection="0"/>
    <xf numFmtId="0" fontId="4" fillId="23" borderId="181" applyNumberFormat="0" applyFont="0" applyAlignment="0" applyProtection="0"/>
    <xf numFmtId="0" fontId="26" fillId="16" borderId="182" applyNumberFormat="0" applyAlignment="0" applyProtection="0"/>
    <xf numFmtId="0" fontId="31" fillId="0" borderId="179" applyNumberFormat="0" applyFill="0" applyAlignment="0" applyProtection="0"/>
    <xf numFmtId="0" fontId="18" fillId="16" borderId="180" applyNumberFormat="0" applyAlignment="0" applyProtection="0"/>
    <xf numFmtId="0" fontId="4" fillId="23" borderId="181" applyNumberFormat="0" applyFont="0" applyAlignment="0" applyProtection="0"/>
    <xf numFmtId="0" fontId="23" fillId="7" borderId="180" applyNumberFormat="0" applyAlignment="0" applyProtection="0"/>
    <xf numFmtId="0" fontId="31" fillId="0" borderId="183" applyNumberFormat="0" applyFill="0" applyAlignment="0" applyProtection="0"/>
    <xf numFmtId="0" fontId="18" fillId="16" borderId="180" applyNumberFormat="0" applyAlignment="0" applyProtection="0"/>
    <xf numFmtId="0" fontId="18" fillId="16" borderId="180" applyNumberFormat="0" applyAlignment="0" applyProtection="0"/>
    <xf numFmtId="0" fontId="31" fillId="0" borderId="183" applyNumberFormat="0" applyFill="0" applyAlignment="0" applyProtection="0"/>
    <xf numFmtId="0" fontId="26" fillId="16" borderId="178" applyNumberFormat="0" applyAlignment="0" applyProtection="0"/>
    <xf numFmtId="0" fontId="23" fillId="7" borderId="180" applyNumberFormat="0" applyAlignment="0" applyProtection="0"/>
    <xf numFmtId="0" fontId="26" fillId="16" borderId="178" applyNumberFormat="0" applyAlignment="0" applyProtection="0"/>
    <xf numFmtId="0" fontId="4" fillId="23" borderId="181" applyNumberFormat="0" applyFont="0" applyAlignment="0" applyProtection="0"/>
    <xf numFmtId="0" fontId="31" fillId="0" borderId="183" applyNumberFormat="0" applyFill="0" applyAlignment="0" applyProtection="0"/>
    <xf numFmtId="0" fontId="31" fillId="0" borderId="183" applyNumberFormat="0" applyFill="0" applyAlignment="0" applyProtection="0"/>
    <xf numFmtId="0" fontId="18" fillId="16" borderId="180" applyNumberFormat="0" applyAlignment="0" applyProtection="0"/>
    <xf numFmtId="0" fontId="18" fillId="16" borderId="180" applyNumberFormat="0" applyAlignment="0" applyProtection="0"/>
    <xf numFmtId="0" fontId="31" fillId="0" borderId="183" applyNumberFormat="0" applyFill="0" applyAlignment="0" applyProtection="0"/>
    <xf numFmtId="0" fontId="23" fillId="7" borderId="176" applyNumberFormat="0" applyAlignment="0" applyProtection="0"/>
    <xf numFmtId="0" fontId="4" fillId="23" borderId="181" applyNumberFormat="0" applyFont="0" applyAlignment="0" applyProtection="0"/>
    <xf numFmtId="0" fontId="23" fillId="7" borderId="180" applyNumberFormat="0" applyAlignment="0" applyProtection="0"/>
    <xf numFmtId="0" fontId="23" fillId="7" borderId="180" applyNumberFormat="0" applyAlignment="0" applyProtection="0"/>
    <xf numFmtId="0" fontId="4" fillId="23" borderId="181" applyNumberFormat="0" applyFont="0" applyAlignment="0" applyProtection="0"/>
    <xf numFmtId="0" fontId="26" fillId="16" borderId="182" applyNumberFormat="0" applyAlignment="0" applyProtection="0"/>
    <xf numFmtId="0" fontId="31" fillId="0" borderId="183" applyNumberFormat="0" applyFill="0" applyAlignment="0" applyProtection="0"/>
    <xf numFmtId="0" fontId="26" fillId="16" borderId="182" applyNumberFormat="0" applyAlignment="0" applyProtection="0"/>
    <xf numFmtId="0" fontId="4" fillId="23" borderId="181" applyNumberFormat="0" applyFont="0" applyAlignment="0" applyProtection="0"/>
    <xf numFmtId="0" fontId="31" fillId="0" borderId="183" applyNumberFormat="0" applyFill="0" applyAlignment="0" applyProtection="0"/>
    <xf numFmtId="0" fontId="18" fillId="16" borderId="180" applyNumberFormat="0" applyAlignment="0" applyProtection="0"/>
    <xf numFmtId="0" fontId="4" fillId="23" borderId="181" applyNumberFormat="0" applyFont="0" applyAlignment="0" applyProtection="0"/>
    <xf numFmtId="0" fontId="26" fillId="16" borderId="182" applyNumberFormat="0" applyAlignment="0" applyProtection="0"/>
    <xf numFmtId="0" fontId="18" fillId="16" borderId="176" applyNumberFormat="0" applyAlignment="0" applyProtection="0"/>
    <xf numFmtId="0" fontId="4" fillId="23" borderId="181" applyNumberFormat="0" applyFont="0" applyAlignment="0" applyProtection="0"/>
    <xf numFmtId="0" fontId="4" fillId="23" borderId="181" applyNumberFormat="0" applyFont="0" applyAlignment="0" applyProtection="0"/>
    <xf numFmtId="0" fontId="31" fillId="0" borderId="183" applyNumberFormat="0" applyFill="0" applyAlignment="0" applyProtection="0"/>
    <xf numFmtId="0" fontId="26" fillId="16" borderId="182" applyNumberFormat="0" applyAlignment="0" applyProtection="0"/>
    <xf numFmtId="0" fontId="4" fillId="23" borderId="181" applyNumberFormat="0" applyFont="0" applyAlignment="0" applyProtection="0"/>
    <xf numFmtId="0" fontId="26" fillId="16" borderId="182" applyNumberFormat="0" applyAlignment="0" applyProtection="0"/>
    <xf numFmtId="0" fontId="23" fillId="7" borderId="180" applyNumberFormat="0" applyAlignment="0" applyProtection="0"/>
    <xf numFmtId="0" fontId="4" fillId="23" borderId="181" applyNumberFormat="0" applyFont="0" applyAlignment="0" applyProtection="0"/>
    <xf numFmtId="0" fontId="26" fillId="16" borderId="182" applyNumberFormat="0" applyAlignment="0" applyProtection="0"/>
    <xf numFmtId="0" fontId="23" fillId="7" borderId="176" applyNumberFormat="0" applyAlignment="0" applyProtection="0"/>
    <xf numFmtId="0" fontId="26" fillId="16" borderId="182" applyNumberFormat="0" applyAlignment="0" applyProtection="0"/>
    <xf numFmtId="0" fontId="4" fillId="23" borderId="181" applyNumberFormat="0" applyFont="0" applyAlignment="0" applyProtection="0"/>
    <xf numFmtId="0" fontId="23" fillId="7" borderId="180" applyNumberFormat="0" applyAlignment="0" applyProtection="0"/>
    <xf numFmtId="0" fontId="23" fillId="7" borderId="180" applyNumberFormat="0" applyAlignment="0" applyProtection="0"/>
    <xf numFmtId="0" fontId="31" fillId="0" borderId="183" applyNumberFormat="0" applyFill="0" applyAlignment="0" applyProtection="0"/>
    <xf numFmtId="0" fontId="26" fillId="16" borderId="182" applyNumberFormat="0" applyAlignment="0" applyProtection="0"/>
    <xf numFmtId="0" fontId="23" fillId="7" borderId="180" applyNumberFormat="0" applyAlignment="0" applyProtection="0"/>
    <xf numFmtId="0" fontId="18" fillId="16" borderId="180" applyNumberFormat="0" applyAlignment="0" applyProtection="0"/>
    <xf numFmtId="0" fontId="26" fillId="16" borderId="182" applyNumberFormat="0" applyAlignment="0" applyProtection="0"/>
    <xf numFmtId="0" fontId="18" fillId="16" borderId="180" applyNumberFormat="0" applyAlignment="0" applyProtection="0"/>
    <xf numFmtId="0" fontId="4" fillId="23" borderId="181" applyNumberFormat="0" applyFont="0" applyAlignment="0" applyProtection="0"/>
    <xf numFmtId="0" fontId="26" fillId="16" borderId="182" applyNumberFormat="0" applyAlignment="0" applyProtection="0"/>
    <xf numFmtId="0" fontId="23" fillId="7" borderId="180" applyNumberFormat="0" applyAlignment="0" applyProtection="0"/>
    <xf numFmtId="0" fontId="23" fillId="7" borderId="180" applyNumberFormat="0" applyAlignment="0" applyProtection="0"/>
    <xf numFmtId="0" fontId="31" fillId="0" borderId="183" applyNumberFormat="0" applyFill="0" applyAlignment="0" applyProtection="0"/>
    <xf numFmtId="0" fontId="18" fillId="16" borderId="180" applyNumberFormat="0" applyAlignment="0" applyProtection="0"/>
    <xf numFmtId="0" fontId="23" fillId="7" borderId="180" applyNumberFormat="0" applyAlignment="0" applyProtection="0"/>
    <xf numFmtId="0" fontId="26" fillId="16" borderId="182" applyNumberFormat="0" applyAlignment="0" applyProtection="0"/>
    <xf numFmtId="0" fontId="23" fillId="7" borderId="180" applyNumberFormat="0" applyAlignment="0" applyProtection="0"/>
    <xf numFmtId="0" fontId="26" fillId="16" borderId="182" applyNumberFormat="0" applyAlignment="0" applyProtection="0"/>
    <xf numFmtId="0" fontId="23" fillId="7" borderId="176" applyNumberFormat="0" applyAlignment="0" applyProtection="0"/>
    <xf numFmtId="0" fontId="4" fillId="23" borderId="181" applyNumberFormat="0" applyFont="0" applyAlignment="0" applyProtection="0"/>
    <xf numFmtId="0" fontId="23" fillId="7" borderId="180" applyNumberFormat="0" applyAlignment="0" applyProtection="0"/>
    <xf numFmtId="0" fontId="18" fillId="16" borderId="180" applyNumberFormat="0" applyAlignment="0" applyProtection="0"/>
    <xf numFmtId="0" fontId="4" fillId="23" borderId="181" applyNumberFormat="0" applyFont="0" applyAlignment="0" applyProtection="0"/>
    <xf numFmtId="0" fontId="18" fillId="16" borderId="180" applyNumberFormat="0" applyAlignment="0" applyProtection="0"/>
    <xf numFmtId="0" fontId="23" fillId="7" borderId="180" applyNumberFormat="0" applyAlignment="0" applyProtection="0"/>
    <xf numFmtId="0" fontId="4" fillId="23" borderId="181" applyNumberFormat="0" applyFont="0" applyAlignment="0" applyProtection="0"/>
    <xf numFmtId="0" fontId="18" fillId="16" borderId="180" applyNumberFormat="0" applyAlignment="0" applyProtection="0"/>
    <xf numFmtId="0" fontId="23" fillId="7" borderId="180" applyNumberFormat="0" applyAlignment="0" applyProtection="0"/>
    <xf numFmtId="0" fontId="26" fillId="16" borderId="182" applyNumberFormat="0" applyAlignment="0" applyProtection="0"/>
    <xf numFmtId="0" fontId="31" fillId="0" borderId="183" applyNumberFormat="0" applyFill="0" applyAlignment="0" applyProtection="0"/>
    <xf numFmtId="0" fontId="31" fillId="0" borderId="183" applyNumberFormat="0" applyFill="0" applyAlignment="0" applyProtection="0"/>
    <xf numFmtId="0" fontId="4" fillId="23" borderId="181" applyNumberFormat="0" applyFont="0" applyAlignment="0" applyProtection="0"/>
    <xf numFmtId="0" fontId="4" fillId="23" borderId="177" applyNumberFormat="0" applyFont="0" applyAlignment="0" applyProtection="0"/>
    <xf numFmtId="0" fontId="23" fillId="7" borderId="180" applyNumberFormat="0" applyAlignment="0" applyProtection="0"/>
    <xf numFmtId="0" fontId="18" fillId="16" borderId="180" applyNumberFormat="0" applyAlignment="0" applyProtection="0"/>
    <xf numFmtId="0" fontId="18" fillId="16" borderId="180" applyNumberFormat="0" applyAlignment="0" applyProtection="0"/>
    <xf numFmtId="0" fontId="31" fillId="0" borderId="183" applyNumberFormat="0" applyFill="0" applyAlignment="0" applyProtection="0"/>
    <xf numFmtId="0" fontId="23" fillId="7" borderId="180" applyNumberFormat="0" applyAlignment="0" applyProtection="0"/>
    <xf numFmtId="0" fontId="4" fillId="23" borderId="181" applyNumberFormat="0" applyFont="0" applyAlignment="0" applyProtection="0"/>
    <xf numFmtId="0" fontId="4" fillId="23" borderId="181" applyNumberFormat="0" applyFont="0" applyAlignment="0" applyProtection="0"/>
    <xf numFmtId="0" fontId="26" fillId="16" borderId="182" applyNumberFormat="0" applyAlignment="0" applyProtection="0"/>
    <xf numFmtId="0" fontId="23" fillId="7" borderId="180" applyNumberFormat="0" applyAlignment="0" applyProtection="0"/>
    <xf numFmtId="0" fontId="26" fillId="16" borderId="182" applyNumberFormat="0" applyAlignment="0" applyProtection="0"/>
    <xf numFmtId="0" fontId="4" fillId="23" borderId="181" applyNumberFormat="0" applyFont="0" applyAlignment="0" applyProtection="0"/>
    <xf numFmtId="0" fontId="18" fillId="16" borderId="180" applyNumberFormat="0" applyAlignment="0" applyProtection="0"/>
    <xf numFmtId="0" fontId="26" fillId="16" borderId="182" applyNumberFormat="0" applyAlignment="0" applyProtection="0"/>
    <xf numFmtId="0" fontId="18" fillId="16" borderId="180" applyNumberFormat="0" applyAlignment="0" applyProtection="0"/>
    <xf numFmtId="0" fontId="4" fillId="23" borderId="181" applyNumberFormat="0" applyFont="0" applyAlignment="0" applyProtection="0"/>
    <xf numFmtId="0" fontId="18" fillId="16" borderId="180" applyNumberFormat="0" applyAlignment="0" applyProtection="0"/>
    <xf numFmtId="0" fontId="4" fillId="23" borderId="181" applyNumberFormat="0" applyFont="0" applyAlignment="0" applyProtection="0"/>
    <xf numFmtId="0" fontId="18" fillId="16" borderId="180" applyNumberFormat="0" applyAlignment="0" applyProtection="0"/>
    <xf numFmtId="0" fontId="31" fillId="0" borderId="179" applyNumberFormat="0" applyFill="0" applyAlignment="0" applyProtection="0"/>
    <xf numFmtId="0" fontId="23" fillId="7" borderId="180" applyNumberFormat="0" applyAlignment="0" applyProtection="0"/>
    <xf numFmtId="0" fontId="31" fillId="0" borderId="183" applyNumberFormat="0" applyFill="0" applyAlignment="0" applyProtection="0"/>
    <xf numFmtId="0" fontId="26" fillId="16" borderId="178" applyNumberFormat="0" applyAlignment="0" applyProtection="0"/>
    <xf numFmtId="0" fontId="4" fillId="23" borderId="181" applyNumberFormat="0" applyFont="0" applyAlignment="0" applyProtection="0"/>
    <xf numFmtId="0" fontId="31" fillId="0" borderId="183" applyNumberFormat="0" applyFill="0" applyAlignment="0" applyProtection="0"/>
    <xf numFmtId="0" fontId="4" fillId="23" borderId="181" applyNumberFormat="0" applyFont="0" applyAlignment="0" applyProtection="0"/>
    <xf numFmtId="0" fontId="18" fillId="16" borderId="180" applyNumberFormat="0" applyAlignment="0" applyProtection="0"/>
    <xf numFmtId="0" fontId="18" fillId="16" borderId="180" applyNumberFormat="0" applyAlignment="0" applyProtection="0"/>
    <xf numFmtId="0" fontId="26" fillId="16" borderId="182" applyNumberFormat="0" applyAlignment="0" applyProtection="0"/>
    <xf numFmtId="0" fontId="18" fillId="16" borderId="180" applyNumberFormat="0" applyAlignment="0" applyProtection="0"/>
    <xf numFmtId="0" fontId="23" fillId="7" borderId="180" applyNumberFormat="0" applyAlignment="0" applyProtection="0"/>
    <xf numFmtId="0" fontId="23" fillId="7" borderId="180" applyNumberFormat="0" applyAlignment="0" applyProtection="0"/>
    <xf numFmtId="0" fontId="18" fillId="16" borderId="180" applyNumberFormat="0" applyAlignment="0" applyProtection="0"/>
    <xf numFmtId="0" fontId="26" fillId="16" borderId="182" applyNumberFormat="0" applyAlignment="0" applyProtection="0"/>
    <xf numFmtId="0" fontId="4" fillId="23" borderId="181" applyNumberFormat="0" applyFont="0" applyAlignment="0" applyProtection="0"/>
    <xf numFmtId="0" fontId="23" fillId="7" borderId="180" applyNumberFormat="0" applyAlignment="0" applyProtection="0"/>
    <xf numFmtId="0" fontId="18" fillId="16" borderId="180" applyNumberFormat="0" applyAlignment="0" applyProtection="0"/>
    <xf numFmtId="0" fontId="23" fillId="7" borderId="180" applyNumberFormat="0" applyAlignment="0" applyProtection="0"/>
    <xf numFmtId="0" fontId="23" fillId="7" borderId="176" applyNumberFormat="0" applyAlignment="0" applyProtection="0"/>
    <xf numFmtId="0" fontId="31" fillId="0" borderId="183" applyNumberFormat="0" applyFill="0" applyAlignment="0" applyProtection="0"/>
    <xf numFmtId="0" fontId="26" fillId="16" borderId="182" applyNumberFormat="0" applyAlignment="0" applyProtection="0"/>
    <xf numFmtId="0" fontId="26" fillId="16" borderId="182" applyNumberFormat="0" applyAlignment="0" applyProtection="0"/>
    <xf numFmtId="0" fontId="4" fillId="23" borderId="181" applyNumberFormat="0" applyFont="0" applyAlignment="0" applyProtection="0"/>
    <xf numFmtId="0" fontId="23" fillId="7" borderId="180" applyNumberFormat="0" applyAlignment="0" applyProtection="0"/>
    <xf numFmtId="0" fontId="4" fillId="23" borderId="181" applyNumberFormat="0" applyFont="0" applyAlignment="0" applyProtection="0"/>
    <xf numFmtId="0" fontId="4" fillId="23" borderId="181" applyNumberFormat="0" applyFont="0" applyAlignment="0" applyProtection="0"/>
    <xf numFmtId="0" fontId="18" fillId="16" borderId="180" applyNumberFormat="0" applyAlignment="0" applyProtection="0"/>
    <xf numFmtId="0" fontId="18" fillId="16" borderId="180" applyNumberFormat="0" applyAlignment="0" applyProtection="0"/>
    <xf numFmtId="0" fontId="4" fillId="23" borderId="181" applyNumberFormat="0" applyFont="0" applyAlignment="0" applyProtection="0"/>
    <xf numFmtId="0" fontId="23" fillId="7" borderId="180" applyNumberFormat="0" applyAlignment="0" applyProtection="0"/>
    <xf numFmtId="0" fontId="31" fillId="0" borderId="183" applyNumberFormat="0" applyFill="0" applyAlignment="0" applyProtection="0"/>
    <xf numFmtId="0" fontId="18" fillId="16" borderId="180" applyNumberFormat="0" applyAlignment="0" applyProtection="0"/>
    <xf numFmtId="0" fontId="23" fillId="7" borderId="180" applyNumberFormat="0" applyAlignment="0" applyProtection="0"/>
    <xf numFmtId="0" fontId="18" fillId="16" borderId="180" applyNumberFormat="0" applyAlignment="0" applyProtection="0"/>
    <xf numFmtId="0" fontId="4" fillId="23" borderId="181" applyNumberFormat="0" applyFont="0" applyAlignment="0" applyProtection="0"/>
    <xf numFmtId="0" fontId="26" fillId="16" borderId="182" applyNumberFormat="0" applyAlignment="0" applyProtection="0"/>
    <xf numFmtId="0" fontId="26" fillId="16" borderId="178" applyNumberFormat="0" applyAlignment="0" applyProtection="0"/>
    <xf numFmtId="0" fontId="31" fillId="0" borderId="183" applyNumberFormat="0" applyFill="0" applyAlignment="0" applyProtection="0"/>
    <xf numFmtId="0" fontId="23" fillId="7" borderId="180" applyNumberFormat="0" applyAlignment="0" applyProtection="0"/>
    <xf numFmtId="0" fontId="23" fillId="7" borderId="180" applyNumberFormat="0" applyAlignment="0" applyProtection="0"/>
    <xf numFmtId="0" fontId="31" fillId="0" borderId="183" applyNumberFormat="0" applyFill="0" applyAlignment="0" applyProtection="0"/>
    <xf numFmtId="0" fontId="23" fillId="7" borderId="180" applyNumberFormat="0" applyAlignment="0" applyProtection="0"/>
    <xf numFmtId="0" fontId="4" fillId="23" borderId="181" applyNumberFormat="0" applyFont="0" applyAlignment="0" applyProtection="0"/>
    <xf numFmtId="0" fontId="23" fillId="7" borderId="180" applyNumberFormat="0" applyAlignment="0" applyProtection="0"/>
    <xf numFmtId="0" fontId="23" fillId="7" borderId="180" applyNumberFormat="0" applyAlignment="0" applyProtection="0"/>
    <xf numFmtId="0" fontId="31" fillId="0" borderId="183" applyNumberFormat="0" applyFill="0" applyAlignment="0" applyProtection="0"/>
    <xf numFmtId="0" fontId="4" fillId="23" borderId="181" applyNumberFormat="0" applyFont="0" applyAlignment="0" applyProtection="0"/>
    <xf numFmtId="0" fontId="31" fillId="0" borderId="183" applyNumberFormat="0" applyFill="0" applyAlignment="0" applyProtection="0"/>
    <xf numFmtId="0" fontId="4" fillId="23" borderId="181" applyNumberFormat="0" applyFont="0" applyAlignment="0" applyProtection="0"/>
    <xf numFmtId="0" fontId="31" fillId="0" borderId="179" applyNumberFormat="0" applyFill="0" applyAlignment="0" applyProtection="0"/>
    <xf numFmtId="0" fontId="26" fillId="16" borderId="182" applyNumberFormat="0" applyAlignment="0" applyProtection="0"/>
    <xf numFmtId="0" fontId="26" fillId="16" borderId="178" applyNumberFormat="0" applyAlignment="0" applyProtection="0"/>
    <xf numFmtId="0" fontId="23" fillId="7" borderId="176" applyNumberFormat="0" applyAlignment="0" applyProtection="0"/>
    <xf numFmtId="0" fontId="18" fillId="16" borderId="176" applyNumberFormat="0" applyAlignment="0" applyProtection="0"/>
    <xf numFmtId="0" fontId="4" fillId="23" borderId="181" applyNumberFormat="0" applyFont="0" applyAlignment="0" applyProtection="0"/>
    <xf numFmtId="0" fontId="31" fillId="0" borderId="183" applyNumberFormat="0" applyFill="0" applyAlignment="0" applyProtection="0"/>
    <xf numFmtId="0" fontId="31" fillId="0" borderId="183" applyNumberFormat="0" applyFill="0" applyAlignment="0" applyProtection="0"/>
    <xf numFmtId="0" fontId="23" fillId="7" borderId="180" applyNumberFormat="0" applyAlignment="0" applyProtection="0"/>
    <xf numFmtId="0" fontId="4" fillId="23" borderId="181" applyNumberFormat="0" applyFont="0" applyAlignment="0" applyProtection="0"/>
    <xf numFmtId="0" fontId="4" fillId="23" borderId="181" applyNumberFormat="0" applyFont="0" applyAlignment="0" applyProtection="0"/>
    <xf numFmtId="0" fontId="26" fillId="16" borderId="182" applyNumberFormat="0" applyAlignment="0" applyProtection="0"/>
    <xf numFmtId="0" fontId="4" fillId="23" borderId="181" applyNumberFormat="0" applyFont="0" applyAlignment="0" applyProtection="0"/>
    <xf numFmtId="0" fontId="26" fillId="16" borderId="182" applyNumberFormat="0" applyAlignment="0" applyProtection="0"/>
    <xf numFmtId="0" fontId="18" fillId="16" borderId="180" applyNumberFormat="0" applyAlignment="0" applyProtection="0"/>
    <xf numFmtId="0" fontId="26" fillId="16" borderId="182" applyNumberFormat="0" applyAlignment="0" applyProtection="0"/>
    <xf numFmtId="0" fontId="31" fillId="0" borderId="183" applyNumberFormat="0" applyFill="0" applyAlignment="0" applyProtection="0"/>
    <xf numFmtId="0" fontId="4" fillId="23" borderId="181" applyNumberFormat="0" applyFont="0" applyAlignment="0" applyProtection="0"/>
    <xf numFmtId="0" fontId="18" fillId="16" borderId="180" applyNumberFormat="0" applyAlignment="0" applyProtection="0"/>
    <xf numFmtId="0" fontId="23" fillId="7" borderId="180" applyNumberFormat="0" applyAlignment="0" applyProtection="0"/>
    <xf numFmtId="0" fontId="4" fillId="23" borderId="181" applyNumberFormat="0" applyFont="0" applyAlignment="0" applyProtection="0"/>
    <xf numFmtId="0" fontId="23" fillId="7" borderId="180" applyNumberFormat="0" applyAlignment="0" applyProtection="0"/>
    <xf numFmtId="0" fontId="4" fillId="23" borderId="181" applyNumberFormat="0" applyFont="0" applyAlignment="0" applyProtection="0"/>
    <xf numFmtId="0" fontId="4" fillId="23" borderId="181" applyNumberFormat="0" applyFont="0" applyAlignment="0" applyProtection="0"/>
    <xf numFmtId="0" fontId="26" fillId="16" borderId="182" applyNumberFormat="0" applyAlignment="0" applyProtection="0"/>
    <xf numFmtId="0" fontId="23" fillId="7" borderId="180" applyNumberFormat="0" applyAlignment="0" applyProtection="0"/>
    <xf numFmtId="0" fontId="18" fillId="16" borderId="180" applyNumberFormat="0" applyAlignment="0" applyProtection="0"/>
    <xf numFmtId="0" fontId="18" fillId="16" borderId="180" applyNumberForma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23" fillId="7" borderId="180" applyNumberFormat="0" applyAlignment="0" applyProtection="0"/>
    <xf numFmtId="0" fontId="23" fillId="7" borderId="180" applyNumberFormat="0" applyAlignment="0" applyProtection="0"/>
    <xf numFmtId="0" fontId="26" fillId="16" borderId="178" applyNumberFormat="0" applyAlignment="0" applyProtection="0"/>
    <xf numFmtId="0" fontId="31" fillId="0" borderId="183" applyNumberFormat="0" applyFill="0" applyAlignment="0" applyProtection="0"/>
    <xf numFmtId="0" fontId="23" fillId="7" borderId="180" applyNumberFormat="0" applyAlignment="0" applyProtection="0"/>
    <xf numFmtId="0" fontId="18" fillId="16" borderId="180" applyNumberFormat="0" applyAlignment="0" applyProtection="0"/>
    <xf numFmtId="0" fontId="18" fillId="16" borderId="180" applyNumberFormat="0" applyAlignment="0" applyProtection="0"/>
    <xf numFmtId="0" fontId="23" fillId="7" borderId="176" applyNumberFormat="0" applyAlignment="0" applyProtection="0"/>
    <xf numFmtId="0" fontId="23" fillId="7" borderId="180" applyNumberFormat="0" applyAlignment="0" applyProtection="0"/>
    <xf numFmtId="0" fontId="26" fillId="16" borderId="182" applyNumberFormat="0" applyAlignment="0" applyProtection="0"/>
    <xf numFmtId="0" fontId="23" fillId="7" borderId="180" applyNumberFormat="0" applyAlignment="0" applyProtection="0"/>
    <xf numFmtId="0" fontId="26" fillId="16" borderId="182" applyNumberFormat="0" applyAlignment="0" applyProtection="0"/>
    <xf numFmtId="0" fontId="31" fillId="0" borderId="183" applyNumberFormat="0" applyFill="0" applyAlignment="0" applyProtection="0"/>
    <xf numFmtId="0" fontId="4" fillId="23" borderId="177" applyNumberFormat="0" applyFont="0" applyAlignment="0" applyProtection="0"/>
    <xf numFmtId="0" fontId="23" fillId="7" borderId="180" applyNumberFormat="0" applyAlignment="0" applyProtection="0"/>
    <xf numFmtId="0" fontId="31" fillId="0" borderId="183" applyNumberFormat="0" applyFill="0" applyAlignment="0" applyProtection="0"/>
    <xf numFmtId="0" fontId="26" fillId="16" borderId="182" applyNumberForma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23" fillId="7" borderId="180" applyNumberFormat="0" applyAlignment="0" applyProtection="0"/>
    <xf numFmtId="0" fontId="31" fillId="0" borderId="183" applyNumberFormat="0" applyFill="0" applyAlignment="0" applyProtection="0"/>
    <xf numFmtId="0" fontId="4" fillId="23" borderId="181" applyNumberFormat="0" applyFont="0" applyAlignment="0" applyProtection="0"/>
    <xf numFmtId="0" fontId="31" fillId="0" borderId="183" applyNumberFormat="0" applyFill="0" applyAlignment="0" applyProtection="0"/>
    <xf numFmtId="0" fontId="18" fillId="16" borderId="180" applyNumberFormat="0" applyAlignment="0" applyProtection="0"/>
    <xf numFmtId="0" fontId="23" fillId="7" borderId="176"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23" fillId="7" borderId="180" applyNumberFormat="0" applyAlignment="0" applyProtection="0"/>
    <xf numFmtId="0" fontId="26" fillId="16" borderId="182" applyNumberFormat="0" applyAlignment="0" applyProtection="0"/>
    <xf numFmtId="0" fontId="18" fillId="16" borderId="180" applyNumberFormat="0" applyAlignment="0" applyProtection="0"/>
    <xf numFmtId="0" fontId="18" fillId="16" borderId="180" applyNumberFormat="0" applyAlignment="0" applyProtection="0"/>
    <xf numFmtId="0" fontId="4" fillId="23" borderId="181" applyNumberFormat="0" applyFont="0" applyAlignment="0" applyProtection="0"/>
    <xf numFmtId="0" fontId="31" fillId="0" borderId="183" applyNumberFormat="0" applyFill="0" applyAlignment="0" applyProtection="0"/>
    <xf numFmtId="0" fontId="23" fillId="7" borderId="180" applyNumberFormat="0" applyAlignment="0" applyProtection="0"/>
    <xf numFmtId="0" fontId="4" fillId="23" borderId="181" applyNumberFormat="0" applyFont="0" applyAlignment="0" applyProtection="0"/>
    <xf numFmtId="0" fontId="23" fillId="7" borderId="180" applyNumberFormat="0" applyAlignment="0" applyProtection="0"/>
    <xf numFmtId="0" fontId="31" fillId="0" borderId="179" applyNumberFormat="0" applyFill="0" applyAlignment="0" applyProtection="0"/>
    <xf numFmtId="0" fontId="18" fillId="16" borderId="180" applyNumberFormat="0" applyAlignment="0" applyProtection="0"/>
    <xf numFmtId="0" fontId="23" fillId="7" borderId="180" applyNumberFormat="0" applyAlignment="0" applyProtection="0"/>
    <xf numFmtId="0" fontId="23" fillId="7" borderId="180" applyNumberFormat="0" applyAlignment="0" applyProtection="0"/>
    <xf numFmtId="0" fontId="4" fillId="23" borderId="181" applyNumberFormat="0" applyFont="0" applyAlignment="0" applyProtection="0"/>
    <xf numFmtId="0" fontId="23" fillId="7" borderId="180" applyNumberFormat="0" applyAlignment="0" applyProtection="0"/>
    <xf numFmtId="0" fontId="4" fillId="23" borderId="181" applyNumberFormat="0" applyFont="0" applyAlignment="0" applyProtection="0"/>
    <xf numFmtId="0" fontId="23" fillId="7" borderId="180" applyNumberFormat="0" applyAlignment="0" applyProtection="0"/>
    <xf numFmtId="0" fontId="26" fillId="16" borderId="182" applyNumberFormat="0" applyAlignment="0" applyProtection="0"/>
    <xf numFmtId="0" fontId="4" fillId="23" borderId="181" applyNumberFormat="0" applyFont="0" applyAlignment="0" applyProtection="0"/>
    <xf numFmtId="0" fontId="18" fillId="16" borderId="180" applyNumberFormat="0" applyAlignment="0" applyProtection="0"/>
    <xf numFmtId="0" fontId="26" fillId="16" borderId="182" applyNumberFormat="0" applyAlignment="0" applyProtection="0"/>
    <xf numFmtId="0" fontId="23" fillId="7" borderId="180" applyNumberFormat="0" applyAlignment="0" applyProtection="0"/>
    <xf numFmtId="0" fontId="18" fillId="16" borderId="180" applyNumberFormat="0" applyAlignment="0" applyProtection="0"/>
    <xf numFmtId="0" fontId="23" fillId="7" borderId="176" applyNumberFormat="0" applyAlignment="0" applyProtection="0"/>
    <xf numFmtId="0" fontId="26" fillId="16" borderId="182" applyNumberFormat="0" applyAlignment="0" applyProtection="0"/>
    <xf numFmtId="0" fontId="26" fillId="16" borderId="178"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4" fillId="23" borderId="181" applyNumberFormat="0" applyFont="0" applyAlignment="0" applyProtection="0"/>
    <xf numFmtId="0" fontId="26" fillId="16" borderId="182" applyNumberFormat="0" applyAlignment="0" applyProtection="0"/>
    <xf numFmtId="0" fontId="18" fillId="16" borderId="180" applyNumberFormat="0" applyAlignment="0" applyProtection="0"/>
    <xf numFmtId="0" fontId="23" fillId="7" borderId="180" applyNumberFormat="0" applyAlignment="0" applyProtection="0"/>
    <xf numFmtId="0" fontId="4" fillId="23" borderId="181" applyNumberFormat="0" applyFont="0" applyAlignment="0" applyProtection="0"/>
    <xf numFmtId="0" fontId="26" fillId="16" borderId="182" applyNumberFormat="0" applyAlignment="0" applyProtection="0"/>
    <xf numFmtId="0" fontId="18" fillId="16" borderId="180" applyNumberFormat="0" applyAlignment="0" applyProtection="0"/>
    <xf numFmtId="0" fontId="26" fillId="16" borderId="182" applyNumberFormat="0" applyAlignment="0" applyProtection="0"/>
    <xf numFmtId="0" fontId="31" fillId="0" borderId="183" applyNumberFormat="0" applyFill="0" applyAlignment="0" applyProtection="0"/>
    <xf numFmtId="0" fontId="26" fillId="16" borderId="182" applyNumberFormat="0" applyAlignment="0" applyProtection="0"/>
    <xf numFmtId="0" fontId="31" fillId="0" borderId="183" applyNumberFormat="0" applyFill="0" applyAlignment="0" applyProtection="0"/>
    <xf numFmtId="0" fontId="4" fillId="23" borderId="181" applyNumberFormat="0" applyFont="0" applyAlignment="0" applyProtection="0"/>
    <xf numFmtId="0" fontId="18" fillId="16" borderId="180" applyNumberFormat="0" applyAlignment="0" applyProtection="0"/>
    <xf numFmtId="0" fontId="4" fillId="23" borderId="181" applyNumberFormat="0" applyFont="0" applyAlignment="0" applyProtection="0"/>
    <xf numFmtId="0" fontId="31" fillId="0" borderId="179" applyNumberFormat="0" applyFill="0" applyAlignment="0" applyProtection="0"/>
    <xf numFmtId="0" fontId="26" fillId="16" borderId="182" applyNumberFormat="0" applyAlignment="0" applyProtection="0"/>
    <xf numFmtId="0" fontId="31" fillId="0" borderId="183" applyNumberFormat="0" applyFill="0" applyAlignment="0" applyProtection="0"/>
    <xf numFmtId="0" fontId="31" fillId="0" borderId="183" applyNumberFormat="0" applyFill="0" applyAlignment="0" applyProtection="0"/>
    <xf numFmtId="0" fontId="26" fillId="16" borderId="182" applyNumberFormat="0" applyAlignment="0" applyProtection="0"/>
    <xf numFmtId="0" fontId="4" fillId="23" borderId="181" applyNumberFormat="0" applyFont="0" applyAlignment="0" applyProtection="0"/>
    <xf numFmtId="0" fontId="23" fillId="7" borderId="180" applyNumberFormat="0" applyAlignment="0" applyProtection="0"/>
    <xf numFmtId="0" fontId="4" fillId="23" borderId="181" applyNumberFormat="0" applyFont="0" applyAlignment="0" applyProtection="0"/>
    <xf numFmtId="0" fontId="31" fillId="0" borderId="183" applyNumberFormat="0" applyFill="0" applyAlignment="0" applyProtection="0"/>
    <xf numFmtId="0" fontId="4" fillId="23" borderId="181" applyNumberFormat="0" applyFont="0" applyAlignment="0" applyProtection="0"/>
    <xf numFmtId="0" fontId="23" fillId="7" borderId="180" applyNumberFormat="0" applyAlignment="0" applyProtection="0"/>
    <xf numFmtId="0" fontId="18" fillId="16" borderId="180" applyNumberFormat="0" applyAlignment="0" applyProtection="0"/>
    <xf numFmtId="0" fontId="31" fillId="0" borderId="183" applyNumberFormat="0" applyFill="0" applyAlignment="0" applyProtection="0"/>
    <xf numFmtId="0" fontId="26" fillId="16" borderId="182" applyNumberFormat="0" applyAlignment="0" applyProtection="0"/>
    <xf numFmtId="0" fontId="23" fillId="7" borderId="180" applyNumberFormat="0" applyAlignment="0" applyProtection="0"/>
    <xf numFmtId="0" fontId="23" fillId="7" borderId="180" applyNumberFormat="0" applyAlignment="0" applyProtection="0"/>
    <xf numFmtId="0" fontId="26" fillId="16" borderId="182" applyNumberFormat="0" applyAlignment="0" applyProtection="0"/>
    <xf numFmtId="0" fontId="4" fillId="23" borderId="181" applyNumberFormat="0" applyFont="0" applyAlignment="0" applyProtection="0"/>
    <xf numFmtId="0" fontId="26" fillId="16" borderId="182" applyNumberFormat="0" applyAlignment="0" applyProtection="0"/>
    <xf numFmtId="0" fontId="18" fillId="16" borderId="180" applyNumberFormat="0" applyAlignment="0" applyProtection="0"/>
    <xf numFmtId="0" fontId="18" fillId="16" borderId="180" applyNumberFormat="0" applyAlignment="0" applyProtection="0"/>
    <xf numFmtId="0" fontId="4" fillId="23" borderId="181" applyNumberFormat="0" applyFont="0" applyAlignment="0" applyProtection="0"/>
    <xf numFmtId="0" fontId="26" fillId="16" borderId="182" applyNumberFormat="0" applyAlignment="0" applyProtection="0"/>
    <xf numFmtId="0" fontId="26" fillId="16" borderId="182" applyNumberFormat="0" applyAlignment="0" applyProtection="0"/>
    <xf numFmtId="0" fontId="4" fillId="23" borderId="181" applyNumberFormat="0" applyFont="0" applyAlignment="0" applyProtection="0"/>
    <xf numFmtId="0" fontId="23" fillId="7" borderId="180" applyNumberFormat="0" applyAlignment="0" applyProtection="0"/>
    <xf numFmtId="0" fontId="18" fillId="16" borderId="176" applyNumberFormat="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4" fillId="23" borderId="181" applyNumberFormat="0" applyFont="0" applyAlignment="0" applyProtection="0"/>
    <xf numFmtId="0" fontId="4" fillId="23" borderId="181" applyNumberFormat="0" applyFont="0" applyAlignment="0" applyProtection="0"/>
    <xf numFmtId="0" fontId="26" fillId="16" borderId="182" applyNumberFormat="0" applyAlignment="0" applyProtection="0"/>
    <xf numFmtId="0" fontId="4" fillId="23" borderId="181" applyNumberFormat="0" applyFont="0" applyAlignment="0" applyProtection="0"/>
    <xf numFmtId="0" fontId="26" fillId="16" borderId="182" applyNumberFormat="0" applyAlignment="0" applyProtection="0"/>
    <xf numFmtId="0" fontId="18" fillId="16" borderId="180" applyNumberFormat="0" applyAlignment="0" applyProtection="0"/>
    <xf numFmtId="0" fontId="23" fillId="7" borderId="180" applyNumberFormat="0" applyAlignment="0" applyProtection="0"/>
    <xf numFmtId="0" fontId="26" fillId="16" borderId="182" applyNumberFormat="0" applyAlignment="0" applyProtection="0"/>
    <xf numFmtId="0" fontId="23" fillId="7" borderId="180" applyNumberFormat="0" applyAlignment="0" applyProtection="0"/>
    <xf numFmtId="0" fontId="4" fillId="23" borderId="181" applyNumberFormat="0" applyFont="0" applyAlignment="0" applyProtection="0"/>
    <xf numFmtId="0" fontId="4" fillId="23" borderId="181" applyNumberFormat="0" applyFont="0" applyAlignment="0" applyProtection="0"/>
    <xf numFmtId="0" fontId="23" fillId="7" borderId="180" applyNumberFormat="0" applyAlignment="0" applyProtection="0"/>
    <xf numFmtId="0" fontId="4" fillId="23" borderId="181" applyNumberFormat="0" applyFont="0" applyAlignment="0" applyProtection="0"/>
    <xf numFmtId="0" fontId="31" fillId="0" borderId="183" applyNumberFormat="0" applyFill="0" applyAlignment="0" applyProtection="0"/>
    <xf numFmtId="0" fontId="4" fillId="23" borderId="181" applyNumberFormat="0" applyFont="0" applyAlignment="0" applyProtection="0"/>
    <xf numFmtId="0" fontId="26" fillId="16" borderId="182" applyNumberFormat="0" applyAlignment="0" applyProtection="0"/>
    <xf numFmtId="0" fontId="31" fillId="0" borderId="183" applyNumberFormat="0" applyFill="0" applyAlignment="0" applyProtection="0"/>
    <xf numFmtId="0" fontId="4" fillId="23" borderId="181" applyNumberFormat="0" applyFont="0" applyAlignment="0" applyProtection="0"/>
    <xf numFmtId="0" fontId="23" fillId="7" borderId="176" applyNumberFormat="0" applyAlignment="0" applyProtection="0"/>
    <xf numFmtId="0" fontId="23" fillId="7" borderId="180" applyNumberFormat="0" applyAlignment="0" applyProtection="0"/>
    <xf numFmtId="0" fontId="18" fillId="16" borderId="180" applyNumberForma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23" fillId="7" borderId="180" applyNumberFormat="0" applyAlignment="0" applyProtection="0"/>
    <xf numFmtId="0" fontId="23" fillId="7" borderId="180" applyNumberFormat="0" applyAlignment="0" applyProtection="0"/>
    <xf numFmtId="0" fontId="31" fillId="0" borderId="183" applyNumberFormat="0" applyFill="0" applyAlignment="0" applyProtection="0"/>
    <xf numFmtId="0" fontId="4" fillId="23" borderId="181" applyNumberFormat="0" applyFont="0" applyAlignment="0" applyProtection="0"/>
    <xf numFmtId="0" fontId="4" fillId="23" borderId="181" applyNumberFormat="0" applyFont="0" applyAlignment="0" applyProtection="0"/>
    <xf numFmtId="0" fontId="18" fillId="16" borderId="180" applyNumberFormat="0" applyAlignment="0" applyProtection="0"/>
    <xf numFmtId="0" fontId="23" fillId="7" borderId="180" applyNumberFormat="0" applyAlignment="0" applyProtection="0"/>
    <xf numFmtId="0" fontId="26" fillId="16" borderId="182" applyNumberFormat="0" applyAlignment="0" applyProtection="0"/>
    <xf numFmtId="0" fontId="18" fillId="16" borderId="180" applyNumberFormat="0" applyAlignment="0" applyProtection="0"/>
    <xf numFmtId="0" fontId="26" fillId="16" borderId="182" applyNumberFormat="0" applyAlignment="0" applyProtection="0"/>
    <xf numFmtId="0" fontId="31" fillId="0" borderId="183" applyNumberFormat="0" applyFill="0" applyAlignment="0" applyProtection="0"/>
    <xf numFmtId="0" fontId="23" fillId="7" borderId="176" applyNumberFormat="0" applyAlignment="0" applyProtection="0"/>
    <xf numFmtId="0" fontId="26" fillId="16" borderId="178" applyNumberFormat="0" applyAlignment="0" applyProtection="0"/>
    <xf numFmtId="0" fontId="4" fillId="23" borderId="181" applyNumberFormat="0" applyFont="0" applyAlignment="0" applyProtection="0"/>
    <xf numFmtId="0" fontId="23" fillId="7" borderId="176" applyNumberFormat="0" applyAlignment="0" applyProtection="0"/>
    <xf numFmtId="0" fontId="18" fillId="16" borderId="180" applyNumberFormat="0" applyAlignment="0" applyProtection="0"/>
    <xf numFmtId="0" fontId="4" fillId="23" borderId="181" applyNumberFormat="0" applyFont="0" applyAlignment="0" applyProtection="0"/>
    <xf numFmtId="0" fontId="26" fillId="16" borderId="182"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4" fillId="23" borderId="177" applyNumberFormat="0" applyFont="0" applyAlignment="0" applyProtection="0"/>
    <xf numFmtId="0" fontId="18" fillId="16" borderId="180" applyNumberFormat="0" applyAlignment="0" applyProtection="0"/>
    <xf numFmtId="0" fontId="23" fillId="7" borderId="180" applyNumberFormat="0" applyAlignment="0" applyProtection="0"/>
    <xf numFmtId="0" fontId="31" fillId="0" borderId="183" applyNumberFormat="0" applyFill="0" applyAlignment="0" applyProtection="0"/>
    <xf numFmtId="0" fontId="18" fillId="16" borderId="180" applyNumberFormat="0" applyAlignment="0" applyProtection="0"/>
    <xf numFmtId="0" fontId="4" fillId="23" borderId="181" applyNumberFormat="0" applyFont="0" applyAlignment="0" applyProtection="0"/>
    <xf numFmtId="0" fontId="4" fillId="23" borderId="181" applyNumberFormat="0" applyFont="0" applyAlignment="0" applyProtection="0"/>
    <xf numFmtId="0" fontId="26" fillId="16" borderId="182" applyNumberFormat="0" applyAlignment="0" applyProtection="0"/>
    <xf numFmtId="0" fontId="4" fillId="23" borderId="181" applyNumberFormat="0" applyFont="0" applyAlignment="0" applyProtection="0"/>
    <xf numFmtId="0" fontId="26" fillId="16" borderId="182" applyNumberFormat="0" applyAlignment="0" applyProtection="0"/>
    <xf numFmtId="0" fontId="31" fillId="0" borderId="183" applyNumberFormat="0" applyFill="0" applyAlignment="0" applyProtection="0"/>
    <xf numFmtId="0" fontId="18" fillId="16" borderId="180" applyNumberFormat="0" applyAlignment="0" applyProtection="0"/>
    <xf numFmtId="0" fontId="23" fillId="7" borderId="180" applyNumberFormat="0" applyAlignment="0" applyProtection="0"/>
    <xf numFmtId="0" fontId="4" fillId="23" borderId="177" applyNumberFormat="0" applyFont="0" applyAlignment="0" applyProtection="0"/>
    <xf numFmtId="0" fontId="4" fillId="23" borderId="181" applyNumberFormat="0" applyFont="0" applyAlignment="0" applyProtection="0"/>
    <xf numFmtId="0" fontId="31" fillId="0" borderId="183" applyNumberFormat="0" applyFill="0" applyAlignment="0" applyProtection="0"/>
    <xf numFmtId="0" fontId="23" fillId="7" borderId="180" applyNumberFormat="0" applyAlignment="0" applyProtection="0"/>
    <xf numFmtId="0" fontId="18" fillId="16" borderId="176" applyNumberFormat="0" applyAlignment="0" applyProtection="0"/>
    <xf numFmtId="0" fontId="31" fillId="0" borderId="183" applyNumberFormat="0" applyFill="0" applyAlignment="0" applyProtection="0"/>
    <xf numFmtId="0" fontId="26" fillId="16" borderId="182" applyNumberFormat="0" applyAlignment="0" applyProtection="0"/>
    <xf numFmtId="0" fontId="18" fillId="16" borderId="180" applyNumberFormat="0" applyAlignment="0" applyProtection="0"/>
    <xf numFmtId="0" fontId="4" fillId="23" borderId="181" applyNumberFormat="0" applyFont="0" applyAlignment="0" applyProtection="0"/>
    <xf numFmtId="0" fontId="26" fillId="16" borderId="182" applyNumberFormat="0" applyAlignment="0" applyProtection="0"/>
    <xf numFmtId="0" fontId="23" fillId="7" borderId="180" applyNumberFormat="0" applyAlignment="0" applyProtection="0"/>
    <xf numFmtId="0" fontId="23" fillId="7" borderId="180" applyNumberFormat="0" applyAlignment="0" applyProtection="0"/>
    <xf numFmtId="0" fontId="26" fillId="16" borderId="182" applyNumberFormat="0" applyAlignment="0" applyProtection="0"/>
    <xf numFmtId="0" fontId="23" fillId="7" borderId="180" applyNumberFormat="0" applyAlignment="0" applyProtection="0"/>
    <xf numFmtId="0" fontId="31" fillId="0" borderId="183" applyNumberFormat="0" applyFill="0" applyAlignment="0" applyProtection="0"/>
    <xf numFmtId="0" fontId="31" fillId="0" borderId="179" applyNumberFormat="0" applyFill="0" applyAlignment="0" applyProtection="0"/>
    <xf numFmtId="0" fontId="26" fillId="16" borderId="178" applyNumberFormat="0" applyAlignment="0" applyProtection="0"/>
    <xf numFmtId="0" fontId="23" fillId="7" borderId="180" applyNumberFormat="0" applyAlignment="0" applyProtection="0"/>
    <xf numFmtId="0" fontId="18" fillId="16" borderId="180" applyNumberFormat="0" applyAlignment="0" applyProtection="0"/>
    <xf numFmtId="0" fontId="18" fillId="16" borderId="180" applyNumberFormat="0" applyAlignment="0" applyProtection="0"/>
    <xf numFmtId="0" fontId="4" fillId="23" borderId="181" applyNumberFormat="0" applyFont="0" applyAlignment="0" applyProtection="0"/>
    <xf numFmtId="0" fontId="23" fillId="7" borderId="176" applyNumberFormat="0" applyAlignment="0" applyProtection="0"/>
    <xf numFmtId="0" fontId="26" fillId="16" borderId="178" applyNumberFormat="0" applyAlignment="0" applyProtection="0"/>
    <xf numFmtId="0" fontId="26" fillId="16" borderId="182" applyNumberFormat="0" applyAlignment="0" applyProtection="0"/>
    <xf numFmtId="0" fontId="4" fillId="23" borderId="181" applyNumberFormat="0" applyFont="0" applyAlignment="0" applyProtection="0"/>
    <xf numFmtId="0" fontId="31" fillId="0" borderId="183" applyNumberFormat="0" applyFill="0" applyAlignment="0" applyProtection="0"/>
    <xf numFmtId="0" fontId="23" fillId="7" borderId="180" applyNumberFormat="0" applyAlignment="0" applyProtection="0"/>
    <xf numFmtId="0" fontId="4" fillId="23" borderId="181" applyNumberFormat="0" applyFont="0" applyAlignment="0" applyProtection="0"/>
    <xf numFmtId="0" fontId="18" fillId="16" borderId="180" applyNumberFormat="0" applyAlignment="0" applyProtection="0"/>
    <xf numFmtId="0" fontId="4" fillId="23" borderId="181" applyNumberFormat="0" applyFont="0" applyAlignment="0" applyProtection="0"/>
    <xf numFmtId="0" fontId="4" fillId="23" borderId="181" applyNumberFormat="0" applyFont="0" applyAlignment="0" applyProtection="0"/>
    <xf numFmtId="0" fontId="26" fillId="16" borderId="182" applyNumberFormat="0" applyAlignment="0" applyProtection="0"/>
    <xf numFmtId="0" fontId="26" fillId="16" borderId="182"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76" applyNumberFormat="0" applyAlignment="0" applyProtection="0"/>
    <xf numFmtId="0" fontId="4" fillId="23" borderId="177" applyNumberFormat="0" applyFont="0" applyAlignment="0" applyProtection="0"/>
    <xf numFmtId="0" fontId="31" fillId="0" borderId="183" applyNumberFormat="0" applyFill="0" applyAlignment="0" applyProtection="0"/>
    <xf numFmtId="0" fontId="4" fillId="23" borderId="181" applyNumberFormat="0" applyFont="0" applyAlignment="0" applyProtection="0"/>
    <xf numFmtId="0" fontId="18" fillId="16" borderId="180" applyNumberFormat="0" applyAlignment="0" applyProtection="0"/>
    <xf numFmtId="0" fontId="26" fillId="16" borderId="182" applyNumberFormat="0" applyAlignment="0" applyProtection="0"/>
    <xf numFmtId="0" fontId="23" fillId="7" borderId="180" applyNumberFormat="0" applyAlignment="0" applyProtection="0"/>
    <xf numFmtId="0" fontId="31" fillId="0" borderId="183" applyNumberFormat="0" applyFill="0" applyAlignment="0" applyProtection="0"/>
    <xf numFmtId="0" fontId="23" fillId="7" borderId="180" applyNumberFormat="0" applyAlignment="0" applyProtection="0"/>
    <xf numFmtId="0" fontId="31" fillId="0" borderId="183" applyNumberFormat="0" applyFill="0" applyAlignment="0" applyProtection="0"/>
    <xf numFmtId="0" fontId="31" fillId="0" borderId="183" applyNumberFormat="0" applyFill="0" applyAlignment="0" applyProtection="0"/>
    <xf numFmtId="0" fontId="23" fillId="7" borderId="180" applyNumberFormat="0" applyAlignment="0" applyProtection="0"/>
    <xf numFmtId="0" fontId="31" fillId="0" borderId="183" applyNumberFormat="0" applyFill="0" applyAlignment="0" applyProtection="0"/>
    <xf numFmtId="0" fontId="23" fillId="7" borderId="180" applyNumberFormat="0" applyAlignment="0" applyProtection="0"/>
    <xf numFmtId="0" fontId="31" fillId="0" borderId="183" applyNumberFormat="0" applyFill="0" applyAlignment="0" applyProtection="0"/>
    <xf numFmtId="0" fontId="26" fillId="16" borderId="182" applyNumberFormat="0" applyAlignment="0" applyProtection="0"/>
    <xf numFmtId="0" fontId="18" fillId="16" borderId="180" applyNumberFormat="0" applyAlignment="0" applyProtection="0"/>
    <xf numFmtId="0" fontId="4" fillId="23" borderId="181" applyNumberFormat="0" applyFont="0" applyAlignment="0" applyProtection="0"/>
    <xf numFmtId="0" fontId="18" fillId="16" borderId="180" applyNumberFormat="0" applyAlignment="0" applyProtection="0"/>
    <xf numFmtId="0" fontId="26" fillId="16" borderId="182" applyNumberFormat="0" applyAlignment="0" applyProtection="0"/>
    <xf numFmtId="0" fontId="23" fillId="7" borderId="180" applyNumberFormat="0" applyAlignment="0" applyProtection="0"/>
    <xf numFmtId="0" fontId="18" fillId="16" borderId="180" applyNumberForma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26" fillId="16" borderId="182" applyNumberFormat="0" applyAlignment="0" applyProtection="0"/>
    <xf numFmtId="0" fontId="31" fillId="0" borderId="179" applyNumberFormat="0" applyFill="0" applyAlignment="0" applyProtection="0"/>
    <xf numFmtId="0" fontId="4" fillId="23" borderId="181" applyNumberFormat="0" applyFont="0" applyAlignment="0" applyProtection="0"/>
    <xf numFmtId="0" fontId="26" fillId="16" borderId="182" applyNumberFormat="0" applyAlignment="0" applyProtection="0"/>
    <xf numFmtId="0" fontId="4" fillId="23" borderId="181" applyNumberFormat="0" applyFont="0" applyAlignment="0" applyProtection="0"/>
    <xf numFmtId="0" fontId="31" fillId="0" borderId="183" applyNumberFormat="0" applyFill="0" applyAlignment="0" applyProtection="0"/>
    <xf numFmtId="0" fontId="4" fillId="23" borderId="181" applyNumberFormat="0" applyFont="0" applyAlignment="0" applyProtection="0"/>
    <xf numFmtId="0" fontId="26" fillId="16" borderId="182" applyNumberFormat="0" applyAlignment="0" applyProtection="0"/>
    <xf numFmtId="0" fontId="18" fillId="16" borderId="180" applyNumberFormat="0" applyAlignment="0" applyProtection="0"/>
    <xf numFmtId="0" fontId="26" fillId="16" borderId="178" applyNumberFormat="0" applyAlignment="0" applyProtection="0"/>
    <xf numFmtId="43" fontId="33" fillId="0" borderId="0" applyFont="0" applyFill="0" applyBorder="0" applyAlignment="0" applyProtection="0"/>
    <xf numFmtId="0" fontId="26" fillId="16" borderId="182" applyNumberFormat="0" applyAlignment="0" applyProtection="0"/>
    <xf numFmtId="0" fontId="23" fillId="7" borderId="180" applyNumberFormat="0" applyAlignment="0" applyProtection="0"/>
    <xf numFmtId="0" fontId="31" fillId="0" borderId="183" applyNumberFormat="0" applyFill="0" applyAlignment="0" applyProtection="0"/>
    <xf numFmtId="0" fontId="18" fillId="16" borderId="180" applyNumberFormat="0" applyAlignment="0" applyProtection="0"/>
    <xf numFmtId="0" fontId="31" fillId="0" borderId="183" applyNumberFormat="0" applyFill="0" applyAlignment="0" applyProtection="0"/>
    <xf numFmtId="0" fontId="18" fillId="16" borderId="180" applyNumberFormat="0" applyAlignment="0" applyProtection="0"/>
    <xf numFmtId="0" fontId="4" fillId="23" borderId="181" applyNumberFormat="0" applyFont="0" applyAlignment="0" applyProtection="0"/>
    <xf numFmtId="0" fontId="31" fillId="0" borderId="183" applyNumberFormat="0" applyFill="0" applyAlignment="0" applyProtection="0"/>
    <xf numFmtId="0" fontId="18" fillId="16" borderId="176" applyNumberFormat="0" applyAlignment="0" applyProtection="0"/>
    <xf numFmtId="0" fontId="23" fillId="7" borderId="176" applyNumberFormat="0" applyAlignment="0" applyProtection="0"/>
    <xf numFmtId="0" fontId="18" fillId="16" borderId="180" applyNumberFormat="0" applyAlignment="0" applyProtection="0"/>
    <xf numFmtId="0" fontId="4" fillId="23" borderId="181" applyNumberFormat="0" applyFont="0" applyAlignment="0" applyProtection="0"/>
    <xf numFmtId="0" fontId="4" fillId="23" borderId="177" applyNumberFormat="0" applyFont="0" applyAlignment="0" applyProtection="0"/>
    <xf numFmtId="0" fontId="26" fillId="16" borderId="182" applyNumberFormat="0" applyAlignment="0" applyProtection="0"/>
    <xf numFmtId="0" fontId="18" fillId="16" borderId="180" applyNumberFormat="0" applyAlignment="0" applyProtection="0"/>
    <xf numFmtId="0" fontId="31" fillId="0" borderId="183" applyNumberFormat="0" applyFill="0" applyAlignment="0" applyProtection="0"/>
    <xf numFmtId="0" fontId="4" fillId="23" borderId="181" applyNumberFormat="0" applyFont="0" applyAlignment="0" applyProtection="0"/>
    <xf numFmtId="0" fontId="31" fillId="0" borderId="183" applyNumberFormat="0" applyFill="0" applyAlignment="0" applyProtection="0"/>
    <xf numFmtId="0" fontId="4" fillId="23" borderId="177" applyNumberFormat="0" applyFont="0" applyAlignment="0" applyProtection="0"/>
    <xf numFmtId="0" fontId="4" fillId="23" borderId="181" applyNumberFormat="0" applyFont="0" applyAlignment="0" applyProtection="0"/>
    <xf numFmtId="0" fontId="31" fillId="0" borderId="183" applyNumberFormat="0" applyFill="0" applyAlignment="0" applyProtection="0"/>
    <xf numFmtId="0" fontId="4" fillId="23" borderId="177" applyNumberFormat="0" applyFont="0" applyAlignment="0" applyProtection="0"/>
    <xf numFmtId="0" fontId="26" fillId="16" borderId="182" applyNumberFormat="0" applyAlignment="0" applyProtection="0"/>
    <xf numFmtId="0" fontId="31" fillId="0" borderId="183" applyNumberFormat="0" applyFill="0" applyAlignment="0" applyProtection="0"/>
    <xf numFmtId="0" fontId="4" fillId="23" borderId="181" applyNumberFormat="0" applyFont="0" applyAlignment="0" applyProtection="0"/>
    <xf numFmtId="0" fontId="4" fillId="23" borderId="181" applyNumberFormat="0" applyFont="0" applyAlignment="0" applyProtection="0"/>
    <xf numFmtId="0" fontId="18" fillId="16" borderId="180" applyNumberFormat="0" applyAlignment="0" applyProtection="0"/>
    <xf numFmtId="0" fontId="26" fillId="16" borderId="182" applyNumberFormat="0" applyAlignment="0" applyProtection="0"/>
    <xf numFmtId="0" fontId="31" fillId="0" borderId="183" applyNumberFormat="0" applyFill="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31" fillId="0" borderId="183" applyNumberFormat="0" applyFill="0" applyAlignment="0" applyProtection="0"/>
    <xf numFmtId="0" fontId="23" fillId="7" borderId="180" applyNumberFormat="0" applyAlignment="0" applyProtection="0"/>
    <xf numFmtId="0" fontId="31" fillId="0" borderId="183" applyNumberFormat="0" applyFill="0" applyAlignment="0" applyProtection="0"/>
    <xf numFmtId="0" fontId="26" fillId="16" borderId="182" applyNumberFormat="0" applyAlignment="0" applyProtection="0"/>
    <xf numFmtId="0" fontId="31" fillId="0" borderId="179" applyNumberFormat="0" applyFill="0" applyAlignment="0" applyProtection="0"/>
    <xf numFmtId="0" fontId="18" fillId="16" borderId="180" applyNumberFormat="0" applyAlignment="0" applyProtection="0"/>
    <xf numFmtId="0" fontId="31" fillId="0" borderId="183" applyNumberFormat="0" applyFill="0" applyAlignment="0" applyProtection="0"/>
    <xf numFmtId="0" fontId="26" fillId="16" borderId="182" applyNumberFormat="0" applyAlignment="0" applyProtection="0"/>
    <xf numFmtId="0" fontId="4" fillId="23" borderId="181" applyNumberFormat="0" applyFont="0" applyAlignment="0" applyProtection="0"/>
    <xf numFmtId="0" fontId="23" fillId="7" borderId="176" applyNumberFormat="0" applyAlignment="0" applyProtection="0"/>
    <xf numFmtId="0" fontId="18" fillId="16" borderId="180" applyNumberFormat="0" applyAlignment="0" applyProtection="0"/>
    <xf numFmtId="0" fontId="23" fillId="7" borderId="180" applyNumberFormat="0" applyAlignment="0" applyProtection="0"/>
    <xf numFmtId="0" fontId="18" fillId="16" borderId="180" applyNumberFormat="0" applyAlignment="0" applyProtection="0"/>
    <xf numFmtId="0" fontId="26" fillId="16" borderId="178" applyNumberFormat="0" applyAlignment="0" applyProtection="0"/>
    <xf numFmtId="0" fontId="4" fillId="23" borderId="181" applyNumberFormat="0" applyFont="0" applyAlignment="0" applyProtection="0"/>
    <xf numFmtId="0" fontId="26" fillId="16" borderId="182" applyNumberFormat="0" applyAlignment="0" applyProtection="0"/>
    <xf numFmtId="0" fontId="4" fillId="23" borderId="181" applyNumberFormat="0" applyFont="0" applyAlignment="0" applyProtection="0"/>
    <xf numFmtId="0" fontId="18" fillId="16" borderId="180" applyNumberFormat="0" applyAlignment="0" applyProtection="0"/>
    <xf numFmtId="0" fontId="4" fillId="23" borderId="181" applyNumberFormat="0" applyFont="0" applyAlignment="0" applyProtection="0"/>
    <xf numFmtId="0" fontId="4" fillId="23" borderId="181" applyNumberFormat="0" applyFont="0" applyAlignment="0" applyProtection="0"/>
    <xf numFmtId="0" fontId="23" fillId="7" borderId="180" applyNumberFormat="0" applyAlignment="0" applyProtection="0"/>
    <xf numFmtId="0" fontId="23" fillId="7" borderId="176" applyNumberFormat="0" applyAlignment="0" applyProtection="0"/>
    <xf numFmtId="0" fontId="18" fillId="16" borderId="176" applyNumberFormat="0" applyAlignment="0" applyProtection="0"/>
    <xf numFmtId="0" fontId="23" fillId="7" borderId="180" applyNumberFormat="0" applyAlignment="0" applyProtection="0"/>
    <xf numFmtId="0" fontId="31" fillId="0" borderId="183" applyNumberFormat="0" applyFill="0" applyAlignment="0" applyProtection="0"/>
    <xf numFmtId="0" fontId="18" fillId="16" borderId="180" applyNumberFormat="0" applyAlignment="0" applyProtection="0"/>
    <xf numFmtId="0" fontId="31" fillId="0" borderId="183" applyNumberFormat="0" applyFill="0" applyAlignment="0" applyProtection="0"/>
    <xf numFmtId="0" fontId="23" fillId="7" borderId="180" applyNumberFormat="0" applyAlignment="0" applyProtection="0"/>
    <xf numFmtId="0" fontId="31" fillId="0" borderId="183" applyNumberFormat="0" applyFill="0" applyAlignment="0" applyProtection="0"/>
    <xf numFmtId="0" fontId="18" fillId="16" borderId="180" applyNumberFormat="0" applyAlignment="0" applyProtection="0"/>
    <xf numFmtId="0" fontId="31" fillId="0" borderId="183" applyNumberFormat="0" applyFill="0" applyAlignment="0" applyProtection="0"/>
    <xf numFmtId="0" fontId="4" fillId="23" borderId="181" applyNumberFormat="0" applyFont="0" applyAlignment="0" applyProtection="0"/>
    <xf numFmtId="0" fontId="18" fillId="16" borderId="180" applyNumberFormat="0" applyAlignment="0" applyProtection="0"/>
    <xf numFmtId="0" fontId="18" fillId="16" borderId="180" applyNumberFormat="0" applyAlignment="0" applyProtection="0"/>
    <xf numFmtId="0" fontId="26" fillId="16" borderId="182" applyNumberFormat="0" applyAlignment="0" applyProtection="0"/>
    <xf numFmtId="0" fontId="4" fillId="23" borderId="181" applyNumberFormat="0" applyFont="0" applyAlignment="0" applyProtection="0"/>
    <xf numFmtId="0" fontId="26" fillId="16" borderId="182" applyNumberFormat="0" applyAlignment="0" applyProtection="0"/>
    <xf numFmtId="0" fontId="23" fillId="7" borderId="176" applyNumberFormat="0" applyAlignment="0" applyProtection="0"/>
    <xf numFmtId="0" fontId="23" fillId="7" borderId="180" applyNumberFormat="0" applyAlignment="0" applyProtection="0"/>
    <xf numFmtId="0" fontId="26" fillId="16" borderId="182" applyNumberFormat="0" applyAlignment="0" applyProtection="0"/>
    <xf numFmtId="0" fontId="18" fillId="16" borderId="180" applyNumberFormat="0" applyAlignment="0" applyProtection="0"/>
    <xf numFmtId="0" fontId="4" fillId="23" borderId="181" applyNumberFormat="0" applyFont="0" applyAlignment="0" applyProtection="0"/>
    <xf numFmtId="0" fontId="31" fillId="0" borderId="183" applyNumberFormat="0" applyFill="0" applyAlignment="0" applyProtection="0"/>
    <xf numFmtId="0" fontId="23" fillId="7" borderId="180" applyNumberFormat="0" applyAlignment="0" applyProtection="0"/>
    <xf numFmtId="0" fontId="4" fillId="23" borderId="181" applyNumberFormat="0" applyFont="0" applyAlignment="0" applyProtection="0"/>
    <xf numFmtId="0" fontId="4" fillId="23" borderId="181" applyNumberFormat="0" applyFont="0" applyAlignment="0" applyProtection="0"/>
    <xf numFmtId="0" fontId="18" fillId="16" borderId="180" applyNumberFormat="0" applyAlignment="0" applyProtection="0"/>
    <xf numFmtId="0" fontId="23" fillId="7" borderId="180" applyNumberFormat="0" applyAlignment="0" applyProtection="0"/>
    <xf numFmtId="0" fontId="23" fillId="7" borderId="180" applyNumberFormat="0" applyAlignment="0" applyProtection="0"/>
    <xf numFmtId="0" fontId="4" fillId="23" borderId="181" applyNumberFormat="0" applyFont="0" applyAlignment="0" applyProtection="0"/>
    <xf numFmtId="0" fontId="23" fillId="7" borderId="180" applyNumberFormat="0" applyAlignment="0" applyProtection="0"/>
    <xf numFmtId="0" fontId="26" fillId="16" borderId="182" applyNumberFormat="0" applyAlignment="0" applyProtection="0"/>
    <xf numFmtId="0" fontId="4" fillId="23" borderId="181" applyNumberFormat="0" applyFont="0" applyAlignment="0" applyProtection="0"/>
    <xf numFmtId="0" fontId="18" fillId="16" borderId="180" applyNumberFormat="0" applyAlignment="0" applyProtection="0"/>
    <xf numFmtId="0" fontId="31" fillId="0" borderId="183" applyNumberFormat="0" applyFill="0" applyAlignment="0" applyProtection="0"/>
    <xf numFmtId="0" fontId="26" fillId="16" borderId="182" applyNumberFormat="0" applyAlignment="0" applyProtection="0"/>
    <xf numFmtId="0" fontId="23" fillId="7" borderId="180" applyNumberFormat="0" applyAlignment="0" applyProtection="0"/>
    <xf numFmtId="0" fontId="26" fillId="16" borderId="182" applyNumberFormat="0" applyAlignment="0" applyProtection="0"/>
    <xf numFmtId="0" fontId="31" fillId="0" borderId="183" applyNumberFormat="0" applyFill="0" applyAlignment="0" applyProtection="0"/>
    <xf numFmtId="0" fontId="26" fillId="16" borderId="178" applyNumberFormat="0" applyAlignment="0" applyProtection="0"/>
    <xf numFmtId="0" fontId="23" fillId="7" borderId="180" applyNumberFormat="0" applyAlignment="0" applyProtection="0"/>
    <xf numFmtId="0" fontId="26" fillId="16" borderId="182" applyNumberFormat="0" applyAlignment="0" applyProtection="0"/>
    <xf numFmtId="0" fontId="23" fillId="7" borderId="180" applyNumberFormat="0" applyAlignment="0" applyProtection="0"/>
    <xf numFmtId="0" fontId="23" fillId="7" borderId="180" applyNumberFormat="0" applyAlignment="0" applyProtection="0"/>
    <xf numFmtId="0" fontId="4" fillId="23" borderId="181" applyNumberFormat="0" applyFont="0" applyAlignment="0" applyProtection="0"/>
    <xf numFmtId="0" fontId="31" fillId="0" borderId="183" applyNumberFormat="0" applyFill="0" applyAlignment="0" applyProtection="0"/>
    <xf numFmtId="0" fontId="23" fillId="7" borderId="180" applyNumberFormat="0" applyAlignment="0" applyProtection="0"/>
    <xf numFmtId="0" fontId="18" fillId="16" borderId="180" applyNumberFormat="0" applyAlignment="0" applyProtection="0"/>
    <xf numFmtId="0" fontId="31" fillId="0" borderId="183" applyNumberFormat="0" applyFill="0" applyAlignment="0" applyProtection="0"/>
    <xf numFmtId="0" fontId="18" fillId="16" borderId="180" applyNumberFormat="0" applyAlignment="0" applyProtection="0"/>
    <xf numFmtId="0" fontId="23" fillId="7" borderId="180" applyNumberFormat="0" applyAlignment="0" applyProtection="0"/>
    <xf numFmtId="0" fontId="31" fillId="0" borderId="183" applyNumberFormat="0" applyFill="0" applyAlignment="0" applyProtection="0"/>
    <xf numFmtId="0" fontId="23" fillId="7" borderId="176" applyNumberFormat="0" applyAlignment="0" applyProtection="0"/>
    <xf numFmtId="0" fontId="31" fillId="0" borderId="183" applyNumberFormat="0" applyFill="0" applyAlignment="0" applyProtection="0"/>
    <xf numFmtId="0" fontId="23" fillId="7" borderId="180" applyNumberFormat="0" applyAlignment="0" applyProtection="0"/>
    <xf numFmtId="0" fontId="4" fillId="23" borderId="181" applyNumberFormat="0" applyFont="0" applyAlignment="0" applyProtection="0"/>
    <xf numFmtId="0" fontId="31" fillId="0" borderId="183" applyNumberFormat="0" applyFill="0" applyAlignment="0" applyProtection="0"/>
    <xf numFmtId="0" fontId="23" fillId="7" borderId="180" applyNumberFormat="0" applyAlignment="0" applyProtection="0"/>
    <xf numFmtId="0" fontId="26" fillId="16" borderId="182" applyNumberFormat="0" applyAlignment="0" applyProtection="0"/>
    <xf numFmtId="0" fontId="23" fillId="7" borderId="176" applyNumberFormat="0" applyAlignment="0" applyProtection="0"/>
    <xf numFmtId="0" fontId="26" fillId="16" borderId="182" applyNumberFormat="0" applyAlignment="0" applyProtection="0"/>
    <xf numFmtId="0" fontId="26" fillId="16" borderId="182" applyNumberFormat="0" applyAlignment="0" applyProtection="0"/>
    <xf numFmtId="0" fontId="31" fillId="0" borderId="183" applyNumberFormat="0" applyFill="0" applyAlignment="0" applyProtection="0"/>
    <xf numFmtId="0" fontId="18" fillId="16" borderId="180" applyNumberFormat="0" applyAlignment="0" applyProtection="0"/>
    <xf numFmtId="0" fontId="26" fillId="16" borderId="182" applyNumberFormat="0" applyAlignment="0" applyProtection="0"/>
    <xf numFmtId="0" fontId="18" fillId="16" borderId="180" applyNumberFormat="0" applyAlignment="0" applyProtection="0"/>
    <xf numFmtId="0" fontId="4" fillId="23" borderId="181" applyNumberFormat="0" applyFont="0" applyAlignment="0" applyProtection="0"/>
    <xf numFmtId="0" fontId="26" fillId="16" borderId="182" applyNumberFormat="0" applyAlignment="0" applyProtection="0"/>
    <xf numFmtId="0" fontId="26" fillId="16" borderId="182" applyNumberFormat="0" applyAlignment="0" applyProtection="0"/>
    <xf numFmtId="0" fontId="4" fillId="23" borderId="181" applyNumberFormat="0" applyFont="0" applyAlignment="0" applyProtection="0"/>
    <xf numFmtId="0" fontId="26" fillId="16" borderId="182" applyNumberFormat="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79" applyNumberFormat="0" applyFill="0" applyAlignment="0" applyProtection="0"/>
    <xf numFmtId="0" fontId="26" fillId="16" borderId="182"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31" fillId="0" borderId="183" applyNumberFormat="0" applyFill="0" applyAlignment="0" applyProtection="0"/>
    <xf numFmtId="0" fontId="23" fillId="7" borderId="180"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31" fillId="0" borderId="183" applyNumberFormat="0" applyFill="0" applyAlignment="0" applyProtection="0"/>
    <xf numFmtId="0" fontId="23" fillId="7" borderId="180" applyNumberFormat="0" applyAlignment="0" applyProtection="0"/>
    <xf numFmtId="0" fontId="26" fillId="16" borderId="182" applyNumberFormat="0" applyAlignment="0" applyProtection="0"/>
    <xf numFmtId="0" fontId="18" fillId="16" borderId="180" applyNumberFormat="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23" fillId="7" borderId="180" applyNumberFormat="0" applyAlignment="0" applyProtection="0"/>
    <xf numFmtId="0" fontId="26" fillId="16" borderId="182" applyNumberFormat="0" applyAlignment="0" applyProtection="0"/>
    <xf numFmtId="0" fontId="26" fillId="16" borderId="182" applyNumberFormat="0" applyAlignment="0" applyProtection="0"/>
    <xf numFmtId="0" fontId="23" fillId="7" borderId="180" applyNumberFormat="0" applyAlignment="0" applyProtection="0"/>
    <xf numFmtId="0" fontId="26" fillId="16" borderId="182" applyNumberFormat="0" applyAlignment="0" applyProtection="0"/>
    <xf numFmtId="0" fontId="23" fillId="7" borderId="180" applyNumberFormat="0" applyAlignment="0" applyProtection="0"/>
    <xf numFmtId="0" fontId="23" fillId="7" borderId="180" applyNumberFormat="0" applyAlignment="0" applyProtection="0"/>
    <xf numFmtId="0" fontId="31" fillId="0" borderId="183" applyNumberFormat="0" applyFill="0" applyAlignment="0" applyProtection="0"/>
    <xf numFmtId="0" fontId="4" fillId="23" borderId="181" applyNumberFormat="0" applyFont="0" applyAlignment="0" applyProtection="0"/>
    <xf numFmtId="0" fontId="18" fillId="16" borderId="180" applyNumberFormat="0" applyAlignment="0" applyProtection="0"/>
    <xf numFmtId="0" fontId="4" fillId="23" borderId="177" applyNumberFormat="0" applyFont="0" applyAlignment="0" applyProtection="0"/>
    <xf numFmtId="0" fontId="4" fillId="23" borderId="181" applyNumberFormat="0" applyFont="0" applyAlignment="0" applyProtection="0"/>
    <xf numFmtId="0" fontId="31" fillId="0" borderId="183" applyNumberFormat="0" applyFill="0" applyAlignment="0" applyProtection="0"/>
    <xf numFmtId="0" fontId="4" fillId="23" borderId="181" applyNumberFormat="0" applyFont="0" applyAlignment="0" applyProtection="0"/>
    <xf numFmtId="0" fontId="31" fillId="0" borderId="183" applyNumberFormat="0" applyFill="0" applyAlignment="0" applyProtection="0"/>
    <xf numFmtId="0" fontId="23" fillId="7" borderId="180" applyNumberFormat="0" applyAlignment="0" applyProtection="0"/>
    <xf numFmtId="0" fontId="23" fillId="7" borderId="180" applyNumberFormat="0" applyAlignment="0" applyProtection="0"/>
    <xf numFmtId="0" fontId="4" fillId="23" borderId="181" applyNumberFormat="0" applyFont="0" applyAlignment="0" applyProtection="0"/>
    <xf numFmtId="0" fontId="26" fillId="16" borderId="182" applyNumberFormat="0" applyAlignment="0" applyProtection="0"/>
    <xf numFmtId="0" fontId="31" fillId="0" borderId="183" applyNumberFormat="0" applyFill="0" applyAlignment="0" applyProtection="0"/>
    <xf numFmtId="0" fontId="23" fillId="7" borderId="180" applyNumberFormat="0" applyAlignment="0" applyProtection="0"/>
    <xf numFmtId="0" fontId="23" fillId="7" borderId="180" applyNumberFormat="0" applyAlignment="0" applyProtection="0"/>
    <xf numFmtId="0" fontId="18" fillId="16" borderId="180" applyNumberFormat="0" applyAlignment="0" applyProtection="0"/>
    <xf numFmtId="0" fontId="26" fillId="16" borderId="182" applyNumberFormat="0" applyAlignment="0" applyProtection="0"/>
    <xf numFmtId="0" fontId="4" fillId="23" borderId="181" applyNumberFormat="0" applyFont="0" applyAlignment="0" applyProtection="0"/>
    <xf numFmtId="0" fontId="26" fillId="16" borderId="182" applyNumberFormat="0" applyAlignment="0" applyProtection="0"/>
    <xf numFmtId="0" fontId="4" fillId="23" borderId="177" applyNumberFormat="0" applyFont="0" applyAlignment="0" applyProtection="0"/>
    <xf numFmtId="0" fontId="26" fillId="16" borderId="182" applyNumberFormat="0" applyAlignment="0" applyProtection="0"/>
    <xf numFmtId="0" fontId="18" fillId="16" borderId="180" applyNumberFormat="0" applyAlignment="0" applyProtection="0"/>
    <xf numFmtId="0" fontId="26" fillId="16" borderId="182" applyNumberFormat="0" applyAlignment="0" applyProtection="0"/>
    <xf numFmtId="0" fontId="18" fillId="16"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76" applyNumberFormat="0" applyAlignment="0" applyProtection="0"/>
    <xf numFmtId="0" fontId="31" fillId="0" borderId="183" applyNumberFormat="0" applyFill="0" applyAlignment="0" applyProtection="0"/>
    <xf numFmtId="0" fontId="23" fillId="7" borderId="180" applyNumberFormat="0" applyAlignment="0" applyProtection="0"/>
    <xf numFmtId="0" fontId="4" fillId="23" borderId="181" applyNumberFormat="0" applyFont="0" applyAlignment="0" applyProtection="0"/>
    <xf numFmtId="0" fontId="4" fillId="23" borderId="181" applyNumberFormat="0" applyFon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23" fillId="7" borderId="180" applyNumberFormat="0" applyAlignment="0" applyProtection="0"/>
    <xf numFmtId="0" fontId="31" fillId="0" borderId="183" applyNumberFormat="0" applyFill="0" applyAlignment="0" applyProtection="0"/>
    <xf numFmtId="0" fontId="26" fillId="16" borderId="182" applyNumberFormat="0" applyAlignment="0" applyProtection="0"/>
    <xf numFmtId="0" fontId="23" fillId="7" borderId="180" applyNumberFormat="0" applyAlignment="0" applyProtection="0"/>
    <xf numFmtId="0" fontId="18" fillId="16" borderId="180" applyNumberFormat="0" applyAlignment="0" applyProtection="0"/>
    <xf numFmtId="0" fontId="4" fillId="23" borderId="181" applyNumberFormat="0" applyFont="0" applyAlignment="0" applyProtection="0"/>
    <xf numFmtId="0" fontId="18" fillId="16" borderId="180" applyNumberFormat="0" applyAlignment="0" applyProtection="0"/>
    <xf numFmtId="0" fontId="4" fillId="23" borderId="181" applyNumberFormat="0" applyFont="0" applyAlignment="0" applyProtection="0"/>
    <xf numFmtId="0" fontId="26" fillId="16" borderId="182" applyNumberFormat="0" applyAlignment="0" applyProtection="0"/>
    <xf numFmtId="0" fontId="26" fillId="16" borderId="182" applyNumberFormat="0" applyAlignment="0" applyProtection="0"/>
    <xf numFmtId="0" fontId="18" fillId="16" borderId="180" applyNumberFormat="0" applyAlignment="0" applyProtection="0"/>
    <xf numFmtId="0" fontId="26" fillId="16" borderId="182" applyNumberFormat="0" applyAlignment="0" applyProtection="0"/>
    <xf numFmtId="0" fontId="18" fillId="16" borderId="180" applyNumberFormat="0" applyAlignment="0" applyProtection="0"/>
    <xf numFmtId="0" fontId="4" fillId="23" borderId="181" applyNumberFormat="0" applyFont="0" applyAlignment="0" applyProtection="0"/>
    <xf numFmtId="0" fontId="23" fillId="7" borderId="176" applyNumberFormat="0" applyAlignment="0" applyProtection="0"/>
    <xf numFmtId="0" fontId="18" fillId="16" borderId="180" applyNumberFormat="0" applyAlignment="0" applyProtection="0"/>
    <xf numFmtId="0" fontId="4" fillId="23" borderId="177" applyNumberFormat="0" applyFont="0" applyAlignment="0" applyProtection="0"/>
    <xf numFmtId="0" fontId="18" fillId="16" borderId="176" applyNumberFormat="0" applyAlignment="0" applyProtection="0"/>
    <xf numFmtId="0" fontId="4" fillId="23" borderId="181" applyNumberFormat="0" applyFont="0" applyAlignment="0" applyProtection="0"/>
    <xf numFmtId="0" fontId="26" fillId="16" borderId="182" applyNumberFormat="0" applyAlignment="0" applyProtection="0"/>
    <xf numFmtId="0" fontId="18" fillId="16" borderId="180" applyNumberFormat="0" applyAlignment="0" applyProtection="0"/>
    <xf numFmtId="0" fontId="23" fillId="7" borderId="180" applyNumberFormat="0" applyAlignment="0" applyProtection="0"/>
    <xf numFmtId="0" fontId="4" fillId="23" borderId="177" applyNumberFormat="0" applyFont="0" applyAlignment="0" applyProtection="0"/>
    <xf numFmtId="0" fontId="18" fillId="16" borderId="180" applyNumberFormat="0" applyAlignment="0" applyProtection="0"/>
    <xf numFmtId="0" fontId="4" fillId="23" borderId="181" applyNumberFormat="0" applyFont="0" applyAlignment="0" applyProtection="0"/>
    <xf numFmtId="0" fontId="18" fillId="16" borderId="180" applyNumberFormat="0" applyAlignment="0" applyProtection="0"/>
    <xf numFmtId="0" fontId="18" fillId="16" borderId="180" applyNumberFormat="0" applyAlignment="0" applyProtection="0"/>
    <xf numFmtId="0" fontId="23" fillId="7" borderId="180" applyNumberFormat="0" applyAlignment="0" applyProtection="0"/>
    <xf numFmtId="0" fontId="26" fillId="16" borderId="182" applyNumberFormat="0" applyAlignment="0" applyProtection="0"/>
    <xf numFmtId="0" fontId="23" fillId="7" borderId="180" applyNumberFormat="0" applyAlignment="0" applyProtection="0"/>
    <xf numFmtId="0" fontId="23" fillId="7" borderId="180" applyNumberFormat="0" applyAlignment="0" applyProtection="0"/>
    <xf numFmtId="0" fontId="26" fillId="16" borderId="182" applyNumberFormat="0" applyAlignment="0" applyProtection="0"/>
    <xf numFmtId="0" fontId="26" fillId="16" borderId="182" applyNumberFormat="0" applyAlignment="0" applyProtection="0"/>
    <xf numFmtId="0" fontId="4" fillId="23" borderId="177" applyNumberFormat="0" applyFont="0" applyAlignment="0" applyProtection="0"/>
    <xf numFmtId="0" fontId="26" fillId="16" borderId="182" applyNumberFormat="0" applyAlignment="0" applyProtection="0"/>
    <xf numFmtId="0" fontId="31" fillId="0" borderId="183" applyNumberFormat="0" applyFill="0" applyAlignment="0" applyProtection="0"/>
    <xf numFmtId="0" fontId="4" fillId="23" borderId="181" applyNumberFormat="0" applyFont="0" applyAlignment="0" applyProtection="0"/>
    <xf numFmtId="0" fontId="31" fillId="0" borderId="183" applyNumberFormat="0" applyFill="0" applyAlignment="0" applyProtection="0"/>
    <xf numFmtId="0" fontId="26" fillId="16" borderId="182" applyNumberFormat="0" applyAlignment="0" applyProtection="0"/>
    <xf numFmtId="0" fontId="31" fillId="0" borderId="183" applyNumberFormat="0" applyFill="0" applyAlignment="0" applyProtection="0"/>
    <xf numFmtId="0" fontId="18" fillId="16" borderId="180" applyNumberFormat="0" applyAlignment="0" applyProtection="0"/>
    <xf numFmtId="0" fontId="18" fillId="16" borderId="180" applyNumberFormat="0" applyAlignment="0" applyProtection="0"/>
    <xf numFmtId="0" fontId="26" fillId="16" borderId="182" applyNumberFormat="0" applyAlignment="0" applyProtection="0"/>
    <xf numFmtId="0" fontId="4" fillId="23" borderId="181" applyNumberFormat="0" applyFont="0" applyAlignment="0" applyProtection="0"/>
    <xf numFmtId="0" fontId="4" fillId="23" borderId="181" applyNumberFormat="0" applyFont="0" applyAlignment="0" applyProtection="0"/>
    <xf numFmtId="0" fontId="26" fillId="16" borderId="182" applyNumberFormat="0" applyAlignment="0" applyProtection="0"/>
    <xf numFmtId="0" fontId="4" fillId="23" borderId="181" applyNumberFormat="0" applyFont="0" applyAlignment="0" applyProtection="0"/>
    <xf numFmtId="0" fontId="18" fillId="16" borderId="180" applyNumberFormat="0" applyAlignment="0" applyProtection="0"/>
    <xf numFmtId="0" fontId="26" fillId="16" borderId="182" applyNumberFormat="0" applyAlignment="0" applyProtection="0"/>
    <xf numFmtId="0" fontId="4" fillId="23" borderId="181" applyNumberFormat="0" applyFont="0" applyAlignment="0" applyProtection="0"/>
    <xf numFmtId="0" fontId="18" fillId="16" borderId="180" applyNumberFormat="0" applyAlignment="0" applyProtection="0"/>
    <xf numFmtId="0" fontId="23" fillId="7" borderId="180" applyNumberFormat="0" applyAlignment="0" applyProtection="0"/>
    <xf numFmtId="0" fontId="26" fillId="16" borderId="182" applyNumberFormat="0" applyAlignment="0" applyProtection="0"/>
    <xf numFmtId="0" fontId="18" fillId="16" borderId="180" applyNumberFormat="0" applyAlignment="0" applyProtection="0"/>
    <xf numFmtId="0" fontId="4" fillId="23" borderId="181" applyNumberFormat="0" applyFont="0" applyAlignment="0" applyProtection="0"/>
    <xf numFmtId="0" fontId="23" fillId="7" borderId="180" applyNumberFormat="0" applyAlignment="0" applyProtection="0"/>
    <xf numFmtId="0" fontId="23" fillId="7" borderId="180" applyNumberFormat="0" applyAlignment="0" applyProtection="0"/>
    <xf numFmtId="0" fontId="26" fillId="16" borderId="182" applyNumberFormat="0" applyAlignment="0" applyProtection="0"/>
    <xf numFmtId="0" fontId="18" fillId="16" borderId="180" applyNumberFormat="0" applyAlignment="0" applyProtection="0"/>
    <xf numFmtId="0" fontId="4" fillId="23" borderId="181" applyNumberFormat="0" applyFont="0" applyAlignment="0" applyProtection="0"/>
    <xf numFmtId="0" fontId="4" fillId="23" borderId="181" applyNumberFormat="0" applyFont="0" applyAlignment="0" applyProtection="0"/>
    <xf numFmtId="0" fontId="23" fillId="7" borderId="180" applyNumberFormat="0" applyAlignment="0" applyProtection="0"/>
    <xf numFmtId="0" fontId="18" fillId="16" borderId="180" applyNumberFormat="0" applyAlignment="0" applyProtection="0"/>
    <xf numFmtId="0" fontId="31" fillId="0" borderId="183" applyNumberFormat="0" applyFill="0" applyAlignment="0" applyProtection="0"/>
    <xf numFmtId="0" fontId="23" fillId="7" borderId="180" applyNumberFormat="0" applyAlignment="0" applyProtection="0"/>
    <xf numFmtId="0" fontId="26" fillId="16" borderId="182" applyNumberFormat="0" applyAlignment="0" applyProtection="0"/>
    <xf numFmtId="0" fontId="4" fillId="23" borderId="181" applyNumberFormat="0" applyFon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4" fillId="23" borderId="181" applyNumberFormat="0" applyFont="0" applyAlignment="0" applyProtection="0"/>
    <xf numFmtId="0" fontId="4" fillId="23" borderId="181" applyNumberFormat="0" applyFon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31" fillId="0" borderId="183" applyNumberFormat="0" applyFill="0" applyAlignment="0" applyProtection="0"/>
    <xf numFmtId="0" fontId="31" fillId="0" borderId="183" applyNumberFormat="0" applyFill="0" applyAlignment="0" applyProtection="0"/>
    <xf numFmtId="0" fontId="23" fillId="7" borderId="176" applyNumberFormat="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4" fillId="23" borderId="181" applyNumberFormat="0" applyFont="0" applyAlignment="0" applyProtection="0"/>
    <xf numFmtId="0" fontId="23" fillId="7" borderId="180" applyNumberFormat="0" applyAlignment="0" applyProtection="0"/>
    <xf numFmtId="0" fontId="4" fillId="23" borderId="181" applyNumberFormat="0" applyFont="0" applyAlignment="0" applyProtection="0"/>
    <xf numFmtId="0" fontId="31" fillId="0" borderId="183" applyNumberFormat="0" applyFill="0" applyAlignment="0" applyProtection="0"/>
    <xf numFmtId="0" fontId="4" fillId="23" borderId="181" applyNumberFormat="0" applyFont="0" applyAlignment="0" applyProtection="0"/>
    <xf numFmtId="0" fontId="18" fillId="16" borderId="180" applyNumberFormat="0" applyAlignment="0" applyProtection="0"/>
    <xf numFmtId="0" fontId="4" fillId="23" borderId="181" applyNumberFormat="0" applyFon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18" fillId="16" borderId="180" applyNumberFormat="0" applyAlignment="0" applyProtection="0"/>
    <xf numFmtId="0" fontId="18" fillId="16" borderId="180" applyNumberFormat="0" applyAlignment="0" applyProtection="0"/>
    <xf numFmtId="0" fontId="4" fillId="23" borderId="181" applyNumberFormat="0" applyFont="0" applyAlignment="0" applyProtection="0"/>
    <xf numFmtId="0" fontId="4" fillId="23" borderId="181" applyNumberFormat="0" applyFont="0" applyAlignment="0" applyProtection="0"/>
    <xf numFmtId="0" fontId="31" fillId="0" borderId="179" applyNumberFormat="0" applyFill="0" applyAlignment="0" applyProtection="0"/>
    <xf numFmtId="0" fontId="31" fillId="0" borderId="183" applyNumberFormat="0" applyFill="0" applyAlignment="0" applyProtection="0"/>
    <xf numFmtId="0" fontId="4" fillId="23" borderId="181" applyNumberFormat="0" applyFont="0" applyAlignment="0" applyProtection="0"/>
    <xf numFmtId="0" fontId="31" fillId="0" borderId="183" applyNumberFormat="0" applyFill="0" applyAlignment="0" applyProtection="0"/>
    <xf numFmtId="0" fontId="18" fillId="16" borderId="176" applyNumberFormat="0" applyAlignment="0" applyProtection="0"/>
    <xf numFmtId="0" fontId="26" fillId="16" borderId="182" applyNumberFormat="0" applyAlignment="0" applyProtection="0"/>
    <xf numFmtId="0" fontId="23" fillId="7" borderId="180" applyNumberFormat="0" applyAlignment="0" applyProtection="0"/>
    <xf numFmtId="0" fontId="23" fillId="7" borderId="180" applyNumberFormat="0" applyAlignment="0" applyProtection="0"/>
    <xf numFmtId="0" fontId="31" fillId="0" borderId="179" applyNumberFormat="0" applyFill="0" applyAlignment="0" applyProtection="0"/>
    <xf numFmtId="0" fontId="18" fillId="16" borderId="180" applyNumberFormat="0" applyAlignment="0" applyProtection="0"/>
    <xf numFmtId="0" fontId="4" fillId="23" borderId="181" applyNumberFormat="0" applyFont="0" applyAlignment="0" applyProtection="0"/>
    <xf numFmtId="0" fontId="4" fillId="23" borderId="181" applyNumberFormat="0" applyFont="0" applyAlignment="0" applyProtection="0"/>
    <xf numFmtId="0" fontId="18" fillId="16" borderId="180" applyNumberFormat="0" applyAlignment="0" applyProtection="0"/>
    <xf numFmtId="0" fontId="18" fillId="16" borderId="180" applyNumberFormat="0" applyAlignment="0" applyProtection="0"/>
    <xf numFmtId="0" fontId="26" fillId="16" borderId="182" applyNumberFormat="0" applyAlignment="0" applyProtection="0"/>
    <xf numFmtId="0" fontId="26" fillId="16" borderId="178" applyNumberFormat="0" applyAlignment="0" applyProtection="0"/>
    <xf numFmtId="0" fontId="23" fillId="7" borderId="180" applyNumberFormat="0" applyAlignment="0" applyProtection="0"/>
    <xf numFmtId="0" fontId="18" fillId="16" borderId="180" applyNumberFormat="0" applyAlignment="0" applyProtection="0"/>
    <xf numFmtId="0" fontId="23" fillId="7" borderId="180" applyNumberFormat="0" applyAlignment="0" applyProtection="0"/>
    <xf numFmtId="0" fontId="18" fillId="16" borderId="180" applyNumberFormat="0" applyAlignment="0" applyProtection="0"/>
    <xf numFmtId="0" fontId="23" fillId="7" borderId="180" applyNumberFormat="0" applyAlignment="0" applyProtection="0"/>
    <xf numFmtId="0" fontId="18" fillId="16" borderId="180" applyNumberFormat="0" applyAlignment="0" applyProtection="0"/>
    <xf numFmtId="0" fontId="4" fillId="23" borderId="181" applyNumberFormat="0" applyFont="0" applyAlignment="0" applyProtection="0"/>
    <xf numFmtId="0" fontId="31" fillId="0" borderId="183" applyNumberFormat="0" applyFill="0" applyAlignment="0" applyProtection="0"/>
    <xf numFmtId="0" fontId="4" fillId="23" borderId="181" applyNumberFormat="0" applyFont="0" applyAlignment="0" applyProtection="0"/>
    <xf numFmtId="0" fontId="23" fillId="7" borderId="180" applyNumberFormat="0" applyAlignment="0" applyProtection="0"/>
    <xf numFmtId="0" fontId="23" fillId="7" borderId="180" applyNumberFormat="0" applyAlignment="0" applyProtection="0"/>
    <xf numFmtId="0" fontId="4" fillId="23" borderId="181" applyNumberFormat="0" applyFont="0" applyAlignment="0" applyProtection="0"/>
    <xf numFmtId="0" fontId="18" fillId="16" borderId="180" applyNumberFormat="0" applyAlignment="0" applyProtection="0"/>
    <xf numFmtId="0" fontId="23" fillId="7" borderId="180" applyNumberFormat="0" applyAlignment="0" applyProtection="0"/>
    <xf numFmtId="0" fontId="4" fillId="23" borderId="181" applyNumberFormat="0" applyFont="0" applyAlignment="0" applyProtection="0"/>
    <xf numFmtId="0" fontId="4" fillId="23" borderId="181" applyNumberFormat="0" applyFont="0" applyAlignment="0" applyProtection="0"/>
    <xf numFmtId="0" fontId="23" fillId="7" borderId="180" applyNumberFormat="0" applyAlignment="0" applyProtection="0"/>
    <xf numFmtId="0" fontId="4" fillId="23" borderId="177" applyNumberFormat="0" applyFont="0" applyAlignment="0" applyProtection="0"/>
    <xf numFmtId="0" fontId="23" fillId="7" borderId="176" applyNumberFormat="0" applyAlignment="0" applyProtection="0"/>
    <xf numFmtId="0" fontId="31" fillId="0" borderId="183" applyNumberFormat="0" applyFill="0" applyAlignment="0" applyProtection="0"/>
    <xf numFmtId="0" fontId="26" fillId="16" borderId="182" applyNumberFormat="0" applyAlignment="0" applyProtection="0"/>
    <xf numFmtId="0" fontId="4" fillId="23" borderId="181" applyNumberFormat="0" applyFont="0" applyAlignment="0" applyProtection="0"/>
    <xf numFmtId="0" fontId="26" fillId="16" borderId="182" applyNumberFormat="0" applyAlignment="0" applyProtection="0"/>
    <xf numFmtId="0" fontId="4" fillId="23" borderId="181" applyNumberFormat="0" applyFont="0" applyAlignment="0" applyProtection="0"/>
    <xf numFmtId="0" fontId="18" fillId="16" borderId="180" applyNumberFormat="0" applyAlignment="0" applyProtection="0"/>
    <xf numFmtId="0" fontId="31" fillId="0" borderId="183" applyNumberFormat="0" applyFill="0" applyAlignment="0" applyProtection="0"/>
    <xf numFmtId="0" fontId="26" fillId="16" borderId="182" applyNumberFormat="0" applyAlignment="0" applyProtection="0"/>
    <xf numFmtId="0" fontId="23" fillId="7" borderId="180" applyNumberFormat="0" applyAlignment="0" applyProtection="0"/>
    <xf numFmtId="0" fontId="18" fillId="16" borderId="180" applyNumberFormat="0" applyAlignment="0" applyProtection="0"/>
    <xf numFmtId="0" fontId="18" fillId="16" borderId="180" applyNumberFormat="0" applyAlignment="0" applyProtection="0"/>
    <xf numFmtId="0" fontId="26" fillId="16" borderId="182" applyNumberFormat="0" applyAlignment="0" applyProtection="0"/>
    <xf numFmtId="0" fontId="31" fillId="0" borderId="183" applyNumberFormat="0" applyFill="0" applyAlignment="0" applyProtection="0"/>
    <xf numFmtId="0" fontId="23" fillId="7" borderId="180" applyNumberFormat="0" applyAlignment="0" applyProtection="0"/>
    <xf numFmtId="0" fontId="4" fillId="23" borderId="181" applyNumberFormat="0" applyFont="0" applyAlignment="0" applyProtection="0"/>
    <xf numFmtId="0" fontId="18" fillId="16" borderId="180" applyNumberFormat="0" applyAlignment="0" applyProtection="0"/>
    <xf numFmtId="0" fontId="31" fillId="0" borderId="183" applyNumberFormat="0" applyFill="0" applyAlignment="0" applyProtection="0"/>
    <xf numFmtId="0" fontId="23" fillId="7" borderId="180" applyNumberFormat="0" applyAlignment="0" applyProtection="0"/>
    <xf numFmtId="0" fontId="4" fillId="23" borderId="181" applyNumberFormat="0" applyFont="0" applyAlignment="0" applyProtection="0"/>
    <xf numFmtId="0" fontId="26" fillId="16" borderId="182" applyNumberFormat="0" applyAlignment="0" applyProtection="0"/>
    <xf numFmtId="0" fontId="31" fillId="0" borderId="183" applyNumberFormat="0" applyFill="0" applyAlignment="0" applyProtection="0"/>
    <xf numFmtId="0" fontId="4" fillId="23" borderId="181" applyNumberFormat="0" applyFont="0" applyAlignment="0" applyProtection="0"/>
    <xf numFmtId="0" fontId="23" fillId="7" borderId="180" applyNumberFormat="0" applyAlignment="0" applyProtection="0"/>
    <xf numFmtId="0" fontId="26" fillId="16" borderId="182" applyNumberFormat="0" applyAlignment="0" applyProtection="0"/>
    <xf numFmtId="0" fontId="23" fillId="7" borderId="180" applyNumberFormat="0" applyAlignment="0" applyProtection="0"/>
    <xf numFmtId="0" fontId="31" fillId="0" borderId="183" applyNumberFormat="0" applyFill="0" applyAlignment="0" applyProtection="0"/>
    <xf numFmtId="0" fontId="26" fillId="16" borderId="178" applyNumberFormat="0" applyAlignment="0" applyProtection="0"/>
    <xf numFmtId="0" fontId="23" fillId="7" borderId="180" applyNumberFormat="0" applyAlignment="0" applyProtection="0"/>
    <xf numFmtId="0" fontId="18" fillId="16" borderId="180" applyNumberFormat="0" applyAlignment="0" applyProtection="0"/>
    <xf numFmtId="0" fontId="31" fillId="0" borderId="183" applyNumberFormat="0" applyFill="0" applyAlignment="0" applyProtection="0"/>
    <xf numFmtId="0" fontId="26" fillId="16" borderId="182" applyNumberFormat="0" applyAlignment="0" applyProtection="0"/>
    <xf numFmtId="0" fontId="4" fillId="23" borderId="181" applyNumberFormat="0" applyFont="0" applyAlignment="0" applyProtection="0"/>
    <xf numFmtId="0" fontId="4" fillId="23" borderId="177" applyNumberFormat="0" applyFont="0" applyAlignment="0" applyProtection="0"/>
    <xf numFmtId="0" fontId="26" fillId="16" borderId="182" applyNumberFormat="0" applyAlignment="0" applyProtection="0"/>
    <xf numFmtId="0" fontId="23" fillId="7" borderId="180" applyNumberFormat="0" applyAlignment="0" applyProtection="0"/>
    <xf numFmtId="0" fontId="18" fillId="16" borderId="180" applyNumberFormat="0" applyAlignment="0" applyProtection="0"/>
    <xf numFmtId="0" fontId="31" fillId="0" borderId="183" applyNumberFormat="0" applyFill="0" applyAlignment="0" applyProtection="0"/>
    <xf numFmtId="0" fontId="26" fillId="16" borderId="182" applyNumberFormat="0" applyAlignment="0" applyProtection="0"/>
    <xf numFmtId="0" fontId="18" fillId="16" borderId="180" applyNumberFormat="0" applyAlignment="0" applyProtection="0"/>
    <xf numFmtId="0" fontId="31" fillId="0" borderId="183" applyNumberFormat="0" applyFill="0" applyAlignment="0" applyProtection="0"/>
    <xf numFmtId="0" fontId="26" fillId="16" borderId="182" applyNumberFormat="0" applyAlignment="0" applyProtection="0"/>
    <xf numFmtId="0" fontId="18" fillId="16" borderId="180" applyNumberFormat="0" applyAlignment="0" applyProtection="0"/>
    <xf numFmtId="0" fontId="26" fillId="16" borderId="182" applyNumberFormat="0" applyAlignment="0" applyProtection="0"/>
    <xf numFmtId="0" fontId="18" fillId="16" borderId="180" applyNumberFormat="0" applyAlignment="0" applyProtection="0"/>
    <xf numFmtId="0" fontId="26" fillId="16" borderId="182" applyNumberFormat="0" applyAlignment="0" applyProtection="0"/>
    <xf numFmtId="0" fontId="23" fillId="7" borderId="180" applyNumberFormat="0" applyAlignment="0" applyProtection="0"/>
    <xf numFmtId="0" fontId="4" fillId="23" borderId="181" applyNumberFormat="0" applyFont="0" applyAlignment="0" applyProtection="0"/>
    <xf numFmtId="0" fontId="26" fillId="16" borderId="182" applyNumberFormat="0" applyAlignment="0" applyProtection="0"/>
    <xf numFmtId="0" fontId="18" fillId="16" borderId="180" applyNumberFormat="0" applyAlignment="0" applyProtection="0"/>
    <xf numFmtId="0" fontId="23" fillId="7" borderId="180"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78" applyNumberFormat="0" applyAlignment="0" applyProtection="0"/>
    <xf numFmtId="0" fontId="26" fillId="16" borderId="178" applyNumberFormat="0" applyAlignment="0" applyProtection="0"/>
    <xf numFmtId="0" fontId="4" fillId="23" borderId="181" applyNumberFormat="0" applyFont="0" applyAlignment="0" applyProtection="0"/>
    <xf numFmtId="0" fontId="23" fillId="7" borderId="180" applyNumberFormat="0" applyAlignment="0" applyProtection="0"/>
    <xf numFmtId="0" fontId="23" fillId="7" borderId="180" applyNumberFormat="0" applyAlignment="0" applyProtection="0"/>
    <xf numFmtId="0" fontId="18" fillId="16" borderId="180" applyNumberFormat="0" applyAlignment="0" applyProtection="0"/>
    <xf numFmtId="0" fontId="4" fillId="23" borderId="181" applyNumberFormat="0" applyFont="0" applyAlignment="0" applyProtection="0"/>
    <xf numFmtId="0" fontId="31" fillId="0" borderId="183" applyNumberFormat="0" applyFill="0" applyAlignment="0" applyProtection="0"/>
    <xf numFmtId="0" fontId="18" fillId="16" borderId="180" applyNumberFormat="0" applyAlignment="0" applyProtection="0"/>
    <xf numFmtId="0" fontId="4" fillId="23" borderId="181" applyNumberFormat="0" applyFont="0" applyAlignment="0" applyProtection="0"/>
    <xf numFmtId="0" fontId="4" fillId="23" borderId="181" applyNumberFormat="0" applyFont="0" applyAlignment="0" applyProtection="0"/>
    <xf numFmtId="0" fontId="18" fillId="16" borderId="180" applyNumberFormat="0" applyAlignment="0" applyProtection="0"/>
    <xf numFmtId="0" fontId="26" fillId="16" borderId="182" applyNumberFormat="0" applyAlignment="0" applyProtection="0"/>
    <xf numFmtId="0" fontId="23" fillId="7" borderId="180" applyNumberFormat="0" applyAlignment="0" applyProtection="0"/>
    <xf numFmtId="0" fontId="4" fillId="23" borderId="177" applyNumberFormat="0" applyFont="0" applyAlignment="0" applyProtection="0"/>
    <xf numFmtId="0" fontId="18" fillId="16" borderId="180" applyNumberFormat="0" applyAlignment="0" applyProtection="0"/>
    <xf numFmtId="0" fontId="4" fillId="23" borderId="181" applyNumberFormat="0" applyFont="0" applyAlignment="0" applyProtection="0"/>
    <xf numFmtId="0" fontId="18" fillId="16" borderId="180" applyNumberFormat="0" applyAlignment="0" applyProtection="0"/>
    <xf numFmtId="0" fontId="23" fillId="7" borderId="180" applyNumberFormat="0" applyAlignment="0" applyProtection="0"/>
    <xf numFmtId="0" fontId="18" fillId="16" borderId="180" applyNumberFormat="0" applyAlignment="0" applyProtection="0"/>
    <xf numFmtId="0" fontId="26" fillId="16" borderId="182" applyNumberFormat="0" applyAlignment="0" applyProtection="0"/>
    <xf numFmtId="0" fontId="26" fillId="16" borderId="182" applyNumberFormat="0" applyAlignment="0" applyProtection="0"/>
    <xf numFmtId="0" fontId="31" fillId="0" borderId="183" applyNumberFormat="0" applyFill="0" applyAlignment="0" applyProtection="0"/>
    <xf numFmtId="0" fontId="4" fillId="23" borderId="181" applyNumberFormat="0" applyFont="0" applyAlignment="0" applyProtection="0"/>
    <xf numFmtId="0" fontId="26" fillId="16" borderId="182" applyNumberFormat="0" applyAlignment="0" applyProtection="0"/>
    <xf numFmtId="0" fontId="26" fillId="16" borderId="178" applyNumberFormat="0" applyAlignment="0" applyProtection="0"/>
    <xf numFmtId="0" fontId="23" fillId="7" borderId="180" applyNumberFormat="0" applyAlignment="0" applyProtection="0"/>
    <xf numFmtId="0" fontId="23" fillId="7" borderId="180" applyNumberFormat="0" applyAlignment="0" applyProtection="0"/>
    <xf numFmtId="0" fontId="18" fillId="16" borderId="180" applyNumberFormat="0" applyAlignment="0" applyProtection="0"/>
    <xf numFmtId="0" fontId="26" fillId="16" borderId="182" applyNumberFormat="0" applyAlignment="0" applyProtection="0"/>
    <xf numFmtId="0" fontId="31" fillId="0" borderId="183" applyNumberFormat="0" applyFill="0" applyAlignment="0" applyProtection="0"/>
    <xf numFmtId="0" fontId="18" fillId="16" borderId="180" applyNumberFormat="0" applyAlignment="0" applyProtection="0"/>
    <xf numFmtId="0" fontId="26" fillId="16" borderId="182" applyNumberFormat="0" applyAlignment="0" applyProtection="0"/>
    <xf numFmtId="0" fontId="18" fillId="16" borderId="180" applyNumberFormat="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23" fillId="7" borderId="180" applyNumberFormat="0" applyAlignment="0" applyProtection="0"/>
    <xf numFmtId="0" fontId="4" fillId="23" borderId="177" applyNumberFormat="0" applyFont="0" applyAlignment="0" applyProtection="0"/>
    <xf numFmtId="0" fontId="18" fillId="16" borderId="180" applyNumberFormat="0" applyAlignment="0" applyProtection="0"/>
    <xf numFmtId="0" fontId="4" fillId="23" borderId="181" applyNumberFormat="0" applyFont="0" applyAlignment="0" applyProtection="0"/>
    <xf numFmtId="0" fontId="18" fillId="16" borderId="180" applyNumberFormat="0" applyAlignment="0" applyProtection="0"/>
    <xf numFmtId="0" fontId="23" fillId="7" borderId="180" applyNumberFormat="0" applyAlignment="0" applyProtection="0"/>
    <xf numFmtId="0" fontId="26" fillId="16" borderId="182" applyNumberFormat="0" applyAlignment="0" applyProtection="0"/>
    <xf numFmtId="0" fontId="18" fillId="16" borderId="180" applyNumberFormat="0" applyAlignment="0" applyProtection="0"/>
    <xf numFmtId="0" fontId="26" fillId="16" borderId="182" applyNumberFormat="0" applyAlignment="0" applyProtection="0"/>
    <xf numFmtId="0" fontId="4" fillId="23" borderId="181" applyNumberFormat="0" applyFon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26" fillId="16" borderId="182" applyNumberFormat="0" applyAlignment="0" applyProtection="0"/>
    <xf numFmtId="43" fontId="33" fillId="0" borderId="0" applyFont="0" applyFill="0" applyBorder="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6" fillId="16" borderId="182" applyNumberFormat="0" applyAlignment="0" applyProtection="0"/>
    <xf numFmtId="0" fontId="4" fillId="23" borderId="181" applyNumberFormat="0" applyFont="0" applyAlignment="0" applyProtection="0"/>
    <xf numFmtId="0" fontId="31" fillId="0" borderId="183" applyNumberFormat="0" applyFill="0" applyAlignment="0" applyProtection="0"/>
    <xf numFmtId="0" fontId="23" fillId="7" borderId="180" applyNumberFormat="0" applyAlignment="0" applyProtection="0"/>
    <xf numFmtId="0" fontId="23" fillId="7" borderId="176" applyNumberFormat="0" applyAlignment="0" applyProtection="0"/>
    <xf numFmtId="0" fontId="26" fillId="16" borderId="182" applyNumberFormat="0" applyAlignment="0" applyProtection="0"/>
    <xf numFmtId="0" fontId="23" fillId="7" borderId="180" applyNumberFormat="0" applyAlignment="0" applyProtection="0"/>
    <xf numFmtId="0" fontId="18" fillId="16" borderId="176" applyNumberFormat="0" applyAlignment="0" applyProtection="0"/>
    <xf numFmtId="0" fontId="18" fillId="16" borderId="180" applyNumberFormat="0" applyAlignment="0" applyProtection="0"/>
    <xf numFmtId="0" fontId="18" fillId="16" borderId="180" applyNumberFormat="0" applyAlignment="0" applyProtection="0"/>
    <xf numFmtId="0" fontId="4" fillId="23" borderId="181" applyNumberFormat="0" applyFont="0" applyAlignment="0" applyProtection="0"/>
    <xf numFmtId="0" fontId="18" fillId="16" borderId="180" applyNumberFormat="0" applyAlignment="0" applyProtection="0"/>
    <xf numFmtId="0" fontId="23" fillId="7" borderId="180" applyNumberFormat="0" applyAlignment="0" applyProtection="0"/>
    <xf numFmtId="0" fontId="26" fillId="16" borderId="182" applyNumberFormat="0" applyAlignment="0" applyProtection="0"/>
    <xf numFmtId="0" fontId="18" fillId="16" borderId="180" applyNumberFormat="0" applyAlignment="0" applyProtection="0"/>
    <xf numFmtId="0" fontId="18" fillId="16" borderId="180" applyNumberFormat="0" applyAlignment="0" applyProtection="0"/>
    <xf numFmtId="0" fontId="4" fillId="23" borderId="181" applyNumberFormat="0" applyFont="0" applyAlignment="0" applyProtection="0"/>
    <xf numFmtId="0" fontId="23" fillId="7" borderId="180" applyNumberFormat="0" applyAlignment="0" applyProtection="0"/>
    <xf numFmtId="0" fontId="26" fillId="16" borderId="182" applyNumberFormat="0" applyAlignment="0" applyProtection="0"/>
    <xf numFmtId="0" fontId="23" fillId="7" borderId="180" applyNumberFormat="0" applyAlignment="0" applyProtection="0"/>
    <xf numFmtId="0" fontId="18" fillId="16" borderId="176" applyNumberFormat="0" applyAlignment="0" applyProtection="0"/>
    <xf numFmtId="0" fontId="31" fillId="0" borderId="183" applyNumberFormat="0" applyFill="0" applyAlignment="0" applyProtection="0"/>
    <xf numFmtId="0" fontId="23" fillId="7" borderId="180" applyNumberFormat="0" applyAlignment="0" applyProtection="0"/>
    <xf numFmtId="0" fontId="31" fillId="0" borderId="183" applyNumberFormat="0" applyFill="0" applyAlignment="0" applyProtection="0"/>
    <xf numFmtId="0" fontId="31" fillId="0" borderId="183" applyNumberFormat="0" applyFill="0" applyAlignment="0" applyProtection="0"/>
    <xf numFmtId="0" fontId="18" fillId="16" borderId="180" applyNumberFormat="0" applyAlignment="0" applyProtection="0"/>
    <xf numFmtId="0" fontId="23" fillId="7" borderId="180" applyNumberFormat="0" applyAlignment="0" applyProtection="0"/>
    <xf numFmtId="0" fontId="31" fillId="0" borderId="183" applyNumberFormat="0" applyFill="0" applyAlignment="0" applyProtection="0"/>
    <xf numFmtId="0" fontId="18" fillId="16" borderId="180" applyNumberFormat="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18" fillId="16" borderId="180" applyNumberFormat="0" applyAlignment="0" applyProtection="0"/>
    <xf numFmtId="0" fontId="31" fillId="0" borderId="179" applyNumberFormat="0" applyFill="0" applyAlignment="0" applyProtection="0"/>
    <xf numFmtId="0" fontId="4" fillId="23" borderId="181" applyNumberFormat="0" applyFont="0" applyAlignment="0" applyProtection="0"/>
    <xf numFmtId="0" fontId="23" fillId="7" borderId="176" applyNumberFormat="0" applyAlignment="0" applyProtection="0"/>
    <xf numFmtId="0" fontId="18" fillId="16" borderId="180" applyNumberFormat="0" applyAlignment="0" applyProtection="0"/>
    <xf numFmtId="0" fontId="18" fillId="16" borderId="180" applyNumberFormat="0" applyAlignment="0" applyProtection="0"/>
    <xf numFmtId="0" fontId="31" fillId="0" borderId="179" applyNumberFormat="0" applyFill="0" applyAlignment="0" applyProtection="0"/>
    <xf numFmtId="0" fontId="31" fillId="0" borderId="183" applyNumberFormat="0" applyFill="0" applyAlignment="0" applyProtection="0"/>
    <xf numFmtId="0" fontId="18" fillId="16" borderId="180" applyNumberFormat="0" applyAlignment="0" applyProtection="0"/>
    <xf numFmtId="0" fontId="23" fillId="7" borderId="180" applyNumberFormat="0" applyAlignment="0" applyProtection="0"/>
    <xf numFmtId="0" fontId="18" fillId="16" borderId="180" applyNumberFormat="0" applyAlignment="0" applyProtection="0"/>
    <xf numFmtId="0" fontId="23" fillId="7" borderId="180" applyNumberFormat="0" applyAlignment="0" applyProtection="0"/>
    <xf numFmtId="0" fontId="18" fillId="16" borderId="180" applyNumberFormat="0" applyAlignment="0" applyProtection="0"/>
    <xf numFmtId="0" fontId="31" fillId="0" borderId="183" applyNumberFormat="0" applyFill="0" applyAlignment="0" applyProtection="0"/>
    <xf numFmtId="0" fontId="23" fillId="7" borderId="180" applyNumberFormat="0" applyAlignment="0" applyProtection="0"/>
    <xf numFmtId="0" fontId="18" fillId="16" borderId="180" applyNumberFormat="0" applyAlignment="0" applyProtection="0"/>
    <xf numFmtId="0" fontId="26" fillId="16" borderId="182" applyNumberFormat="0" applyAlignment="0" applyProtection="0"/>
    <xf numFmtId="0" fontId="31" fillId="0" borderId="183" applyNumberFormat="0" applyFill="0" applyAlignment="0" applyProtection="0"/>
    <xf numFmtId="0" fontId="26" fillId="16" borderId="182" applyNumberFormat="0" applyAlignment="0" applyProtection="0"/>
    <xf numFmtId="0" fontId="18" fillId="16" borderId="180" applyNumberFormat="0" applyAlignment="0" applyProtection="0"/>
    <xf numFmtId="0" fontId="23" fillId="7" borderId="180" applyNumberFormat="0" applyAlignment="0" applyProtection="0"/>
    <xf numFmtId="0" fontId="23" fillId="7" borderId="180" applyNumberFormat="0" applyAlignment="0" applyProtection="0"/>
    <xf numFmtId="0" fontId="18" fillId="16" borderId="180" applyNumberFormat="0" applyAlignment="0" applyProtection="0"/>
    <xf numFmtId="0" fontId="23" fillId="7" borderId="180" applyNumberFormat="0" applyAlignment="0" applyProtection="0"/>
    <xf numFmtId="0" fontId="18" fillId="16" borderId="180" applyNumberFormat="0" applyAlignment="0" applyProtection="0"/>
    <xf numFmtId="0" fontId="4" fillId="23" borderId="181" applyNumberFormat="0" applyFont="0" applyAlignment="0" applyProtection="0"/>
    <xf numFmtId="0" fontId="23" fillId="7" borderId="180" applyNumberFormat="0" applyAlignment="0" applyProtection="0"/>
    <xf numFmtId="0" fontId="18" fillId="16" borderId="180" applyNumberFormat="0" applyAlignment="0" applyProtection="0"/>
    <xf numFmtId="0" fontId="23" fillId="7" borderId="180" applyNumberFormat="0" applyAlignment="0" applyProtection="0"/>
    <xf numFmtId="0" fontId="18" fillId="16" borderId="180" applyNumberFormat="0" applyAlignment="0" applyProtection="0"/>
    <xf numFmtId="0" fontId="26" fillId="16" borderId="182" applyNumberFormat="0" applyAlignment="0" applyProtection="0"/>
    <xf numFmtId="0" fontId="18" fillId="16" borderId="180" applyNumberFormat="0" applyAlignment="0" applyProtection="0"/>
    <xf numFmtId="0" fontId="26" fillId="16" borderId="182" applyNumberFormat="0" applyAlignment="0" applyProtection="0"/>
    <xf numFmtId="0" fontId="4" fillId="23" borderId="181" applyNumberFormat="0" applyFont="0" applyAlignment="0" applyProtection="0"/>
    <xf numFmtId="0" fontId="4" fillId="23" borderId="177" applyNumberFormat="0" applyFont="0" applyAlignment="0" applyProtection="0"/>
    <xf numFmtId="0" fontId="18" fillId="16" borderId="180" applyNumberFormat="0" applyAlignment="0" applyProtection="0"/>
    <xf numFmtId="0" fontId="31" fillId="0" borderId="183" applyNumberFormat="0" applyFill="0" applyAlignment="0" applyProtection="0"/>
    <xf numFmtId="0" fontId="31" fillId="0" borderId="183" applyNumberFormat="0" applyFill="0" applyAlignment="0" applyProtection="0"/>
    <xf numFmtId="0" fontId="23" fillId="7" borderId="180" applyNumberFormat="0" applyAlignment="0" applyProtection="0"/>
    <xf numFmtId="0" fontId="26" fillId="16" borderId="182" applyNumberFormat="0" applyAlignment="0" applyProtection="0"/>
    <xf numFmtId="0" fontId="31" fillId="0" borderId="183" applyNumberFormat="0" applyFill="0" applyAlignment="0" applyProtection="0"/>
    <xf numFmtId="0" fontId="26" fillId="16" borderId="182" applyNumberFormat="0" applyAlignment="0" applyProtection="0"/>
    <xf numFmtId="0" fontId="31" fillId="0" borderId="183" applyNumberFormat="0" applyFill="0" applyAlignment="0" applyProtection="0"/>
    <xf numFmtId="0" fontId="26" fillId="16" borderId="182"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4" fillId="23" borderId="181" applyNumberFormat="0" applyFont="0" applyAlignment="0" applyProtection="0"/>
    <xf numFmtId="0" fontId="26" fillId="16" borderId="182" applyNumberFormat="0" applyAlignment="0" applyProtection="0"/>
    <xf numFmtId="0" fontId="26" fillId="16" borderId="182" applyNumberFormat="0" applyAlignment="0" applyProtection="0"/>
    <xf numFmtId="0" fontId="23" fillId="7" borderId="180" applyNumberFormat="0" applyAlignment="0" applyProtection="0"/>
    <xf numFmtId="0" fontId="31" fillId="0" borderId="183" applyNumberFormat="0" applyFill="0" applyAlignment="0" applyProtection="0"/>
    <xf numFmtId="0" fontId="31" fillId="0" borderId="179" applyNumberFormat="0" applyFill="0" applyAlignment="0" applyProtection="0"/>
    <xf numFmtId="0" fontId="23" fillId="7" borderId="180" applyNumberFormat="0" applyAlignment="0" applyProtection="0"/>
    <xf numFmtId="0" fontId="18" fillId="16" borderId="180" applyNumberFormat="0" applyAlignment="0" applyProtection="0"/>
    <xf numFmtId="0" fontId="4" fillId="23" borderId="181" applyNumberFormat="0" applyFont="0" applyAlignment="0" applyProtection="0"/>
    <xf numFmtId="0" fontId="26" fillId="16" borderId="182" applyNumberFormat="0" applyAlignment="0" applyProtection="0"/>
    <xf numFmtId="0" fontId="23" fillId="7" borderId="180" applyNumberFormat="0" applyAlignment="0" applyProtection="0"/>
    <xf numFmtId="0" fontId="26" fillId="16" borderId="182" applyNumberFormat="0" applyAlignment="0" applyProtection="0"/>
    <xf numFmtId="0" fontId="4" fillId="23" borderId="181" applyNumberFormat="0" applyFont="0" applyAlignment="0" applyProtection="0"/>
    <xf numFmtId="0" fontId="26" fillId="16" borderId="182" applyNumberFormat="0" applyAlignment="0" applyProtection="0"/>
    <xf numFmtId="0" fontId="26" fillId="16" borderId="182" applyNumberFormat="0" applyAlignment="0" applyProtection="0"/>
    <xf numFmtId="0" fontId="23" fillId="7" borderId="180" applyNumberFormat="0" applyAlignment="0" applyProtection="0"/>
    <xf numFmtId="0" fontId="18" fillId="16" borderId="180" applyNumberFormat="0" applyAlignment="0" applyProtection="0"/>
    <xf numFmtId="0" fontId="26" fillId="16" borderId="182" applyNumberFormat="0" applyAlignment="0" applyProtection="0"/>
    <xf numFmtId="0" fontId="26" fillId="16" borderId="182" applyNumberFormat="0" applyAlignment="0" applyProtection="0"/>
    <xf numFmtId="0" fontId="18" fillId="16" borderId="180" applyNumberFormat="0" applyAlignment="0" applyProtection="0"/>
    <xf numFmtId="0" fontId="31" fillId="0" borderId="183" applyNumberFormat="0" applyFill="0" applyAlignment="0" applyProtection="0"/>
    <xf numFmtId="0" fontId="26" fillId="16" borderId="182" applyNumberFormat="0" applyAlignment="0" applyProtection="0"/>
    <xf numFmtId="0" fontId="23" fillId="7" borderId="180" applyNumberFormat="0" applyAlignment="0" applyProtection="0"/>
    <xf numFmtId="0" fontId="31" fillId="0" borderId="183" applyNumberFormat="0" applyFill="0" applyAlignment="0" applyProtection="0"/>
    <xf numFmtId="0" fontId="18" fillId="16" borderId="180" applyNumberFormat="0" applyAlignment="0" applyProtection="0"/>
    <xf numFmtId="0" fontId="4" fillId="23" borderId="181" applyNumberFormat="0" applyFont="0" applyAlignment="0" applyProtection="0"/>
    <xf numFmtId="0" fontId="18" fillId="16" borderId="176" applyNumberFormat="0" applyAlignment="0" applyProtection="0"/>
    <xf numFmtId="0" fontId="23" fillId="7" borderId="180" applyNumberFormat="0" applyAlignment="0" applyProtection="0"/>
    <xf numFmtId="0" fontId="4" fillId="23" borderId="181" applyNumberFormat="0" applyFont="0" applyAlignment="0" applyProtection="0"/>
    <xf numFmtId="0" fontId="18" fillId="16" borderId="180" applyNumberFormat="0" applyAlignment="0" applyProtection="0"/>
    <xf numFmtId="0" fontId="18" fillId="16" borderId="176"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23" fillId="7" borderId="180" applyNumberFormat="0" applyAlignment="0" applyProtection="0"/>
    <xf numFmtId="0" fontId="26" fillId="16" borderId="178"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23" fillId="7" borderId="180" applyNumberFormat="0" applyAlignment="0" applyProtection="0"/>
    <xf numFmtId="0" fontId="31" fillId="0" borderId="183" applyNumberFormat="0" applyFill="0" applyAlignment="0" applyProtection="0"/>
    <xf numFmtId="0" fontId="4" fillId="23" borderId="181" applyNumberFormat="0" applyFont="0" applyAlignment="0" applyProtection="0"/>
    <xf numFmtId="0" fontId="23" fillId="7" borderId="180" applyNumberFormat="0" applyAlignment="0" applyProtection="0"/>
    <xf numFmtId="0" fontId="23" fillId="7" borderId="180" applyNumberFormat="0" applyAlignment="0" applyProtection="0"/>
    <xf numFmtId="0" fontId="31" fillId="0" borderId="183" applyNumberFormat="0" applyFill="0" applyAlignment="0" applyProtection="0"/>
    <xf numFmtId="0" fontId="4" fillId="23" borderId="181" applyNumberFormat="0" applyFont="0" applyAlignment="0" applyProtection="0"/>
    <xf numFmtId="0" fontId="26" fillId="16" borderId="182" applyNumberFormat="0" applyAlignment="0" applyProtection="0"/>
    <xf numFmtId="0" fontId="4" fillId="23" borderId="181" applyNumberFormat="0" applyFont="0" applyAlignment="0" applyProtection="0"/>
    <xf numFmtId="0" fontId="18" fillId="16" borderId="180" applyNumberFormat="0" applyAlignment="0" applyProtection="0"/>
    <xf numFmtId="0" fontId="18" fillId="16" borderId="180" applyNumberFormat="0" applyAlignment="0" applyProtection="0"/>
    <xf numFmtId="0" fontId="23" fillId="7" borderId="180"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76" applyNumberFormat="0" applyAlignment="0" applyProtection="0"/>
    <xf numFmtId="0" fontId="4" fillId="23" borderId="181" applyNumberFormat="0" applyFont="0" applyAlignment="0" applyProtection="0"/>
    <xf numFmtId="0" fontId="26" fillId="16" borderId="182" applyNumberFormat="0" applyAlignment="0" applyProtection="0"/>
    <xf numFmtId="0" fontId="26" fillId="16" borderId="182" applyNumberFormat="0" applyAlignment="0" applyProtection="0"/>
    <xf numFmtId="0" fontId="4" fillId="23" borderId="181" applyNumberFormat="0" applyFont="0" applyAlignment="0" applyProtection="0"/>
    <xf numFmtId="0" fontId="18" fillId="16" borderId="180" applyNumberFormat="0" applyAlignment="0" applyProtection="0"/>
    <xf numFmtId="0" fontId="23" fillId="7" borderId="180" applyNumberFormat="0" applyAlignment="0" applyProtection="0"/>
    <xf numFmtId="0" fontId="18" fillId="16" borderId="180" applyNumberFormat="0" applyAlignment="0" applyProtection="0"/>
    <xf numFmtId="0" fontId="4" fillId="23" borderId="181" applyNumberFormat="0" applyFont="0" applyAlignment="0" applyProtection="0"/>
    <xf numFmtId="0" fontId="31" fillId="0" borderId="183" applyNumberFormat="0" applyFill="0" applyAlignment="0" applyProtection="0"/>
    <xf numFmtId="0" fontId="4" fillId="23" borderId="181" applyNumberFormat="0" applyFont="0" applyAlignment="0" applyProtection="0"/>
    <xf numFmtId="0" fontId="18" fillId="16" borderId="180" applyNumberFormat="0" applyAlignment="0" applyProtection="0"/>
    <xf numFmtId="0" fontId="26" fillId="16" borderId="182" applyNumberFormat="0" applyAlignment="0" applyProtection="0"/>
    <xf numFmtId="0" fontId="18" fillId="16" borderId="180" applyNumberFormat="0" applyAlignment="0" applyProtection="0"/>
    <xf numFmtId="0" fontId="4" fillId="23" borderId="181" applyNumberFormat="0" applyFont="0" applyAlignment="0" applyProtection="0"/>
    <xf numFmtId="0" fontId="4" fillId="23" borderId="181" applyNumberFormat="0" applyFon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31" fillId="0" borderId="183" applyNumberFormat="0" applyFill="0" applyAlignment="0" applyProtection="0"/>
    <xf numFmtId="0" fontId="4" fillId="23" borderId="181" applyNumberFormat="0" applyFont="0" applyAlignment="0" applyProtection="0"/>
    <xf numFmtId="0" fontId="4" fillId="23" borderId="181" applyNumberFormat="0" applyFont="0" applyAlignment="0" applyProtection="0"/>
    <xf numFmtId="0" fontId="23" fillId="7" borderId="180" applyNumberFormat="0" applyAlignment="0" applyProtection="0"/>
    <xf numFmtId="0" fontId="4" fillId="23" borderId="181" applyNumberFormat="0" applyFont="0" applyAlignment="0" applyProtection="0"/>
    <xf numFmtId="0" fontId="23" fillId="7" borderId="176" applyNumberFormat="0" applyAlignment="0" applyProtection="0"/>
    <xf numFmtId="0" fontId="18" fillId="16" borderId="180" applyNumberFormat="0" applyAlignment="0" applyProtection="0"/>
    <xf numFmtId="0" fontId="26" fillId="16" borderId="182" applyNumberFormat="0" applyAlignment="0" applyProtection="0"/>
    <xf numFmtId="0" fontId="4" fillId="23" borderId="181" applyNumberFormat="0" applyFon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18" fillId="16" borderId="180" applyNumberFormat="0" applyAlignment="0" applyProtection="0"/>
    <xf numFmtId="0" fontId="4" fillId="23" borderId="181" applyNumberFormat="0" applyFont="0" applyAlignment="0" applyProtection="0"/>
    <xf numFmtId="0" fontId="18" fillId="16" borderId="180" applyNumberFormat="0" applyAlignment="0" applyProtection="0"/>
    <xf numFmtId="0" fontId="18" fillId="16" borderId="180" applyNumberFormat="0" applyAlignment="0" applyProtection="0"/>
    <xf numFmtId="0" fontId="26" fillId="16" borderId="182" applyNumberFormat="0" applyAlignment="0" applyProtection="0"/>
    <xf numFmtId="0" fontId="23" fillId="7" borderId="176" applyNumberFormat="0" applyAlignment="0" applyProtection="0"/>
    <xf numFmtId="0" fontId="31" fillId="0" borderId="183" applyNumberFormat="0" applyFill="0" applyAlignment="0" applyProtection="0"/>
    <xf numFmtId="0" fontId="18" fillId="16" borderId="180" applyNumberFormat="0" applyAlignment="0" applyProtection="0"/>
    <xf numFmtId="0" fontId="31" fillId="0" borderId="183" applyNumberFormat="0" applyFill="0" applyAlignment="0" applyProtection="0"/>
    <xf numFmtId="0" fontId="23" fillId="7" borderId="180" applyNumberFormat="0" applyAlignment="0" applyProtection="0"/>
    <xf numFmtId="0" fontId="31" fillId="0" borderId="183" applyNumberFormat="0" applyFill="0" applyAlignment="0" applyProtection="0"/>
    <xf numFmtId="0" fontId="23" fillId="7" borderId="176" applyNumberFormat="0" applyAlignment="0" applyProtection="0"/>
    <xf numFmtId="0" fontId="18" fillId="16" borderId="180" applyNumberFormat="0" applyAlignment="0" applyProtection="0"/>
    <xf numFmtId="0" fontId="31" fillId="0" borderId="183" applyNumberFormat="0" applyFill="0" applyAlignment="0" applyProtection="0"/>
    <xf numFmtId="0" fontId="23" fillId="7" borderId="180" applyNumberFormat="0" applyAlignment="0" applyProtection="0"/>
    <xf numFmtId="0" fontId="18" fillId="16" borderId="180" applyNumberFormat="0" applyAlignment="0" applyProtection="0"/>
    <xf numFmtId="0" fontId="23" fillId="7" borderId="180"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4" fillId="23" borderId="181" applyNumberFormat="0" applyFont="0" applyAlignment="0" applyProtection="0"/>
    <xf numFmtId="0" fontId="18" fillId="16" borderId="180" applyNumberFormat="0" applyAlignment="0" applyProtection="0"/>
    <xf numFmtId="0" fontId="31" fillId="0" borderId="183" applyNumberFormat="0" applyFill="0" applyAlignment="0" applyProtection="0"/>
    <xf numFmtId="0" fontId="4" fillId="23" borderId="181" applyNumberFormat="0" applyFont="0" applyAlignment="0" applyProtection="0"/>
    <xf numFmtId="0" fontId="18" fillId="16" borderId="180" applyNumberFormat="0" applyAlignment="0" applyProtection="0"/>
    <xf numFmtId="0" fontId="23" fillId="7" borderId="180" applyNumberFormat="0" applyAlignment="0" applyProtection="0"/>
    <xf numFmtId="0" fontId="23" fillId="7" borderId="180" applyNumberFormat="0" applyAlignment="0" applyProtection="0"/>
    <xf numFmtId="0" fontId="4" fillId="23" borderId="181" applyNumberFormat="0" applyFont="0" applyAlignment="0" applyProtection="0"/>
    <xf numFmtId="0" fontId="26" fillId="16" borderId="182" applyNumberFormat="0" applyAlignment="0" applyProtection="0"/>
    <xf numFmtId="0" fontId="18" fillId="16" borderId="180" applyNumberFormat="0" applyAlignment="0" applyProtection="0"/>
    <xf numFmtId="0" fontId="23" fillId="7" borderId="180" applyNumberFormat="0" applyAlignment="0" applyProtection="0"/>
    <xf numFmtId="0" fontId="23" fillId="7" borderId="180" applyNumberFormat="0" applyAlignment="0" applyProtection="0"/>
    <xf numFmtId="0" fontId="18" fillId="16" borderId="180" applyNumberFormat="0" applyAlignment="0" applyProtection="0"/>
    <xf numFmtId="0" fontId="26" fillId="16" borderId="182" applyNumberFormat="0" applyAlignment="0" applyProtection="0"/>
    <xf numFmtId="0" fontId="26" fillId="16" borderId="182" applyNumberFormat="0" applyAlignment="0" applyProtection="0"/>
    <xf numFmtId="0" fontId="31" fillId="0" borderId="183" applyNumberFormat="0" applyFill="0" applyAlignment="0" applyProtection="0"/>
    <xf numFmtId="0" fontId="18" fillId="16" borderId="180" applyNumberFormat="0" applyAlignment="0" applyProtection="0"/>
    <xf numFmtId="0" fontId="18" fillId="16" borderId="180" applyNumberFormat="0" applyAlignment="0" applyProtection="0"/>
    <xf numFmtId="0" fontId="23" fillId="7" borderId="180" applyNumberFormat="0" applyAlignment="0" applyProtection="0"/>
    <xf numFmtId="0" fontId="26" fillId="16" borderId="182" applyNumberFormat="0" applyAlignment="0" applyProtection="0"/>
    <xf numFmtId="0" fontId="23" fillId="7" borderId="180" applyNumberFormat="0" applyAlignment="0" applyProtection="0"/>
    <xf numFmtId="0" fontId="26" fillId="16" borderId="182" applyNumberFormat="0" applyAlignment="0" applyProtection="0"/>
    <xf numFmtId="0" fontId="26" fillId="16" borderId="182" applyNumberFormat="0" applyAlignment="0" applyProtection="0"/>
    <xf numFmtId="0" fontId="31" fillId="0" borderId="183" applyNumberFormat="0" applyFill="0" applyAlignment="0" applyProtection="0"/>
    <xf numFmtId="0" fontId="31" fillId="0" borderId="179" applyNumberFormat="0" applyFill="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4" fillId="23" borderId="181" applyNumberFormat="0" applyFont="0" applyAlignment="0" applyProtection="0"/>
    <xf numFmtId="0" fontId="23" fillId="7" borderId="180" applyNumberFormat="0" applyAlignment="0" applyProtection="0"/>
    <xf numFmtId="0" fontId="31" fillId="0" borderId="183" applyNumberFormat="0" applyFill="0" applyAlignment="0" applyProtection="0"/>
    <xf numFmtId="0" fontId="18" fillId="16" borderId="180" applyNumberFormat="0" applyAlignment="0" applyProtection="0"/>
    <xf numFmtId="0" fontId="4" fillId="23" borderId="181" applyNumberFormat="0" applyFont="0" applyAlignment="0" applyProtection="0"/>
    <xf numFmtId="0" fontId="31" fillId="0" borderId="183" applyNumberFormat="0" applyFill="0" applyAlignment="0" applyProtection="0"/>
    <xf numFmtId="0" fontId="26" fillId="16" borderId="182" applyNumberFormat="0" applyAlignment="0" applyProtection="0"/>
    <xf numFmtId="0" fontId="23" fillId="7" borderId="180" applyNumberFormat="0" applyAlignment="0" applyProtection="0"/>
    <xf numFmtId="0" fontId="4" fillId="23" borderId="181" applyNumberFormat="0" applyFont="0" applyAlignment="0" applyProtection="0"/>
    <xf numFmtId="0" fontId="26" fillId="16" borderId="182" applyNumberFormat="0" applyAlignment="0" applyProtection="0"/>
    <xf numFmtId="0" fontId="4" fillId="23" borderId="181" applyNumberFormat="0" applyFont="0" applyAlignment="0" applyProtection="0"/>
    <xf numFmtId="0" fontId="31" fillId="0" borderId="183" applyNumberFormat="0" applyFill="0" applyAlignment="0" applyProtection="0"/>
    <xf numFmtId="0" fontId="18" fillId="16" borderId="180" applyNumberFormat="0" applyAlignment="0" applyProtection="0"/>
    <xf numFmtId="0" fontId="4" fillId="23" borderId="181" applyNumberFormat="0" applyFont="0" applyAlignment="0" applyProtection="0"/>
    <xf numFmtId="0" fontId="18" fillId="16" borderId="176" applyNumberFormat="0" applyAlignment="0" applyProtection="0"/>
    <xf numFmtId="0" fontId="4" fillId="23" borderId="181" applyNumberFormat="0" applyFont="0" applyAlignment="0" applyProtection="0"/>
    <xf numFmtId="0" fontId="26" fillId="16" borderId="182" applyNumberFormat="0" applyAlignment="0" applyProtection="0"/>
    <xf numFmtId="0" fontId="23" fillId="7" borderId="180" applyNumberFormat="0" applyAlignment="0" applyProtection="0"/>
    <xf numFmtId="0" fontId="31" fillId="0" borderId="183" applyNumberFormat="0" applyFill="0" applyAlignment="0" applyProtection="0"/>
    <xf numFmtId="0" fontId="23" fillId="7" borderId="180" applyNumberFormat="0" applyAlignment="0" applyProtection="0"/>
    <xf numFmtId="0" fontId="23" fillId="7" borderId="180" applyNumberFormat="0" applyAlignment="0" applyProtection="0"/>
    <xf numFmtId="0" fontId="18" fillId="16" borderId="180" applyNumberFormat="0" applyAlignment="0" applyProtection="0"/>
    <xf numFmtId="0" fontId="23" fillId="7" borderId="180" applyNumberFormat="0" applyAlignment="0" applyProtection="0"/>
    <xf numFmtId="0" fontId="31" fillId="0" borderId="179" applyNumberFormat="0" applyFill="0" applyAlignment="0" applyProtection="0"/>
    <xf numFmtId="0" fontId="18" fillId="16" borderId="180" applyNumberFormat="0" applyAlignment="0" applyProtection="0"/>
    <xf numFmtId="0" fontId="23" fillId="7" borderId="180" applyNumberFormat="0" applyAlignment="0" applyProtection="0"/>
    <xf numFmtId="0" fontId="4" fillId="23" borderId="181" applyNumberFormat="0" applyFont="0" applyAlignment="0" applyProtection="0"/>
    <xf numFmtId="0" fontId="4" fillId="23" borderId="177" applyNumberFormat="0" applyFont="0" applyAlignment="0" applyProtection="0"/>
    <xf numFmtId="0" fontId="4" fillId="23" borderId="181" applyNumberFormat="0" applyFont="0" applyAlignment="0" applyProtection="0"/>
    <xf numFmtId="0" fontId="31" fillId="0" borderId="179" applyNumberFormat="0" applyFill="0" applyAlignment="0" applyProtection="0"/>
    <xf numFmtId="0" fontId="23" fillId="7" borderId="180" applyNumberFormat="0" applyAlignment="0" applyProtection="0"/>
    <xf numFmtId="0" fontId="4" fillId="23" borderId="181" applyNumberFormat="0" applyFont="0" applyAlignment="0" applyProtection="0"/>
    <xf numFmtId="0" fontId="26" fillId="16" borderId="182" applyNumberFormat="0" applyAlignment="0" applyProtection="0"/>
    <xf numFmtId="0" fontId="18" fillId="16" borderId="180" applyNumberFormat="0" applyAlignment="0" applyProtection="0"/>
    <xf numFmtId="0" fontId="23" fillId="7" borderId="180" applyNumberFormat="0" applyAlignment="0" applyProtection="0"/>
    <xf numFmtId="0" fontId="4" fillId="23" borderId="181" applyNumberFormat="0" applyFont="0" applyAlignment="0" applyProtection="0"/>
    <xf numFmtId="0" fontId="23" fillId="7" borderId="176" applyNumberFormat="0" applyAlignment="0" applyProtection="0"/>
    <xf numFmtId="0" fontId="18" fillId="16" borderId="180" applyNumberFormat="0" applyAlignment="0" applyProtection="0"/>
    <xf numFmtId="0" fontId="31" fillId="0" borderId="183" applyNumberFormat="0" applyFill="0" applyAlignment="0" applyProtection="0"/>
    <xf numFmtId="0" fontId="4" fillId="23" borderId="181" applyNumberFormat="0" applyFont="0" applyAlignment="0" applyProtection="0"/>
    <xf numFmtId="0" fontId="26" fillId="16" borderId="182" applyNumberFormat="0" applyAlignment="0" applyProtection="0"/>
    <xf numFmtId="0" fontId="26" fillId="16" borderId="182" applyNumberFormat="0" applyAlignment="0" applyProtection="0"/>
    <xf numFmtId="0" fontId="31" fillId="0" borderId="183" applyNumberFormat="0" applyFill="0" applyAlignment="0" applyProtection="0"/>
    <xf numFmtId="0" fontId="18" fillId="16" borderId="180" applyNumberFormat="0" applyAlignment="0" applyProtection="0"/>
    <xf numFmtId="0" fontId="4" fillId="23" borderId="181" applyNumberFormat="0" applyFont="0" applyAlignment="0" applyProtection="0"/>
    <xf numFmtId="0" fontId="26" fillId="16" borderId="182" applyNumberFormat="0" applyAlignment="0" applyProtection="0"/>
    <xf numFmtId="0" fontId="26" fillId="16" borderId="182" applyNumberFormat="0" applyAlignment="0" applyProtection="0"/>
    <xf numFmtId="0" fontId="4" fillId="23" borderId="181" applyNumberFormat="0" applyFont="0" applyAlignment="0" applyProtection="0"/>
    <xf numFmtId="0" fontId="31" fillId="0" borderId="183" applyNumberFormat="0" applyFill="0" applyAlignment="0" applyProtection="0"/>
    <xf numFmtId="0" fontId="4" fillId="23" borderId="181" applyNumberFormat="0" applyFont="0" applyAlignment="0" applyProtection="0"/>
    <xf numFmtId="0" fontId="18" fillId="16" borderId="180" applyNumberFormat="0" applyAlignment="0" applyProtection="0"/>
    <xf numFmtId="0" fontId="23" fillId="7" borderId="180" applyNumberFormat="0" applyAlignment="0" applyProtection="0"/>
    <xf numFmtId="0" fontId="4" fillId="23" borderId="177" applyNumberFormat="0" applyFont="0" applyAlignment="0" applyProtection="0"/>
    <xf numFmtId="0" fontId="26" fillId="16" borderId="182" applyNumberFormat="0" applyAlignment="0" applyProtection="0"/>
    <xf numFmtId="0" fontId="18" fillId="16" borderId="176" applyNumberFormat="0" applyAlignment="0" applyProtection="0"/>
    <xf numFmtId="0" fontId="4" fillId="23" borderId="181" applyNumberFormat="0" applyFont="0" applyAlignment="0" applyProtection="0"/>
    <xf numFmtId="0" fontId="4" fillId="23" borderId="177" applyNumberFormat="0" applyFont="0" applyAlignment="0" applyProtection="0"/>
    <xf numFmtId="0" fontId="4" fillId="23" borderId="181" applyNumberFormat="0" applyFont="0" applyAlignment="0" applyProtection="0"/>
    <xf numFmtId="0" fontId="18" fillId="16" borderId="180" applyNumberFormat="0" applyAlignment="0" applyProtection="0"/>
    <xf numFmtId="0" fontId="26" fillId="16" borderId="182" applyNumberFormat="0" applyAlignment="0" applyProtection="0"/>
    <xf numFmtId="0" fontId="18" fillId="16" borderId="180" applyNumberFormat="0" applyAlignment="0" applyProtection="0"/>
    <xf numFmtId="0" fontId="23" fillId="7" borderId="180" applyNumberFormat="0" applyAlignment="0" applyProtection="0"/>
    <xf numFmtId="0" fontId="26" fillId="16" borderId="182" applyNumberFormat="0" applyAlignment="0" applyProtection="0"/>
    <xf numFmtId="0" fontId="18" fillId="16" borderId="180" applyNumberFormat="0" applyAlignment="0" applyProtection="0"/>
    <xf numFmtId="0" fontId="18" fillId="16" borderId="180" applyNumberFormat="0" applyAlignment="0" applyProtection="0"/>
    <xf numFmtId="0" fontId="31" fillId="0" borderId="183" applyNumberFormat="0" applyFill="0" applyAlignment="0" applyProtection="0"/>
    <xf numFmtId="0" fontId="23" fillId="7" borderId="180" applyNumberFormat="0" applyAlignment="0" applyProtection="0"/>
    <xf numFmtId="0" fontId="26" fillId="16" borderId="182" applyNumberFormat="0" applyAlignment="0" applyProtection="0"/>
    <xf numFmtId="0" fontId="18" fillId="16" borderId="176" applyNumberFormat="0" applyAlignment="0" applyProtection="0"/>
    <xf numFmtId="0" fontId="26" fillId="16" borderId="182" applyNumberFormat="0" applyAlignment="0" applyProtection="0"/>
    <xf numFmtId="0" fontId="23" fillId="7" borderId="180" applyNumberFormat="0" applyAlignment="0" applyProtection="0"/>
    <xf numFmtId="0" fontId="4" fillId="23" borderId="181" applyNumberFormat="0" applyFont="0" applyAlignment="0" applyProtection="0"/>
    <xf numFmtId="0" fontId="23" fillId="7" borderId="180" applyNumberFormat="0" applyAlignment="0" applyProtection="0"/>
    <xf numFmtId="0" fontId="4" fillId="23" borderId="181" applyNumberFormat="0" applyFont="0" applyAlignment="0" applyProtection="0"/>
    <xf numFmtId="0" fontId="18" fillId="16" borderId="180" applyNumberFormat="0" applyAlignment="0" applyProtection="0"/>
    <xf numFmtId="0" fontId="31" fillId="0" borderId="183" applyNumberFormat="0" applyFill="0" applyAlignment="0" applyProtection="0"/>
    <xf numFmtId="0" fontId="26" fillId="16" borderId="182" applyNumberFormat="0" applyAlignment="0" applyProtection="0"/>
    <xf numFmtId="0" fontId="26" fillId="16" borderId="182" applyNumberFormat="0" applyAlignment="0" applyProtection="0"/>
    <xf numFmtId="0" fontId="18" fillId="16" borderId="180" applyNumberFormat="0" applyAlignment="0" applyProtection="0"/>
    <xf numFmtId="0" fontId="4" fillId="23" borderId="177" applyNumberFormat="0" applyFont="0" applyAlignment="0" applyProtection="0"/>
    <xf numFmtId="0" fontId="18" fillId="16" borderId="180" applyNumberFormat="0" applyAlignment="0" applyProtection="0"/>
    <xf numFmtId="0" fontId="26" fillId="16" borderId="178" applyNumberFormat="0" applyAlignment="0" applyProtection="0"/>
    <xf numFmtId="0" fontId="26" fillId="16" borderId="182" applyNumberFormat="0" applyAlignment="0" applyProtection="0"/>
    <xf numFmtId="0" fontId="4" fillId="23" borderId="181" applyNumberFormat="0" applyFont="0" applyAlignment="0" applyProtection="0"/>
    <xf numFmtId="0" fontId="4" fillId="23" borderId="181" applyNumberFormat="0" applyFont="0" applyAlignment="0" applyProtection="0"/>
    <xf numFmtId="0" fontId="18" fillId="16" borderId="180" applyNumberFormat="0" applyAlignment="0" applyProtection="0"/>
    <xf numFmtId="0" fontId="4" fillId="23" borderId="181" applyNumberFormat="0" applyFont="0" applyAlignment="0" applyProtection="0"/>
    <xf numFmtId="0" fontId="18" fillId="16" borderId="180" applyNumberFormat="0" applyAlignment="0" applyProtection="0"/>
    <xf numFmtId="0" fontId="26" fillId="16" borderId="182" applyNumberFormat="0" applyAlignment="0" applyProtection="0"/>
    <xf numFmtId="0" fontId="18" fillId="16" borderId="180" applyNumberFormat="0" applyAlignment="0" applyProtection="0"/>
    <xf numFmtId="0" fontId="23" fillId="7" borderId="176" applyNumberFormat="0" applyAlignment="0" applyProtection="0"/>
    <xf numFmtId="0" fontId="4" fillId="23" borderId="181" applyNumberFormat="0" applyFont="0" applyAlignment="0" applyProtection="0"/>
    <xf numFmtId="0" fontId="4" fillId="23" borderId="181" applyNumberFormat="0" applyFont="0" applyAlignment="0" applyProtection="0"/>
    <xf numFmtId="0" fontId="26" fillId="16" borderId="182"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76" applyNumberFormat="0" applyAlignment="0" applyProtection="0"/>
    <xf numFmtId="0" fontId="26" fillId="16" borderId="182" applyNumberFormat="0" applyAlignment="0" applyProtection="0"/>
    <xf numFmtId="0" fontId="31" fillId="0" borderId="183" applyNumberFormat="0" applyFill="0" applyAlignment="0" applyProtection="0"/>
    <xf numFmtId="0" fontId="18" fillId="16" borderId="180" applyNumberFormat="0" applyAlignment="0" applyProtection="0"/>
    <xf numFmtId="0" fontId="31" fillId="0" borderId="183" applyNumberFormat="0" applyFill="0" applyAlignment="0" applyProtection="0"/>
    <xf numFmtId="0" fontId="4" fillId="23" borderId="181" applyNumberFormat="0" applyFont="0" applyAlignment="0" applyProtection="0"/>
    <xf numFmtId="0" fontId="18" fillId="16" borderId="180" applyNumberFormat="0" applyAlignment="0" applyProtection="0"/>
    <xf numFmtId="0" fontId="31" fillId="0" borderId="183" applyNumberFormat="0" applyFill="0" applyAlignment="0" applyProtection="0"/>
    <xf numFmtId="0" fontId="18" fillId="16" borderId="180" applyNumberFormat="0" applyAlignment="0" applyProtection="0"/>
    <xf numFmtId="0" fontId="18" fillId="16"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4" fillId="23" borderId="181" applyNumberFormat="0" applyFont="0" applyAlignment="0" applyProtection="0"/>
    <xf numFmtId="0" fontId="31" fillId="0" borderId="183" applyNumberFormat="0" applyFill="0" applyAlignment="0" applyProtection="0"/>
    <xf numFmtId="0" fontId="26" fillId="16" borderId="182" applyNumberFormat="0" applyAlignment="0" applyProtection="0"/>
    <xf numFmtId="0" fontId="18" fillId="16" borderId="180" applyNumberFormat="0" applyAlignment="0" applyProtection="0"/>
    <xf numFmtId="0" fontId="26" fillId="16" borderId="182" applyNumberFormat="0" applyAlignment="0" applyProtection="0"/>
    <xf numFmtId="0" fontId="4" fillId="23" borderId="177" applyNumberFormat="0" applyFont="0" applyAlignment="0" applyProtection="0"/>
    <xf numFmtId="0" fontId="31" fillId="0" borderId="183" applyNumberFormat="0" applyFill="0" applyAlignment="0" applyProtection="0"/>
    <xf numFmtId="0" fontId="4" fillId="23" borderId="181" applyNumberFormat="0" applyFont="0" applyAlignment="0" applyProtection="0"/>
    <xf numFmtId="0" fontId="4" fillId="23" borderId="181" applyNumberFormat="0" applyFont="0" applyAlignment="0" applyProtection="0"/>
    <xf numFmtId="0" fontId="23" fillId="7" borderId="180" applyNumberFormat="0" applyAlignment="0" applyProtection="0"/>
    <xf numFmtId="0" fontId="18" fillId="16" borderId="180" applyNumberFormat="0" applyAlignment="0" applyProtection="0"/>
    <xf numFmtId="0" fontId="23" fillId="7" borderId="180" applyNumberFormat="0" applyAlignment="0" applyProtection="0"/>
    <xf numFmtId="0" fontId="26" fillId="16" borderId="182" applyNumberFormat="0" applyAlignment="0" applyProtection="0"/>
    <xf numFmtId="0" fontId="4" fillId="23" borderId="181" applyNumberFormat="0" applyFont="0" applyAlignment="0" applyProtection="0"/>
    <xf numFmtId="0" fontId="31" fillId="0" borderId="183" applyNumberFormat="0" applyFill="0" applyAlignment="0" applyProtection="0"/>
    <xf numFmtId="0" fontId="4" fillId="23" borderId="177" applyNumberFormat="0" applyFont="0" applyAlignment="0" applyProtection="0"/>
    <xf numFmtId="0" fontId="18" fillId="16" borderId="176" applyNumberFormat="0" applyAlignment="0" applyProtection="0"/>
    <xf numFmtId="0" fontId="26" fillId="16" borderId="182" applyNumberFormat="0" applyAlignment="0" applyProtection="0"/>
    <xf numFmtId="0" fontId="18" fillId="16" borderId="180" applyNumberFormat="0" applyAlignment="0" applyProtection="0"/>
    <xf numFmtId="0" fontId="18" fillId="16" borderId="180" applyNumberFormat="0" applyAlignment="0" applyProtection="0"/>
    <xf numFmtId="0" fontId="26" fillId="16" borderId="182" applyNumberFormat="0" applyAlignment="0" applyProtection="0"/>
    <xf numFmtId="0" fontId="18" fillId="16" borderId="180" applyNumberFormat="0" applyAlignment="0" applyProtection="0"/>
    <xf numFmtId="0" fontId="23" fillId="7" borderId="180" applyNumberFormat="0" applyAlignment="0" applyProtection="0"/>
    <xf numFmtId="0" fontId="26" fillId="16" borderId="182" applyNumberFormat="0" applyAlignment="0" applyProtection="0"/>
    <xf numFmtId="0" fontId="23" fillId="7" borderId="180" applyNumberFormat="0" applyAlignment="0" applyProtection="0"/>
    <xf numFmtId="0" fontId="4" fillId="23" borderId="181" applyNumberFormat="0" applyFont="0" applyAlignment="0" applyProtection="0"/>
    <xf numFmtId="0" fontId="18" fillId="16" borderId="180" applyNumberFormat="0" applyAlignment="0" applyProtection="0"/>
    <xf numFmtId="0" fontId="23" fillId="7" borderId="180" applyNumberFormat="0" applyAlignment="0" applyProtection="0"/>
    <xf numFmtId="0" fontId="26" fillId="16" borderId="182" applyNumberFormat="0" applyAlignment="0" applyProtection="0"/>
    <xf numFmtId="0" fontId="31" fillId="0" borderId="183" applyNumberFormat="0" applyFill="0" applyAlignment="0" applyProtection="0"/>
    <xf numFmtId="0" fontId="4" fillId="23" borderId="181" applyNumberFormat="0" applyFont="0" applyAlignment="0" applyProtection="0"/>
    <xf numFmtId="0" fontId="18" fillId="16" borderId="180" applyNumberFormat="0" applyAlignment="0" applyProtection="0"/>
    <xf numFmtId="0" fontId="23" fillId="7" borderId="180" applyNumberFormat="0" applyAlignment="0" applyProtection="0"/>
    <xf numFmtId="0" fontId="4" fillId="23" borderId="181" applyNumberFormat="0" applyFont="0" applyAlignment="0" applyProtection="0"/>
    <xf numFmtId="0" fontId="23" fillId="7" borderId="180" applyNumberFormat="0" applyAlignment="0" applyProtection="0"/>
    <xf numFmtId="0" fontId="4" fillId="23" borderId="177"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23" fillId="7" borderId="180" applyNumberFormat="0" applyAlignment="0" applyProtection="0"/>
    <xf numFmtId="0" fontId="23" fillId="7" borderId="180" applyNumberFormat="0" applyAlignment="0" applyProtection="0"/>
    <xf numFmtId="0" fontId="4" fillId="23" borderId="181" applyNumberFormat="0" applyFont="0" applyAlignment="0" applyProtection="0"/>
    <xf numFmtId="0" fontId="31" fillId="0" borderId="183" applyNumberFormat="0" applyFill="0" applyAlignment="0" applyProtection="0"/>
    <xf numFmtId="0" fontId="18" fillId="16" borderId="176" applyNumberFormat="0" applyAlignment="0" applyProtection="0"/>
    <xf numFmtId="0" fontId="31" fillId="0" borderId="183" applyNumberFormat="0" applyFill="0" applyAlignment="0" applyProtection="0"/>
    <xf numFmtId="0" fontId="26" fillId="16" borderId="182" applyNumberFormat="0" applyAlignment="0" applyProtection="0"/>
    <xf numFmtId="0" fontId="4" fillId="23" borderId="181" applyNumberFormat="0" applyFont="0" applyAlignment="0" applyProtection="0"/>
    <xf numFmtId="0" fontId="23" fillId="7" borderId="176" applyNumberFormat="0" applyAlignment="0" applyProtection="0"/>
    <xf numFmtId="0" fontId="31" fillId="0" borderId="183" applyNumberFormat="0" applyFill="0" applyAlignment="0" applyProtection="0"/>
    <xf numFmtId="0" fontId="23" fillId="7" borderId="180" applyNumberFormat="0" applyAlignment="0" applyProtection="0"/>
    <xf numFmtId="0" fontId="31" fillId="0" borderId="183" applyNumberFormat="0" applyFill="0" applyAlignment="0" applyProtection="0"/>
    <xf numFmtId="0" fontId="23" fillId="7" borderId="180" applyNumberFormat="0" applyAlignment="0" applyProtection="0"/>
    <xf numFmtId="0" fontId="26" fillId="16" borderId="182" applyNumberFormat="0" applyAlignment="0" applyProtection="0"/>
    <xf numFmtId="0" fontId="18" fillId="16" borderId="180" applyNumberFormat="0" applyAlignment="0" applyProtection="0"/>
    <xf numFmtId="0" fontId="23" fillId="7" borderId="180" applyNumberFormat="0" applyAlignment="0" applyProtection="0"/>
    <xf numFmtId="0" fontId="31" fillId="0" borderId="183" applyNumberFormat="0" applyFill="0" applyAlignment="0" applyProtection="0"/>
    <xf numFmtId="0" fontId="18" fillId="16" borderId="180" applyNumberFormat="0" applyAlignment="0" applyProtection="0"/>
    <xf numFmtId="0" fontId="31" fillId="0" borderId="183" applyNumberFormat="0" applyFill="0" applyAlignment="0" applyProtection="0"/>
    <xf numFmtId="0" fontId="23" fillId="7" borderId="180" applyNumberFormat="0" applyAlignment="0" applyProtection="0"/>
    <xf numFmtId="0" fontId="31" fillId="0" borderId="183" applyNumberFormat="0" applyFill="0" applyAlignment="0" applyProtection="0"/>
    <xf numFmtId="0" fontId="26" fillId="16" borderId="182" applyNumberFormat="0" applyAlignment="0" applyProtection="0"/>
    <xf numFmtId="0" fontId="4" fillId="23" borderId="181" applyNumberFormat="0" applyFont="0" applyAlignment="0" applyProtection="0"/>
    <xf numFmtId="0" fontId="18" fillId="16" borderId="180" applyNumberFormat="0" applyAlignment="0" applyProtection="0"/>
    <xf numFmtId="0" fontId="18" fillId="16" borderId="180" applyNumberFormat="0" applyAlignment="0" applyProtection="0"/>
    <xf numFmtId="0" fontId="4" fillId="23" borderId="181" applyNumberFormat="0" applyFont="0" applyAlignment="0" applyProtection="0"/>
    <xf numFmtId="0" fontId="4" fillId="23" borderId="181" applyNumberFormat="0" applyFont="0" applyAlignment="0" applyProtection="0"/>
    <xf numFmtId="0" fontId="26" fillId="16" borderId="182" applyNumberFormat="0" applyAlignment="0" applyProtection="0"/>
    <xf numFmtId="0" fontId="23" fillId="7" borderId="180" applyNumberFormat="0" applyAlignment="0" applyProtection="0"/>
    <xf numFmtId="0" fontId="23" fillId="7" borderId="176" applyNumberFormat="0" applyAlignment="0" applyProtection="0"/>
    <xf numFmtId="0" fontId="26" fillId="16" borderId="182" applyNumberFormat="0" applyAlignment="0" applyProtection="0"/>
    <xf numFmtId="0" fontId="18" fillId="16" borderId="180" applyNumberFormat="0" applyAlignment="0" applyProtection="0"/>
    <xf numFmtId="0" fontId="31" fillId="0" borderId="183" applyNumberFormat="0" applyFill="0" applyAlignment="0" applyProtection="0"/>
    <xf numFmtId="0" fontId="23" fillId="7" borderId="180" applyNumberFormat="0" applyAlignment="0" applyProtection="0"/>
    <xf numFmtId="0" fontId="18" fillId="16" borderId="180" applyNumberFormat="0" applyAlignment="0" applyProtection="0"/>
    <xf numFmtId="0" fontId="26" fillId="16" borderId="182" applyNumberFormat="0" applyAlignment="0" applyProtection="0"/>
    <xf numFmtId="0" fontId="23" fillId="7" borderId="180" applyNumberFormat="0" applyAlignment="0" applyProtection="0"/>
    <xf numFmtId="0" fontId="26" fillId="16" borderId="182" applyNumberFormat="0" applyAlignment="0" applyProtection="0"/>
    <xf numFmtId="0" fontId="4" fillId="23" borderId="181" applyNumberFormat="0" applyFont="0" applyAlignment="0" applyProtection="0"/>
    <xf numFmtId="0" fontId="18" fillId="16" borderId="180" applyNumberFormat="0" applyAlignment="0" applyProtection="0"/>
    <xf numFmtId="0" fontId="31" fillId="0" borderId="183" applyNumberFormat="0" applyFill="0" applyAlignment="0" applyProtection="0"/>
    <xf numFmtId="0" fontId="23" fillId="7" borderId="180" applyNumberFormat="0" applyAlignment="0" applyProtection="0"/>
    <xf numFmtId="0" fontId="23" fillId="7" borderId="180" applyNumberFormat="0" applyAlignment="0" applyProtection="0"/>
    <xf numFmtId="0" fontId="31" fillId="0" borderId="183" applyNumberFormat="0" applyFill="0" applyAlignment="0" applyProtection="0"/>
    <xf numFmtId="0" fontId="18" fillId="16" borderId="180" applyNumberFormat="0" applyAlignment="0" applyProtection="0"/>
    <xf numFmtId="0" fontId="26" fillId="16" borderId="182" applyNumberFormat="0" applyAlignment="0" applyProtection="0"/>
    <xf numFmtId="0" fontId="18" fillId="16" borderId="180" applyNumberFormat="0" applyAlignment="0" applyProtection="0"/>
    <xf numFmtId="0" fontId="31" fillId="0" borderId="183" applyNumberFormat="0" applyFill="0" applyAlignment="0" applyProtection="0"/>
    <xf numFmtId="0" fontId="23" fillId="7" borderId="180" applyNumberFormat="0" applyAlignment="0" applyProtection="0"/>
    <xf numFmtId="0" fontId="31" fillId="0" borderId="183" applyNumberFormat="0" applyFill="0" applyAlignment="0" applyProtection="0"/>
    <xf numFmtId="0" fontId="4" fillId="23" borderId="177" applyNumberFormat="0" applyFont="0" applyAlignment="0" applyProtection="0"/>
    <xf numFmtId="0" fontId="23" fillId="7" borderId="180" applyNumberFormat="0" applyAlignment="0" applyProtection="0"/>
    <xf numFmtId="0" fontId="26" fillId="16" borderId="182" applyNumberFormat="0" applyAlignment="0" applyProtection="0"/>
    <xf numFmtId="0" fontId="26" fillId="16" borderId="182" applyNumberFormat="0" applyAlignment="0" applyProtection="0"/>
    <xf numFmtId="0" fontId="18" fillId="16" borderId="176" applyNumberFormat="0" applyAlignment="0" applyProtection="0"/>
    <xf numFmtId="0" fontId="31" fillId="0" borderId="183" applyNumberFormat="0" applyFill="0" applyAlignment="0" applyProtection="0"/>
    <xf numFmtId="0" fontId="23" fillId="7" borderId="180" applyNumberFormat="0" applyAlignment="0" applyProtection="0"/>
    <xf numFmtId="0" fontId="26" fillId="16" borderId="182" applyNumberFormat="0" applyAlignment="0" applyProtection="0"/>
    <xf numFmtId="0" fontId="23" fillId="7" borderId="180" applyNumberFormat="0" applyAlignment="0" applyProtection="0"/>
    <xf numFmtId="0" fontId="26" fillId="16" borderId="182" applyNumberFormat="0" applyAlignment="0" applyProtection="0"/>
    <xf numFmtId="0" fontId="31" fillId="0" borderId="183" applyNumberFormat="0" applyFill="0" applyAlignment="0" applyProtection="0"/>
    <xf numFmtId="0" fontId="23" fillId="7" borderId="180" applyNumberFormat="0" applyAlignment="0" applyProtection="0"/>
    <xf numFmtId="0" fontId="4" fillId="23" borderId="181" applyNumberFormat="0" applyFont="0" applyAlignment="0" applyProtection="0"/>
    <xf numFmtId="0" fontId="26" fillId="16" borderId="182" applyNumberFormat="0" applyAlignment="0" applyProtection="0"/>
    <xf numFmtId="0" fontId="31" fillId="0" borderId="183" applyNumberFormat="0" applyFill="0" applyAlignment="0" applyProtection="0"/>
    <xf numFmtId="0" fontId="18" fillId="16" borderId="180" applyNumberFormat="0" applyAlignment="0" applyProtection="0"/>
    <xf numFmtId="0" fontId="18" fillId="16" borderId="180" applyNumberFormat="0" applyAlignment="0" applyProtection="0"/>
    <xf numFmtId="0" fontId="4" fillId="23" borderId="181" applyNumberFormat="0" applyFont="0" applyAlignment="0" applyProtection="0"/>
    <xf numFmtId="0" fontId="18" fillId="16" borderId="180" applyNumberFormat="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79" applyNumberFormat="0" applyFill="0" applyAlignment="0" applyProtection="0"/>
    <xf numFmtId="0" fontId="23" fillId="7" borderId="180" applyNumberFormat="0" applyAlignment="0" applyProtection="0"/>
    <xf numFmtId="0" fontId="31" fillId="0" borderId="183" applyNumberFormat="0" applyFill="0" applyAlignment="0" applyProtection="0"/>
    <xf numFmtId="0" fontId="26" fillId="16" borderId="182" applyNumberFormat="0" applyAlignment="0" applyProtection="0"/>
    <xf numFmtId="0" fontId="31" fillId="0" borderId="183" applyNumberFormat="0" applyFill="0" applyAlignment="0" applyProtection="0"/>
    <xf numFmtId="0" fontId="23" fillId="7" borderId="180" applyNumberFormat="0" applyAlignment="0" applyProtection="0"/>
    <xf numFmtId="0" fontId="4" fillId="23" borderId="177" applyNumberFormat="0" applyFont="0" applyAlignment="0" applyProtection="0"/>
    <xf numFmtId="0" fontId="26" fillId="16" borderId="182" applyNumberFormat="0" applyAlignment="0" applyProtection="0"/>
    <xf numFmtId="0" fontId="4" fillId="23" borderId="181" applyNumberFormat="0" applyFont="0" applyAlignment="0" applyProtection="0"/>
    <xf numFmtId="0" fontId="18" fillId="16" borderId="180" applyNumberFormat="0" applyAlignment="0" applyProtection="0"/>
    <xf numFmtId="0" fontId="31" fillId="0" borderId="183" applyNumberFormat="0" applyFill="0" applyAlignment="0" applyProtection="0"/>
    <xf numFmtId="0" fontId="26" fillId="16" borderId="182" applyNumberFormat="0" applyAlignment="0" applyProtection="0"/>
    <xf numFmtId="0" fontId="26" fillId="16" borderId="182" applyNumberFormat="0" applyAlignment="0" applyProtection="0"/>
    <xf numFmtId="0" fontId="4" fillId="23" borderId="181" applyNumberFormat="0" applyFont="0" applyAlignment="0" applyProtection="0"/>
    <xf numFmtId="0" fontId="26" fillId="16" borderId="182" applyNumberFormat="0" applyAlignment="0" applyProtection="0"/>
    <xf numFmtId="0" fontId="4" fillId="23" borderId="181" applyNumberFormat="0" applyFont="0" applyAlignment="0" applyProtection="0"/>
    <xf numFmtId="0" fontId="23" fillId="7" borderId="180" applyNumberFormat="0" applyAlignment="0" applyProtection="0"/>
    <xf numFmtId="0" fontId="18" fillId="16" borderId="180" applyNumberFormat="0" applyAlignment="0" applyProtection="0"/>
    <xf numFmtId="0" fontId="26" fillId="16" borderId="182" applyNumberFormat="0" applyAlignment="0" applyProtection="0"/>
    <xf numFmtId="0" fontId="18" fillId="16" borderId="180" applyNumberFormat="0" applyAlignment="0" applyProtection="0"/>
    <xf numFmtId="0" fontId="23" fillId="7" borderId="180" applyNumberFormat="0" applyAlignment="0" applyProtection="0"/>
    <xf numFmtId="0" fontId="4" fillId="23" borderId="177" applyNumberFormat="0" applyFont="0" applyAlignment="0" applyProtection="0"/>
    <xf numFmtId="0" fontId="26" fillId="16" borderId="182" applyNumberFormat="0" applyAlignment="0" applyProtection="0"/>
    <xf numFmtId="0" fontId="23" fillId="7" borderId="180" applyNumberFormat="0" applyAlignment="0" applyProtection="0"/>
    <xf numFmtId="0" fontId="23" fillId="7" borderId="180" applyNumberFormat="0" applyAlignment="0" applyProtection="0"/>
    <xf numFmtId="0" fontId="18" fillId="16" borderId="180" applyNumberFormat="0" applyAlignment="0" applyProtection="0"/>
    <xf numFmtId="0" fontId="4" fillId="23" borderId="181" applyNumberFormat="0" applyFont="0" applyAlignment="0" applyProtection="0"/>
    <xf numFmtId="0" fontId="23" fillId="7" borderId="180" applyNumberFormat="0" applyAlignment="0" applyProtection="0"/>
    <xf numFmtId="0" fontId="26" fillId="16" borderId="182" applyNumberFormat="0" applyAlignment="0" applyProtection="0"/>
    <xf numFmtId="0" fontId="4" fillId="23" borderId="181" applyNumberFormat="0" applyFont="0" applyAlignment="0" applyProtection="0"/>
    <xf numFmtId="0" fontId="23" fillId="7" borderId="180" applyNumberFormat="0" applyAlignment="0" applyProtection="0"/>
    <xf numFmtId="0" fontId="26" fillId="16" borderId="182" applyNumberFormat="0" applyAlignment="0" applyProtection="0"/>
    <xf numFmtId="0" fontId="4" fillId="23" borderId="181" applyNumberFormat="0" applyFont="0" applyAlignment="0" applyProtection="0"/>
    <xf numFmtId="0" fontId="4" fillId="23" borderId="181" applyNumberFormat="0" applyFont="0" applyAlignment="0" applyProtection="0"/>
    <xf numFmtId="0" fontId="26" fillId="16" borderId="182" applyNumberFormat="0" applyAlignment="0" applyProtection="0"/>
    <xf numFmtId="0" fontId="23" fillId="7" borderId="180" applyNumberFormat="0" applyAlignment="0" applyProtection="0"/>
    <xf numFmtId="0" fontId="18" fillId="16" borderId="180" applyNumberFormat="0" applyAlignment="0" applyProtection="0"/>
    <xf numFmtId="0" fontId="4" fillId="23" borderId="181" applyNumberFormat="0" applyFont="0" applyAlignment="0" applyProtection="0"/>
    <xf numFmtId="0" fontId="4" fillId="23" borderId="181" applyNumberFormat="0" applyFont="0" applyAlignment="0" applyProtection="0"/>
    <xf numFmtId="0" fontId="26" fillId="16" borderId="178" applyNumberFormat="0" applyAlignment="0" applyProtection="0"/>
    <xf numFmtId="0" fontId="4" fillId="23" borderId="181" applyNumberFormat="0" applyFont="0" applyAlignment="0" applyProtection="0"/>
    <xf numFmtId="0" fontId="18" fillId="16" borderId="180" applyNumberFormat="0" applyAlignment="0" applyProtection="0"/>
    <xf numFmtId="0" fontId="4" fillId="23" borderId="181" applyNumberFormat="0" applyFont="0" applyAlignment="0" applyProtection="0"/>
    <xf numFmtId="0" fontId="23" fillId="7" borderId="176" applyNumberFormat="0" applyAlignment="0" applyProtection="0"/>
    <xf numFmtId="0" fontId="4" fillId="23" borderId="181" applyNumberFormat="0" applyFont="0" applyAlignment="0" applyProtection="0"/>
    <xf numFmtId="0" fontId="18" fillId="16" borderId="180" applyNumberFormat="0" applyAlignment="0" applyProtection="0"/>
    <xf numFmtId="0" fontId="23" fillId="7" borderId="180" applyNumberFormat="0" applyAlignment="0" applyProtection="0"/>
    <xf numFmtId="0" fontId="4" fillId="23" borderId="181" applyNumberFormat="0" applyFont="0" applyAlignment="0" applyProtection="0"/>
    <xf numFmtId="0" fontId="18" fillId="16" borderId="180" applyNumberFormat="0" applyAlignment="0" applyProtection="0"/>
    <xf numFmtId="0" fontId="18" fillId="16" borderId="180" applyNumberFormat="0" applyAlignment="0" applyProtection="0"/>
    <xf numFmtId="0" fontId="23" fillId="7" borderId="180" applyNumberFormat="0" applyAlignment="0" applyProtection="0"/>
    <xf numFmtId="0" fontId="23" fillId="7" borderId="180" applyNumberFormat="0" applyAlignment="0" applyProtection="0"/>
    <xf numFmtId="0" fontId="18" fillId="16" borderId="180" applyNumberFormat="0" applyAlignment="0" applyProtection="0"/>
    <xf numFmtId="0" fontId="31" fillId="0" borderId="183" applyNumberFormat="0" applyFill="0" applyAlignment="0" applyProtection="0"/>
    <xf numFmtId="0" fontId="26" fillId="16" borderId="182" applyNumberFormat="0" applyAlignment="0" applyProtection="0"/>
    <xf numFmtId="0" fontId="23" fillId="7" borderId="176" applyNumberFormat="0" applyAlignment="0" applyProtection="0"/>
    <xf numFmtId="0" fontId="23" fillId="7" borderId="176" applyNumberFormat="0" applyAlignment="0" applyProtection="0"/>
    <xf numFmtId="0" fontId="4" fillId="23" borderId="181" applyNumberFormat="0" applyFont="0" applyAlignment="0" applyProtection="0"/>
    <xf numFmtId="0" fontId="26" fillId="16" borderId="182" applyNumberFormat="0" applyAlignment="0" applyProtection="0"/>
    <xf numFmtId="0" fontId="18" fillId="16" borderId="180" applyNumberFormat="0" applyAlignment="0" applyProtection="0"/>
    <xf numFmtId="0" fontId="18" fillId="16" borderId="180" applyNumberFormat="0" applyAlignment="0" applyProtection="0"/>
    <xf numFmtId="0" fontId="31" fillId="0" borderId="183" applyNumberFormat="0" applyFill="0" applyAlignment="0" applyProtection="0"/>
    <xf numFmtId="0" fontId="26" fillId="16" borderId="182" applyNumberFormat="0" applyAlignment="0" applyProtection="0"/>
    <xf numFmtId="0" fontId="4" fillId="23" borderId="181" applyNumberFormat="0" applyFont="0" applyAlignment="0" applyProtection="0"/>
    <xf numFmtId="0" fontId="23" fillId="7" borderId="180" applyNumberFormat="0" applyAlignment="0" applyProtection="0"/>
    <xf numFmtId="0" fontId="23" fillId="7" borderId="180" applyNumberFormat="0" applyAlignment="0" applyProtection="0"/>
    <xf numFmtId="0" fontId="31" fillId="0" borderId="183" applyNumberFormat="0" applyFill="0" applyAlignment="0" applyProtection="0"/>
    <xf numFmtId="0" fontId="26" fillId="16" borderId="182" applyNumberFormat="0" applyAlignment="0" applyProtection="0"/>
    <xf numFmtId="0" fontId="23" fillId="7" borderId="180" applyNumberFormat="0" applyAlignment="0" applyProtection="0"/>
    <xf numFmtId="0" fontId="4" fillId="23" borderId="181" applyNumberFormat="0" applyFont="0" applyAlignment="0" applyProtection="0"/>
    <xf numFmtId="0" fontId="4" fillId="23" borderId="181" applyNumberFormat="0" applyFont="0" applyAlignment="0" applyProtection="0"/>
    <xf numFmtId="0" fontId="23" fillId="7" borderId="180" applyNumberFormat="0" applyAlignment="0" applyProtection="0"/>
    <xf numFmtId="0" fontId="18" fillId="16" borderId="180" applyNumberFormat="0" applyAlignment="0" applyProtection="0"/>
    <xf numFmtId="0" fontId="4" fillId="23" borderId="181" applyNumberFormat="0" applyFont="0" applyAlignment="0" applyProtection="0"/>
    <xf numFmtId="0" fontId="31" fillId="0" borderId="179" applyNumberFormat="0" applyFill="0" applyAlignment="0" applyProtection="0"/>
    <xf numFmtId="0" fontId="31" fillId="0" borderId="183" applyNumberFormat="0" applyFill="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26" fillId="16" borderId="182" applyNumberFormat="0" applyAlignment="0" applyProtection="0"/>
    <xf numFmtId="0" fontId="18" fillId="16" borderId="180" applyNumberFormat="0" applyAlignment="0" applyProtection="0"/>
    <xf numFmtId="0" fontId="18" fillId="16" borderId="180" applyNumberFormat="0" applyAlignment="0" applyProtection="0"/>
    <xf numFmtId="0" fontId="4" fillId="23" borderId="181" applyNumberFormat="0" applyFont="0" applyAlignment="0" applyProtection="0"/>
    <xf numFmtId="0" fontId="31" fillId="0" borderId="183" applyNumberFormat="0" applyFill="0" applyAlignment="0" applyProtection="0"/>
    <xf numFmtId="0" fontId="26" fillId="16" borderId="182" applyNumberFormat="0" applyAlignment="0" applyProtection="0"/>
    <xf numFmtId="0" fontId="4" fillId="23" borderId="181" applyNumberFormat="0" applyFont="0" applyAlignment="0" applyProtection="0"/>
    <xf numFmtId="0" fontId="26" fillId="16" borderId="182" applyNumberFormat="0" applyAlignment="0" applyProtection="0"/>
    <xf numFmtId="0" fontId="18" fillId="16" borderId="176" applyNumberFormat="0" applyAlignment="0" applyProtection="0"/>
    <xf numFmtId="0" fontId="23" fillId="7" borderId="180" applyNumberFormat="0" applyAlignment="0" applyProtection="0"/>
    <xf numFmtId="0" fontId="23" fillId="7" borderId="180" applyNumberFormat="0" applyAlignment="0" applyProtection="0"/>
    <xf numFmtId="0" fontId="31" fillId="0" borderId="183" applyNumberFormat="0" applyFill="0" applyAlignment="0" applyProtection="0"/>
    <xf numFmtId="0" fontId="26" fillId="16" borderId="182" applyNumberFormat="0" applyAlignment="0" applyProtection="0"/>
    <xf numFmtId="0" fontId="4" fillId="23" borderId="181" applyNumberFormat="0" applyFont="0" applyAlignment="0" applyProtection="0"/>
    <xf numFmtId="0" fontId="23" fillId="7" borderId="176" applyNumberFormat="0" applyAlignment="0" applyProtection="0"/>
    <xf numFmtId="0" fontId="18" fillId="16" borderId="180" applyNumberFormat="0" applyAlignment="0" applyProtection="0"/>
    <xf numFmtId="0" fontId="26" fillId="16" borderId="178" applyNumberFormat="0" applyAlignment="0" applyProtection="0"/>
    <xf numFmtId="0" fontId="23" fillId="7" borderId="180" applyNumberFormat="0" applyAlignment="0" applyProtection="0"/>
    <xf numFmtId="0" fontId="23" fillId="7" borderId="180" applyNumberFormat="0" applyAlignment="0" applyProtection="0"/>
    <xf numFmtId="0" fontId="26" fillId="16" borderId="182" applyNumberFormat="0" applyAlignment="0" applyProtection="0"/>
    <xf numFmtId="0" fontId="23" fillId="7" borderId="180" applyNumberFormat="0" applyAlignment="0" applyProtection="0"/>
    <xf numFmtId="0" fontId="31" fillId="0" borderId="183" applyNumberFormat="0" applyFill="0" applyAlignment="0" applyProtection="0"/>
    <xf numFmtId="0" fontId="18" fillId="16" borderId="176" applyNumberFormat="0" applyAlignment="0" applyProtection="0"/>
    <xf numFmtId="0" fontId="23" fillId="7" borderId="176" applyNumberFormat="0" applyAlignment="0" applyProtection="0"/>
    <xf numFmtId="0" fontId="18" fillId="16" borderId="176" applyNumberFormat="0" applyAlignment="0" applyProtection="0"/>
    <xf numFmtId="0" fontId="31" fillId="0" borderId="183" applyNumberFormat="0" applyFill="0" applyAlignment="0" applyProtection="0"/>
    <xf numFmtId="0" fontId="26" fillId="16" borderId="182" applyNumberFormat="0" applyAlignment="0" applyProtection="0"/>
    <xf numFmtId="0" fontId="18" fillId="16" borderId="180" applyNumberForma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18" fillId="16" borderId="180" applyNumberFormat="0" applyAlignment="0" applyProtection="0"/>
    <xf numFmtId="0" fontId="4" fillId="23" borderId="177" applyNumberFormat="0" applyFont="0" applyAlignment="0" applyProtection="0"/>
    <xf numFmtId="0" fontId="18" fillId="16" borderId="180" applyNumberFormat="0" applyAlignment="0" applyProtection="0"/>
    <xf numFmtId="0" fontId="23" fillId="7" borderId="180" applyNumberFormat="0" applyAlignment="0" applyProtection="0"/>
    <xf numFmtId="0" fontId="26" fillId="16" borderId="178" applyNumberFormat="0" applyAlignment="0" applyProtection="0"/>
    <xf numFmtId="0" fontId="31" fillId="0" borderId="183" applyNumberFormat="0" applyFill="0" applyAlignment="0" applyProtection="0"/>
    <xf numFmtId="0" fontId="23" fillId="7" borderId="180" applyNumberFormat="0" applyAlignment="0" applyProtection="0"/>
    <xf numFmtId="0" fontId="18" fillId="16" borderId="180" applyNumberFormat="0" applyAlignment="0" applyProtection="0"/>
    <xf numFmtId="0" fontId="4" fillId="23" borderId="181" applyNumberFormat="0" applyFont="0" applyAlignment="0" applyProtection="0"/>
    <xf numFmtId="0" fontId="18" fillId="16" borderId="180" applyNumberFormat="0" applyAlignment="0" applyProtection="0"/>
    <xf numFmtId="0" fontId="31" fillId="0" borderId="183" applyNumberFormat="0" applyFill="0" applyAlignment="0" applyProtection="0"/>
    <xf numFmtId="0" fontId="4" fillId="23" borderId="177" applyNumberFormat="0" applyFont="0" applyAlignment="0" applyProtection="0"/>
    <xf numFmtId="0" fontId="18" fillId="16" borderId="180" applyNumberFormat="0" applyAlignment="0" applyProtection="0"/>
    <xf numFmtId="0" fontId="4" fillId="23" borderId="181" applyNumberFormat="0" applyFont="0" applyAlignment="0" applyProtection="0"/>
    <xf numFmtId="0" fontId="4" fillId="23" borderId="181" applyNumberFormat="0" applyFont="0" applyAlignment="0" applyProtection="0"/>
    <xf numFmtId="0" fontId="23" fillId="7" borderId="180" applyNumberFormat="0" applyAlignment="0" applyProtection="0"/>
    <xf numFmtId="0" fontId="26" fillId="16" borderId="182" applyNumberFormat="0" applyAlignment="0" applyProtection="0"/>
    <xf numFmtId="0" fontId="23" fillId="7" borderId="180" applyNumberFormat="0" applyAlignment="0" applyProtection="0"/>
    <xf numFmtId="0" fontId="26" fillId="16" borderId="182" applyNumberFormat="0" applyAlignment="0" applyProtection="0"/>
    <xf numFmtId="0" fontId="26" fillId="16" borderId="182" applyNumberFormat="0" applyAlignment="0" applyProtection="0"/>
    <xf numFmtId="0" fontId="4" fillId="23" borderId="181" applyNumberFormat="0" applyFont="0" applyAlignment="0" applyProtection="0"/>
    <xf numFmtId="0" fontId="18" fillId="16" borderId="180" applyNumberFormat="0" applyAlignment="0" applyProtection="0"/>
    <xf numFmtId="0" fontId="23" fillId="7" borderId="180" applyNumberFormat="0" applyAlignment="0" applyProtection="0"/>
    <xf numFmtId="0" fontId="23" fillId="7" borderId="180" applyNumberFormat="0" applyAlignment="0" applyProtection="0"/>
    <xf numFmtId="0" fontId="26" fillId="16" borderId="182" applyNumberFormat="0" applyAlignment="0" applyProtection="0"/>
    <xf numFmtId="0" fontId="18" fillId="16" borderId="180" applyNumberFormat="0" applyAlignment="0" applyProtection="0"/>
    <xf numFmtId="0" fontId="18" fillId="16" borderId="180" applyNumberFormat="0" applyAlignment="0" applyProtection="0"/>
    <xf numFmtId="0" fontId="4" fillId="23" borderId="181" applyNumberFormat="0" applyFont="0" applyAlignment="0" applyProtection="0"/>
    <xf numFmtId="0" fontId="26" fillId="16" borderId="178" applyNumberFormat="0" applyAlignment="0" applyProtection="0"/>
    <xf numFmtId="0" fontId="26" fillId="16" borderId="182" applyNumberFormat="0" applyAlignment="0" applyProtection="0"/>
    <xf numFmtId="0" fontId="31" fillId="0" borderId="183" applyNumberFormat="0" applyFill="0" applyAlignment="0" applyProtection="0"/>
    <xf numFmtId="0" fontId="18" fillId="16" borderId="176" applyNumberFormat="0" applyAlignment="0" applyProtection="0"/>
    <xf numFmtId="0" fontId="4" fillId="23" borderId="181" applyNumberFormat="0" applyFont="0" applyAlignment="0" applyProtection="0"/>
    <xf numFmtId="0" fontId="4" fillId="23" borderId="181" applyNumberFormat="0" applyFont="0" applyAlignment="0" applyProtection="0"/>
    <xf numFmtId="0" fontId="18" fillId="16" borderId="180" applyNumberFormat="0" applyAlignment="0" applyProtection="0"/>
    <xf numFmtId="0" fontId="18" fillId="16" borderId="176" applyNumberFormat="0" applyAlignment="0" applyProtection="0"/>
    <xf numFmtId="0" fontId="31" fillId="0" borderId="183" applyNumberFormat="0" applyFill="0" applyAlignment="0" applyProtection="0"/>
    <xf numFmtId="0" fontId="4" fillId="23" borderId="181" applyNumberFormat="0" applyFont="0" applyAlignment="0" applyProtection="0"/>
    <xf numFmtId="0" fontId="4" fillId="23" borderId="181" applyNumberFormat="0" applyFont="0" applyAlignment="0" applyProtection="0"/>
    <xf numFmtId="0" fontId="31" fillId="0" borderId="183" applyNumberFormat="0" applyFill="0" applyAlignment="0" applyProtection="0"/>
    <xf numFmtId="0" fontId="23" fillId="7" borderId="180" applyNumberFormat="0" applyAlignment="0" applyProtection="0"/>
    <xf numFmtId="0" fontId="4" fillId="23" borderId="181" applyNumberFormat="0" applyFont="0" applyAlignment="0" applyProtection="0"/>
    <xf numFmtId="0" fontId="18" fillId="16" borderId="180" applyNumberFormat="0" applyAlignment="0" applyProtection="0"/>
    <xf numFmtId="0" fontId="18" fillId="16" borderId="180" applyNumberFormat="0" applyAlignment="0" applyProtection="0"/>
    <xf numFmtId="0" fontId="23" fillId="7" borderId="180" applyNumberFormat="0" applyAlignment="0" applyProtection="0"/>
    <xf numFmtId="0" fontId="31" fillId="0" borderId="183" applyNumberFormat="0" applyFill="0" applyAlignment="0" applyProtection="0"/>
    <xf numFmtId="0" fontId="26" fillId="16" borderId="182" applyNumberFormat="0" applyAlignment="0" applyProtection="0"/>
    <xf numFmtId="0" fontId="4" fillId="23" borderId="181" applyNumberFormat="0" applyFont="0" applyAlignment="0" applyProtection="0"/>
    <xf numFmtId="0" fontId="26" fillId="16" borderId="182" applyNumberFormat="0" applyAlignment="0" applyProtection="0"/>
    <xf numFmtId="0" fontId="23" fillId="7" borderId="180" applyNumberFormat="0" applyAlignment="0" applyProtection="0"/>
    <xf numFmtId="0" fontId="26" fillId="16" borderId="182" applyNumberFormat="0" applyAlignment="0" applyProtection="0"/>
    <xf numFmtId="0" fontId="4" fillId="23" borderId="181" applyNumberFormat="0" applyFont="0" applyAlignment="0" applyProtection="0"/>
    <xf numFmtId="0" fontId="23" fillId="7" borderId="180" applyNumberFormat="0" applyAlignment="0" applyProtection="0"/>
    <xf numFmtId="0" fontId="4" fillId="23" borderId="181" applyNumberFormat="0" applyFont="0" applyAlignment="0" applyProtection="0"/>
    <xf numFmtId="0" fontId="31" fillId="0" borderId="183" applyNumberFormat="0" applyFill="0" applyAlignment="0" applyProtection="0"/>
    <xf numFmtId="0" fontId="23" fillId="7" borderId="180" applyNumberFormat="0" applyAlignment="0" applyProtection="0"/>
    <xf numFmtId="0" fontId="23" fillId="7" borderId="180" applyNumberFormat="0" applyAlignment="0" applyProtection="0"/>
    <xf numFmtId="0" fontId="23" fillId="7" borderId="176"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26" fillId="16" borderId="178" applyNumberFormat="0" applyAlignment="0" applyProtection="0"/>
    <xf numFmtId="0" fontId="26" fillId="16" borderId="182" applyNumberFormat="0" applyAlignment="0" applyProtection="0"/>
    <xf numFmtId="0" fontId="18" fillId="16" borderId="180" applyNumberFormat="0" applyAlignment="0" applyProtection="0"/>
    <xf numFmtId="0" fontId="23" fillId="7" borderId="180" applyNumberFormat="0" applyAlignment="0" applyProtection="0"/>
    <xf numFmtId="0" fontId="4" fillId="23" borderId="177" applyNumberFormat="0" applyFont="0" applyAlignment="0" applyProtection="0"/>
    <xf numFmtId="0" fontId="31" fillId="0" borderId="183" applyNumberFormat="0" applyFill="0" applyAlignment="0" applyProtection="0"/>
    <xf numFmtId="0" fontId="23" fillId="7" borderId="180" applyNumberFormat="0" applyAlignment="0" applyProtection="0"/>
    <xf numFmtId="0" fontId="26" fillId="16" borderId="182" applyNumberFormat="0" applyAlignment="0" applyProtection="0"/>
    <xf numFmtId="0" fontId="18" fillId="16" borderId="180" applyNumberFormat="0" applyAlignment="0" applyProtection="0"/>
    <xf numFmtId="0" fontId="4" fillId="23" borderId="181" applyNumberFormat="0" applyFont="0" applyAlignment="0" applyProtection="0"/>
    <xf numFmtId="0" fontId="18" fillId="16" borderId="180" applyNumberFormat="0" applyAlignment="0" applyProtection="0"/>
    <xf numFmtId="0" fontId="4" fillId="23" borderId="181" applyNumberFormat="0" applyFont="0" applyAlignment="0" applyProtection="0"/>
    <xf numFmtId="0" fontId="26" fillId="16" borderId="182" applyNumberFormat="0" applyAlignment="0" applyProtection="0"/>
    <xf numFmtId="0" fontId="31" fillId="0" borderId="179" applyNumberFormat="0" applyFill="0" applyAlignment="0" applyProtection="0"/>
    <xf numFmtId="0" fontId="4" fillId="23" borderId="181" applyNumberFormat="0" applyFont="0" applyAlignment="0" applyProtection="0"/>
    <xf numFmtId="0" fontId="23" fillId="7" borderId="180" applyNumberFormat="0" applyAlignment="0" applyProtection="0"/>
    <xf numFmtId="0" fontId="26" fillId="16" borderId="182" applyNumberFormat="0" applyAlignment="0" applyProtection="0"/>
    <xf numFmtId="0" fontId="18" fillId="16" borderId="176" applyNumberFormat="0" applyAlignment="0" applyProtection="0"/>
    <xf numFmtId="0" fontId="18" fillId="16" borderId="180" applyNumberFormat="0" applyAlignment="0" applyProtection="0"/>
    <xf numFmtId="0" fontId="4" fillId="23" borderId="181" applyNumberFormat="0" applyFont="0" applyAlignment="0" applyProtection="0"/>
    <xf numFmtId="0" fontId="18" fillId="16" borderId="180" applyNumberFormat="0" applyAlignment="0" applyProtection="0"/>
    <xf numFmtId="0" fontId="31" fillId="0" borderId="179" applyNumberFormat="0" applyFill="0" applyAlignment="0" applyProtection="0"/>
    <xf numFmtId="0" fontId="4" fillId="23" borderId="181" applyNumberFormat="0" applyFont="0" applyAlignment="0" applyProtection="0"/>
    <xf numFmtId="0" fontId="26" fillId="16" borderId="178" applyNumberFormat="0" applyAlignment="0" applyProtection="0"/>
    <xf numFmtId="0" fontId="31" fillId="0" borderId="183" applyNumberFormat="0" applyFill="0" applyAlignment="0" applyProtection="0"/>
    <xf numFmtId="0" fontId="18" fillId="16" borderId="180" applyNumberFormat="0" applyAlignment="0" applyProtection="0"/>
    <xf numFmtId="0" fontId="4" fillId="23" borderId="181" applyNumberFormat="0" applyFont="0" applyAlignment="0" applyProtection="0"/>
    <xf numFmtId="0" fontId="23" fillId="7" borderId="180" applyNumberFormat="0" applyAlignment="0" applyProtection="0"/>
    <xf numFmtId="0" fontId="31" fillId="0" borderId="183" applyNumberFormat="0" applyFill="0" applyAlignment="0" applyProtection="0"/>
    <xf numFmtId="0" fontId="18" fillId="16" borderId="180"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4" fillId="23" borderId="181" applyNumberFormat="0" applyFont="0" applyAlignment="0" applyProtection="0"/>
    <xf numFmtId="0" fontId="4" fillId="23" borderId="181" applyNumberFormat="0" applyFont="0" applyAlignment="0" applyProtection="0"/>
    <xf numFmtId="0" fontId="23" fillId="7" borderId="176" applyNumberFormat="0" applyAlignment="0" applyProtection="0"/>
    <xf numFmtId="0" fontId="26" fillId="16" borderId="182" applyNumberFormat="0" applyAlignment="0" applyProtection="0"/>
    <xf numFmtId="0" fontId="18" fillId="16" borderId="176" applyNumberFormat="0" applyAlignment="0" applyProtection="0"/>
    <xf numFmtId="0" fontId="4" fillId="23" borderId="181" applyNumberFormat="0" applyFont="0" applyAlignment="0" applyProtection="0"/>
    <xf numFmtId="0" fontId="31" fillId="0" borderId="179" applyNumberFormat="0" applyFill="0" applyAlignment="0" applyProtection="0"/>
    <xf numFmtId="0" fontId="23" fillId="7" borderId="180" applyNumberFormat="0" applyAlignment="0" applyProtection="0"/>
    <xf numFmtId="0" fontId="26" fillId="16" borderId="178" applyNumberFormat="0" applyAlignment="0" applyProtection="0"/>
    <xf numFmtId="0" fontId="26" fillId="16" borderId="182" applyNumberFormat="0" applyAlignment="0" applyProtection="0"/>
    <xf numFmtId="0" fontId="26" fillId="16" borderId="182" applyNumberFormat="0" applyAlignment="0" applyProtection="0"/>
    <xf numFmtId="0" fontId="31" fillId="0" borderId="183" applyNumberFormat="0" applyFill="0" applyAlignment="0" applyProtection="0"/>
    <xf numFmtId="0" fontId="26" fillId="16" borderId="182" applyNumberFormat="0" applyAlignment="0" applyProtection="0"/>
    <xf numFmtId="0" fontId="4" fillId="23" borderId="177" applyNumberFormat="0" applyFont="0" applyAlignment="0" applyProtection="0"/>
    <xf numFmtId="0" fontId="18" fillId="16" borderId="180" applyNumberFormat="0" applyAlignment="0" applyProtection="0"/>
    <xf numFmtId="0" fontId="4" fillId="23" borderId="181" applyNumberFormat="0" applyFont="0" applyAlignment="0" applyProtection="0"/>
    <xf numFmtId="0" fontId="4" fillId="23" borderId="181" applyNumberFormat="0" applyFont="0" applyAlignment="0" applyProtection="0"/>
    <xf numFmtId="0" fontId="26" fillId="16" borderId="182" applyNumberFormat="0" applyAlignment="0" applyProtection="0"/>
    <xf numFmtId="0" fontId="18" fillId="16" borderId="180" applyNumberFormat="0" applyAlignment="0" applyProtection="0"/>
    <xf numFmtId="0" fontId="31" fillId="0" borderId="183" applyNumberFormat="0" applyFill="0" applyAlignment="0" applyProtection="0"/>
    <xf numFmtId="0" fontId="4" fillId="23" borderId="181" applyNumberFormat="0" applyFont="0" applyAlignment="0" applyProtection="0"/>
    <xf numFmtId="0" fontId="18" fillId="16" borderId="180" applyNumberFormat="0" applyAlignment="0" applyProtection="0"/>
    <xf numFmtId="0" fontId="26" fillId="16" borderId="178" applyNumberFormat="0" applyAlignment="0" applyProtection="0"/>
    <xf numFmtId="0" fontId="31" fillId="0" borderId="183" applyNumberFormat="0" applyFill="0" applyAlignment="0" applyProtection="0"/>
    <xf numFmtId="0" fontId="26" fillId="16" borderId="182" applyNumberFormat="0" applyAlignment="0" applyProtection="0"/>
    <xf numFmtId="0" fontId="4" fillId="23" borderId="181" applyNumberFormat="0" applyFont="0" applyAlignment="0" applyProtection="0"/>
    <xf numFmtId="0" fontId="26" fillId="16" borderId="182" applyNumberFormat="0" applyAlignment="0" applyProtection="0"/>
    <xf numFmtId="0" fontId="31" fillId="0" borderId="183" applyNumberFormat="0" applyFill="0" applyAlignment="0" applyProtection="0"/>
    <xf numFmtId="0" fontId="4" fillId="23" borderId="181" applyNumberFormat="0" applyFont="0" applyAlignment="0" applyProtection="0"/>
    <xf numFmtId="0" fontId="18" fillId="16" borderId="180" applyNumberFormat="0" applyAlignment="0" applyProtection="0"/>
    <xf numFmtId="0" fontId="23" fillId="7" borderId="180" applyNumberFormat="0" applyAlignment="0" applyProtection="0"/>
    <xf numFmtId="0" fontId="4" fillId="23" borderId="181" applyNumberFormat="0" applyFont="0" applyAlignment="0" applyProtection="0"/>
    <xf numFmtId="0" fontId="4" fillId="23" borderId="181" applyNumberFormat="0" applyFont="0" applyAlignment="0" applyProtection="0"/>
    <xf numFmtId="0" fontId="18" fillId="16" borderId="180" applyNumberFormat="0" applyAlignment="0" applyProtection="0"/>
    <xf numFmtId="0" fontId="31" fillId="0" borderId="183" applyNumberFormat="0" applyFill="0" applyAlignment="0" applyProtection="0"/>
    <xf numFmtId="0" fontId="23" fillId="7" borderId="180" applyNumberFormat="0" applyAlignment="0" applyProtection="0"/>
    <xf numFmtId="0" fontId="18" fillId="16" borderId="180" applyNumberFormat="0" applyAlignment="0" applyProtection="0"/>
    <xf numFmtId="0" fontId="31" fillId="0" borderId="179" applyNumberFormat="0" applyFill="0" applyAlignment="0" applyProtection="0"/>
    <xf numFmtId="0" fontId="4" fillId="23" borderId="181" applyNumberFormat="0" applyFont="0" applyAlignment="0" applyProtection="0"/>
    <xf numFmtId="0" fontId="23" fillId="7" borderId="180" applyNumberFormat="0" applyAlignment="0" applyProtection="0"/>
    <xf numFmtId="0" fontId="4" fillId="23" borderId="181" applyNumberFormat="0" applyFont="0" applyAlignment="0" applyProtection="0"/>
    <xf numFmtId="0" fontId="23" fillId="7" borderId="180" applyNumberFormat="0" applyAlignment="0" applyProtection="0"/>
    <xf numFmtId="0" fontId="18" fillId="16" borderId="180" applyNumberFormat="0" applyAlignment="0" applyProtection="0"/>
    <xf numFmtId="0" fontId="23" fillId="7" borderId="180" applyNumberFormat="0" applyAlignment="0" applyProtection="0"/>
    <xf numFmtId="0" fontId="31" fillId="0" borderId="183" applyNumberFormat="0" applyFill="0" applyAlignment="0" applyProtection="0"/>
    <xf numFmtId="0" fontId="31" fillId="0" borderId="183" applyNumberFormat="0" applyFill="0" applyAlignment="0" applyProtection="0"/>
    <xf numFmtId="0" fontId="18" fillId="16" borderId="180" applyNumberFormat="0" applyAlignment="0" applyProtection="0"/>
    <xf numFmtId="0" fontId="18" fillId="16" borderId="180" applyNumberFormat="0" applyAlignment="0" applyProtection="0"/>
    <xf numFmtId="0" fontId="4" fillId="23" borderId="181" applyNumberFormat="0" applyFont="0" applyAlignment="0" applyProtection="0"/>
    <xf numFmtId="0" fontId="4" fillId="23" borderId="181" applyNumberFormat="0" applyFont="0" applyAlignment="0" applyProtection="0"/>
    <xf numFmtId="0" fontId="23" fillId="7" borderId="176" applyNumberFormat="0" applyAlignment="0" applyProtection="0"/>
    <xf numFmtId="0" fontId="31" fillId="0" borderId="183" applyNumberFormat="0" applyFill="0" applyAlignment="0" applyProtection="0"/>
    <xf numFmtId="0" fontId="26" fillId="16" borderId="182" applyNumberFormat="0" applyAlignment="0" applyProtection="0"/>
    <xf numFmtId="0" fontId="31" fillId="0" borderId="183" applyNumberFormat="0" applyFill="0" applyAlignment="0" applyProtection="0"/>
    <xf numFmtId="0" fontId="18" fillId="16" borderId="180" applyNumberFormat="0" applyAlignment="0" applyProtection="0"/>
    <xf numFmtId="0" fontId="18" fillId="16" borderId="180" applyNumberFormat="0" applyAlignment="0" applyProtection="0"/>
    <xf numFmtId="0" fontId="26" fillId="16" borderId="182" applyNumberFormat="0" applyAlignment="0" applyProtection="0"/>
    <xf numFmtId="0" fontId="4" fillId="23" borderId="181" applyNumberFormat="0" applyFont="0" applyAlignment="0" applyProtection="0"/>
    <xf numFmtId="0" fontId="31" fillId="0" borderId="179" applyNumberFormat="0" applyFill="0" applyAlignment="0" applyProtection="0"/>
    <xf numFmtId="0" fontId="18" fillId="16" borderId="180" applyNumberFormat="0" applyAlignment="0" applyProtection="0"/>
    <xf numFmtId="0" fontId="18" fillId="16" borderId="180" applyNumberFormat="0" applyAlignment="0" applyProtection="0"/>
    <xf numFmtId="0" fontId="4" fillId="23" borderId="181" applyNumberFormat="0" applyFont="0" applyAlignment="0" applyProtection="0"/>
    <xf numFmtId="0" fontId="26" fillId="16" borderId="182" applyNumberFormat="0" applyAlignment="0" applyProtection="0"/>
    <xf numFmtId="0" fontId="23" fillId="7" borderId="180" applyNumberFormat="0" applyAlignment="0" applyProtection="0"/>
    <xf numFmtId="0" fontId="26" fillId="16" borderId="182" applyNumberFormat="0" applyAlignment="0" applyProtection="0"/>
    <xf numFmtId="0" fontId="26" fillId="16" borderId="182" applyNumberFormat="0" applyAlignment="0" applyProtection="0"/>
    <xf numFmtId="0" fontId="4" fillId="23" borderId="181" applyNumberFormat="0" applyFont="0" applyAlignment="0" applyProtection="0"/>
    <xf numFmtId="0" fontId="18" fillId="16" borderId="180" applyNumberFormat="0" applyAlignment="0" applyProtection="0"/>
    <xf numFmtId="0" fontId="23" fillId="7" borderId="180" applyNumberFormat="0" applyAlignment="0" applyProtection="0"/>
    <xf numFmtId="0" fontId="26" fillId="16" borderId="178" applyNumberFormat="0" applyAlignment="0" applyProtection="0"/>
    <xf numFmtId="0" fontId="23" fillId="7" borderId="180" applyNumberFormat="0" applyAlignment="0" applyProtection="0"/>
    <xf numFmtId="0" fontId="18" fillId="16" borderId="176" applyNumberFormat="0" applyAlignment="0" applyProtection="0"/>
    <xf numFmtId="0" fontId="26" fillId="16" borderId="182" applyNumberFormat="0" applyAlignment="0" applyProtection="0"/>
    <xf numFmtId="0" fontId="18" fillId="16" borderId="180" applyNumberFormat="0" applyAlignment="0" applyProtection="0"/>
    <xf numFmtId="0" fontId="4" fillId="23" borderId="181" applyNumberFormat="0" applyFont="0" applyAlignment="0" applyProtection="0"/>
    <xf numFmtId="0" fontId="4" fillId="23" borderId="181" applyNumberFormat="0" applyFont="0" applyAlignment="0" applyProtection="0"/>
    <xf numFmtId="0" fontId="26" fillId="16" borderId="182" applyNumberFormat="0" applyAlignment="0" applyProtection="0"/>
    <xf numFmtId="0" fontId="31" fillId="0" borderId="183" applyNumberFormat="0" applyFill="0" applyAlignment="0" applyProtection="0"/>
    <xf numFmtId="0" fontId="18" fillId="16" borderId="180" applyNumberFormat="0" applyAlignment="0" applyProtection="0"/>
    <xf numFmtId="0" fontId="23" fillId="7" borderId="180" applyNumberFormat="0" applyAlignment="0" applyProtection="0"/>
    <xf numFmtId="0" fontId="4" fillId="23" borderId="181" applyNumberFormat="0" applyFont="0" applyAlignment="0" applyProtection="0"/>
    <xf numFmtId="0" fontId="4" fillId="23" borderId="181" applyNumberFormat="0" applyFont="0" applyAlignment="0" applyProtection="0"/>
    <xf numFmtId="0" fontId="31" fillId="0" borderId="183" applyNumberFormat="0" applyFill="0" applyAlignment="0" applyProtection="0"/>
    <xf numFmtId="0" fontId="4" fillId="23" borderId="181" applyNumberFormat="0" applyFont="0" applyAlignment="0" applyProtection="0"/>
    <xf numFmtId="0" fontId="26" fillId="16" borderId="182" applyNumberFormat="0" applyAlignment="0" applyProtection="0"/>
    <xf numFmtId="0" fontId="26" fillId="16" borderId="182" applyNumberFormat="0" applyAlignment="0" applyProtection="0"/>
    <xf numFmtId="0" fontId="18" fillId="16" borderId="180" applyNumberFormat="0" applyAlignment="0" applyProtection="0"/>
    <xf numFmtId="0" fontId="26" fillId="16" borderId="182" applyNumberFormat="0" applyAlignment="0" applyProtection="0"/>
    <xf numFmtId="0" fontId="4" fillId="23" borderId="177"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23" fillId="7" borderId="180" applyNumberFormat="0" applyAlignment="0" applyProtection="0"/>
    <xf numFmtId="0" fontId="18" fillId="16" borderId="180" applyNumberFormat="0" applyAlignment="0" applyProtection="0"/>
    <xf numFmtId="0" fontId="23" fillId="7" borderId="180" applyNumberFormat="0" applyAlignment="0" applyProtection="0"/>
    <xf numFmtId="0" fontId="26" fillId="16" borderId="182" applyNumberFormat="0" applyAlignment="0" applyProtection="0"/>
    <xf numFmtId="0" fontId="18" fillId="16" borderId="180" applyNumberFormat="0" applyAlignment="0" applyProtection="0"/>
    <xf numFmtId="0" fontId="18" fillId="16" borderId="180" applyNumberFormat="0" applyAlignment="0" applyProtection="0"/>
    <xf numFmtId="0" fontId="26" fillId="16" borderId="182" applyNumberFormat="0" applyAlignment="0" applyProtection="0"/>
    <xf numFmtId="0" fontId="4" fillId="23" borderId="177" applyNumberFormat="0" applyFont="0" applyAlignment="0" applyProtection="0"/>
    <xf numFmtId="0" fontId="31" fillId="0" borderId="183" applyNumberFormat="0" applyFill="0" applyAlignment="0" applyProtection="0"/>
    <xf numFmtId="0" fontId="26" fillId="16" borderId="182" applyNumberFormat="0" applyAlignment="0" applyProtection="0"/>
    <xf numFmtId="0" fontId="26" fillId="16" borderId="182" applyNumberFormat="0" applyAlignment="0" applyProtection="0"/>
    <xf numFmtId="0" fontId="23" fillId="7" borderId="180" applyNumberFormat="0" applyAlignment="0" applyProtection="0"/>
    <xf numFmtId="0" fontId="23" fillId="7" borderId="180" applyNumberFormat="0" applyAlignment="0" applyProtection="0"/>
    <xf numFmtId="0" fontId="26" fillId="16" borderId="182" applyNumberFormat="0" applyAlignment="0" applyProtection="0"/>
    <xf numFmtId="0" fontId="26" fillId="16" borderId="182" applyNumberFormat="0" applyAlignment="0" applyProtection="0"/>
    <xf numFmtId="0" fontId="23" fillId="7" borderId="176" applyNumberFormat="0" applyAlignment="0" applyProtection="0"/>
    <xf numFmtId="0" fontId="26" fillId="16" borderId="182" applyNumberFormat="0" applyAlignment="0" applyProtection="0"/>
    <xf numFmtId="0" fontId="26" fillId="16" borderId="182" applyNumberFormat="0" applyAlignment="0" applyProtection="0"/>
    <xf numFmtId="0" fontId="18" fillId="16" borderId="176" applyNumberFormat="0" applyAlignment="0" applyProtection="0"/>
    <xf numFmtId="0" fontId="23" fillId="7" borderId="180" applyNumberFormat="0" applyAlignment="0" applyProtection="0"/>
    <xf numFmtId="0" fontId="18" fillId="16" borderId="180" applyNumberFormat="0" applyAlignment="0" applyProtection="0"/>
    <xf numFmtId="0" fontId="23" fillId="7" borderId="176" applyNumberFormat="0" applyAlignment="0" applyProtection="0"/>
    <xf numFmtId="0" fontId="18" fillId="16" borderId="180" applyNumberFormat="0" applyAlignment="0" applyProtection="0"/>
    <xf numFmtId="0" fontId="26" fillId="16" borderId="182"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4" fillId="23" borderId="181" applyNumberFormat="0" applyFont="0" applyAlignment="0" applyProtection="0"/>
    <xf numFmtId="0" fontId="4" fillId="23" borderId="177" applyNumberFormat="0" applyFont="0" applyAlignment="0" applyProtection="0"/>
    <xf numFmtId="0" fontId="23" fillId="7" borderId="180" applyNumberFormat="0" applyAlignment="0" applyProtection="0"/>
    <xf numFmtId="0" fontId="4" fillId="23" borderId="181" applyNumberFormat="0" applyFont="0" applyAlignment="0" applyProtection="0"/>
    <xf numFmtId="0" fontId="4" fillId="23" borderId="181" applyNumberFormat="0" applyFont="0" applyAlignment="0" applyProtection="0"/>
    <xf numFmtId="0" fontId="23" fillId="7" borderId="180" applyNumberFormat="0" applyAlignment="0" applyProtection="0"/>
    <xf numFmtId="0" fontId="23" fillId="7" borderId="180" applyNumberFormat="0" applyAlignment="0" applyProtection="0"/>
    <xf numFmtId="0" fontId="4" fillId="23" borderId="181" applyNumberFormat="0" applyFont="0" applyAlignment="0" applyProtection="0"/>
    <xf numFmtId="0" fontId="31" fillId="0" borderId="183" applyNumberFormat="0" applyFill="0" applyAlignment="0" applyProtection="0"/>
    <xf numFmtId="0" fontId="26" fillId="16" borderId="178"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23" fillId="7" borderId="180" applyNumberFormat="0" applyAlignment="0" applyProtection="0"/>
    <xf numFmtId="0" fontId="23" fillId="7" borderId="180" applyNumberFormat="0" applyAlignment="0" applyProtection="0"/>
    <xf numFmtId="0" fontId="18" fillId="16" borderId="180" applyNumberFormat="0" applyAlignment="0" applyProtection="0"/>
    <xf numFmtId="0" fontId="18" fillId="16" borderId="180" applyNumberFormat="0" applyAlignment="0" applyProtection="0"/>
    <xf numFmtId="0" fontId="23" fillId="7" borderId="180" applyNumberFormat="0" applyAlignment="0" applyProtection="0"/>
    <xf numFmtId="0" fontId="23" fillId="7" borderId="180" applyNumberFormat="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18" fillId="16" borderId="180" applyNumberFormat="0" applyAlignment="0" applyProtection="0"/>
    <xf numFmtId="0" fontId="18" fillId="16" borderId="176" applyNumberFormat="0" applyAlignment="0" applyProtection="0"/>
    <xf numFmtId="0" fontId="18" fillId="16" borderId="180" applyNumberFormat="0" applyAlignment="0" applyProtection="0"/>
    <xf numFmtId="0" fontId="4" fillId="23" borderId="177" applyNumberFormat="0" applyFont="0" applyAlignment="0" applyProtection="0"/>
    <xf numFmtId="0" fontId="18" fillId="16" borderId="180" applyNumberFormat="0" applyAlignment="0" applyProtection="0"/>
    <xf numFmtId="0" fontId="26" fillId="16" borderId="182" applyNumberFormat="0" applyAlignment="0" applyProtection="0"/>
    <xf numFmtId="0" fontId="23" fillId="7" borderId="180" applyNumberFormat="0" applyAlignment="0" applyProtection="0"/>
    <xf numFmtId="0" fontId="18" fillId="16" borderId="180" applyNumberFormat="0" applyAlignment="0" applyProtection="0"/>
    <xf numFmtId="0" fontId="4" fillId="23" borderId="181" applyNumberFormat="0" applyFont="0" applyAlignment="0" applyProtection="0"/>
    <xf numFmtId="0" fontId="31" fillId="0" borderId="179" applyNumberFormat="0" applyFill="0" applyAlignment="0" applyProtection="0"/>
    <xf numFmtId="0" fontId="23" fillId="7" borderId="180" applyNumberFormat="0" applyAlignment="0" applyProtection="0"/>
    <xf numFmtId="0" fontId="18" fillId="16" borderId="180" applyNumberFormat="0" applyAlignment="0" applyProtection="0"/>
    <xf numFmtId="0" fontId="18" fillId="16" borderId="180" applyNumberFormat="0" applyAlignment="0" applyProtection="0"/>
    <xf numFmtId="0" fontId="31" fillId="0" borderId="183" applyNumberFormat="0" applyFill="0" applyAlignment="0" applyProtection="0"/>
    <xf numFmtId="0" fontId="31" fillId="0" borderId="183" applyNumberFormat="0" applyFill="0" applyAlignment="0" applyProtection="0"/>
    <xf numFmtId="0" fontId="18" fillId="16" borderId="180" applyNumberFormat="0" applyAlignment="0" applyProtection="0"/>
    <xf numFmtId="0" fontId="26" fillId="16" borderId="182" applyNumberFormat="0" applyAlignment="0" applyProtection="0"/>
    <xf numFmtId="0" fontId="18" fillId="16" borderId="180" applyNumberFormat="0" applyAlignment="0" applyProtection="0"/>
    <xf numFmtId="0" fontId="26" fillId="16" borderId="182" applyNumberFormat="0" applyAlignment="0" applyProtection="0"/>
    <xf numFmtId="0" fontId="23" fillId="7" borderId="180" applyNumberFormat="0" applyAlignment="0" applyProtection="0"/>
    <xf numFmtId="0" fontId="4" fillId="23" borderId="181" applyNumberFormat="0" applyFont="0" applyAlignment="0" applyProtection="0"/>
    <xf numFmtId="0" fontId="26" fillId="16" borderId="182" applyNumberFormat="0" applyAlignment="0" applyProtection="0"/>
    <xf numFmtId="0" fontId="31" fillId="0" borderId="183" applyNumberFormat="0" applyFill="0" applyAlignment="0" applyProtection="0"/>
    <xf numFmtId="0" fontId="23" fillId="7" borderId="180" applyNumberFormat="0" applyAlignment="0" applyProtection="0"/>
    <xf numFmtId="0" fontId="18" fillId="16" borderId="180" applyNumberFormat="0" applyAlignment="0" applyProtection="0"/>
    <xf numFmtId="0" fontId="4" fillId="23" borderId="181" applyNumberFormat="0" applyFont="0" applyAlignment="0" applyProtection="0"/>
    <xf numFmtId="0" fontId="23" fillId="7" borderId="176" applyNumberFormat="0" applyAlignment="0" applyProtection="0"/>
    <xf numFmtId="0" fontId="26" fillId="16" borderId="182" applyNumberFormat="0" applyAlignment="0" applyProtection="0"/>
    <xf numFmtId="0" fontId="4" fillId="23" borderId="181" applyNumberFormat="0" applyFont="0" applyAlignment="0" applyProtection="0"/>
    <xf numFmtId="0" fontId="4" fillId="23" borderId="181" applyNumberFormat="0" applyFont="0" applyAlignment="0" applyProtection="0"/>
    <xf numFmtId="0" fontId="23" fillId="7" borderId="180" applyNumberFormat="0" applyAlignment="0" applyProtection="0"/>
    <xf numFmtId="0" fontId="4" fillId="23" borderId="181" applyNumberFormat="0" applyFont="0" applyAlignment="0" applyProtection="0"/>
    <xf numFmtId="0" fontId="26" fillId="16" borderId="182" applyNumberFormat="0" applyAlignment="0" applyProtection="0"/>
    <xf numFmtId="0" fontId="31" fillId="0" borderId="183" applyNumberFormat="0" applyFill="0" applyAlignment="0" applyProtection="0"/>
    <xf numFmtId="0" fontId="26" fillId="16" borderId="182" applyNumberFormat="0" applyAlignment="0" applyProtection="0"/>
    <xf numFmtId="0" fontId="23" fillId="7" borderId="180" applyNumberFormat="0" applyAlignment="0" applyProtection="0"/>
    <xf numFmtId="0" fontId="23" fillId="7" borderId="180" applyNumberFormat="0" applyAlignment="0" applyProtection="0"/>
    <xf numFmtId="0" fontId="18" fillId="16" borderId="180" applyNumberFormat="0" applyAlignment="0" applyProtection="0"/>
    <xf numFmtId="0" fontId="4" fillId="23" borderId="181" applyNumberFormat="0" applyFont="0" applyAlignment="0" applyProtection="0"/>
    <xf numFmtId="0" fontId="26" fillId="16" borderId="182" applyNumberFormat="0" applyAlignment="0" applyProtection="0"/>
    <xf numFmtId="0" fontId="26" fillId="16" borderId="182" applyNumberFormat="0" applyAlignment="0" applyProtection="0"/>
    <xf numFmtId="0" fontId="23" fillId="7" borderId="180" applyNumberFormat="0" applyAlignment="0" applyProtection="0"/>
    <xf numFmtId="0" fontId="23" fillId="7" borderId="180" applyNumberFormat="0" applyAlignment="0" applyProtection="0"/>
    <xf numFmtId="0" fontId="18" fillId="16" borderId="180" applyNumberFormat="0" applyAlignment="0" applyProtection="0"/>
    <xf numFmtId="0" fontId="26" fillId="16" borderId="182" applyNumberFormat="0" applyAlignment="0" applyProtection="0"/>
    <xf numFmtId="0" fontId="31" fillId="0" borderId="179" applyNumberFormat="0" applyFill="0" applyAlignment="0" applyProtection="0"/>
    <xf numFmtId="0" fontId="23" fillId="7" borderId="180" applyNumberFormat="0" applyAlignment="0" applyProtection="0"/>
    <xf numFmtId="0" fontId="18" fillId="16" borderId="180" applyNumberFormat="0" applyAlignment="0" applyProtection="0"/>
    <xf numFmtId="0" fontId="31" fillId="0" borderId="183" applyNumberFormat="0" applyFill="0" applyAlignment="0" applyProtection="0"/>
    <xf numFmtId="0" fontId="4" fillId="23" borderId="181" applyNumberFormat="0" applyFont="0" applyAlignment="0" applyProtection="0"/>
    <xf numFmtId="0" fontId="4" fillId="23" borderId="181" applyNumberFormat="0" applyFont="0" applyAlignment="0" applyProtection="0"/>
    <xf numFmtId="0" fontId="31" fillId="0" borderId="179" applyNumberFormat="0" applyFill="0" applyAlignment="0" applyProtection="0"/>
    <xf numFmtId="0" fontId="26" fillId="16" borderId="182" applyNumberFormat="0" applyAlignment="0" applyProtection="0"/>
    <xf numFmtId="0" fontId="23" fillId="7" borderId="180" applyNumberFormat="0" applyAlignment="0" applyProtection="0"/>
    <xf numFmtId="0" fontId="31" fillId="0" borderId="183" applyNumberFormat="0" applyFill="0" applyAlignment="0" applyProtection="0"/>
    <xf numFmtId="0" fontId="18" fillId="16" borderId="180" applyNumberFormat="0" applyAlignment="0" applyProtection="0"/>
    <xf numFmtId="0" fontId="26" fillId="16" borderId="182" applyNumberFormat="0" applyAlignment="0" applyProtection="0"/>
    <xf numFmtId="0" fontId="4" fillId="23" borderId="181" applyNumberFormat="0" applyFont="0" applyAlignment="0" applyProtection="0"/>
    <xf numFmtId="0" fontId="18" fillId="16" borderId="180" applyNumberFormat="0" applyAlignment="0" applyProtection="0"/>
    <xf numFmtId="0" fontId="23" fillId="7" borderId="180" applyNumberFormat="0" applyAlignment="0" applyProtection="0"/>
    <xf numFmtId="0" fontId="26" fillId="16" borderId="182" applyNumberFormat="0" applyAlignment="0" applyProtection="0"/>
    <xf numFmtId="0" fontId="23" fillId="7" borderId="176" applyNumberFormat="0" applyAlignment="0" applyProtection="0"/>
    <xf numFmtId="0" fontId="23" fillId="7" borderId="180" applyNumberFormat="0" applyAlignment="0" applyProtection="0"/>
    <xf numFmtId="0" fontId="4" fillId="23" borderId="181" applyNumberFormat="0" applyFont="0" applyAlignment="0" applyProtection="0"/>
    <xf numFmtId="0" fontId="18" fillId="16" borderId="180" applyNumberFormat="0" applyAlignment="0" applyProtection="0"/>
    <xf numFmtId="0" fontId="26" fillId="16" borderId="182" applyNumberFormat="0" applyAlignment="0" applyProtection="0"/>
    <xf numFmtId="0" fontId="23" fillId="7" borderId="180" applyNumberFormat="0" applyAlignment="0" applyProtection="0"/>
    <xf numFmtId="0" fontId="26" fillId="16" borderId="182" applyNumberFormat="0" applyAlignment="0" applyProtection="0"/>
    <xf numFmtId="0" fontId="4" fillId="23" borderId="181" applyNumberFormat="0" applyFont="0" applyAlignment="0" applyProtection="0"/>
    <xf numFmtId="0" fontId="31" fillId="0" borderId="183" applyNumberFormat="0" applyFill="0" applyAlignment="0" applyProtection="0"/>
    <xf numFmtId="0" fontId="23" fillId="7" borderId="180" applyNumberFormat="0" applyAlignment="0" applyProtection="0"/>
    <xf numFmtId="0" fontId="23" fillId="7" borderId="180" applyNumberFormat="0" applyAlignment="0" applyProtection="0"/>
    <xf numFmtId="0" fontId="31" fillId="0" borderId="179" applyNumberFormat="0" applyFill="0" applyAlignment="0" applyProtection="0"/>
    <xf numFmtId="0" fontId="23" fillId="7" borderId="180" applyNumberFormat="0" applyAlignment="0" applyProtection="0"/>
    <xf numFmtId="0" fontId="18" fillId="16" borderId="180" applyNumberFormat="0" applyAlignment="0" applyProtection="0"/>
    <xf numFmtId="0" fontId="23" fillId="7" borderId="180" applyNumberFormat="0" applyAlignment="0" applyProtection="0"/>
    <xf numFmtId="0" fontId="31" fillId="0" borderId="183" applyNumberFormat="0" applyFill="0" applyAlignment="0" applyProtection="0"/>
    <xf numFmtId="0" fontId="23" fillId="7" borderId="180" applyNumberFormat="0" applyAlignment="0" applyProtection="0"/>
    <xf numFmtId="0" fontId="26" fillId="16" borderId="182" applyNumberFormat="0" applyAlignment="0" applyProtection="0"/>
    <xf numFmtId="0" fontId="18" fillId="16" borderId="180" applyNumberFormat="0" applyAlignment="0" applyProtection="0"/>
    <xf numFmtId="0" fontId="4" fillId="23" borderId="181" applyNumberFormat="0" applyFont="0" applyAlignment="0" applyProtection="0"/>
    <xf numFmtId="0" fontId="18" fillId="16" borderId="180" applyNumberFormat="0" applyAlignment="0" applyProtection="0"/>
    <xf numFmtId="0" fontId="26" fillId="16" borderId="182" applyNumberFormat="0" applyAlignment="0" applyProtection="0"/>
    <xf numFmtId="0" fontId="26" fillId="16" borderId="178" applyNumberFormat="0" applyAlignment="0" applyProtection="0"/>
    <xf numFmtId="0" fontId="4" fillId="23" borderId="181" applyNumberFormat="0" applyFont="0" applyAlignment="0" applyProtection="0"/>
    <xf numFmtId="0" fontId="26" fillId="16" borderId="182" applyNumberFormat="0" applyAlignment="0" applyProtection="0"/>
    <xf numFmtId="0" fontId="31" fillId="0" borderId="183" applyNumberFormat="0" applyFill="0" applyAlignment="0" applyProtection="0"/>
    <xf numFmtId="0" fontId="31" fillId="0" borderId="183" applyNumberFormat="0" applyFill="0" applyAlignment="0" applyProtection="0"/>
    <xf numFmtId="0" fontId="4" fillId="23" borderId="181" applyNumberFormat="0" applyFont="0" applyAlignment="0" applyProtection="0"/>
    <xf numFmtId="0" fontId="23" fillId="7" borderId="180" applyNumberFormat="0" applyAlignment="0" applyProtection="0"/>
    <xf numFmtId="0" fontId="4" fillId="23" borderId="181" applyNumberFormat="0" applyFont="0" applyAlignment="0" applyProtection="0"/>
    <xf numFmtId="0" fontId="4" fillId="23" borderId="177" applyNumberFormat="0" applyFont="0" applyAlignment="0" applyProtection="0"/>
    <xf numFmtId="0" fontId="23" fillId="7" borderId="180" applyNumberFormat="0" applyAlignment="0" applyProtection="0"/>
    <xf numFmtId="0" fontId="4" fillId="23" borderId="181" applyNumberFormat="0" applyFont="0" applyAlignment="0" applyProtection="0"/>
    <xf numFmtId="0" fontId="23" fillId="7" borderId="180" applyNumberFormat="0" applyAlignment="0" applyProtection="0"/>
    <xf numFmtId="0" fontId="23" fillId="7" borderId="180" applyNumberFormat="0" applyAlignment="0" applyProtection="0"/>
    <xf numFmtId="0" fontId="23" fillId="7" borderId="176" applyNumberFormat="0" applyAlignment="0" applyProtection="0"/>
    <xf numFmtId="0" fontId="31" fillId="0" borderId="183" applyNumberFormat="0" applyFill="0" applyAlignment="0" applyProtection="0"/>
    <xf numFmtId="0" fontId="26" fillId="16" borderId="182" applyNumberFormat="0" applyAlignment="0" applyProtection="0"/>
    <xf numFmtId="0" fontId="26" fillId="16" borderId="178" applyNumberFormat="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23" fillId="7" borderId="180" applyNumberFormat="0" applyAlignment="0" applyProtection="0"/>
    <xf numFmtId="0" fontId="31" fillId="0" borderId="183" applyNumberFormat="0" applyFill="0" applyAlignment="0" applyProtection="0"/>
    <xf numFmtId="0" fontId="18" fillId="16" borderId="180" applyNumberFormat="0" applyAlignment="0" applyProtection="0"/>
    <xf numFmtId="0" fontId="23" fillId="7" borderId="180" applyNumberFormat="0" applyAlignment="0" applyProtection="0"/>
    <xf numFmtId="0" fontId="18" fillId="16" borderId="180" applyNumberFormat="0" applyAlignment="0" applyProtection="0"/>
    <xf numFmtId="0" fontId="31" fillId="0" borderId="183" applyNumberFormat="0" applyFill="0" applyAlignment="0" applyProtection="0"/>
    <xf numFmtId="0" fontId="4" fillId="23" borderId="181" applyNumberFormat="0" applyFont="0" applyAlignment="0" applyProtection="0"/>
    <xf numFmtId="0" fontId="26" fillId="16" borderId="182" applyNumberFormat="0" applyAlignment="0" applyProtection="0"/>
    <xf numFmtId="0" fontId="18" fillId="16" borderId="176" applyNumberFormat="0" applyAlignment="0" applyProtection="0"/>
    <xf numFmtId="0" fontId="23" fillId="7" borderId="176" applyNumberFormat="0" applyAlignment="0" applyProtection="0"/>
    <xf numFmtId="0" fontId="18" fillId="16" borderId="176" applyNumberFormat="0" applyAlignment="0" applyProtection="0"/>
    <xf numFmtId="0" fontId="4" fillId="23" borderId="177" applyNumberFormat="0" applyFont="0" applyAlignment="0" applyProtection="0"/>
    <xf numFmtId="0" fontId="26" fillId="16" borderId="182" applyNumberFormat="0" applyAlignment="0" applyProtection="0"/>
    <xf numFmtId="0" fontId="4" fillId="23" borderId="181" applyNumberFormat="0" applyFont="0" applyAlignment="0" applyProtection="0"/>
    <xf numFmtId="0" fontId="26" fillId="16" borderId="182" applyNumberFormat="0" applyAlignment="0" applyProtection="0"/>
    <xf numFmtId="0" fontId="31" fillId="0" borderId="183" applyNumberFormat="0" applyFill="0" applyAlignment="0" applyProtection="0"/>
    <xf numFmtId="0" fontId="23" fillId="7" borderId="180" applyNumberFormat="0" applyAlignment="0" applyProtection="0"/>
    <xf numFmtId="0" fontId="18" fillId="16" borderId="180"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4" fillId="23" borderId="181" applyNumberFormat="0" applyFont="0" applyAlignment="0" applyProtection="0"/>
    <xf numFmtId="0" fontId="23" fillId="7" borderId="180"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4" fillId="23" borderId="181" applyNumberFormat="0" applyFont="0" applyAlignment="0" applyProtection="0"/>
    <xf numFmtId="0" fontId="18" fillId="16" borderId="180" applyNumberFormat="0" applyAlignment="0" applyProtection="0"/>
    <xf numFmtId="0" fontId="18" fillId="16" borderId="176" applyNumberFormat="0" applyAlignment="0" applyProtection="0"/>
    <xf numFmtId="0" fontId="4" fillId="23" borderId="181" applyNumberFormat="0" applyFont="0" applyAlignment="0" applyProtection="0"/>
    <xf numFmtId="0" fontId="23" fillId="7" borderId="180" applyNumberFormat="0" applyAlignment="0" applyProtection="0"/>
    <xf numFmtId="0" fontId="26" fillId="16" borderId="182" applyNumberFormat="0" applyAlignment="0" applyProtection="0"/>
    <xf numFmtId="0" fontId="18" fillId="16" borderId="180" applyNumberFormat="0" applyAlignment="0" applyProtection="0"/>
    <xf numFmtId="0" fontId="23" fillId="7" borderId="180" applyNumberFormat="0" applyAlignment="0" applyProtection="0"/>
    <xf numFmtId="0" fontId="4" fillId="23" borderId="181" applyNumberFormat="0" applyFont="0" applyAlignment="0" applyProtection="0"/>
    <xf numFmtId="0" fontId="26" fillId="16" borderId="182" applyNumberFormat="0" applyAlignment="0" applyProtection="0"/>
    <xf numFmtId="0" fontId="26" fillId="16" borderId="178" applyNumberFormat="0" applyAlignment="0" applyProtection="0"/>
    <xf numFmtId="0" fontId="31" fillId="0" borderId="183" applyNumberFormat="0" applyFill="0" applyAlignment="0" applyProtection="0"/>
    <xf numFmtId="0" fontId="23" fillId="7" borderId="180" applyNumberFormat="0" applyAlignment="0" applyProtection="0"/>
    <xf numFmtId="0" fontId="26" fillId="16" borderId="182" applyNumberFormat="0" applyAlignment="0" applyProtection="0"/>
    <xf numFmtId="0" fontId="31" fillId="0" borderId="183" applyNumberFormat="0" applyFill="0" applyAlignment="0" applyProtection="0"/>
    <xf numFmtId="0" fontId="18" fillId="16" borderId="180" applyNumberFormat="0" applyAlignment="0" applyProtection="0"/>
    <xf numFmtId="0" fontId="31" fillId="0" borderId="183" applyNumberFormat="0" applyFill="0" applyAlignment="0" applyProtection="0"/>
    <xf numFmtId="0" fontId="26" fillId="16" borderId="182" applyNumberFormat="0" applyAlignment="0" applyProtection="0"/>
    <xf numFmtId="0" fontId="4" fillId="23" borderId="181" applyNumberFormat="0" applyFont="0" applyAlignment="0" applyProtection="0"/>
    <xf numFmtId="0" fontId="18" fillId="16" borderId="176" applyNumberFormat="0" applyAlignment="0" applyProtection="0"/>
    <xf numFmtId="0" fontId="18" fillId="16" borderId="180" applyNumberFormat="0" applyAlignment="0" applyProtection="0"/>
    <xf numFmtId="0" fontId="31" fillId="0" borderId="183" applyNumberFormat="0" applyFill="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4" fillId="23" borderId="181" applyNumberFormat="0" applyFont="0" applyAlignment="0" applyProtection="0"/>
    <xf numFmtId="0" fontId="26" fillId="16" borderId="182" applyNumberFormat="0" applyAlignment="0" applyProtection="0"/>
    <xf numFmtId="0" fontId="23" fillId="7" borderId="180" applyNumberFormat="0" applyAlignment="0" applyProtection="0"/>
    <xf numFmtId="0" fontId="23" fillId="7" borderId="176" applyNumberFormat="0" applyAlignment="0" applyProtection="0"/>
    <xf numFmtId="0" fontId="23" fillId="7" borderId="180" applyNumberFormat="0" applyAlignment="0" applyProtection="0"/>
    <xf numFmtId="0" fontId="4" fillId="23" borderId="181" applyNumberFormat="0" applyFont="0" applyAlignment="0" applyProtection="0"/>
    <xf numFmtId="0" fontId="26" fillId="16" borderId="182" applyNumberFormat="0" applyAlignment="0" applyProtection="0"/>
    <xf numFmtId="0" fontId="18" fillId="16" borderId="180" applyNumberFormat="0" applyAlignment="0" applyProtection="0"/>
    <xf numFmtId="0" fontId="26" fillId="16" borderId="182" applyNumberFormat="0" applyAlignment="0" applyProtection="0"/>
    <xf numFmtId="0" fontId="23" fillId="7" borderId="180" applyNumberFormat="0" applyAlignment="0" applyProtection="0"/>
    <xf numFmtId="0" fontId="26" fillId="16" borderId="182" applyNumberFormat="0" applyAlignment="0" applyProtection="0"/>
    <xf numFmtId="0" fontId="18" fillId="16" borderId="180" applyNumberFormat="0" applyAlignment="0" applyProtection="0"/>
    <xf numFmtId="0" fontId="23" fillId="7" borderId="180" applyNumberFormat="0" applyAlignment="0" applyProtection="0"/>
    <xf numFmtId="0" fontId="31" fillId="0" borderId="183" applyNumberFormat="0" applyFill="0" applyAlignment="0" applyProtection="0"/>
    <xf numFmtId="0" fontId="23" fillId="7" borderId="180" applyNumberFormat="0" applyAlignment="0" applyProtection="0"/>
    <xf numFmtId="0" fontId="26" fillId="16" borderId="182"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76" applyNumberFormat="0" applyAlignment="0" applyProtection="0"/>
    <xf numFmtId="0" fontId="4" fillId="23" borderId="181" applyNumberFormat="0" applyFont="0" applyAlignment="0" applyProtection="0"/>
    <xf numFmtId="0" fontId="18" fillId="16" borderId="180" applyNumberFormat="0" applyAlignment="0" applyProtection="0"/>
    <xf numFmtId="0" fontId="23" fillId="7" borderId="180" applyNumberFormat="0" applyAlignment="0" applyProtection="0"/>
    <xf numFmtId="0" fontId="18" fillId="16" borderId="180" applyNumberFormat="0" applyAlignment="0" applyProtection="0"/>
    <xf numFmtId="0" fontId="23" fillId="7" borderId="180" applyNumberFormat="0" applyAlignment="0" applyProtection="0"/>
    <xf numFmtId="0" fontId="23" fillId="7" borderId="180" applyNumberFormat="0" applyAlignment="0" applyProtection="0"/>
    <xf numFmtId="0" fontId="26" fillId="16" borderId="182" applyNumberFormat="0" applyAlignment="0" applyProtection="0"/>
    <xf numFmtId="0" fontId="31" fillId="0" borderId="183" applyNumberFormat="0" applyFill="0" applyAlignment="0" applyProtection="0"/>
    <xf numFmtId="0" fontId="4" fillId="23" borderId="181" applyNumberFormat="0" applyFont="0" applyAlignment="0" applyProtection="0"/>
    <xf numFmtId="0" fontId="26" fillId="16" borderId="182" applyNumberFormat="0" applyAlignment="0" applyProtection="0"/>
    <xf numFmtId="0" fontId="26" fillId="16" borderId="182" applyNumberFormat="0" applyAlignment="0" applyProtection="0"/>
    <xf numFmtId="0" fontId="23" fillId="7" borderId="176" applyNumberFormat="0" applyAlignment="0" applyProtection="0"/>
    <xf numFmtId="0" fontId="23" fillId="7" borderId="180" applyNumberFormat="0" applyAlignment="0" applyProtection="0"/>
    <xf numFmtId="0" fontId="23" fillId="7" borderId="180" applyNumberFormat="0" applyAlignment="0" applyProtection="0"/>
    <xf numFmtId="0" fontId="31" fillId="0" borderId="183" applyNumberFormat="0" applyFill="0" applyAlignment="0" applyProtection="0"/>
    <xf numFmtId="0" fontId="26" fillId="16" borderId="182" applyNumberFormat="0" applyAlignment="0" applyProtection="0"/>
    <xf numFmtId="0" fontId="26" fillId="16" borderId="182" applyNumberFormat="0" applyAlignment="0" applyProtection="0"/>
    <xf numFmtId="0" fontId="18" fillId="16" borderId="180" applyNumberFormat="0" applyAlignment="0" applyProtection="0"/>
    <xf numFmtId="0" fontId="4" fillId="23" borderId="177" applyNumberFormat="0" applyFont="0" applyAlignment="0" applyProtection="0"/>
    <xf numFmtId="0" fontId="26" fillId="16" borderId="182" applyNumberFormat="0" applyAlignment="0" applyProtection="0"/>
    <xf numFmtId="0" fontId="31" fillId="0" borderId="183" applyNumberFormat="0" applyFill="0" applyAlignment="0" applyProtection="0"/>
    <xf numFmtId="0" fontId="31" fillId="0" borderId="183" applyNumberFormat="0" applyFill="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78" applyNumberFormat="0" applyAlignment="0" applyProtection="0"/>
    <xf numFmtId="0" fontId="26" fillId="16" borderId="182" applyNumberFormat="0" applyAlignment="0" applyProtection="0"/>
    <xf numFmtId="0" fontId="18" fillId="16" borderId="180" applyNumberFormat="0" applyAlignment="0" applyProtection="0"/>
    <xf numFmtId="0" fontId="4" fillId="23" borderId="181" applyNumberFormat="0" applyFont="0" applyAlignment="0" applyProtection="0"/>
    <xf numFmtId="0" fontId="23" fillId="7" borderId="180" applyNumberFormat="0" applyAlignment="0" applyProtection="0"/>
    <xf numFmtId="0" fontId="26" fillId="16" borderId="182" applyNumberFormat="0" applyAlignment="0" applyProtection="0"/>
    <xf numFmtId="0" fontId="18" fillId="16" borderId="180" applyNumberFormat="0" applyAlignment="0" applyProtection="0"/>
    <xf numFmtId="0" fontId="23" fillId="7" borderId="180" applyNumberFormat="0" applyAlignment="0" applyProtection="0"/>
    <xf numFmtId="0" fontId="4" fillId="23" borderId="181" applyNumberFormat="0" applyFont="0" applyAlignment="0" applyProtection="0"/>
    <xf numFmtId="0" fontId="23" fillId="7" borderId="176" applyNumberFormat="0" applyAlignment="0" applyProtection="0"/>
    <xf numFmtId="0" fontId="23" fillId="7" borderId="180" applyNumberFormat="0" applyAlignment="0" applyProtection="0"/>
    <xf numFmtId="0" fontId="23" fillId="7" borderId="180" applyNumberFormat="0" applyAlignment="0" applyProtection="0"/>
    <xf numFmtId="0" fontId="4" fillId="23" borderId="181" applyNumberFormat="0" applyFont="0" applyAlignment="0" applyProtection="0"/>
    <xf numFmtId="0" fontId="18" fillId="16" borderId="180"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4" fillId="23" borderId="181" applyNumberFormat="0" applyFont="0" applyAlignment="0" applyProtection="0"/>
    <xf numFmtId="0" fontId="31" fillId="0" borderId="183" applyNumberFormat="0" applyFill="0" applyAlignment="0" applyProtection="0"/>
    <xf numFmtId="0" fontId="23" fillId="7" borderId="180" applyNumberFormat="0" applyAlignment="0" applyProtection="0"/>
    <xf numFmtId="0" fontId="18" fillId="16" borderId="180" applyNumberFormat="0" applyAlignment="0" applyProtection="0"/>
    <xf numFmtId="0" fontId="18" fillId="16" borderId="180" applyNumberFormat="0" applyAlignment="0" applyProtection="0"/>
    <xf numFmtId="0" fontId="4" fillId="23" borderId="181" applyNumberFormat="0" applyFont="0" applyAlignment="0" applyProtection="0"/>
    <xf numFmtId="0" fontId="26" fillId="16" borderId="182" applyNumberFormat="0" applyAlignment="0" applyProtection="0"/>
    <xf numFmtId="0" fontId="26" fillId="16" borderId="182" applyNumberFormat="0" applyAlignment="0" applyProtection="0"/>
    <xf numFmtId="0" fontId="4" fillId="23" borderId="181" applyNumberFormat="0" applyFont="0" applyAlignment="0" applyProtection="0"/>
    <xf numFmtId="0" fontId="23" fillId="7" borderId="176" applyNumberFormat="0" applyAlignment="0" applyProtection="0"/>
    <xf numFmtId="0" fontId="18" fillId="16" borderId="180" applyNumberFormat="0" applyAlignment="0" applyProtection="0"/>
    <xf numFmtId="0" fontId="18" fillId="16" borderId="180" applyNumberFormat="0" applyAlignment="0" applyProtection="0"/>
    <xf numFmtId="0" fontId="4" fillId="23" borderId="181" applyNumberFormat="0" applyFont="0" applyAlignment="0" applyProtection="0"/>
    <xf numFmtId="0" fontId="18" fillId="16" borderId="180" applyNumberFormat="0" applyAlignment="0" applyProtection="0"/>
    <xf numFmtId="0" fontId="18" fillId="16" borderId="180" applyNumberFormat="0" applyAlignment="0" applyProtection="0"/>
    <xf numFmtId="0" fontId="4" fillId="23" borderId="181" applyNumberFormat="0" applyFont="0" applyAlignment="0" applyProtection="0"/>
    <xf numFmtId="0" fontId="23" fillId="7" borderId="180" applyNumberFormat="0" applyAlignment="0" applyProtection="0"/>
    <xf numFmtId="0" fontId="31" fillId="0" borderId="183" applyNumberFormat="0" applyFill="0" applyAlignment="0" applyProtection="0"/>
    <xf numFmtId="0" fontId="4" fillId="23" borderId="181" applyNumberFormat="0" applyFont="0" applyAlignment="0" applyProtection="0"/>
    <xf numFmtId="0" fontId="23" fillId="7" borderId="180" applyNumberFormat="0" applyAlignment="0" applyProtection="0"/>
    <xf numFmtId="0" fontId="23" fillId="7" borderId="176" applyNumberFormat="0" applyAlignment="0" applyProtection="0"/>
    <xf numFmtId="0" fontId="4" fillId="23" borderId="181" applyNumberFormat="0" applyFont="0" applyAlignment="0" applyProtection="0"/>
    <xf numFmtId="0" fontId="31" fillId="0" borderId="183" applyNumberFormat="0" applyFill="0" applyAlignment="0" applyProtection="0"/>
    <xf numFmtId="0" fontId="31" fillId="0" borderId="183" applyNumberFormat="0" applyFill="0" applyAlignment="0" applyProtection="0"/>
    <xf numFmtId="0" fontId="18" fillId="16" borderId="180" applyNumberFormat="0" applyAlignment="0" applyProtection="0"/>
    <xf numFmtId="0" fontId="18" fillId="16" borderId="180" applyNumberFormat="0" applyAlignment="0" applyProtection="0"/>
    <xf numFmtId="0" fontId="4" fillId="23" borderId="181" applyNumberFormat="0" applyFont="0" applyAlignment="0" applyProtection="0"/>
    <xf numFmtId="0" fontId="31" fillId="0" borderId="183" applyNumberFormat="0" applyFill="0" applyAlignment="0" applyProtection="0"/>
    <xf numFmtId="0" fontId="23" fillId="7" borderId="180" applyNumberFormat="0" applyAlignment="0" applyProtection="0"/>
    <xf numFmtId="0" fontId="18" fillId="16" borderId="180" applyNumberFormat="0" applyAlignment="0" applyProtection="0"/>
    <xf numFmtId="0" fontId="23" fillId="7" borderId="176" applyNumberFormat="0" applyAlignment="0" applyProtection="0"/>
    <xf numFmtId="0" fontId="4" fillId="23" borderId="181" applyNumberFormat="0" applyFont="0" applyAlignment="0" applyProtection="0"/>
    <xf numFmtId="0" fontId="26" fillId="16" borderId="182" applyNumberFormat="0" applyAlignment="0" applyProtection="0"/>
    <xf numFmtId="0" fontId="26" fillId="16" borderId="182" applyNumberFormat="0" applyAlignment="0" applyProtection="0"/>
    <xf numFmtId="0" fontId="4" fillId="23" borderId="181" applyNumberFormat="0" applyFont="0" applyAlignment="0" applyProtection="0"/>
    <xf numFmtId="0" fontId="18" fillId="16" borderId="180" applyNumberFormat="0" applyAlignment="0" applyProtection="0"/>
    <xf numFmtId="0" fontId="23" fillId="7" borderId="180" applyNumberFormat="0" applyAlignment="0" applyProtection="0"/>
    <xf numFmtId="0" fontId="18" fillId="16" borderId="180" applyNumberFormat="0" applyAlignment="0" applyProtection="0"/>
    <xf numFmtId="0" fontId="4" fillId="23" borderId="181" applyNumberFormat="0" applyFont="0" applyAlignment="0" applyProtection="0"/>
    <xf numFmtId="0" fontId="4" fillId="23" borderId="181" applyNumberFormat="0" applyFont="0" applyAlignment="0" applyProtection="0"/>
    <xf numFmtId="0" fontId="23" fillId="7" borderId="180" applyNumberFormat="0" applyAlignment="0" applyProtection="0"/>
    <xf numFmtId="0" fontId="26" fillId="16" borderId="182" applyNumberFormat="0" applyAlignment="0" applyProtection="0"/>
    <xf numFmtId="0" fontId="31" fillId="0" borderId="183" applyNumberFormat="0" applyFill="0" applyAlignment="0" applyProtection="0"/>
    <xf numFmtId="0" fontId="31" fillId="0" borderId="183" applyNumberFormat="0" applyFill="0" applyAlignment="0" applyProtection="0"/>
    <xf numFmtId="0" fontId="23" fillId="7" borderId="180" applyNumberFormat="0" applyAlignment="0" applyProtection="0"/>
    <xf numFmtId="0" fontId="26" fillId="16" borderId="182" applyNumberFormat="0" applyAlignment="0" applyProtection="0"/>
    <xf numFmtId="0" fontId="31" fillId="0" borderId="183" applyNumberFormat="0" applyFill="0" applyAlignment="0" applyProtection="0"/>
    <xf numFmtId="0" fontId="26" fillId="16" borderId="182" applyNumberFormat="0" applyAlignment="0" applyProtection="0"/>
    <xf numFmtId="0" fontId="4" fillId="23" borderId="181" applyNumberFormat="0" applyFont="0" applyAlignment="0" applyProtection="0"/>
    <xf numFmtId="0" fontId="18" fillId="16" borderId="180" applyNumberFormat="0" applyAlignment="0" applyProtection="0"/>
    <xf numFmtId="0" fontId="4" fillId="23" borderId="181" applyNumberFormat="0" applyFont="0" applyAlignment="0" applyProtection="0"/>
    <xf numFmtId="0" fontId="31" fillId="0" borderId="183" applyNumberFormat="0" applyFill="0" applyAlignment="0" applyProtection="0"/>
    <xf numFmtId="0" fontId="31" fillId="0" borderId="183" applyNumberFormat="0" applyFill="0" applyAlignment="0" applyProtection="0"/>
    <xf numFmtId="0" fontId="4" fillId="23" borderId="181" applyNumberFormat="0" applyFont="0" applyAlignment="0" applyProtection="0"/>
    <xf numFmtId="0" fontId="18" fillId="16" borderId="180" applyNumberFormat="0" applyAlignment="0" applyProtection="0"/>
    <xf numFmtId="0" fontId="26" fillId="16" borderId="182" applyNumberFormat="0" applyAlignment="0" applyProtection="0"/>
    <xf numFmtId="0" fontId="4" fillId="23" borderId="181" applyNumberFormat="0" applyFont="0" applyAlignment="0" applyProtection="0"/>
    <xf numFmtId="0" fontId="31" fillId="0" borderId="183" applyNumberFormat="0" applyFill="0" applyAlignment="0" applyProtection="0"/>
    <xf numFmtId="0" fontId="26" fillId="16" borderId="182" applyNumberFormat="0" applyAlignment="0" applyProtection="0"/>
    <xf numFmtId="0" fontId="4" fillId="23" borderId="181" applyNumberFormat="0" applyFont="0" applyAlignment="0" applyProtection="0"/>
    <xf numFmtId="0" fontId="31" fillId="0" borderId="183" applyNumberFormat="0" applyFill="0" applyAlignment="0" applyProtection="0"/>
    <xf numFmtId="0" fontId="18" fillId="16" borderId="180" applyNumberFormat="0" applyAlignment="0" applyProtection="0"/>
    <xf numFmtId="0" fontId="18" fillId="16" borderId="176" applyNumberFormat="0" applyAlignment="0" applyProtection="0"/>
    <xf numFmtId="0" fontId="23" fillId="7" borderId="180" applyNumberFormat="0" applyAlignment="0" applyProtection="0"/>
    <xf numFmtId="0" fontId="4" fillId="23" borderId="181" applyNumberFormat="0" applyFont="0" applyAlignment="0" applyProtection="0"/>
    <xf numFmtId="0" fontId="4" fillId="23" borderId="181" applyNumberFormat="0" applyFont="0" applyAlignment="0" applyProtection="0"/>
    <xf numFmtId="0" fontId="31" fillId="0" borderId="183" applyNumberFormat="0" applyFill="0" applyAlignment="0" applyProtection="0"/>
    <xf numFmtId="0" fontId="26" fillId="16" borderId="182" applyNumberFormat="0" applyAlignment="0" applyProtection="0"/>
    <xf numFmtId="0" fontId="18" fillId="16" borderId="176" applyNumberFormat="0" applyAlignment="0" applyProtection="0"/>
    <xf numFmtId="0" fontId="4" fillId="23" borderId="181" applyNumberFormat="0" applyFont="0" applyAlignment="0" applyProtection="0"/>
    <xf numFmtId="0" fontId="4" fillId="23" borderId="181" applyNumberFormat="0" applyFont="0" applyAlignment="0" applyProtection="0"/>
    <xf numFmtId="0" fontId="18" fillId="16" borderId="176" applyNumberFormat="0" applyAlignment="0" applyProtection="0"/>
    <xf numFmtId="0" fontId="23" fillId="7" borderId="180" applyNumberFormat="0" applyAlignment="0" applyProtection="0"/>
    <xf numFmtId="0" fontId="4" fillId="23" borderId="181" applyNumberFormat="0" applyFont="0" applyAlignment="0" applyProtection="0"/>
    <xf numFmtId="0" fontId="26" fillId="16" borderId="182" applyNumberFormat="0" applyAlignment="0" applyProtection="0"/>
    <xf numFmtId="0" fontId="26" fillId="16" borderId="182" applyNumberFormat="0" applyAlignment="0" applyProtection="0"/>
    <xf numFmtId="0" fontId="23" fillId="7" borderId="180" applyNumberFormat="0" applyAlignment="0" applyProtection="0"/>
    <xf numFmtId="0" fontId="4" fillId="23" borderId="181" applyNumberFormat="0" applyFont="0" applyAlignment="0" applyProtection="0"/>
    <xf numFmtId="0" fontId="18" fillId="16" borderId="180" applyNumberFormat="0" applyAlignment="0" applyProtection="0"/>
    <xf numFmtId="0" fontId="18" fillId="16" borderId="180" applyNumberFormat="0" applyAlignment="0" applyProtection="0"/>
    <xf numFmtId="0" fontId="23" fillId="7" borderId="180" applyNumberFormat="0" applyAlignment="0" applyProtection="0"/>
    <xf numFmtId="0" fontId="4" fillId="23" borderId="181" applyNumberFormat="0" applyFont="0" applyAlignment="0" applyProtection="0"/>
    <xf numFmtId="0" fontId="31" fillId="0" borderId="183" applyNumberFormat="0" applyFill="0" applyAlignment="0" applyProtection="0"/>
    <xf numFmtId="0" fontId="23" fillId="7" borderId="180" applyNumberFormat="0" applyAlignment="0" applyProtection="0"/>
    <xf numFmtId="0" fontId="26" fillId="16" borderId="178" applyNumberFormat="0" applyAlignment="0" applyProtection="0"/>
    <xf numFmtId="0" fontId="4" fillId="23" borderId="181" applyNumberFormat="0" applyFont="0" applyAlignment="0" applyProtection="0"/>
    <xf numFmtId="0" fontId="4" fillId="23" borderId="181" applyNumberFormat="0" applyFont="0" applyAlignment="0" applyProtection="0"/>
    <xf numFmtId="0" fontId="23" fillId="7" borderId="180" applyNumberFormat="0" applyAlignment="0" applyProtection="0"/>
    <xf numFmtId="0" fontId="18" fillId="16" borderId="176" applyNumberFormat="0" applyAlignment="0" applyProtection="0"/>
    <xf numFmtId="0" fontId="31" fillId="0" borderId="183" applyNumberFormat="0" applyFill="0" applyAlignment="0" applyProtection="0"/>
    <xf numFmtId="0" fontId="18" fillId="16" borderId="180" applyNumberFormat="0" applyAlignment="0" applyProtection="0"/>
    <xf numFmtId="0" fontId="4" fillId="23" borderId="181" applyNumberFormat="0" applyFont="0" applyAlignment="0" applyProtection="0"/>
    <xf numFmtId="0" fontId="26" fillId="16" borderId="182" applyNumberFormat="0" applyAlignment="0" applyProtection="0"/>
    <xf numFmtId="0" fontId="4" fillId="23" borderId="177" applyNumberFormat="0" applyFont="0" applyAlignment="0" applyProtection="0"/>
    <xf numFmtId="0" fontId="18" fillId="16" borderId="180" applyNumberFormat="0" applyAlignment="0" applyProtection="0"/>
    <xf numFmtId="0" fontId="31" fillId="0" borderId="183" applyNumberFormat="0" applyFill="0" applyAlignment="0" applyProtection="0"/>
    <xf numFmtId="0" fontId="31" fillId="0" borderId="179" applyNumberFormat="0" applyFill="0" applyAlignment="0" applyProtection="0"/>
    <xf numFmtId="0" fontId="26" fillId="16" borderId="182" applyNumberFormat="0" applyAlignment="0" applyProtection="0"/>
    <xf numFmtId="0" fontId="26" fillId="16" borderId="182" applyNumberFormat="0" applyAlignment="0" applyProtection="0"/>
    <xf numFmtId="0" fontId="18" fillId="16" borderId="180" applyNumberFormat="0" applyAlignment="0" applyProtection="0"/>
    <xf numFmtId="0" fontId="23" fillId="7" borderId="180" applyNumberFormat="0" applyAlignment="0" applyProtection="0"/>
    <xf numFmtId="0" fontId="4" fillId="23" borderId="181" applyNumberFormat="0" applyFont="0" applyAlignment="0" applyProtection="0"/>
    <xf numFmtId="0" fontId="18" fillId="16" borderId="180" applyNumberFormat="0" applyAlignment="0" applyProtection="0"/>
    <xf numFmtId="0" fontId="23" fillId="7" borderId="180" applyNumberFormat="0" applyAlignment="0" applyProtection="0"/>
    <xf numFmtId="0" fontId="18" fillId="16" borderId="180" applyNumberFormat="0" applyAlignment="0" applyProtection="0"/>
    <xf numFmtId="0" fontId="23" fillId="7" borderId="180" applyNumberFormat="0" applyAlignment="0" applyProtection="0"/>
    <xf numFmtId="0" fontId="26" fillId="16" borderId="182" applyNumberFormat="0" applyAlignment="0" applyProtection="0"/>
    <xf numFmtId="0" fontId="18" fillId="16" borderId="180" applyNumberFormat="0" applyAlignment="0" applyProtection="0"/>
    <xf numFmtId="0" fontId="26" fillId="16" borderId="182" applyNumberFormat="0" applyAlignment="0" applyProtection="0"/>
    <xf numFmtId="0" fontId="31" fillId="0" borderId="183" applyNumberFormat="0" applyFill="0" applyAlignment="0" applyProtection="0"/>
    <xf numFmtId="0" fontId="23" fillId="7" borderId="180" applyNumberFormat="0" applyAlignment="0" applyProtection="0"/>
    <xf numFmtId="0" fontId="31" fillId="0" borderId="183" applyNumberFormat="0" applyFill="0" applyAlignment="0" applyProtection="0"/>
    <xf numFmtId="0" fontId="4" fillId="23" borderId="181" applyNumberFormat="0" applyFont="0" applyAlignment="0" applyProtection="0"/>
    <xf numFmtId="0" fontId="18" fillId="16" borderId="180" applyNumberFormat="0" applyAlignment="0" applyProtection="0"/>
    <xf numFmtId="0" fontId="26" fillId="16" borderId="182" applyNumberFormat="0" applyAlignment="0" applyProtection="0"/>
    <xf numFmtId="0" fontId="23" fillId="7" borderId="180" applyNumberFormat="0" applyAlignment="0" applyProtection="0"/>
    <xf numFmtId="43" fontId="33" fillId="0" borderId="0" applyFont="0" applyFill="0" applyBorder="0" applyAlignment="0" applyProtection="0"/>
    <xf numFmtId="0" fontId="31" fillId="0" borderId="183" applyNumberFormat="0" applyFill="0" applyAlignment="0" applyProtection="0"/>
    <xf numFmtId="0" fontId="18" fillId="16" borderId="180" applyNumberFormat="0" applyAlignment="0" applyProtection="0"/>
    <xf numFmtId="0" fontId="31" fillId="0" borderId="183" applyNumberFormat="0" applyFill="0" applyAlignment="0" applyProtection="0"/>
    <xf numFmtId="0" fontId="18" fillId="16" borderId="180" applyNumberFormat="0" applyAlignment="0" applyProtection="0"/>
    <xf numFmtId="0" fontId="26" fillId="16" borderId="182" applyNumberFormat="0" applyAlignment="0" applyProtection="0"/>
    <xf numFmtId="0" fontId="26" fillId="16" borderId="182" applyNumberFormat="0" applyAlignment="0" applyProtection="0"/>
    <xf numFmtId="0" fontId="18" fillId="16" borderId="180" applyNumberFormat="0" applyAlignment="0" applyProtection="0"/>
    <xf numFmtId="0" fontId="31" fillId="0" borderId="183" applyNumberFormat="0" applyFill="0" applyAlignment="0" applyProtection="0"/>
    <xf numFmtId="0" fontId="26" fillId="16" borderId="182" applyNumberFormat="0" applyAlignment="0" applyProtection="0"/>
    <xf numFmtId="0" fontId="18" fillId="16" borderId="180" applyNumberFormat="0" applyAlignment="0" applyProtection="0"/>
    <xf numFmtId="0" fontId="26" fillId="16" borderId="182" applyNumberFormat="0" applyAlignment="0" applyProtection="0"/>
    <xf numFmtId="0" fontId="4" fillId="23" borderId="177" applyNumberFormat="0" applyFont="0" applyAlignment="0" applyProtection="0"/>
    <xf numFmtId="0" fontId="26" fillId="16" borderId="178" applyNumberFormat="0" applyAlignment="0" applyProtection="0"/>
    <xf numFmtId="0" fontId="23" fillId="7" borderId="180" applyNumberFormat="0" applyAlignment="0" applyProtection="0"/>
    <xf numFmtId="0" fontId="18" fillId="16" borderId="180" applyNumberFormat="0" applyAlignment="0" applyProtection="0"/>
    <xf numFmtId="0" fontId="4" fillId="23" borderId="181" applyNumberFormat="0" applyFont="0" applyAlignment="0" applyProtection="0"/>
    <xf numFmtId="0" fontId="26" fillId="16" borderId="182" applyNumberForma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23" fillId="7" borderId="180" applyNumberFormat="0" applyAlignment="0" applyProtection="0"/>
    <xf numFmtId="0" fontId="4" fillId="23" borderId="181" applyNumberFormat="0" applyFont="0" applyAlignment="0" applyProtection="0"/>
    <xf numFmtId="0" fontId="23" fillId="7" borderId="180" applyNumberFormat="0" applyAlignment="0" applyProtection="0"/>
    <xf numFmtId="0" fontId="23" fillId="7" borderId="180" applyNumberFormat="0" applyAlignment="0" applyProtection="0"/>
    <xf numFmtId="0" fontId="4" fillId="23" borderId="181" applyNumberFormat="0" applyFont="0" applyAlignment="0" applyProtection="0"/>
    <xf numFmtId="0" fontId="31" fillId="0" borderId="183" applyNumberFormat="0" applyFill="0" applyAlignment="0" applyProtection="0"/>
    <xf numFmtId="0" fontId="31" fillId="0" borderId="183" applyNumberFormat="0" applyFill="0" applyAlignment="0" applyProtection="0"/>
    <xf numFmtId="0" fontId="23" fillId="7" borderId="180" applyNumberFormat="0" applyAlignment="0" applyProtection="0"/>
    <xf numFmtId="0" fontId="26" fillId="16" borderId="182" applyNumberFormat="0" applyAlignment="0" applyProtection="0"/>
    <xf numFmtId="0" fontId="18" fillId="16" borderId="180" applyNumberFormat="0" applyAlignment="0" applyProtection="0"/>
    <xf numFmtId="0" fontId="26" fillId="16" borderId="182" applyNumberFormat="0" applyAlignment="0" applyProtection="0"/>
    <xf numFmtId="0" fontId="23" fillId="7" borderId="176" applyNumberFormat="0" applyAlignment="0" applyProtection="0"/>
    <xf numFmtId="0" fontId="4" fillId="23" borderId="181" applyNumberFormat="0" applyFon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4" fillId="23" borderId="181" applyNumberFormat="0" applyFont="0" applyAlignment="0" applyProtection="0"/>
    <xf numFmtId="0" fontId="18" fillId="16" borderId="180" applyNumberFormat="0" applyAlignment="0" applyProtection="0"/>
    <xf numFmtId="0" fontId="4" fillId="23" borderId="181" applyNumberFormat="0" applyFont="0" applyAlignment="0" applyProtection="0"/>
    <xf numFmtId="0" fontId="31" fillId="0" borderId="183" applyNumberFormat="0" applyFill="0" applyAlignment="0" applyProtection="0"/>
    <xf numFmtId="0" fontId="18" fillId="16" borderId="176" applyNumberFormat="0" applyAlignment="0" applyProtection="0"/>
    <xf numFmtId="0" fontId="31" fillId="0" borderId="183" applyNumberFormat="0" applyFill="0" applyAlignment="0" applyProtection="0"/>
    <xf numFmtId="0" fontId="31" fillId="0" borderId="183" applyNumberFormat="0" applyFill="0" applyAlignment="0" applyProtection="0"/>
    <xf numFmtId="0" fontId="4" fillId="23" borderId="181" applyNumberFormat="0" applyFont="0" applyAlignment="0" applyProtection="0"/>
    <xf numFmtId="0" fontId="23" fillId="7" borderId="180" applyNumberFormat="0" applyAlignment="0" applyProtection="0"/>
    <xf numFmtId="0" fontId="26" fillId="16" borderId="182" applyNumberFormat="0" applyAlignment="0" applyProtection="0"/>
    <xf numFmtId="0" fontId="26" fillId="16" borderId="182" applyNumberFormat="0" applyAlignment="0" applyProtection="0"/>
    <xf numFmtId="0" fontId="31" fillId="0" borderId="183" applyNumberFormat="0" applyFill="0" applyAlignment="0" applyProtection="0"/>
    <xf numFmtId="0" fontId="4" fillId="23" borderId="181" applyNumberFormat="0" applyFont="0" applyAlignment="0" applyProtection="0"/>
    <xf numFmtId="0" fontId="26" fillId="16" borderId="182" applyNumberFormat="0" applyAlignment="0" applyProtection="0"/>
    <xf numFmtId="0" fontId="23" fillId="7" borderId="180"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31" fillId="0" borderId="183" applyNumberFormat="0" applyFill="0" applyAlignment="0" applyProtection="0"/>
    <xf numFmtId="0" fontId="23" fillId="7" borderId="180" applyNumberFormat="0" applyAlignment="0" applyProtection="0"/>
    <xf numFmtId="0" fontId="23" fillId="7" borderId="176" applyNumberFormat="0" applyAlignment="0" applyProtection="0"/>
    <xf numFmtId="0" fontId="31" fillId="0" borderId="183" applyNumberFormat="0" applyFill="0" applyAlignment="0" applyProtection="0"/>
    <xf numFmtId="0" fontId="4" fillId="23" borderId="181" applyNumberFormat="0" applyFont="0" applyAlignment="0" applyProtection="0"/>
    <xf numFmtId="0" fontId="18" fillId="16" borderId="180" applyNumberFormat="0" applyAlignment="0" applyProtection="0"/>
    <xf numFmtId="0" fontId="4" fillId="23" borderId="181" applyNumberFormat="0" applyFont="0" applyAlignment="0" applyProtection="0"/>
    <xf numFmtId="0" fontId="4" fillId="23" borderId="181" applyNumberFormat="0" applyFont="0" applyAlignment="0" applyProtection="0"/>
    <xf numFmtId="0" fontId="31" fillId="0" borderId="183" applyNumberFormat="0" applyFill="0" applyAlignment="0" applyProtection="0"/>
    <xf numFmtId="0" fontId="31" fillId="0" borderId="183" applyNumberFormat="0" applyFill="0" applyAlignment="0" applyProtection="0"/>
    <xf numFmtId="0" fontId="26" fillId="16" borderId="182" applyNumberFormat="0" applyAlignment="0" applyProtection="0"/>
    <xf numFmtId="0" fontId="18" fillId="16" borderId="180" applyNumberFormat="0" applyAlignment="0" applyProtection="0"/>
    <xf numFmtId="0" fontId="18" fillId="16" borderId="176" applyNumberFormat="0" applyAlignment="0" applyProtection="0"/>
    <xf numFmtId="0" fontId="23" fillId="7" borderId="180" applyNumberFormat="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23" fillId="7" borderId="180" applyNumberFormat="0" applyAlignment="0" applyProtection="0"/>
    <xf numFmtId="0" fontId="31" fillId="0" borderId="179" applyNumberFormat="0" applyFill="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23" fillId="7" borderId="180" applyNumberFormat="0" applyAlignment="0" applyProtection="0"/>
    <xf numFmtId="0" fontId="26" fillId="16" borderId="182" applyNumberFormat="0" applyAlignment="0" applyProtection="0"/>
    <xf numFmtId="0" fontId="23" fillId="7" borderId="180" applyNumberFormat="0" applyAlignment="0" applyProtection="0"/>
    <xf numFmtId="0" fontId="31" fillId="0" borderId="183" applyNumberFormat="0" applyFill="0" applyAlignment="0" applyProtection="0"/>
    <xf numFmtId="0" fontId="4" fillId="23" borderId="181" applyNumberFormat="0" applyFont="0" applyAlignment="0" applyProtection="0"/>
    <xf numFmtId="0" fontId="23" fillId="7" borderId="180" applyNumberFormat="0" applyAlignment="0" applyProtection="0"/>
    <xf numFmtId="0" fontId="18" fillId="16" borderId="180" applyNumberFormat="0" applyAlignment="0" applyProtection="0"/>
    <xf numFmtId="0" fontId="26" fillId="16" borderId="182" applyNumberFormat="0" applyAlignment="0" applyProtection="0"/>
    <xf numFmtId="0" fontId="26" fillId="16" borderId="178" applyNumberFormat="0" applyAlignment="0" applyProtection="0"/>
    <xf numFmtId="0" fontId="4" fillId="23" borderId="177" applyNumberFormat="0" applyFont="0" applyAlignment="0" applyProtection="0"/>
    <xf numFmtId="0" fontId="4" fillId="23" borderId="181" applyNumberFormat="0" applyFont="0" applyAlignment="0" applyProtection="0"/>
    <xf numFmtId="0" fontId="18" fillId="16" borderId="180" applyNumberFormat="0" applyAlignment="0" applyProtection="0"/>
    <xf numFmtId="0" fontId="31" fillId="0" borderId="183" applyNumberFormat="0" applyFill="0" applyAlignment="0" applyProtection="0"/>
    <xf numFmtId="0" fontId="18" fillId="16" borderId="180" applyNumberFormat="0" applyAlignment="0" applyProtection="0"/>
    <xf numFmtId="0" fontId="26" fillId="16" borderId="182" applyNumberFormat="0" applyAlignment="0" applyProtection="0"/>
    <xf numFmtId="0" fontId="23" fillId="7" borderId="180" applyNumberFormat="0" applyAlignment="0" applyProtection="0"/>
    <xf numFmtId="0" fontId="26" fillId="16" borderId="182" applyNumberFormat="0" applyAlignment="0" applyProtection="0"/>
    <xf numFmtId="0" fontId="4" fillId="23" borderId="181" applyNumberFormat="0" applyFont="0" applyAlignment="0" applyProtection="0"/>
    <xf numFmtId="0" fontId="4" fillId="23" borderId="181" applyNumberFormat="0" applyFont="0" applyAlignment="0" applyProtection="0"/>
    <xf numFmtId="0" fontId="18" fillId="16" borderId="180" applyNumberFormat="0" applyAlignment="0" applyProtection="0"/>
    <xf numFmtId="0" fontId="18" fillId="16" borderId="180" applyNumberFormat="0" applyAlignment="0" applyProtection="0"/>
    <xf numFmtId="0" fontId="4" fillId="23" borderId="181" applyNumberFormat="0" applyFont="0" applyAlignment="0" applyProtection="0"/>
    <xf numFmtId="0" fontId="23" fillId="7" borderId="180" applyNumberFormat="0" applyAlignment="0" applyProtection="0"/>
    <xf numFmtId="0" fontId="18" fillId="16" borderId="180" applyNumberFormat="0" applyAlignment="0" applyProtection="0"/>
    <xf numFmtId="0" fontId="31" fillId="0" borderId="183" applyNumberFormat="0" applyFill="0" applyAlignment="0" applyProtection="0"/>
    <xf numFmtId="0" fontId="4" fillId="23" borderId="177"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18" fillId="16" borderId="180" applyNumberFormat="0" applyAlignment="0" applyProtection="0"/>
    <xf numFmtId="0" fontId="4" fillId="23" borderId="181" applyNumberFormat="0" applyFont="0" applyAlignment="0" applyProtection="0"/>
    <xf numFmtId="0" fontId="26" fillId="16" borderId="182" applyNumberFormat="0" applyAlignment="0" applyProtection="0"/>
    <xf numFmtId="0" fontId="18" fillId="16" borderId="180" applyNumberFormat="0" applyAlignment="0" applyProtection="0"/>
    <xf numFmtId="0" fontId="4" fillId="23" borderId="181" applyNumberFormat="0" applyFont="0" applyAlignment="0" applyProtection="0"/>
    <xf numFmtId="0" fontId="26" fillId="16" borderId="182" applyNumberFormat="0" applyAlignment="0" applyProtection="0"/>
    <xf numFmtId="0" fontId="26" fillId="16" borderId="182" applyNumberFormat="0" applyAlignment="0" applyProtection="0"/>
    <xf numFmtId="0" fontId="26" fillId="16" borderId="178" applyNumberFormat="0" applyAlignment="0" applyProtection="0"/>
    <xf numFmtId="0" fontId="26" fillId="16" borderId="182" applyNumberFormat="0" applyAlignment="0" applyProtection="0"/>
    <xf numFmtId="0" fontId="18" fillId="16" borderId="180" applyNumberFormat="0" applyAlignment="0" applyProtection="0"/>
    <xf numFmtId="0" fontId="26" fillId="16" borderId="182" applyNumberFormat="0" applyAlignment="0" applyProtection="0"/>
    <xf numFmtId="0" fontId="4" fillId="23" borderId="177" applyNumberFormat="0" applyFont="0" applyAlignment="0" applyProtection="0"/>
    <xf numFmtId="0" fontId="18" fillId="16" borderId="176" applyNumberFormat="0" applyAlignment="0" applyProtection="0"/>
    <xf numFmtId="0" fontId="26" fillId="16" borderId="182" applyNumberFormat="0" applyAlignment="0" applyProtection="0"/>
    <xf numFmtId="0" fontId="31" fillId="0" borderId="183" applyNumberFormat="0" applyFill="0" applyAlignment="0" applyProtection="0"/>
    <xf numFmtId="0" fontId="18" fillId="16" borderId="180" applyNumberFormat="0" applyAlignment="0" applyProtection="0"/>
    <xf numFmtId="0" fontId="31" fillId="0" borderId="183" applyNumberFormat="0" applyFill="0" applyAlignment="0" applyProtection="0"/>
    <xf numFmtId="0" fontId="26" fillId="16" borderId="182" applyNumberFormat="0" applyAlignment="0" applyProtection="0"/>
    <xf numFmtId="0" fontId="31" fillId="0" borderId="183" applyNumberFormat="0" applyFill="0" applyAlignment="0" applyProtection="0"/>
    <xf numFmtId="0" fontId="23" fillId="7" borderId="180" applyNumberFormat="0" applyAlignment="0" applyProtection="0"/>
    <xf numFmtId="0" fontId="23" fillId="7" borderId="180" applyNumberFormat="0" applyAlignment="0" applyProtection="0"/>
    <xf numFmtId="0" fontId="18" fillId="16" borderId="180" applyNumberFormat="0" applyAlignment="0" applyProtection="0"/>
    <xf numFmtId="0" fontId="4" fillId="23" borderId="177" applyNumberFormat="0" applyFont="0" applyAlignment="0" applyProtection="0"/>
    <xf numFmtId="0" fontId="31" fillId="0" borderId="183" applyNumberFormat="0" applyFill="0" applyAlignment="0" applyProtection="0"/>
    <xf numFmtId="0" fontId="4" fillId="23" borderId="181" applyNumberFormat="0" applyFont="0" applyAlignment="0" applyProtection="0"/>
    <xf numFmtId="0" fontId="26" fillId="16" borderId="182" applyNumberFormat="0" applyAlignment="0" applyProtection="0"/>
    <xf numFmtId="0" fontId="26" fillId="16" borderId="182" applyNumberFormat="0" applyAlignment="0" applyProtection="0"/>
    <xf numFmtId="0" fontId="18" fillId="16" borderId="180" applyNumberFormat="0" applyAlignment="0" applyProtection="0"/>
    <xf numFmtId="0" fontId="23" fillId="7" borderId="180" applyNumberFormat="0" applyAlignment="0" applyProtection="0"/>
    <xf numFmtId="0" fontId="26" fillId="16" borderId="182" applyNumberFormat="0" applyAlignment="0" applyProtection="0"/>
    <xf numFmtId="0" fontId="31" fillId="0" borderId="183" applyNumberFormat="0" applyFill="0" applyAlignment="0" applyProtection="0"/>
    <xf numFmtId="0" fontId="18" fillId="16" borderId="176" applyNumberFormat="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79" applyNumberFormat="0" applyFill="0" applyAlignment="0" applyProtection="0"/>
    <xf numFmtId="0" fontId="26" fillId="16" borderId="178" applyNumberFormat="0" applyAlignment="0" applyProtection="0"/>
    <xf numFmtId="0" fontId="23" fillId="7" borderId="180" applyNumberFormat="0" applyAlignment="0" applyProtection="0"/>
    <xf numFmtId="0" fontId="18" fillId="16" borderId="180" applyNumberFormat="0" applyAlignment="0" applyProtection="0"/>
    <xf numFmtId="0" fontId="23" fillId="7" borderId="180" applyNumberFormat="0" applyAlignment="0" applyProtection="0"/>
    <xf numFmtId="0" fontId="4" fillId="23" borderId="181" applyNumberFormat="0" applyFont="0" applyAlignment="0" applyProtection="0"/>
    <xf numFmtId="0" fontId="4" fillId="23" borderId="181" applyNumberFormat="0" applyFont="0" applyAlignment="0" applyProtection="0"/>
    <xf numFmtId="0" fontId="23" fillId="7" borderId="180" applyNumberFormat="0" applyAlignment="0" applyProtection="0"/>
    <xf numFmtId="0" fontId="18" fillId="16" borderId="180" applyNumberFormat="0" applyAlignment="0" applyProtection="0"/>
    <xf numFmtId="0" fontId="26" fillId="16" borderId="178" applyNumberFormat="0" applyAlignment="0" applyProtection="0"/>
    <xf numFmtId="0" fontId="23" fillId="7" borderId="180" applyNumberFormat="0" applyAlignment="0" applyProtection="0"/>
    <xf numFmtId="0" fontId="4" fillId="23" borderId="181" applyNumberFormat="0" applyFont="0" applyAlignment="0" applyProtection="0"/>
    <xf numFmtId="0" fontId="26" fillId="16" borderId="182" applyNumberFormat="0" applyAlignment="0" applyProtection="0"/>
    <xf numFmtId="0" fontId="18" fillId="16" borderId="180" applyNumberFormat="0" applyAlignment="0" applyProtection="0"/>
    <xf numFmtId="0" fontId="23" fillId="7" borderId="180" applyNumberFormat="0" applyAlignment="0" applyProtection="0"/>
    <xf numFmtId="0" fontId="26" fillId="16" borderId="182" applyNumberFormat="0" applyAlignment="0" applyProtection="0"/>
    <xf numFmtId="0" fontId="18" fillId="16" borderId="180" applyNumberFormat="0" applyAlignment="0" applyProtection="0"/>
    <xf numFmtId="0" fontId="26" fillId="16" borderId="182" applyNumberFormat="0" applyAlignment="0" applyProtection="0"/>
    <xf numFmtId="0" fontId="26" fillId="16" borderId="182" applyNumberFormat="0" applyAlignment="0" applyProtection="0"/>
    <xf numFmtId="0" fontId="18" fillId="16" borderId="180" applyNumberFormat="0" applyAlignment="0" applyProtection="0"/>
    <xf numFmtId="0" fontId="31" fillId="0" borderId="183" applyNumberFormat="0" applyFill="0" applyAlignment="0" applyProtection="0"/>
    <xf numFmtId="0" fontId="18" fillId="16" borderId="176" applyNumberFormat="0" applyAlignment="0" applyProtection="0"/>
    <xf numFmtId="0" fontId="23" fillId="7" borderId="180" applyNumberForma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18" fillId="16" borderId="180" applyNumberFormat="0" applyAlignment="0" applyProtection="0"/>
    <xf numFmtId="0" fontId="18" fillId="16" borderId="180" applyNumberFormat="0" applyAlignment="0" applyProtection="0"/>
    <xf numFmtId="0" fontId="4" fillId="23" borderId="181" applyNumberFormat="0" applyFont="0" applyAlignment="0" applyProtection="0"/>
    <xf numFmtId="0" fontId="18" fillId="16" borderId="180" applyNumberFormat="0" applyAlignment="0" applyProtection="0"/>
    <xf numFmtId="0" fontId="31" fillId="0" borderId="183" applyNumberFormat="0" applyFill="0" applyAlignment="0" applyProtection="0"/>
    <xf numFmtId="0" fontId="4" fillId="23" borderId="181" applyNumberFormat="0" applyFont="0" applyAlignment="0" applyProtection="0"/>
    <xf numFmtId="0" fontId="18" fillId="16" borderId="180" applyNumberFormat="0" applyAlignment="0" applyProtection="0"/>
    <xf numFmtId="0" fontId="26" fillId="16" borderId="182" applyNumberFormat="0" applyAlignment="0" applyProtection="0"/>
    <xf numFmtId="0" fontId="4" fillId="23" borderId="181" applyNumberFormat="0" applyFont="0" applyAlignment="0" applyProtection="0"/>
    <xf numFmtId="0" fontId="4" fillId="23" borderId="181" applyNumberFormat="0" applyFont="0" applyAlignment="0" applyProtection="0"/>
    <xf numFmtId="0" fontId="26" fillId="16" borderId="182" applyNumberFormat="0" applyAlignment="0" applyProtection="0"/>
    <xf numFmtId="0" fontId="4" fillId="23" borderId="177" applyNumberFormat="0" applyFont="0" applyAlignment="0" applyProtection="0"/>
    <xf numFmtId="0" fontId="4" fillId="23" borderId="181" applyNumberFormat="0" applyFont="0" applyAlignment="0" applyProtection="0"/>
    <xf numFmtId="0" fontId="31" fillId="0" borderId="183" applyNumberFormat="0" applyFill="0" applyAlignment="0" applyProtection="0"/>
    <xf numFmtId="0" fontId="23" fillId="7" borderId="176" applyNumberFormat="0" applyAlignment="0" applyProtection="0"/>
    <xf numFmtId="0" fontId="23" fillId="7" borderId="180" applyNumberFormat="0" applyAlignment="0" applyProtection="0"/>
    <xf numFmtId="0" fontId="31" fillId="0" borderId="179" applyNumberFormat="0" applyFill="0" applyAlignment="0" applyProtection="0"/>
    <xf numFmtId="0" fontId="23" fillId="7" borderId="180" applyNumberFormat="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23" fillId="7" borderId="176" applyNumberFormat="0" applyAlignment="0" applyProtection="0"/>
    <xf numFmtId="0" fontId="23" fillId="7" borderId="176" applyNumberFormat="0" applyAlignment="0" applyProtection="0"/>
    <xf numFmtId="0" fontId="18" fillId="16" borderId="180" applyNumberFormat="0" applyAlignment="0" applyProtection="0"/>
    <xf numFmtId="0" fontId="23" fillId="7" borderId="180" applyNumberFormat="0" applyAlignment="0" applyProtection="0"/>
    <xf numFmtId="0" fontId="4" fillId="23" borderId="181" applyNumberFormat="0" applyFont="0" applyAlignment="0" applyProtection="0"/>
    <xf numFmtId="0" fontId="26" fillId="16" borderId="182" applyNumberFormat="0" applyAlignment="0" applyProtection="0"/>
    <xf numFmtId="0" fontId="23" fillId="7" borderId="180" applyNumberFormat="0" applyAlignment="0" applyProtection="0"/>
    <xf numFmtId="0" fontId="23" fillId="7" borderId="180" applyNumberFormat="0" applyAlignment="0" applyProtection="0"/>
    <xf numFmtId="0" fontId="31" fillId="0" borderId="183" applyNumberFormat="0" applyFill="0" applyAlignment="0" applyProtection="0"/>
    <xf numFmtId="0" fontId="18" fillId="16" borderId="180" applyNumberFormat="0" applyAlignment="0" applyProtection="0"/>
    <xf numFmtId="0" fontId="4" fillId="23" borderId="181" applyNumberFormat="0" applyFont="0" applyAlignment="0" applyProtection="0"/>
    <xf numFmtId="0" fontId="18" fillId="16"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18" fillId="16" borderId="180" applyNumberFormat="0" applyAlignment="0" applyProtection="0"/>
    <xf numFmtId="0" fontId="4" fillId="23" borderId="181" applyNumberFormat="0" applyFont="0" applyAlignment="0" applyProtection="0"/>
    <xf numFmtId="0" fontId="26" fillId="16" borderId="178" applyNumberFormat="0" applyAlignment="0" applyProtection="0"/>
    <xf numFmtId="0" fontId="31" fillId="0" borderId="183" applyNumberFormat="0" applyFill="0" applyAlignment="0" applyProtection="0"/>
    <xf numFmtId="0" fontId="31" fillId="0" borderId="179" applyNumberFormat="0" applyFill="0" applyAlignment="0" applyProtection="0"/>
    <xf numFmtId="0" fontId="31" fillId="0" borderId="183" applyNumberFormat="0" applyFill="0" applyAlignment="0" applyProtection="0"/>
    <xf numFmtId="0" fontId="18" fillId="16" borderId="180" applyNumberFormat="0" applyAlignment="0" applyProtection="0"/>
    <xf numFmtId="0" fontId="26" fillId="16" borderId="182" applyNumberFormat="0" applyAlignment="0" applyProtection="0"/>
    <xf numFmtId="0" fontId="23" fillId="7" borderId="180" applyNumberFormat="0" applyAlignment="0" applyProtection="0"/>
    <xf numFmtId="0" fontId="26" fillId="16" borderId="182" applyNumberFormat="0" applyAlignment="0" applyProtection="0"/>
    <xf numFmtId="0" fontId="31" fillId="0" borderId="183" applyNumberFormat="0" applyFill="0" applyAlignment="0" applyProtection="0"/>
    <xf numFmtId="0" fontId="31" fillId="0" borderId="183" applyNumberFormat="0" applyFill="0" applyAlignment="0" applyProtection="0"/>
    <xf numFmtId="0" fontId="4" fillId="23" borderId="181" applyNumberFormat="0" applyFont="0" applyAlignment="0" applyProtection="0"/>
    <xf numFmtId="0" fontId="23" fillId="7" borderId="176" applyNumberFormat="0" applyAlignment="0" applyProtection="0"/>
    <xf numFmtId="0" fontId="23" fillId="7" borderId="180" applyNumberFormat="0" applyAlignment="0" applyProtection="0"/>
    <xf numFmtId="0" fontId="18" fillId="16" borderId="180" applyNumberFormat="0" applyAlignment="0" applyProtection="0"/>
    <xf numFmtId="0" fontId="31" fillId="0" borderId="183" applyNumberFormat="0" applyFill="0" applyAlignment="0" applyProtection="0"/>
    <xf numFmtId="0" fontId="4" fillId="23" borderId="181" applyNumberFormat="0" applyFont="0" applyAlignment="0" applyProtection="0"/>
    <xf numFmtId="0" fontId="31" fillId="0" borderId="183" applyNumberFormat="0" applyFill="0" applyAlignment="0" applyProtection="0"/>
    <xf numFmtId="0" fontId="4" fillId="23" borderId="177" applyNumberFormat="0" applyFont="0" applyAlignment="0" applyProtection="0"/>
    <xf numFmtId="0" fontId="18" fillId="16" borderId="176" applyNumberFormat="0" applyAlignment="0" applyProtection="0"/>
    <xf numFmtId="0" fontId="4" fillId="23" borderId="181" applyNumberFormat="0" applyFont="0" applyAlignment="0" applyProtection="0"/>
    <xf numFmtId="0" fontId="18" fillId="16" borderId="180" applyNumberForma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26" fillId="16" borderId="182" applyNumberFormat="0" applyAlignment="0" applyProtection="0"/>
    <xf numFmtId="0" fontId="31" fillId="0" borderId="183" applyNumberFormat="0" applyFill="0" applyAlignment="0" applyProtection="0"/>
    <xf numFmtId="0" fontId="18" fillId="16" borderId="180" applyNumberFormat="0" applyAlignment="0" applyProtection="0"/>
    <xf numFmtId="0" fontId="31" fillId="0" borderId="183" applyNumberFormat="0" applyFill="0" applyAlignment="0" applyProtection="0"/>
    <xf numFmtId="0" fontId="26" fillId="16" borderId="182" applyNumberFormat="0" applyAlignment="0" applyProtection="0"/>
    <xf numFmtId="0" fontId="23" fillId="7" borderId="180" applyNumberFormat="0" applyAlignment="0" applyProtection="0"/>
    <xf numFmtId="0" fontId="4" fillId="23" borderId="177" applyNumberFormat="0" applyFont="0" applyAlignment="0" applyProtection="0"/>
    <xf numFmtId="0" fontId="23" fillId="7" borderId="180" applyNumberFormat="0" applyAlignment="0" applyProtection="0"/>
    <xf numFmtId="0" fontId="4" fillId="23" borderId="181" applyNumberFormat="0" applyFont="0" applyAlignment="0" applyProtection="0"/>
    <xf numFmtId="0" fontId="26" fillId="16" borderId="182" applyNumberFormat="0" applyAlignment="0" applyProtection="0"/>
    <xf numFmtId="0" fontId="4" fillId="23" borderId="181" applyNumberFormat="0" applyFont="0" applyAlignment="0" applyProtection="0"/>
    <xf numFmtId="0" fontId="23" fillId="7" borderId="180" applyNumberFormat="0" applyAlignment="0" applyProtection="0"/>
    <xf numFmtId="0" fontId="18" fillId="16" borderId="180" applyNumberFormat="0" applyAlignment="0" applyProtection="0"/>
    <xf numFmtId="0" fontId="18" fillId="16" borderId="180" applyNumberFormat="0" applyAlignment="0" applyProtection="0"/>
    <xf numFmtId="0" fontId="31" fillId="0" borderId="183" applyNumberFormat="0" applyFill="0" applyAlignment="0" applyProtection="0"/>
    <xf numFmtId="0" fontId="26" fillId="16" borderId="182" applyNumberFormat="0" applyAlignment="0" applyProtection="0"/>
    <xf numFmtId="0" fontId="4" fillId="23" borderId="181" applyNumberFormat="0" applyFont="0" applyAlignment="0" applyProtection="0"/>
    <xf numFmtId="0" fontId="31" fillId="0" borderId="183" applyNumberFormat="0" applyFill="0" applyAlignment="0" applyProtection="0"/>
    <xf numFmtId="0" fontId="26" fillId="16" borderId="178" applyNumberFormat="0" applyAlignment="0" applyProtection="0"/>
    <xf numFmtId="0" fontId="23" fillId="7" borderId="180" applyNumberFormat="0" applyAlignment="0" applyProtection="0"/>
    <xf numFmtId="0" fontId="23" fillId="7" borderId="180" applyNumberFormat="0" applyAlignment="0" applyProtection="0"/>
    <xf numFmtId="0" fontId="4" fillId="23" borderId="177" applyNumberFormat="0" applyFont="0" applyAlignment="0" applyProtection="0"/>
    <xf numFmtId="0" fontId="4" fillId="23" borderId="181" applyNumberFormat="0" applyFont="0" applyAlignment="0" applyProtection="0"/>
    <xf numFmtId="0" fontId="18" fillId="16" borderId="180" applyNumberFormat="0" applyAlignment="0" applyProtection="0"/>
    <xf numFmtId="0" fontId="26" fillId="16" borderId="178" applyNumberFormat="0" applyAlignment="0" applyProtection="0"/>
    <xf numFmtId="0" fontId="26" fillId="16" borderId="182" applyNumberFormat="0" applyAlignment="0" applyProtection="0"/>
    <xf numFmtId="0" fontId="18" fillId="16" borderId="180" applyNumberFormat="0" applyAlignment="0" applyProtection="0"/>
    <xf numFmtId="0" fontId="18" fillId="16" borderId="180" applyNumberFormat="0" applyAlignment="0" applyProtection="0"/>
    <xf numFmtId="0" fontId="4" fillId="23" borderId="177" applyNumberFormat="0" applyFont="0" applyAlignment="0" applyProtection="0"/>
    <xf numFmtId="0" fontId="26" fillId="16" borderId="182" applyNumberFormat="0" applyAlignment="0" applyProtection="0"/>
    <xf numFmtId="0" fontId="18" fillId="16" borderId="176" applyNumberFormat="0" applyAlignment="0" applyProtection="0"/>
    <xf numFmtId="0" fontId="31" fillId="0" borderId="183" applyNumberFormat="0" applyFill="0" applyAlignment="0" applyProtection="0"/>
    <xf numFmtId="0" fontId="31" fillId="0" borderId="183" applyNumberFormat="0" applyFill="0" applyAlignment="0" applyProtection="0"/>
    <xf numFmtId="0" fontId="18" fillId="16" borderId="180" applyNumberFormat="0" applyAlignment="0" applyProtection="0"/>
    <xf numFmtId="0" fontId="18" fillId="16" borderId="180" applyNumberFormat="0" applyAlignment="0" applyProtection="0"/>
    <xf numFmtId="0" fontId="26" fillId="16" borderId="182" applyNumberFormat="0" applyAlignment="0" applyProtection="0"/>
    <xf numFmtId="0" fontId="31" fillId="0" borderId="183" applyNumberFormat="0" applyFill="0" applyAlignment="0" applyProtection="0"/>
    <xf numFmtId="0" fontId="31" fillId="0" borderId="183" applyNumberFormat="0" applyFill="0" applyAlignment="0" applyProtection="0"/>
    <xf numFmtId="0" fontId="18" fillId="16" borderId="180" applyNumberFormat="0" applyAlignment="0" applyProtection="0"/>
    <xf numFmtId="0" fontId="23" fillId="7" borderId="180" applyNumberFormat="0" applyAlignment="0" applyProtection="0"/>
    <xf numFmtId="0" fontId="18" fillId="16" borderId="180" applyNumberFormat="0" applyAlignment="0" applyProtection="0"/>
    <xf numFmtId="0" fontId="4" fillId="23" borderId="181" applyNumberFormat="0" applyFont="0" applyAlignment="0" applyProtection="0"/>
    <xf numFmtId="0" fontId="4" fillId="23" borderId="181" applyNumberFormat="0" applyFont="0" applyAlignment="0" applyProtection="0"/>
    <xf numFmtId="0" fontId="18" fillId="16" borderId="180" applyNumberFormat="0" applyAlignment="0" applyProtection="0"/>
    <xf numFmtId="0" fontId="31" fillId="0" borderId="183" applyNumberFormat="0" applyFill="0" applyAlignment="0" applyProtection="0"/>
    <xf numFmtId="0" fontId="18" fillId="16" borderId="180" applyNumberFormat="0" applyAlignment="0" applyProtection="0"/>
    <xf numFmtId="0" fontId="23" fillId="7" borderId="180" applyNumberFormat="0" applyAlignment="0" applyProtection="0"/>
    <xf numFmtId="0" fontId="18" fillId="16" borderId="180" applyNumberFormat="0" applyAlignment="0" applyProtection="0"/>
    <xf numFmtId="0" fontId="18" fillId="16" borderId="180" applyNumberFormat="0" applyAlignment="0" applyProtection="0"/>
    <xf numFmtId="0" fontId="23" fillId="7" borderId="180" applyNumberFormat="0" applyAlignment="0" applyProtection="0"/>
    <xf numFmtId="0" fontId="26" fillId="16" borderId="182" applyNumberFormat="0" applyAlignment="0" applyProtection="0"/>
    <xf numFmtId="0" fontId="31" fillId="0" borderId="183" applyNumberFormat="0" applyFill="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4" fillId="23" borderId="181" applyNumberFormat="0" applyFont="0" applyAlignment="0" applyProtection="0"/>
    <xf numFmtId="0" fontId="23" fillId="7" borderId="180" applyNumberFormat="0" applyAlignment="0" applyProtection="0"/>
    <xf numFmtId="0" fontId="31" fillId="0" borderId="183" applyNumberFormat="0" applyFill="0" applyAlignment="0" applyProtection="0"/>
    <xf numFmtId="0" fontId="26" fillId="16" borderId="182" applyNumberFormat="0" applyAlignment="0" applyProtection="0"/>
    <xf numFmtId="0" fontId="23" fillId="7" borderId="180" applyNumberFormat="0" applyAlignment="0" applyProtection="0"/>
    <xf numFmtId="0" fontId="4" fillId="23" borderId="181" applyNumberFormat="0" applyFont="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18" fillId="16" borderId="180" applyNumberFormat="0" applyAlignment="0" applyProtection="0"/>
    <xf numFmtId="0" fontId="26" fillId="16" borderId="178" applyNumberFormat="0" applyAlignment="0" applyProtection="0"/>
    <xf numFmtId="0" fontId="26" fillId="16" borderId="182" applyNumberFormat="0" applyAlignment="0" applyProtection="0"/>
    <xf numFmtId="0" fontId="4" fillId="23" borderId="181" applyNumberFormat="0" applyFont="0" applyAlignment="0" applyProtection="0"/>
    <xf numFmtId="0" fontId="18" fillId="16" borderId="180" applyNumberFormat="0" applyAlignment="0" applyProtection="0"/>
    <xf numFmtId="0" fontId="31" fillId="0" borderId="183" applyNumberFormat="0" applyFill="0" applyAlignment="0" applyProtection="0"/>
    <xf numFmtId="0" fontId="4" fillId="23" borderId="181" applyNumberFormat="0" applyFont="0" applyAlignment="0" applyProtection="0"/>
    <xf numFmtId="0" fontId="31" fillId="0" borderId="183" applyNumberFormat="0" applyFill="0" applyAlignment="0" applyProtection="0"/>
    <xf numFmtId="0" fontId="23" fillId="7" borderId="180" applyNumberFormat="0" applyAlignment="0" applyProtection="0"/>
    <xf numFmtId="0" fontId="4" fillId="23" borderId="181" applyNumberFormat="0" applyFont="0" applyAlignment="0" applyProtection="0"/>
    <xf numFmtId="0" fontId="26" fillId="16" borderId="182" applyNumberFormat="0" applyAlignment="0" applyProtection="0"/>
    <xf numFmtId="0" fontId="18" fillId="16" borderId="180" applyNumberFormat="0" applyAlignment="0" applyProtection="0"/>
    <xf numFmtId="0" fontId="26" fillId="16" borderId="182" applyNumberFormat="0" applyAlignment="0" applyProtection="0"/>
    <xf numFmtId="0" fontId="18" fillId="16" borderId="180" applyNumberFormat="0" applyAlignment="0" applyProtection="0"/>
    <xf numFmtId="0" fontId="31" fillId="0" borderId="183" applyNumberFormat="0" applyFill="0" applyAlignment="0" applyProtection="0"/>
    <xf numFmtId="0" fontId="26" fillId="16" borderId="182" applyNumberFormat="0" applyAlignment="0" applyProtection="0"/>
    <xf numFmtId="0" fontId="4" fillId="23" borderId="181" applyNumberFormat="0" applyFont="0" applyAlignment="0" applyProtection="0"/>
    <xf numFmtId="0" fontId="26" fillId="16" borderId="178" applyNumberFormat="0" applyAlignment="0" applyProtection="0"/>
    <xf numFmtId="0" fontId="26" fillId="16" borderId="182" applyNumberFormat="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23" fillId="7" borderId="180" applyNumberFormat="0" applyAlignment="0" applyProtection="0"/>
    <xf numFmtId="0" fontId="26" fillId="16" borderId="182" applyNumberFormat="0" applyAlignment="0" applyProtection="0"/>
    <xf numFmtId="0" fontId="23" fillId="7" borderId="180" applyNumberFormat="0" applyAlignment="0" applyProtection="0"/>
    <xf numFmtId="0" fontId="26" fillId="16" borderId="182" applyNumberFormat="0" applyAlignment="0" applyProtection="0"/>
    <xf numFmtId="0" fontId="4" fillId="23" borderId="181" applyNumberFormat="0" applyFont="0" applyAlignment="0" applyProtection="0"/>
    <xf numFmtId="0" fontId="26" fillId="16" borderId="182" applyNumberFormat="0" applyAlignment="0" applyProtection="0"/>
    <xf numFmtId="0" fontId="18" fillId="16" borderId="180" applyNumberFormat="0" applyAlignment="0" applyProtection="0"/>
    <xf numFmtId="0" fontId="18" fillId="16" borderId="180" applyNumberFormat="0" applyAlignment="0" applyProtection="0"/>
    <xf numFmtId="0" fontId="23" fillId="7" borderId="180" applyNumberFormat="0" applyAlignment="0" applyProtection="0"/>
    <xf numFmtId="0" fontId="26" fillId="16" borderId="178" applyNumberFormat="0" applyAlignment="0" applyProtection="0"/>
    <xf numFmtId="0" fontId="23" fillId="7" borderId="176" applyNumberFormat="0" applyAlignment="0" applyProtection="0"/>
    <xf numFmtId="0" fontId="23" fillId="7" borderId="180" applyNumberFormat="0" applyAlignment="0" applyProtection="0"/>
    <xf numFmtId="0" fontId="4" fillId="23" borderId="181" applyNumberFormat="0" applyFont="0" applyAlignment="0" applyProtection="0"/>
    <xf numFmtId="0" fontId="23" fillId="7" borderId="180" applyNumberFormat="0" applyAlignment="0" applyProtection="0"/>
    <xf numFmtId="0" fontId="26" fillId="16" borderId="182" applyNumberFormat="0" applyAlignment="0" applyProtection="0"/>
    <xf numFmtId="0" fontId="26" fillId="16" borderId="182" applyNumberFormat="0" applyAlignment="0" applyProtection="0"/>
    <xf numFmtId="0" fontId="18" fillId="16" borderId="180" applyNumberFormat="0" applyAlignment="0" applyProtection="0"/>
    <xf numFmtId="0" fontId="31" fillId="0" borderId="183" applyNumberFormat="0" applyFill="0" applyAlignment="0" applyProtection="0"/>
    <xf numFmtId="0" fontId="4" fillId="23" borderId="181" applyNumberFormat="0" applyFont="0" applyAlignment="0" applyProtection="0"/>
    <xf numFmtId="0" fontId="31" fillId="0" borderId="183" applyNumberFormat="0" applyFill="0" applyAlignment="0" applyProtection="0"/>
    <xf numFmtId="0" fontId="26" fillId="16" borderId="182" applyNumberFormat="0" applyAlignment="0" applyProtection="0"/>
    <xf numFmtId="0" fontId="31" fillId="0" borderId="179" applyNumberFormat="0" applyFill="0" applyAlignment="0" applyProtection="0"/>
    <xf numFmtId="0" fontId="31" fillId="0" borderId="183" applyNumberFormat="0" applyFill="0" applyAlignment="0" applyProtection="0"/>
    <xf numFmtId="0" fontId="4" fillId="23" borderId="181" applyNumberFormat="0" applyFont="0" applyAlignment="0" applyProtection="0"/>
    <xf numFmtId="0" fontId="18" fillId="16" borderId="180" applyNumberFormat="0" applyAlignment="0" applyProtection="0"/>
    <xf numFmtId="0" fontId="31" fillId="0" borderId="183" applyNumberFormat="0" applyFill="0" applyAlignment="0" applyProtection="0"/>
    <xf numFmtId="0" fontId="4" fillId="23" borderId="181" applyNumberFormat="0" applyFont="0" applyAlignment="0" applyProtection="0"/>
    <xf numFmtId="0" fontId="23" fillId="7" borderId="180" applyNumberFormat="0" applyAlignment="0" applyProtection="0"/>
    <xf numFmtId="0" fontId="23" fillId="7" borderId="180" applyNumberFormat="0" applyAlignment="0" applyProtection="0"/>
    <xf numFmtId="0" fontId="4" fillId="23" borderId="181" applyNumberFormat="0" applyFont="0" applyAlignment="0" applyProtection="0"/>
    <xf numFmtId="0" fontId="31" fillId="0" borderId="183" applyNumberFormat="0" applyFill="0" applyAlignment="0" applyProtection="0"/>
    <xf numFmtId="0" fontId="4" fillId="23" borderId="181" applyNumberFormat="0" applyFont="0" applyAlignment="0" applyProtection="0"/>
    <xf numFmtId="0" fontId="4" fillId="23" borderId="181" applyNumberFormat="0" applyFont="0" applyAlignment="0" applyProtection="0"/>
    <xf numFmtId="0" fontId="31" fillId="0" borderId="183" applyNumberFormat="0" applyFill="0" applyAlignment="0" applyProtection="0"/>
    <xf numFmtId="0" fontId="18" fillId="16" borderId="180" applyNumberFormat="0" applyAlignment="0" applyProtection="0"/>
    <xf numFmtId="0" fontId="31" fillId="0" borderId="183" applyNumberFormat="0" applyFill="0" applyAlignment="0" applyProtection="0"/>
    <xf numFmtId="0" fontId="23" fillId="7" borderId="180" applyNumberFormat="0" applyAlignment="0" applyProtection="0"/>
    <xf numFmtId="0" fontId="18" fillId="16"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76" applyNumberFormat="0" applyAlignment="0" applyProtection="0"/>
    <xf numFmtId="0" fontId="18" fillId="16" borderId="180" applyNumberFormat="0" applyAlignment="0" applyProtection="0"/>
    <xf numFmtId="0" fontId="18" fillId="16" borderId="180" applyNumberFormat="0" applyAlignment="0" applyProtection="0"/>
    <xf numFmtId="0" fontId="4" fillId="23" borderId="181" applyNumberFormat="0" applyFont="0" applyAlignment="0" applyProtection="0"/>
    <xf numFmtId="0" fontId="31" fillId="0" borderId="183" applyNumberFormat="0" applyFill="0" applyAlignment="0" applyProtection="0"/>
    <xf numFmtId="0" fontId="18" fillId="16" borderId="180" applyNumberFormat="0" applyAlignment="0" applyProtection="0"/>
    <xf numFmtId="0" fontId="4" fillId="23" borderId="181" applyNumberFormat="0" applyFont="0" applyAlignment="0" applyProtection="0"/>
    <xf numFmtId="0" fontId="4" fillId="23" borderId="181" applyNumberFormat="0" applyFont="0" applyAlignment="0" applyProtection="0"/>
    <xf numFmtId="0" fontId="23" fillId="7" borderId="180" applyNumberFormat="0" applyAlignment="0" applyProtection="0"/>
    <xf numFmtId="0" fontId="26" fillId="16" borderId="182" applyNumberFormat="0" applyAlignment="0" applyProtection="0"/>
    <xf numFmtId="0" fontId="31" fillId="0" borderId="183" applyNumberFormat="0" applyFill="0" applyAlignment="0" applyProtection="0"/>
    <xf numFmtId="0" fontId="4" fillId="23" borderId="181" applyNumberFormat="0" applyFont="0" applyAlignment="0" applyProtection="0"/>
    <xf numFmtId="0" fontId="18" fillId="16" borderId="180" applyNumberFormat="0" applyAlignment="0" applyProtection="0"/>
    <xf numFmtId="0" fontId="4" fillId="23" borderId="181" applyNumberFormat="0" applyFont="0" applyAlignment="0" applyProtection="0"/>
    <xf numFmtId="0" fontId="23" fillId="7" borderId="180" applyNumberFormat="0" applyAlignment="0" applyProtection="0"/>
    <xf numFmtId="0" fontId="18" fillId="16" borderId="180" applyNumberFormat="0" applyAlignment="0" applyProtection="0"/>
    <xf numFmtId="0" fontId="18" fillId="16" borderId="176" applyNumberFormat="0" applyAlignment="0" applyProtection="0"/>
    <xf numFmtId="0" fontId="18" fillId="16" borderId="180" applyNumberFormat="0" applyAlignment="0" applyProtection="0"/>
    <xf numFmtId="0" fontId="4" fillId="23" borderId="181" applyNumberFormat="0" applyFont="0" applyAlignment="0" applyProtection="0"/>
    <xf numFmtId="0" fontId="23" fillId="7" borderId="180" applyNumberFormat="0" applyAlignment="0" applyProtection="0"/>
    <xf numFmtId="0" fontId="26" fillId="16" borderId="182" applyNumberFormat="0" applyAlignment="0" applyProtection="0"/>
    <xf numFmtId="0" fontId="4" fillId="23" borderId="181" applyNumberFormat="0" applyFont="0" applyAlignment="0" applyProtection="0"/>
    <xf numFmtId="0" fontId="23" fillId="7" borderId="176" applyNumberFormat="0" applyAlignment="0" applyProtection="0"/>
    <xf numFmtId="0" fontId="26" fillId="16" borderId="182" applyNumberFormat="0" applyAlignment="0" applyProtection="0"/>
    <xf numFmtId="0" fontId="26" fillId="16" borderId="178" applyNumberFormat="0" applyAlignment="0" applyProtection="0"/>
    <xf numFmtId="0" fontId="4" fillId="23" borderId="181" applyNumberFormat="0" applyFont="0" applyAlignment="0" applyProtection="0"/>
    <xf numFmtId="0" fontId="26" fillId="16" borderId="182" applyNumberFormat="0" applyAlignment="0" applyProtection="0"/>
    <xf numFmtId="0" fontId="31" fillId="0" borderId="183" applyNumberFormat="0" applyFill="0" applyAlignment="0" applyProtection="0"/>
    <xf numFmtId="0" fontId="31" fillId="0" borderId="183" applyNumberFormat="0" applyFill="0" applyAlignment="0" applyProtection="0"/>
    <xf numFmtId="0" fontId="18" fillId="16" borderId="180"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6" fillId="16" borderId="182" applyNumberFormat="0" applyAlignment="0" applyProtection="0"/>
    <xf numFmtId="0" fontId="18" fillId="16" borderId="180" applyNumberFormat="0" applyAlignment="0" applyProtection="0"/>
    <xf numFmtId="0" fontId="23" fillId="7" borderId="180" applyNumberFormat="0" applyAlignment="0" applyProtection="0"/>
    <xf numFmtId="0" fontId="18" fillId="16" borderId="180" applyNumberFormat="0" applyAlignment="0" applyProtection="0"/>
    <xf numFmtId="0" fontId="31" fillId="0" borderId="183" applyNumberFormat="0" applyFill="0" applyAlignment="0" applyProtection="0"/>
    <xf numFmtId="0" fontId="4" fillId="23" borderId="181" applyNumberFormat="0" applyFont="0" applyAlignment="0" applyProtection="0"/>
    <xf numFmtId="0" fontId="18" fillId="16" borderId="180" applyNumberFormat="0" applyAlignment="0" applyProtection="0"/>
    <xf numFmtId="0" fontId="4" fillId="23" borderId="181" applyNumberFormat="0" applyFont="0" applyAlignment="0" applyProtection="0"/>
    <xf numFmtId="0" fontId="18" fillId="16" borderId="180" applyNumberFormat="0" applyAlignment="0" applyProtection="0"/>
    <xf numFmtId="0" fontId="31" fillId="0" borderId="183" applyNumberFormat="0" applyFill="0" applyAlignment="0" applyProtection="0"/>
    <xf numFmtId="0" fontId="31" fillId="0" borderId="183" applyNumberFormat="0" applyFill="0" applyAlignment="0" applyProtection="0"/>
    <xf numFmtId="0" fontId="18" fillId="16" borderId="180" applyNumberForma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18" fillId="16" borderId="180" applyNumberFormat="0" applyAlignment="0" applyProtection="0"/>
    <xf numFmtId="0" fontId="4" fillId="23" borderId="177" applyNumberFormat="0" applyFont="0" applyAlignment="0" applyProtection="0"/>
    <xf numFmtId="0" fontId="18" fillId="16" borderId="180" applyNumberFormat="0" applyAlignment="0" applyProtection="0"/>
    <xf numFmtId="0" fontId="31" fillId="0" borderId="183" applyNumberFormat="0" applyFill="0" applyAlignment="0" applyProtection="0"/>
    <xf numFmtId="0" fontId="18" fillId="16" borderId="180" applyNumberFormat="0" applyAlignment="0" applyProtection="0"/>
    <xf numFmtId="0" fontId="31" fillId="0" borderId="183" applyNumberFormat="0" applyFill="0" applyAlignment="0" applyProtection="0"/>
    <xf numFmtId="0" fontId="4" fillId="23" borderId="181" applyNumberFormat="0" applyFont="0" applyAlignment="0" applyProtection="0"/>
    <xf numFmtId="0" fontId="26" fillId="16" borderId="182" applyNumberFormat="0" applyAlignment="0" applyProtection="0"/>
    <xf numFmtId="0" fontId="23" fillId="7" borderId="180" applyNumberFormat="0" applyAlignment="0" applyProtection="0"/>
    <xf numFmtId="0" fontId="18" fillId="16" borderId="180" applyNumberFormat="0" applyAlignment="0" applyProtection="0"/>
    <xf numFmtId="0" fontId="4" fillId="23" borderId="181" applyNumberFormat="0" applyFont="0" applyAlignment="0" applyProtection="0"/>
    <xf numFmtId="0" fontId="26" fillId="16" borderId="182" applyNumberFormat="0" applyAlignment="0" applyProtection="0"/>
    <xf numFmtId="0" fontId="23" fillId="7" borderId="180" applyNumberFormat="0" applyAlignment="0" applyProtection="0"/>
    <xf numFmtId="0" fontId="4" fillId="23" borderId="181" applyNumberFormat="0" applyFont="0" applyAlignment="0" applyProtection="0"/>
    <xf numFmtId="0" fontId="4" fillId="23" borderId="181" applyNumberFormat="0" applyFont="0" applyAlignment="0" applyProtection="0"/>
    <xf numFmtId="0" fontId="26" fillId="16" borderId="182" applyNumberFormat="0" applyAlignment="0" applyProtection="0"/>
    <xf numFmtId="0" fontId="4" fillId="23" borderId="181" applyNumberFormat="0" applyFont="0" applyAlignment="0" applyProtection="0"/>
    <xf numFmtId="0" fontId="26" fillId="16" borderId="182" applyNumberFormat="0" applyAlignment="0" applyProtection="0"/>
    <xf numFmtId="0" fontId="26" fillId="16" borderId="182" applyNumberFormat="0" applyAlignment="0" applyProtection="0"/>
    <xf numFmtId="0" fontId="4" fillId="23" borderId="177" applyNumberFormat="0" applyFont="0" applyAlignment="0" applyProtection="0"/>
    <xf numFmtId="0" fontId="31" fillId="0" borderId="183" applyNumberFormat="0" applyFill="0" applyAlignment="0" applyProtection="0"/>
    <xf numFmtId="0" fontId="23" fillId="7" borderId="176" applyNumberFormat="0" applyAlignment="0" applyProtection="0"/>
    <xf numFmtId="0" fontId="26" fillId="16" borderId="178" applyNumberFormat="0" applyAlignment="0" applyProtection="0"/>
    <xf numFmtId="0" fontId="26" fillId="16" borderId="182" applyNumberFormat="0" applyAlignment="0" applyProtection="0"/>
    <xf numFmtId="0" fontId="23" fillId="7" borderId="180" applyNumberFormat="0" applyAlignment="0" applyProtection="0"/>
    <xf numFmtId="0" fontId="4" fillId="23" borderId="181" applyNumberFormat="0" applyFon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4" fillId="23" borderId="181" applyNumberFormat="0" applyFont="0" applyAlignment="0" applyProtection="0"/>
    <xf numFmtId="0" fontId="31" fillId="0" borderId="183" applyNumberFormat="0" applyFill="0" applyAlignment="0" applyProtection="0"/>
    <xf numFmtId="0" fontId="31" fillId="0" borderId="183" applyNumberFormat="0" applyFill="0" applyAlignment="0" applyProtection="0"/>
    <xf numFmtId="0" fontId="26" fillId="16" borderId="182" applyNumberFormat="0" applyAlignment="0" applyProtection="0"/>
    <xf numFmtId="0" fontId="26" fillId="16" borderId="178" applyNumberFormat="0" applyAlignment="0" applyProtection="0"/>
    <xf numFmtId="0" fontId="4" fillId="23" borderId="181" applyNumberFormat="0" applyFont="0" applyAlignment="0" applyProtection="0"/>
    <xf numFmtId="0" fontId="31" fillId="0" borderId="183" applyNumberFormat="0" applyFill="0" applyAlignment="0" applyProtection="0"/>
    <xf numFmtId="0" fontId="26" fillId="16" borderId="182" applyNumberFormat="0" applyAlignment="0" applyProtection="0"/>
    <xf numFmtId="0" fontId="26" fillId="16" borderId="182" applyNumberFormat="0" applyAlignment="0" applyProtection="0"/>
    <xf numFmtId="0" fontId="4" fillId="23" borderId="181" applyNumberFormat="0" applyFont="0" applyAlignment="0" applyProtection="0"/>
    <xf numFmtId="0" fontId="26" fillId="16" borderId="182" applyNumberFormat="0" applyAlignment="0" applyProtection="0"/>
    <xf numFmtId="0" fontId="18" fillId="16" borderId="180" applyNumberFormat="0" applyAlignment="0" applyProtection="0"/>
    <xf numFmtId="0" fontId="4" fillId="23" borderId="181" applyNumberFormat="0" applyFont="0" applyAlignment="0" applyProtection="0"/>
    <xf numFmtId="0" fontId="31" fillId="0" borderId="183" applyNumberFormat="0" applyFill="0" applyAlignment="0" applyProtection="0"/>
    <xf numFmtId="0" fontId="4" fillId="23" borderId="177" applyNumberFormat="0" applyFont="0" applyAlignment="0" applyProtection="0"/>
    <xf numFmtId="0" fontId="4" fillId="23" borderId="181" applyNumberFormat="0" applyFont="0" applyAlignment="0" applyProtection="0"/>
    <xf numFmtId="0" fontId="26" fillId="16" borderId="182" applyNumberFormat="0" applyAlignment="0" applyProtection="0"/>
    <xf numFmtId="0" fontId="18" fillId="16" borderId="180" applyNumberFormat="0" applyAlignment="0" applyProtection="0"/>
    <xf numFmtId="0" fontId="4" fillId="23" borderId="181" applyNumberFormat="0" applyFont="0" applyAlignment="0" applyProtection="0"/>
    <xf numFmtId="0" fontId="26" fillId="16" borderId="182" applyNumberFormat="0" applyAlignment="0" applyProtection="0"/>
    <xf numFmtId="0" fontId="23" fillId="7" borderId="180" applyNumberFormat="0" applyAlignment="0" applyProtection="0"/>
    <xf numFmtId="0" fontId="26" fillId="16" borderId="182" applyNumberFormat="0" applyAlignment="0" applyProtection="0"/>
    <xf numFmtId="0" fontId="18" fillId="16" borderId="180" applyNumberFormat="0" applyAlignment="0" applyProtection="0"/>
    <xf numFmtId="0" fontId="23" fillId="7" borderId="180" applyNumberFormat="0" applyAlignment="0" applyProtection="0"/>
    <xf numFmtId="0" fontId="18" fillId="16" borderId="180" applyNumberFormat="0" applyAlignment="0" applyProtection="0"/>
    <xf numFmtId="0" fontId="18" fillId="16" borderId="180" applyNumberFormat="0" applyAlignment="0" applyProtection="0"/>
    <xf numFmtId="0" fontId="31" fillId="0" borderId="183" applyNumberFormat="0" applyFill="0" applyAlignment="0" applyProtection="0"/>
    <xf numFmtId="0" fontId="23" fillId="7" borderId="180" applyNumberFormat="0" applyAlignment="0" applyProtection="0"/>
    <xf numFmtId="0" fontId="4" fillId="23" borderId="177" applyNumberFormat="0" applyFont="0" applyAlignment="0" applyProtection="0"/>
    <xf numFmtId="0" fontId="26" fillId="16" borderId="182" applyNumberFormat="0" applyAlignment="0" applyProtection="0"/>
    <xf numFmtId="0" fontId="4" fillId="23" borderId="181" applyNumberFormat="0" applyFont="0" applyAlignment="0" applyProtection="0"/>
    <xf numFmtId="0" fontId="18" fillId="16" borderId="180" applyNumberFormat="0" applyAlignment="0" applyProtection="0"/>
    <xf numFmtId="0" fontId="26" fillId="16" borderId="182" applyNumberFormat="0" applyAlignment="0" applyProtection="0"/>
    <xf numFmtId="0" fontId="26" fillId="16" borderId="182" applyNumberFormat="0" applyAlignment="0" applyProtection="0"/>
    <xf numFmtId="0" fontId="4" fillId="23" borderId="177" applyNumberFormat="0" applyFont="0" applyAlignment="0" applyProtection="0"/>
    <xf numFmtId="0" fontId="31" fillId="0" borderId="179" applyNumberFormat="0" applyFill="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4" fillId="23" borderId="181" applyNumberFormat="0" applyFont="0" applyAlignment="0" applyProtection="0"/>
    <xf numFmtId="0" fontId="18" fillId="16" borderId="180" applyNumberFormat="0" applyAlignment="0" applyProtection="0"/>
    <xf numFmtId="0" fontId="18" fillId="16" borderId="180" applyNumberFormat="0" applyAlignment="0" applyProtection="0"/>
    <xf numFmtId="0" fontId="4" fillId="23" borderId="181" applyNumberFormat="0" applyFont="0" applyAlignment="0" applyProtection="0"/>
    <xf numFmtId="0" fontId="4" fillId="23" borderId="181" applyNumberFormat="0" applyFont="0" applyAlignment="0" applyProtection="0"/>
    <xf numFmtId="0" fontId="23" fillId="7" borderId="180" applyNumberFormat="0" applyAlignment="0" applyProtection="0"/>
    <xf numFmtId="0" fontId="26" fillId="16" borderId="182" applyNumberFormat="0" applyAlignment="0" applyProtection="0"/>
    <xf numFmtId="0" fontId="23" fillId="7" borderId="176" applyNumberFormat="0" applyAlignment="0" applyProtection="0"/>
    <xf numFmtId="0" fontId="4" fillId="23" borderId="181" applyNumberFormat="0" applyFont="0" applyAlignment="0" applyProtection="0"/>
    <xf numFmtId="0" fontId="31" fillId="0" borderId="183" applyNumberFormat="0" applyFill="0" applyAlignment="0" applyProtection="0"/>
    <xf numFmtId="0" fontId="26" fillId="16" borderId="182" applyNumberFormat="0" applyAlignment="0" applyProtection="0"/>
    <xf numFmtId="0" fontId="23" fillId="7" borderId="176" applyNumberFormat="0" applyAlignment="0" applyProtection="0"/>
    <xf numFmtId="0" fontId="31" fillId="0" borderId="183" applyNumberFormat="0" applyFill="0" applyAlignment="0" applyProtection="0"/>
    <xf numFmtId="0" fontId="31" fillId="0" borderId="183" applyNumberFormat="0" applyFill="0" applyAlignment="0" applyProtection="0"/>
    <xf numFmtId="0" fontId="4" fillId="23" borderId="181" applyNumberFormat="0" applyFont="0" applyAlignment="0" applyProtection="0"/>
    <xf numFmtId="0" fontId="26" fillId="16" borderId="182" applyNumberFormat="0" applyAlignment="0" applyProtection="0"/>
    <xf numFmtId="0" fontId="23" fillId="7" borderId="180" applyNumberFormat="0" applyAlignment="0" applyProtection="0"/>
    <xf numFmtId="0" fontId="23" fillId="7" borderId="180" applyNumberFormat="0" applyAlignment="0" applyProtection="0"/>
    <xf numFmtId="0" fontId="31" fillId="0" borderId="183" applyNumberFormat="0" applyFill="0" applyAlignment="0" applyProtection="0"/>
    <xf numFmtId="0" fontId="18" fillId="16" borderId="180" applyNumberFormat="0" applyAlignment="0" applyProtection="0"/>
    <xf numFmtId="0" fontId="31" fillId="0" borderId="183" applyNumberFormat="0" applyFill="0" applyAlignment="0" applyProtection="0"/>
    <xf numFmtId="0" fontId="23" fillId="7" borderId="180" applyNumberFormat="0" applyAlignment="0" applyProtection="0"/>
    <xf numFmtId="0" fontId="31" fillId="0" borderId="183" applyNumberFormat="0" applyFill="0" applyAlignment="0" applyProtection="0"/>
    <xf numFmtId="0" fontId="23" fillId="7" borderId="180" applyNumberFormat="0" applyAlignment="0" applyProtection="0"/>
    <xf numFmtId="0" fontId="4" fillId="23" borderId="181" applyNumberFormat="0" applyFont="0" applyAlignment="0" applyProtection="0"/>
    <xf numFmtId="0" fontId="18" fillId="16" borderId="180" applyNumberFormat="0" applyAlignment="0" applyProtection="0"/>
    <xf numFmtId="0" fontId="23" fillId="7" borderId="180" applyNumberFormat="0" applyAlignment="0" applyProtection="0"/>
    <xf numFmtId="0" fontId="18" fillId="16" borderId="176" applyNumberFormat="0" applyAlignment="0" applyProtection="0"/>
    <xf numFmtId="0" fontId="23" fillId="7" borderId="180" applyNumberFormat="0" applyAlignment="0" applyProtection="0"/>
    <xf numFmtId="0" fontId="31" fillId="0" borderId="183" applyNumberFormat="0" applyFill="0" applyAlignment="0" applyProtection="0"/>
    <xf numFmtId="0" fontId="4" fillId="23" borderId="181" applyNumberFormat="0" applyFont="0" applyAlignment="0" applyProtection="0"/>
    <xf numFmtId="0" fontId="4" fillId="23" borderId="181" applyNumberFormat="0" applyFont="0" applyAlignment="0" applyProtection="0"/>
    <xf numFmtId="0" fontId="31" fillId="0" borderId="183" applyNumberFormat="0" applyFill="0" applyAlignment="0" applyProtection="0"/>
    <xf numFmtId="0" fontId="4" fillId="23" borderId="177" applyNumberFormat="0" applyFont="0" applyAlignment="0" applyProtection="0"/>
    <xf numFmtId="0" fontId="26" fillId="16" borderId="182" applyNumberFormat="0" applyAlignment="0" applyProtection="0"/>
    <xf numFmtId="0" fontId="23" fillId="7" borderId="180" applyNumberFormat="0" applyAlignment="0" applyProtection="0"/>
    <xf numFmtId="0" fontId="4" fillId="23" borderId="181" applyNumberFormat="0" applyFont="0" applyAlignment="0" applyProtection="0"/>
    <xf numFmtId="0" fontId="26" fillId="16" borderId="182" applyNumberFormat="0" applyAlignment="0" applyProtection="0"/>
    <xf numFmtId="0" fontId="18" fillId="16" borderId="180" applyNumberFormat="0" applyAlignment="0" applyProtection="0"/>
    <xf numFmtId="0" fontId="18" fillId="16" borderId="180" applyNumberForma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23" fillId="7" borderId="180" applyNumberFormat="0" applyAlignment="0" applyProtection="0"/>
    <xf numFmtId="0" fontId="4" fillId="23" borderId="181" applyNumberFormat="0" applyFont="0" applyAlignment="0" applyProtection="0"/>
    <xf numFmtId="0" fontId="23" fillId="7" borderId="180" applyNumberFormat="0" applyAlignment="0" applyProtection="0"/>
    <xf numFmtId="0" fontId="31" fillId="0" borderId="183" applyNumberFormat="0" applyFill="0" applyAlignment="0" applyProtection="0"/>
    <xf numFmtId="0" fontId="18" fillId="16" borderId="180" applyNumberFormat="0" applyAlignment="0" applyProtection="0"/>
    <xf numFmtId="0" fontId="18" fillId="16" borderId="180" applyNumberFormat="0" applyAlignment="0" applyProtection="0"/>
    <xf numFmtId="0" fontId="26" fillId="16" borderId="182" applyNumberFormat="0" applyAlignment="0" applyProtection="0"/>
    <xf numFmtId="0" fontId="23" fillId="7" borderId="180" applyNumberFormat="0" applyAlignment="0" applyProtection="0"/>
    <xf numFmtId="0" fontId="4" fillId="23" borderId="177" applyNumberFormat="0" applyFont="0" applyAlignment="0" applyProtection="0"/>
    <xf numFmtId="0" fontId="26" fillId="16" borderId="182" applyNumberFormat="0" applyAlignment="0" applyProtection="0"/>
    <xf numFmtId="0" fontId="4" fillId="23" borderId="181" applyNumberFormat="0" applyFont="0" applyAlignment="0" applyProtection="0"/>
    <xf numFmtId="0" fontId="18" fillId="16" borderId="180" applyNumberFormat="0" applyAlignment="0" applyProtection="0"/>
    <xf numFmtId="0" fontId="4" fillId="23" borderId="181" applyNumberFormat="0" applyFont="0" applyAlignment="0" applyProtection="0"/>
    <xf numFmtId="0" fontId="31" fillId="0" borderId="183" applyNumberFormat="0" applyFill="0" applyAlignment="0" applyProtection="0"/>
    <xf numFmtId="0" fontId="18" fillId="16" borderId="180" applyNumberFormat="0" applyAlignment="0" applyProtection="0"/>
    <xf numFmtId="0" fontId="31" fillId="0" borderId="183" applyNumberFormat="0" applyFill="0" applyAlignment="0" applyProtection="0"/>
    <xf numFmtId="0" fontId="23" fillId="7" borderId="180" applyNumberFormat="0" applyAlignment="0" applyProtection="0"/>
    <xf numFmtId="0" fontId="26" fillId="16" borderId="182" applyNumberFormat="0" applyAlignment="0" applyProtection="0"/>
    <xf numFmtId="0" fontId="23" fillId="7" borderId="180" applyNumberFormat="0" applyAlignment="0" applyProtection="0"/>
    <xf numFmtId="0" fontId="31" fillId="0" borderId="183" applyNumberFormat="0" applyFill="0" applyAlignment="0" applyProtection="0"/>
    <xf numFmtId="0" fontId="18" fillId="16" borderId="180" applyNumberForma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18" fillId="16" borderId="180" applyNumberFormat="0" applyAlignment="0" applyProtection="0"/>
    <xf numFmtId="0" fontId="23" fillId="7" borderId="180" applyNumberFormat="0" applyAlignment="0" applyProtection="0"/>
    <xf numFmtId="0" fontId="23" fillId="7" borderId="180" applyNumberFormat="0" applyAlignment="0" applyProtection="0"/>
    <xf numFmtId="0" fontId="26" fillId="16" borderId="182" applyNumberFormat="0" applyAlignment="0" applyProtection="0"/>
    <xf numFmtId="0" fontId="26" fillId="16" borderId="182" applyNumberFormat="0" applyAlignment="0" applyProtection="0"/>
    <xf numFmtId="0" fontId="31" fillId="0" borderId="183" applyNumberFormat="0" applyFill="0" applyAlignment="0" applyProtection="0"/>
    <xf numFmtId="0" fontId="23" fillId="7" borderId="180" applyNumberFormat="0" applyAlignment="0" applyProtection="0"/>
    <xf numFmtId="0" fontId="18" fillId="16" borderId="176" applyNumberFormat="0" applyAlignment="0" applyProtection="0"/>
    <xf numFmtId="0" fontId="18" fillId="16" borderId="176" applyNumberFormat="0" applyAlignment="0" applyProtection="0"/>
    <xf numFmtId="0" fontId="26" fillId="16" borderId="182" applyNumberFormat="0" applyAlignment="0" applyProtection="0"/>
    <xf numFmtId="0" fontId="4" fillId="23" borderId="181" applyNumberFormat="0" applyFont="0" applyAlignment="0" applyProtection="0"/>
    <xf numFmtId="0" fontId="4" fillId="23" borderId="181" applyNumberFormat="0" applyFon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18" fillId="16" borderId="180" applyNumberFormat="0" applyAlignment="0" applyProtection="0"/>
    <xf numFmtId="0" fontId="18" fillId="16" borderId="180" applyNumberFormat="0" applyAlignment="0" applyProtection="0"/>
    <xf numFmtId="0" fontId="23" fillId="7" borderId="180" applyNumberFormat="0" applyAlignment="0" applyProtection="0"/>
    <xf numFmtId="0" fontId="23" fillId="7" borderId="180" applyNumberFormat="0" applyAlignment="0" applyProtection="0"/>
    <xf numFmtId="0" fontId="18" fillId="16" borderId="180" applyNumberFormat="0" applyAlignment="0" applyProtection="0"/>
    <xf numFmtId="0" fontId="31" fillId="0" borderId="183" applyNumberFormat="0" applyFill="0" applyAlignment="0" applyProtection="0"/>
    <xf numFmtId="0" fontId="4" fillId="23" borderId="181" applyNumberFormat="0" applyFont="0" applyAlignment="0" applyProtection="0"/>
    <xf numFmtId="0" fontId="23" fillId="7" borderId="180" applyNumberFormat="0" applyAlignment="0" applyProtection="0"/>
    <xf numFmtId="0" fontId="23" fillId="7" borderId="180" applyNumberFormat="0" applyAlignment="0" applyProtection="0"/>
    <xf numFmtId="0" fontId="18" fillId="16" borderId="180" applyNumberFormat="0" applyAlignment="0" applyProtection="0"/>
    <xf numFmtId="0" fontId="31" fillId="0" borderId="183" applyNumberFormat="0" applyFill="0" applyAlignment="0" applyProtection="0"/>
    <xf numFmtId="0" fontId="23" fillId="7" borderId="180" applyNumberFormat="0" applyAlignment="0" applyProtection="0"/>
    <xf numFmtId="0" fontId="26" fillId="16" borderId="182" applyNumberFormat="0" applyAlignment="0" applyProtection="0"/>
    <xf numFmtId="0" fontId="31" fillId="0" borderId="183" applyNumberFormat="0" applyFill="0" applyAlignment="0" applyProtection="0"/>
    <xf numFmtId="0" fontId="31" fillId="0" borderId="183" applyNumberFormat="0" applyFill="0" applyAlignment="0" applyProtection="0"/>
    <xf numFmtId="0" fontId="23" fillId="7" borderId="180" applyNumberFormat="0" applyAlignment="0" applyProtection="0"/>
    <xf numFmtId="0" fontId="4" fillId="23" borderId="181" applyNumberFormat="0" applyFont="0" applyAlignment="0" applyProtection="0"/>
    <xf numFmtId="0" fontId="31" fillId="0" borderId="183" applyNumberFormat="0" applyFill="0" applyAlignment="0" applyProtection="0"/>
    <xf numFmtId="0" fontId="4" fillId="23" borderId="181" applyNumberFormat="0" applyFont="0" applyAlignment="0" applyProtection="0"/>
    <xf numFmtId="0" fontId="23" fillId="7" borderId="180" applyNumberFormat="0" applyAlignment="0" applyProtection="0"/>
    <xf numFmtId="0" fontId="26" fillId="16" borderId="182" applyNumberFormat="0" applyAlignment="0" applyProtection="0"/>
    <xf numFmtId="0" fontId="18" fillId="16" borderId="180" applyNumberFormat="0" applyAlignment="0" applyProtection="0"/>
    <xf numFmtId="0" fontId="18" fillId="16" borderId="180" applyNumberFormat="0" applyAlignment="0" applyProtection="0"/>
    <xf numFmtId="0" fontId="31" fillId="0" borderId="183" applyNumberFormat="0" applyFill="0" applyAlignment="0" applyProtection="0"/>
    <xf numFmtId="0" fontId="4" fillId="23" borderId="181" applyNumberFormat="0" applyFont="0" applyAlignment="0" applyProtection="0"/>
    <xf numFmtId="0" fontId="31" fillId="0" borderId="183" applyNumberFormat="0" applyFill="0" applyAlignment="0" applyProtection="0"/>
    <xf numFmtId="0" fontId="26" fillId="16" borderId="182" applyNumberFormat="0" applyAlignment="0" applyProtection="0"/>
    <xf numFmtId="0" fontId="31" fillId="0" borderId="183" applyNumberFormat="0" applyFill="0" applyAlignment="0" applyProtection="0"/>
    <xf numFmtId="0" fontId="31" fillId="0" borderId="183" applyNumberFormat="0" applyFill="0" applyAlignment="0" applyProtection="0"/>
    <xf numFmtId="0" fontId="23" fillId="7" borderId="176" applyNumberFormat="0" applyAlignment="0" applyProtection="0"/>
    <xf numFmtId="0" fontId="31" fillId="0" borderId="179" applyNumberFormat="0" applyFill="0" applyAlignment="0" applyProtection="0"/>
    <xf numFmtId="0" fontId="26" fillId="16" borderId="182" applyNumberFormat="0" applyAlignment="0" applyProtection="0"/>
    <xf numFmtId="0" fontId="23" fillId="7" borderId="180" applyNumberFormat="0" applyAlignment="0" applyProtection="0"/>
    <xf numFmtId="0" fontId="26" fillId="16" borderId="182" applyNumberFormat="0" applyAlignment="0" applyProtection="0"/>
    <xf numFmtId="0" fontId="18" fillId="16" borderId="180" applyNumberFormat="0" applyAlignment="0" applyProtection="0"/>
    <xf numFmtId="0" fontId="23" fillId="7" borderId="180" applyNumberFormat="0" applyAlignment="0" applyProtection="0"/>
    <xf numFmtId="0" fontId="26" fillId="16" borderId="182" applyNumberFormat="0" applyAlignment="0" applyProtection="0"/>
    <xf numFmtId="0" fontId="31" fillId="0" borderId="183" applyNumberFormat="0" applyFill="0" applyAlignment="0" applyProtection="0"/>
    <xf numFmtId="0" fontId="23" fillId="7" borderId="180" applyNumberFormat="0" applyAlignment="0" applyProtection="0"/>
    <xf numFmtId="0" fontId="31" fillId="0" borderId="183" applyNumberFormat="0" applyFill="0" applyAlignment="0" applyProtection="0"/>
    <xf numFmtId="0" fontId="26" fillId="16" borderId="182" applyNumberFormat="0" applyAlignment="0" applyProtection="0"/>
    <xf numFmtId="0" fontId="26" fillId="16" borderId="182" applyNumberFormat="0" applyAlignment="0" applyProtection="0"/>
    <xf numFmtId="0" fontId="31" fillId="0" borderId="183" applyNumberFormat="0" applyFill="0" applyAlignment="0" applyProtection="0"/>
    <xf numFmtId="0" fontId="26" fillId="16" borderId="182" applyNumberFormat="0" applyAlignment="0" applyProtection="0"/>
    <xf numFmtId="0" fontId="4" fillId="23" borderId="181" applyNumberFormat="0" applyFont="0" applyAlignment="0" applyProtection="0"/>
    <xf numFmtId="0" fontId="23" fillId="7" borderId="180" applyNumberFormat="0" applyAlignment="0" applyProtection="0"/>
    <xf numFmtId="0" fontId="4" fillId="23" borderId="181" applyNumberFormat="0" applyFont="0" applyAlignment="0" applyProtection="0"/>
    <xf numFmtId="0" fontId="18" fillId="16" borderId="180" applyNumberFormat="0" applyAlignment="0" applyProtection="0"/>
    <xf numFmtId="0" fontId="18" fillId="16" borderId="180" applyNumberFormat="0" applyAlignment="0" applyProtection="0"/>
    <xf numFmtId="0" fontId="23" fillId="7" borderId="180" applyNumberFormat="0" applyAlignment="0" applyProtection="0"/>
    <xf numFmtId="0" fontId="26" fillId="16" borderId="182" applyNumberFormat="0" applyAlignment="0" applyProtection="0"/>
    <xf numFmtId="0" fontId="26" fillId="16" borderId="182" applyNumberFormat="0" applyAlignment="0" applyProtection="0"/>
    <xf numFmtId="0" fontId="4" fillId="23" borderId="181" applyNumberFormat="0" applyFont="0" applyAlignment="0" applyProtection="0"/>
    <xf numFmtId="0" fontId="4" fillId="23" borderId="181" applyNumberFormat="0" applyFont="0" applyAlignment="0" applyProtection="0"/>
    <xf numFmtId="0" fontId="18" fillId="16" borderId="180" applyNumberFormat="0" applyAlignment="0" applyProtection="0"/>
    <xf numFmtId="0" fontId="23" fillId="7" borderId="180" applyNumberFormat="0" applyAlignment="0" applyProtection="0"/>
    <xf numFmtId="0" fontId="18" fillId="16" borderId="180" applyNumberFormat="0" applyAlignment="0" applyProtection="0"/>
    <xf numFmtId="0" fontId="18" fillId="16" borderId="180" applyNumberFormat="0" applyAlignment="0" applyProtection="0"/>
    <xf numFmtId="0" fontId="31" fillId="0" borderId="183" applyNumberFormat="0" applyFill="0" applyAlignment="0" applyProtection="0"/>
    <xf numFmtId="0" fontId="18" fillId="16" borderId="180" applyNumberFormat="0" applyAlignment="0" applyProtection="0"/>
    <xf numFmtId="0" fontId="18" fillId="16" borderId="180" applyNumberFormat="0" applyAlignment="0" applyProtection="0"/>
    <xf numFmtId="0" fontId="23" fillId="7" borderId="180" applyNumberFormat="0" applyAlignment="0" applyProtection="0"/>
    <xf numFmtId="0" fontId="4" fillId="23" borderId="181" applyNumberFormat="0" applyFon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78" applyNumberFormat="0" applyAlignment="0" applyProtection="0"/>
    <xf numFmtId="0" fontId="26" fillId="16" borderId="182" applyNumberFormat="0" applyAlignment="0" applyProtection="0"/>
    <xf numFmtId="0" fontId="26" fillId="16" borderId="178" applyNumberFormat="0" applyAlignment="0" applyProtection="0"/>
    <xf numFmtId="0" fontId="23" fillId="7" borderId="180" applyNumberFormat="0" applyAlignment="0" applyProtection="0"/>
    <xf numFmtId="0" fontId="23" fillId="7" borderId="180" applyNumberFormat="0" applyAlignment="0" applyProtection="0"/>
    <xf numFmtId="0" fontId="4" fillId="23" borderId="181" applyNumberFormat="0" applyFont="0" applyAlignment="0" applyProtection="0"/>
    <xf numFmtId="0" fontId="23" fillId="7" borderId="180" applyNumberFormat="0" applyAlignment="0" applyProtection="0"/>
    <xf numFmtId="0" fontId="18" fillId="16" borderId="176" applyNumberFormat="0" applyAlignment="0" applyProtection="0"/>
    <xf numFmtId="0" fontId="18" fillId="16" borderId="180" applyNumberFormat="0" applyAlignment="0" applyProtection="0"/>
    <xf numFmtId="0" fontId="31" fillId="0" borderId="183" applyNumberFormat="0" applyFill="0" applyAlignment="0" applyProtection="0"/>
    <xf numFmtId="0" fontId="23" fillId="7" borderId="180" applyNumberFormat="0" applyAlignment="0" applyProtection="0"/>
    <xf numFmtId="0" fontId="31" fillId="0" borderId="179" applyNumberFormat="0" applyFill="0" applyAlignment="0" applyProtection="0"/>
    <xf numFmtId="0" fontId="26" fillId="16" borderId="182" applyNumberFormat="0" applyAlignment="0" applyProtection="0"/>
    <xf numFmtId="0" fontId="4" fillId="23" borderId="181" applyNumberFormat="0" applyFont="0" applyAlignment="0" applyProtection="0"/>
    <xf numFmtId="0" fontId="18" fillId="16" borderId="176" applyNumberForma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77" applyNumberFormat="0" applyFont="0" applyAlignment="0" applyProtection="0"/>
    <xf numFmtId="0" fontId="31" fillId="0" borderId="183" applyNumberFormat="0" applyFill="0" applyAlignment="0" applyProtection="0"/>
    <xf numFmtId="0" fontId="23" fillId="7" borderId="180" applyNumberFormat="0" applyAlignment="0" applyProtection="0"/>
    <xf numFmtId="0" fontId="4" fillId="23" borderId="181" applyNumberFormat="0" applyFont="0" applyAlignment="0" applyProtection="0"/>
    <xf numFmtId="0" fontId="18" fillId="16" borderId="180" applyNumberFormat="0" applyAlignment="0" applyProtection="0"/>
    <xf numFmtId="0" fontId="31" fillId="0" borderId="183" applyNumberFormat="0" applyFill="0" applyAlignment="0" applyProtection="0"/>
    <xf numFmtId="0" fontId="23" fillId="7" borderId="180" applyNumberFormat="0" applyAlignment="0" applyProtection="0"/>
    <xf numFmtId="0" fontId="31" fillId="0" borderId="183" applyNumberFormat="0" applyFill="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4" fillId="23" borderId="181" applyNumberFormat="0" applyFont="0" applyAlignment="0" applyProtection="0"/>
    <xf numFmtId="0" fontId="4" fillId="23" borderId="181" applyNumberFormat="0" applyFont="0" applyAlignment="0" applyProtection="0"/>
    <xf numFmtId="0" fontId="26" fillId="16" borderId="182" applyNumberFormat="0" applyAlignment="0" applyProtection="0"/>
    <xf numFmtId="0" fontId="18" fillId="16" borderId="180" applyNumberFormat="0" applyAlignment="0" applyProtection="0"/>
    <xf numFmtId="0" fontId="4" fillId="23" borderId="181" applyNumberFormat="0" applyFont="0" applyAlignment="0" applyProtection="0"/>
    <xf numFmtId="0" fontId="26" fillId="16" borderId="182"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4" fillId="23" borderId="181" applyNumberFormat="0" applyFont="0" applyAlignment="0" applyProtection="0"/>
    <xf numFmtId="0" fontId="4" fillId="23" borderId="181" applyNumberFormat="0" applyFont="0" applyAlignment="0" applyProtection="0"/>
    <xf numFmtId="0" fontId="18" fillId="16" borderId="180" applyNumberFormat="0" applyAlignment="0" applyProtection="0"/>
    <xf numFmtId="0" fontId="4" fillId="23" borderId="181" applyNumberFormat="0" applyFont="0" applyAlignment="0" applyProtection="0"/>
    <xf numFmtId="0" fontId="4" fillId="23" borderId="181" applyNumberFormat="0" applyFont="0" applyAlignment="0" applyProtection="0"/>
    <xf numFmtId="0" fontId="26" fillId="16" borderId="178" applyNumberFormat="0" applyAlignment="0" applyProtection="0"/>
    <xf numFmtId="0" fontId="23" fillId="7" borderId="176" applyNumberFormat="0" applyAlignment="0" applyProtection="0"/>
    <xf numFmtId="0" fontId="18" fillId="16" borderId="176" applyNumberFormat="0" applyAlignment="0" applyProtection="0"/>
    <xf numFmtId="0" fontId="26" fillId="16" borderId="182" applyNumberFormat="0" applyAlignment="0" applyProtection="0"/>
    <xf numFmtId="0" fontId="18" fillId="16" borderId="180" applyNumberFormat="0" applyAlignment="0" applyProtection="0"/>
    <xf numFmtId="0" fontId="23" fillId="7" borderId="180" applyNumberFormat="0" applyAlignment="0" applyProtection="0"/>
    <xf numFmtId="0" fontId="4" fillId="23" borderId="181" applyNumberFormat="0" applyFont="0" applyAlignment="0" applyProtection="0"/>
    <xf numFmtId="0" fontId="23" fillId="7" borderId="180" applyNumberFormat="0" applyAlignment="0" applyProtection="0"/>
    <xf numFmtId="0" fontId="4" fillId="23" borderId="177" applyNumberFormat="0" applyFont="0" applyAlignment="0" applyProtection="0"/>
    <xf numFmtId="0" fontId="31" fillId="0" borderId="183" applyNumberFormat="0" applyFill="0" applyAlignment="0" applyProtection="0"/>
    <xf numFmtId="0" fontId="23" fillId="7" borderId="180" applyNumberFormat="0" applyAlignment="0" applyProtection="0"/>
    <xf numFmtId="0" fontId="18" fillId="16" borderId="180" applyNumberFormat="0" applyAlignment="0" applyProtection="0"/>
    <xf numFmtId="0" fontId="18" fillId="16" borderId="180" applyNumberFormat="0" applyAlignment="0" applyProtection="0"/>
    <xf numFmtId="0" fontId="4" fillId="23" borderId="181" applyNumberFormat="0" applyFont="0" applyAlignment="0" applyProtection="0"/>
    <xf numFmtId="0" fontId="23" fillId="7" borderId="180" applyNumberFormat="0" applyAlignment="0" applyProtection="0"/>
    <xf numFmtId="0" fontId="31" fillId="0" borderId="183" applyNumberFormat="0" applyFill="0" applyAlignment="0" applyProtection="0"/>
    <xf numFmtId="0" fontId="26" fillId="16" borderId="182" applyNumberFormat="0" applyAlignment="0" applyProtection="0"/>
    <xf numFmtId="0" fontId="31" fillId="0" borderId="183" applyNumberFormat="0" applyFill="0" applyAlignment="0" applyProtection="0"/>
    <xf numFmtId="0" fontId="26" fillId="16" borderId="182" applyNumberFormat="0" applyAlignment="0" applyProtection="0"/>
    <xf numFmtId="0" fontId="4" fillId="23" borderId="181" applyNumberFormat="0" applyFont="0" applyAlignment="0" applyProtection="0"/>
    <xf numFmtId="0" fontId="26" fillId="16" borderId="178" applyNumberFormat="0" applyAlignment="0" applyProtection="0"/>
    <xf numFmtId="0" fontId="23" fillId="7" borderId="180" applyNumberFormat="0" applyAlignment="0" applyProtection="0"/>
    <xf numFmtId="0" fontId="26" fillId="16" borderId="182" applyNumberFormat="0" applyAlignment="0" applyProtection="0"/>
    <xf numFmtId="0" fontId="4" fillId="23" borderId="181" applyNumberFormat="0" applyFont="0" applyAlignment="0" applyProtection="0"/>
    <xf numFmtId="0" fontId="23" fillId="7" borderId="180" applyNumberFormat="0" applyAlignment="0" applyProtection="0"/>
    <xf numFmtId="0" fontId="31" fillId="0" borderId="183" applyNumberFormat="0" applyFill="0" applyAlignment="0" applyProtection="0"/>
    <xf numFmtId="0" fontId="4" fillId="23" borderId="181" applyNumberFormat="0" applyFont="0" applyAlignment="0" applyProtection="0"/>
    <xf numFmtId="0" fontId="23" fillId="7" borderId="180" applyNumberFormat="0" applyAlignment="0" applyProtection="0"/>
    <xf numFmtId="0" fontId="23" fillId="7" borderId="180" applyNumberFormat="0" applyAlignment="0" applyProtection="0"/>
    <xf numFmtId="0" fontId="18" fillId="16" borderId="180" applyNumberFormat="0" applyAlignment="0" applyProtection="0"/>
    <xf numFmtId="0" fontId="23" fillId="7" borderId="180" applyNumberFormat="0" applyAlignment="0" applyProtection="0"/>
    <xf numFmtId="0" fontId="23" fillId="7" borderId="180" applyNumberFormat="0" applyAlignment="0" applyProtection="0"/>
    <xf numFmtId="0" fontId="18" fillId="16" borderId="180" applyNumberFormat="0" applyAlignment="0" applyProtection="0"/>
    <xf numFmtId="0" fontId="23" fillId="7" borderId="180" applyNumberFormat="0" applyAlignment="0" applyProtection="0"/>
    <xf numFmtId="0" fontId="4" fillId="23" borderId="181" applyNumberFormat="0" applyFont="0" applyAlignment="0" applyProtection="0"/>
    <xf numFmtId="0" fontId="4" fillId="23" borderId="181" applyNumberFormat="0" applyFont="0" applyAlignment="0" applyProtection="0"/>
    <xf numFmtId="0" fontId="23" fillId="7" borderId="180" applyNumberFormat="0" applyAlignment="0" applyProtection="0"/>
    <xf numFmtId="0" fontId="23" fillId="7" borderId="180" applyNumberFormat="0" applyAlignment="0" applyProtection="0"/>
    <xf numFmtId="0" fontId="26" fillId="16" borderId="182" applyNumberFormat="0" applyAlignment="0" applyProtection="0"/>
    <xf numFmtId="0" fontId="26" fillId="16" borderId="182" applyNumberFormat="0" applyAlignment="0" applyProtection="0"/>
    <xf numFmtId="0" fontId="4" fillId="23" borderId="181" applyNumberFormat="0" applyFont="0" applyAlignment="0" applyProtection="0"/>
    <xf numFmtId="0" fontId="23" fillId="7" borderId="180" applyNumberFormat="0" applyAlignment="0" applyProtection="0"/>
    <xf numFmtId="0" fontId="26" fillId="16" borderId="182"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43" fontId="33" fillId="0" borderId="0" applyFont="0" applyFill="0" applyBorder="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3" fillId="7" borderId="188" applyNumberFormat="0" applyAlignment="0" applyProtection="0"/>
    <xf numFmtId="0" fontId="23" fillId="7" borderId="188" applyNumberFormat="0" applyAlignment="0" applyProtection="0"/>
    <xf numFmtId="0" fontId="23" fillId="7" borderId="188" applyNumberFormat="0" applyAlignment="0" applyProtection="0"/>
    <xf numFmtId="0" fontId="23" fillId="7" borderId="188" applyNumberFormat="0" applyAlignment="0" applyProtection="0"/>
    <xf numFmtId="0" fontId="23" fillId="7" borderId="188" applyNumberFormat="0" applyAlignment="0" applyProtection="0"/>
    <xf numFmtId="0" fontId="23" fillId="7" borderId="188" applyNumberFormat="0" applyAlignment="0" applyProtection="0"/>
    <xf numFmtId="0" fontId="23" fillId="7" borderId="188" applyNumberFormat="0" applyAlignment="0" applyProtection="0"/>
    <xf numFmtId="0" fontId="23" fillId="7" borderId="188" applyNumberFormat="0" applyAlignment="0" applyProtection="0"/>
    <xf numFmtId="0" fontId="23" fillId="7" borderId="188" applyNumberFormat="0" applyAlignment="0" applyProtection="0"/>
    <xf numFmtId="0" fontId="23" fillId="7" borderId="188" applyNumberFormat="0" applyAlignment="0" applyProtection="0"/>
    <xf numFmtId="0" fontId="23" fillId="7" borderId="188" applyNumberFormat="0" applyAlignment="0" applyProtection="0"/>
    <xf numFmtId="0" fontId="23" fillId="7" borderId="188" applyNumberFormat="0" applyAlignment="0" applyProtection="0"/>
    <xf numFmtId="0" fontId="23" fillId="7" borderId="188" applyNumberFormat="0" applyAlignment="0" applyProtection="0"/>
    <xf numFmtId="0" fontId="23" fillId="7" borderId="188" applyNumberFormat="0" applyAlignment="0" applyProtection="0"/>
    <xf numFmtId="0" fontId="23" fillId="7" borderId="188" applyNumberFormat="0" applyAlignment="0" applyProtection="0"/>
    <xf numFmtId="0" fontId="23" fillId="7" borderId="188" applyNumberFormat="0" applyAlignment="0" applyProtection="0"/>
    <xf numFmtId="0" fontId="23" fillId="7" borderId="188" applyNumberFormat="0" applyAlignment="0" applyProtection="0"/>
    <xf numFmtId="0" fontId="23" fillId="7" borderId="188" applyNumberFormat="0" applyAlignment="0" applyProtection="0"/>
    <xf numFmtId="0" fontId="23" fillId="7" borderId="188" applyNumberFormat="0" applyAlignment="0" applyProtection="0"/>
    <xf numFmtId="0" fontId="23" fillId="7" borderId="188" applyNumberFormat="0" applyAlignment="0" applyProtection="0"/>
    <xf numFmtId="0" fontId="23" fillId="7" borderId="188" applyNumberFormat="0" applyAlignment="0" applyProtection="0"/>
    <xf numFmtId="0" fontId="23" fillId="7" borderId="188" applyNumberFormat="0" applyAlignment="0" applyProtection="0"/>
    <xf numFmtId="0" fontId="23" fillId="7" borderId="188" applyNumberFormat="0" applyAlignment="0" applyProtection="0"/>
    <xf numFmtId="0" fontId="23" fillId="7" borderId="188" applyNumberFormat="0" applyAlignment="0" applyProtection="0"/>
    <xf numFmtId="0" fontId="23" fillId="7" borderId="188" applyNumberFormat="0" applyAlignment="0" applyProtection="0"/>
    <xf numFmtId="0" fontId="23" fillId="7" borderId="188" applyNumberFormat="0" applyAlignment="0" applyProtection="0"/>
    <xf numFmtId="0" fontId="23" fillId="7" borderId="188" applyNumberFormat="0" applyAlignment="0" applyProtection="0"/>
    <xf numFmtId="0" fontId="23" fillId="7" borderId="188" applyNumberFormat="0" applyAlignment="0" applyProtection="0"/>
    <xf numFmtId="0" fontId="23" fillId="7" borderId="188" applyNumberFormat="0" applyAlignment="0" applyProtection="0"/>
    <xf numFmtId="0" fontId="18" fillId="16" borderId="188" applyNumberFormat="0" applyAlignment="0" applyProtection="0"/>
    <xf numFmtId="0" fontId="18" fillId="16" borderId="188" applyNumberFormat="0" applyAlignment="0" applyProtection="0"/>
    <xf numFmtId="0" fontId="18" fillId="16" borderId="188" applyNumberFormat="0" applyAlignment="0" applyProtection="0"/>
    <xf numFmtId="0" fontId="18" fillId="16" borderId="188" applyNumberFormat="0" applyAlignment="0" applyProtection="0"/>
    <xf numFmtId="0" fontId="18" fillId="16" borderId="188" applyNumberFormat="0" applyAlignment="0" applyProtection="0"/>
    <xf numFmtId="0" fontId="18" fillId="16" borderId="188" applyNumberFormat="0" applyAlignment="0" applyProtection="0"/>
    <xf numFmtId="0" fontId="18" fillId="16" borderId="188" applyNumberFormat="0" applyAlignment="0" applyProtection="0"/>
    <xf numFmtId="0" fontId="18" fillId="16" borderId="188" applyNumberFormat="0" applyAlignment="0" applyProtection="0"/>
    <xf numFmtId="0" fontId="18" fillId="16" borderId="188" applyNumberFormat="0" applyAlignment="0" applyProtection="0"/>
    <xf numFmtId="0" fontId="18" fillId="16" borderId="188" applyNumberFormat="0" applyAlignment="0" applyProtection="0"/>
    <xf numFmtId="0" fontId="18" fillId="16" borderId="188" applyNumberFormat="0" applyAlignment="0" applyProtection="0"/>
    <xf numFmtId="0" fontId="18" fillId="16" borderId="188" applyNumberFormat="0" applyAlignment="0" applyProtection="0"/>
    <xf numFmtId="0" fontId="18" fillId="16" borderId="188" applyNumberFormat="0" applyAlignment="0" applyProtection="0"/>
    <xf numFmtId="0" fontId="18" fillId="16" borderId="188" applyNumberFormat="0" applyAlignment="0" applyProtection="0"/>
    <xf numFmtId="0" fontId="18" fillId="16" borderId="188" applyNumberFormat="0" applyAlignment="0" applyProtection="0"/>
    <xf numFmtId="0" fontId="18" fillId="16" borderId="188" applyNumberFormat="0" applyAlignment="0" applyProtection="0"/>
    <xf numFmtId="0" fontId="18" fillId="16" borderId="188" applyNumberFormat="0" applyAlignment="0" applyProtection="0"/>
    <xf numFmtId="0" fontId="18" fillId="16" borderId="188" applyNumberFormat="0" applyAlignment="0" applyProtection="0"/>
    <xf numFmtId="0" fontId="18" fillId="16" borderId="188" applyNumberFormat="0" applyAlignment="0" applyProtection="0"/>
    <xf numFmtId="0" fontId="18" fillId="16" borderId="188" applyNumberFormat="0" applyAlignment="0" applyProtection="0"/>
    <xf numFmtId="0" fontId="18" fillId="16" borderId="188" applyNumberFormat="0" applyAlignment="0" applyProtection="0"/>
    <xf numFmtId="0" fontId="18" fillId="16" borderId="188" applyNumberFormat="0" applyAlignment="0" applyProtection="0"/>
    <xf numFmtId="0" fontId="18" fillId="16" borderId="188" applyNumberFormat="0" applyAlignment="0" applyProtection="0"/>
    <xf numFmtId="0" fontId="18" fillId="16" borderId="188" applyNumberFormat="0" applyAlignment="0" applyProtection="0"/>
    <xf numFmtId="0" fontId="18" fillId="16" borderId="188" applyNumberFormat="0" applyAlignment="0" applyProtection="0"/>
    <xf numFmtId="0" fontId="18" fillId="16" borderId="188" applyNumberFormat="0" applyAlignment="0" applyProtection="0"/>
    <xf numFmtId="0" fontId="18" fillId="16" borderId="188" applyNumberFormat="0" applyAlignment="0" applyProtection="0"/>
    <xf numFmtId="0" fontId="18" fillId="16" borderId="188" applyNumberFormat="0" applyAlignment="0" applyProtection="0"/>
    <xf numFmtId="0" fontId="18" fillId="16" borderId="188" applyNumberFormat="0" applyAlignment="0" applyProtection="0"/>
    <xf numFmtId="0" fontId="18" fillId="16" borderId="188" applyNumberFormat="0" applyAlignment="0" applyProtection="0"/>
    <xf numFmtId="0" fontId="18" fillId="16" borderId="188" applyNumberFormat="0" applyAlignment="0" applyProtection="0"/>
    <xf numFmtId="0" fontId="18" fillId="16" borderId="188" applyNumberFormat="0" applyAlignment="0" applyProtection="0"/>
    <xf numFmtId="0" fontId="18" fillId="16" borderId="188" applyNumberFormat="0" applyAlignment="0" applyProtection="0"/>
    <xf numFmtId="0" fontId="18" fillId="16" borderId="188" applyNumberFormat="0" applyAlignment="0" applyProtection="0"/>
    <xf numFmtId="0" fontId="26" fillId="16" borderId="190" applyNumberFormat="0" applyAlignment="0" applyProtection="0"/>
    <xf numFmtId="0" fontId="26" fillId="16" borderId="190" applyNumberFormat="0" applyAlignment="0" applyProtection="0"/>
    <xf numFmtId="0" fontId="26" fillId="16" borderId="190" applyNumberFormat="0" applyAlignment="0" applyProtection="0"/>
    <xf numFmtId="0" fontId="26" fillId="16" borderId="190" applyNumberFormat="0" applyAlignment="0" applyProtection="0"/>
    <xf numFmtId="0" fontId="26" fillId="16" borderId="190" applyNumberFormat="0" applyAlignment="0" applyProtection="0"/>
    <xf numFmtId="0" fontId="26" fillId="16" borderId="190" applyNumberFormat="0" applyAlignment="0" applyProtection="0"/>
    <xf numFmtId="0" fontId="26" fillId="16" borderId="190" applyNumberFormat="0" applyAlignment="0" applyProtection="0"/>
    <xf numFmtId="0" fontId="26" fillId="16" borderId="190" applyNumberFormat="0" applyAlignment="0" applyProtection="0"/>
    <xf numFmtId="0" fontId="26" fillId="16" borderId="190" applyNumberFormat="0" applyAlignment="0" applyProtection="0"/>
    <xf numFmtId="0" fontId="26" fillId="16" borderId="190" applyNumberFormat="0" applyAlignment="0" applyProtection="0"/>
    <xf numFmtId="0" fontId="26" fillId="16" borderId="190" applyNumberFormat="0" applyAlignment="0" applyProtection="0"/>
    <xf numFmtId="0" fontId="26" fillId="16" borderId="190" applyNumberFormat="0" applyAlignment="0" applyProtection="0"/>
    <xf numFmtId="0" fontId="26" fillId="16" borderId="190" applyNumberFormat="0" applyAlignment="0" applyProtection="0"/>
    <xf numFmtId="0" fontId="26" fillId="16" borderId="190" applyNumberFormat="0" applyAlignment="0" applyProtection="0"/>
    <xf numFmtId="0" fontId="26" fillId="16" borderId="190" applyNumberFormat="0" applyAlignment="0" applyProtection="0"/>
    <xf numFmtId="0" fontId="26" fillId="16" borderId="190" applyNumberFormat="0" applyAlignment="0" applyProtection="0"/>
    <xf numFmtId="0" fontId="26" fillId="16" borderId="190"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26" fillId="16" borderId="190" applyNumberFormat="0" applyAlignment="0" applyProtection="0"/>
    <xf numFmtId="0" fontId="26" fillId="16" borderId="190" applyNumberFormat="0" applyAlignment="0" applyProtection="0"/>
    <xf numFmtId="0" fontId="26" fillId="16" borderId="190" applyNumberFormat="0" applyAlignment="0" applyProtection="0"/>
    <xf numFmtId="0" fontId="26" fillId="16" borderId="190" applyNumberFormat="0" applyAlignment="0" applyProtection="0"/>
    <xf numFmtId="0" fontId="26" fillId="16" borderId="190" applyNumberFormat="0" applyAlignment="0" applyProtection="0"/>
    <xf numFmtId="0" fontId="26" fillId="16" borderId="190" applyNumberFormat="0" applyAlignment="0" applyProtection="0"/>
    <xf numFmtId="0" fontId="26" fillId="16" borderId="190" applyNumberFormat="0" applyAlignment="0" applyProtection="0"/>
    <xf numFmtId="0" fontId="26" fillId="16" borderId="190" applyNumberFormat="0" applyAlignment="0" applyProtection="0"/>
    <xf numFmtId="0" fontId="26" fillId="16" borderId="190" applyNumberFormat="0" applyAlignment="0" applyProtection="0"/>
    <xf numFmtId="0" fontId="26" fillId="16" borderId="190" applyNumberFormat="0" applyAlignment="0" applyProtection="0"/>
    <xf numFmtId="0" fontId="26" fillId="16" borderId="190" applyNumberFormat="0" applyAlignment="0" applyProtection="0"/>
    <xf numFmtId="0" fontId="26" fillId="16" borderId="190" applyNumberFormat="0" applyAlignment="0" applyProtection="0"/>
    <xf numFmtId="0" fontId="26" fillId="16" borderId="190" applyNumberFormat="0" applyAlignment="0" applyProtection="0"/>
    <xf numFmtId="0" fontId="18" fillId="16" borderId="188" applyNumberFormat="0" applyAlignment="0" applyProtection="0"/>
    <xf numFmtId="0" fontId="18" fillId="16" borderId="188" applyNumberFormat="0" applyAlignment="0" applyProtection="0"/>
    <xf numFmtId="0" fontId="18" fillId="16" borderId="188" applyNumberFormat="0" applyAlignment="0" applyProtection="0"/>
    <xf numFmtId="0" fontId="18" fillId="16" borderId="188" applyNumberFormat="0" applyAlignment="0" applyProtection="0"/>
    <xf numFmtId="0" fontId="18" fillId="16" borderId="188" applyNumberFormat="0" applyAlignment="0" applyProtection="0"/>
    <xf numFmtId="0" fontId="18" fillId="16" borderId="188" applyNumberFormat="0" applyAlignment="0" applyProtection="0"/>
    <xf numFmtId="0" fontId="18" fillId="16" borderId="188" applyNumberFormat="0" applyAlignment="0" applyProtection="0"/>
    <xf numFmtId="0" fontId="18" fillId="16" borderId="188" applyNumberFormat="0" applyAlignment="0" applyProtection="0"/>
    <xf numFmtId="0" fontId="18" fillId="16" borderId="188" applyNumberFormat="0" applyAlignment="0" applyProtection="0"/>
    <xf numFmtId="0" fontId="18" fillId="16" borderId="188" applyNumberFormat="0" applyAlignment="0" applyProtection="0"/>
    <xf numFmtId="43" fontId="33" fillId="0" borderId="0" applyFont="0" applyFill="0" applyBorder="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26" fillId="16" borderId="190" applyNumberFormat="0" applyAlignment="0" applyProtection="0"/>
    <xf numFmtId="0" fontId="26" fillId="16" borderId="190" applyNumberFormat="0" applyAlignment="0" applyProtection="0"/>
    <xf numFmtId="0" fontId="26" fillId="16" borderId="190" applyNumberFormat="0" applyAlignment="0" applyProtection="0"/>
    <xf numFmtId="0" fontId="26" fillId="16" borderId="190" applyNumberFormat="0" applyAlignment="0" applyProtection="0"/>
    <xf numFmtId="0" fontId="18" fillId="16" borderId="188" applyNumberFormat="0" applyAlignment="0" applyProtection="0"/>
    <xf numFmtId="0" fontId="18" fillId="16" borderId="188" applyNumberFormat="0" applyAlignment="0" applyProtection="0"/>
    <xf numFmtId="0" fontId="18" fillId="16" borderId="188" applyNumberFormat="0" applyAlignment="0" applyProtection="0"/>
    <xf numFmtId="0" fontId="18" fillId="16" borderId="188" applyNumberFormat="0" applyAlignment="0" applyProtection="0"/>
    <xf numFmtId="0" fontId="18" fillId="16" borderId="188" applyNumberFormat="0" applyAlignment="0" applyProtection="0"/>
    <xf numFmtId="0" fontId="18" fillId="16" borderId="188" applyNumberFormat="0" applyAlignment="0" applyProtection="0"/>
    <xf numFmtId="0" fontId="18" fillId="16" borderId="188" applyNumberFormat="0" applyAlignment="0" applyProtection="0"/>
    <xf numFmtId="0" fontId="18" fillId="16" borderId="188" applyNumberFormat="0" applyAlignment="0" applyProtection="0"/>
    <xf numFmtId="0" fontId="18" fillId="16" borderId="188" applyNumberFormat="0" applyAlignment="0" applyProtection="0"/>
    <xf numFmtId="0" fontId="18" fillId="16" borderId="18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88" applyNumberFormat="0" applyAlignment="0" applyProtection="0"/>
    <xf numFmtId="0" fontId="23" fillId="7" borderId="188" applyNumberFormat="0" applyAlignment="0" applyProtection="0"/>
    <xf numFmtId="0" fontId="23" fillId="7" borderId="188" applyNumberFormat="0" applyAlignment="0" applyProtection="0"/>
    <xf numFmtId="0" fontId="23" fillId="7" borderId="188" applyNumberFormat="0" applyAlignment="0" applyProtection="0"/>
    <xf numFmtId="0" fontId="23" fillId="7" borderId="188" applyNumberFormat="0" applyAlignment="0" applyProtection="0"/>
    <xf numFmtId="43" fontId="33" fillId="0" borderId="0" applyFont="0" applyFill="0" applyBorder="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26" fillId="16" borderId="190" applyNumberFormat="0" applyAlignment="0" applyProtection="0"/>
    <xf numFmtId="0" fontId="26" fillId="16" borderId="190" applyNumberFormat="0" applyAlignment="0" applyProtection="0"/>
    <xf numFmtId="0" fontId="26" fillId="16" borderId="190" applyNumberFormat="0" applyAlignment="0" applyProtection="0"/>
    <xf numFmtId="0" fontId="26" fillId="16" borderId="190" applyNumberFormat="0" applyAlignment="0" applyProtection="0"/>
    <xf numFmtId="0" fontId="26" fillId="16" borderId="190" applyNumberFormat="0" applyAlignment="0" applyProtection="0"/>
    <xf numFmtId="0" fontId="26" fillId="16" borderId="190" applyNumberFormat="0" applyAlignment="0" applyProtection="0"/>
    <xf numFmtId="0" fontId="26" fillId="16" borderId="190" applyNumberFormat="0" applyAlignment="0" applyProtection="0"/>
    <xf numFmtId="0" fontId="26" fillId="16" borderId="190" applyNumberFormat="0" applyAlignment="0" applyProtection="0"/>
    <xf numFmtId="0" fontId="26" fillId="16" borderId="190" applyNumberFormat="0" applyAlignment="0" applyProtection="0"/>
    <xf numFmtId="0" fontId="26" fillId="16" borderId="190" applyNumberFormat="0" applyAlignment="0" applyProtection="0"/>
    <xf numFmtId="0" fontId="26" fillId="16" borderId="190" applyNumberFormat="0" applyAlignment="0" applyProtection="0"/>
    <xf numFmtId="0" fontId="26" fillId="16" borderId="190" applyNumberFormat="0" applyAlignment="0" applyProtection="0"/>
    <xf numFmtId="0" fontId="26" fillId="16" borderId="190" applyNumberFormat="0" applyAlignment="0" applyProtection="0"/>
    <xf numFmtId="0" fontId="26" fillId="16" borderId="190" applyNumberFormat="0" applyAlignment="0" applyProtection="0"/>
    <xf numFmtId="0" fontId="26" fillId="16" borderId="190" applyNumberFormat="0" applyAlignment="0" applyProtection="0"/>
    <xf numFmtId="0" fontId="26" fillId="16" borderId="190" applyNumberFormat="0" applyAlignment="0" applyProtection="0"/>
    <xf numFmtId="0" fontId="26" fillId="16" borderId="190" applyNumberFormat="0" applyAlignment="0" applyProtection="0"/>
    <xf numFmtId="0" fontId="31" fillId="0" borderId="191" applyNumberFormat="0" applyFill="0" applyAlignment="0" applyProtection="0"/>
    <xf numFmtId="0" fontId="31" fillId="0" borderId="191" applyNumberFormat="0" applyFill="0" applyAlignment="0" applyProtection="0"/>
    <xf numFmtId="0" fontId="31" fillId="0" borderId="191" applyNumberFormat="0" applyFill="0" applyAlignment="0" applyProtection="0"/>
    <xf numFmtId="0" fontId="31" fillId="0" borderId="191" applyNumberFormat="0" applyFill="0" applyAlignment="0" applyProtection="0"/>
    <xf numFmtId="0" fontId="31" fillId="0" borderId="191" applyNumberFormat="0" applyFill="0" applyAlignment="0" applyProtection="0"/>
    <xf numFmtId="0" fontId="31" fillId="0" borderId="191" applyNumberFormat="0" applyFill="0" applyAlignment="0" applyProtection="0"/>
    <xf numFmtId="0" fontId="31" fillId="0" borderId="191" applyNumberFormat="0" applyFill="0" applyAlignment="0" applyProtection="0"/>
    <xf numFmtId="0" fontId="31" fillId="0" borderId="191" applyNumberFormat="0" applyFill="0" applyAlignment="0" applyProtection="0"/>
    <xf numFmtId="0" fontId="31" fillId="0" borderId="191" applyNumberFormat="0" applyFill="0" applyAlignment="0" applyProtection="0"/>
    <xf numFmtId="0" fontId="31" fillId="0" borderId="191" applyNumberFormat="0" applyFill="0" applyAlignment="0" applyProtection="0"/>
    <xf numFmtId="0" fontId="31" fillId="0" borderId="191" applyNumberFormat="0" applyFill="0" applyAlignment="0" applyProtection="0"/>
    <xf numFmtId="0" fontId="31" fillId="0" borderId="191" applyNumberFormat="0" applyFill="0" applyAlignment="0" applyProtection="0"/>
    <xf numFmtId="0" fontId="31" fillId="0" borderId="191" applyNumberFormat="0" applyFill="0" applyAlignment="0" applyProtection="0"/>
    <xf numFmtId="0" fontId="31" fillId="0" borderId="191" applyNumberFormat="0" applyFill="0" applyAlignment="0" applyProtection="0"/>
    <xf numFmtId="0" fontId="31" fillId="0" borderId="191" applyNumberFormat="0" applyFill="0" applyAlignment="0" applyProtection="0"/>
    <xf numFmtId="0" fontId="31" fillId="0" borderId="191" applyNumberFormat="0" applyFill="0" applyAlignment="0" applyProtection="0"/>
    <xf numFmtId="0" fontId="31" fillId="0" borderId="191" applyNumberFormat="0" applyFill="0" applyAlignment="0" applyProtection="0"/>
    <xf numFmtId="0" fontId="31" fillId="0" borderId="191" applyNumberFormat="0" applyFill="0" applyAlignment="0" applyProtection="0"/>
    <xf numFmtId="0" fontId="31" fillId="0" borderId="191" applyNumberFormat="0" applyFill="0" applyAlignment="0" applyProtection="0"/>
    <xf numFmtId="0" fontId="31" fillId="0" borderId="191" applyNumberFormat="0" applyFill="0" applyAlignment="0" applyProtection="0"/>
    <xf numFmtId="0" fontId="31" fillId="0" borderId="191" applyNumberFormat="0" applyFill="0" applyAlignment="0" applyProtection="0"/>
    <xf numFmtId="0" fontId="31" fillId="0" borderId="191" applyNumberFormat="0" applyFill="0" applyAlignment="0" applyProtection="0"/>
    <xf numFmtId="0" fontId="31" fillId="0" borderId="191" applyNumberFormat="0" applyFill="0" applyAlignment="0" applyProtection="0"/>
    <xf numFmtId="0" fontId="31" fillId="0" borderId="191" applyNumberFormat="0" applyFill="0" applyAlignment="0" applyProtection="0"/>
    <xf numFmtId="0" fontId="31" fillId="0" borderId="191" applyNumberFormat="0" applyFill="0" applyAlignment="0" applyProtection="0"/>
    <xf numFmtId="0" fontId="31" fillId="0" borderId="191" applyNumberFormat="0" applyFill="0" applyAlignment="0" applyProtection="0"/>
    <xf numFmtId="0" fontId="31" fillId="0" borderId="191" applyNumberFormat="0" applyFill="0" applyAlignment="0" applyProtection="0"/>
    <xf numFmtId="0" fontId="31" fillId="0" borderId="191" applyNumberFormat="0" applyFill="0" applyAlignment="0" applyProtection="0"/>
    <xf numFmtId="0" fontId="31" fillId="0" borderId="191" applyNumberFormat="0" applyFill="0" applyAlignment="0" applyProtection="0"/>
    <xf numFmtId="0" fontId="31" fillId="0" borderId="191" applyNumberFormat="0" applyFill="0" applyAlignment="0" applyProtection="0"/>
    <xf numFmtId="0" fontId="26" fillId="16" borderId="190" applyNumberFormat="0" applyAlignment="0" applyProtection="0"/>
    <xf numFmtId="0" fontId="26" fillId="16" borderId="190" applyNumberFormat="0" applyAlignment="0" applyProtection="0"/>
    <xf numFmtId="0" fontId="26" fillId="16" borderId="190" applyNumberFormat="0" applyAlignment="0" applyProtection="0"/>
    <xf numFmtId="0" fontId="26" fillId="16" borderId="190" applyNumberFormat="0" applyAlignment="0" applyProtection="0"/>
    <xf numFmtId="0" fontId="26" fillId="16" borderId="190" applyNumberFormat="0" applyAlignment="0" applyProtection="0"/>
    <xf numFmtId="0" fontId="26" fillId="16" borderId="190" applyNumberFormat="0" applyAlignment="0" applyProtection="0"/>
    <xf numFmtId="0" fontId="26" fillId="16" borderId="190" applyNumberFormat="0" applyAlignment="0" applyProtection="0"/>
    <xf numFmtId="0" fontId="26" fillId="16" borderId="190" applyNumberFormat="0" applyAlignment="0" applyProtection="0"/>
    <xf numFmtId="0" fontId="26" fillId="16" borderId="190" applyNumberFormat="0" applyAlignment="0" applyProtection="0"/>
    <xf numFmtId="0" fontId="26" fillId="16" borderId="190" applyNumberFormat="0" applyAlignment="0" applyProtection="0"/>
    <xf numFmtId="0" fontId="26" fillId="16" borderId="190" applyNumberFormat="0" applyAlignment="0" applyProtection="0"/>
    <xf numFmtId="0" fontId="26" fillId="16" borderId="190" applyNumberFormat="0" applyAlignment="0" applyProtection="0"/>
    <xf numFmtId="0" fontId="26" fillId="16" borderId="190" applyNumberFormat="0" applyAlignment="0" applyProtection="0"/>
    <xf numFmtId="0" fontId="26" fillId="16" borderId="190" applyNumberFormat="0" applyAlignment="0" applyProtection="0"/>
    <xf numFmtId="0" fontId="26" fillId="16" borderId="190" applyNumberFormat="0" applyAlignment="0" applyProtection="0"/>
    <xf numFmtId="0" fontId="26" fillId="16" borderId="190" applyNumberFormat="0" applyAlignment="0" applyProtection="0"/>
    <xf numFmtId="0" fontId="26" fillId="16" borderId="190"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23" fillId="7" borderId="188" applyNumberFormat="0" applyAlignment="0" applyProtection="0"/>
    <xf numFmtId="0" fontId="23" fillId="7" borderId="188" applyNumberFormat="0" applyAlignment="0" applyProtection="0"/>
    <xf numFmtId="0" fontId="23" fillId="7" borderId="188" applyNumberFormat="0" applyAlignment="0" applyProtection="0"/>
    <xf numFmtId="0" fontId="23" fillId="7" borderId="188" applyNumberFormat="0" applyAlignment="0" applyProtection="0"/>
    <xf numFmtId="0" fontId="23" fillId="7" borderId="188" applyNumberFormat="0" applyAlignment="0" applyProtection="0"/>
    <xf numFmtId="0" fontId="23" fillId="7" borderId="188" applyNumberFormat="0" applyAlignment="0" applyProtection="0"/>
    <xf numFmtId="0" fontId="23" fillId="7" borderId="188" applyNumberFormat="0" applyAlignment="0" applyProtection="0"/>
    <xf numFmtId="0" fontId="23" fillId="7" borderId="188" applyNumberFormat="0" applyAlignment="0" applyProtection="0"/>
    <xf numFmtId="0" fontId="23" fillId="7" borderId="188" applyNumberFormat="0" applyAlignment="0" applyProtection="0"/>
    <xf numFmtId="0" fontId="23" fillId="7" borderId="188" applyNumberFormat="0" applyAlignment="0" applyProtection="0"/>
    <xf numFmtId="0" fontId="23" fillId="7" borderId="188" applyNumberFormat="0" applyAlignment="0" applyProtection="0"/>
    <xf numFmtId="0" fontId="23" fillId="7" borderId="188" applyNumberFormat="0" applyAlignment="0" applyProtection="0"/>
    <xf numFmtId="0" fontId="23" fillId="7" borderId="188" applyNumberFormat="0" applyAlignment="0" applyProtection="0"/>
    <xf numFmtId="0" fontId="23" fillId="7" borderId="188" applyNumberFormat="0" applyAlignment="0" applyProtection="0"/>
    <xf numFmtId="0" fontId="23" fillId="7" borderId="188" applyNumberFormat="0" applyAlignment="0" applyProtection="0"/>
    <xf numFmtId="0" fontId="23" fillId="7" borderId="188" applyNumberFormat="0" applyAlignment="0" applyProtection="0"/>
    <xf numFmtId="0" fontId="23" fillId="7" borderId="188" applyNumberFormat="0" applyAlignment="0" applyProtection="0"/>
    <xf numFmtId="0" fontId="18" fillId="16" borderId="188" applyNumberFormat="0" applyAlignment="0" applyProtection="0"/>
    <xf numFmtId="0" fontId="18" fillId="16" borderId="188" applyNumberFormat="0" applyAlignment="0" applyProtection="0"/>
    <xf numFmtId="0" fontId="18" fillId="16" borderId="188" applyNumberFormat="0" applyAlignment="0" applyProtection="0"/>
    <xf numFmtId="0" fontId="18" fillId="16" borderId="188" applyNumberFormat="0" applyAlignment="0" applyProtection="0"/>
    <xf numFmtId="0" fontId="18" fillId="16" borderId="188" applyNumberFormat="0" applyAlignment="0" applyProtection="0"/>
    <xf numFmtId="0" fontId="18" fillId="16" borderId="188" applyNumberFormat="0" applyAlignment="0" applyProtection="0"/>
    <xf numFmtId="0" fontId="18" fillId="16" borderId="188" applyNumberFormat="0" applyAlignment="0" applyProtection="0"/>
    <xf numFmtId="0" fontId="18" fillId="16" borderId="188" applyNumberFormat="0" applyAlignment="0" applyProtection="0"/>
    <xf numFmtId="0" fontId="18" fillId="16" borderId="188" applyNumberFormat="0" applyAlignment="0" applyProtection="0"/>
    <xf numFmtId="0" fontId="18" fillId="16" borderId="188" applyNumberFormat="0" applyAlignment="0" applyProtection="0"/>
    <xf numFmtId="0" fontId="18" fillId="16" borderId="188" applyNumberFormat="0" applyAlignment="0" applyProtection="0"/>
    <xf numFmtId="0" fontId="18" fillId="16" borderId="188" applyNumberFormat="0" applyAlignment="0" applyProtection="0"/>
    <xf numFmtId="0" fontId="18" fillId="16" borderId="188" applyNumberFormat="0" applyAlignment="0" applyProtection="0"/>
    <xf numFmtId="0" fontId="18" fillId="16" borderId="188" applyNumberFormat="0" applyAlignment="0" applyProtection="0"/>
    <xf numFmtId="0" fontId="18" fillId="16" borderId="188" applyNumberFormat="0" applyAlignment="0" applyProtection="0"/>
    <xf numFmtId="0" fontId="18" fillId="16" borderId="188" applyNumberFormat="0" applyAlignment="0" applyProtection="0"/>
    <xf numFmtId="0" fontId="18" fillId="16" borderId="188" applyNumberFormat="0" applyAlignment="0" applyProtection="0"/>
    <xf numFmtId="0" fontId="18" fillId="16" borderId="188" applyNumberFormat="0" applyAlignment="0" applyProtection="0"/>
    <xf numFmtId="0" fontId="18" fillId="16" borderId="188" applyNumberFormat="0" applyAlignment="0" applyProtection="0"/>
    <xf numFmtId="0" fontId="18" fillId="16" borderId="188" applyNumberFormat="0" applyAlignment="0" applyProtection="0"/>
    <xf numFmtId="0" fontId="18" fillId="16" borderId="188" applyNumberFormat="0" applyAlignment="0" applyProtection="0"/>
    <xf numFmtId="0" fontId="18" fillId="16" borderId="188" applyNumberFormat="0" applyAlignment="0" applyProtection="0"/>
    <xf numFmtId="0" fontId="18" fillId="16" borderId="188" applyNumberFormat="0" applyAlignment="0" applyProtection="0"/>
    <xf numFmtId="0" fontId="18" fillId="16" borderId="188" applyNumberFormat="0" applyAlignment="0" applyProtection="0"/>
    <xf numFmtId="0" fontId="18" fillId="16" borderId="188" applyNumberFormat="0" applyAlignment="0" applyProtection="0"/>
    <xf numFmtId="0" fontId="18" fillId="16" borderId="188" applyNumberFormat="0" applyAlignment="0" applyProtection="0"/>
    <xf numFmtId="0" fontId="18" fillId="16" borderId="188" applyNumberFormat="0" applyAlignment="0" applyProtection="0"/>
    <xf numFmtId="0" fontId="18" fillId="16" borderId="188" applyNumberFormat="0" applyAlignment="0" applyProtection="0"/>
    <xf numFmtId="0" fontId="18" fillId="16" borderId="188" applyNumberFormat="0" applyAlignment="0" applyProtection="0"/>
    <xf numFmtId="0" fontId="18" fillId="16" borderId="188" applyNumberFormat="0" applyAlignment="0" applyProtection="0"/>
    <xf numFmtId="0" fontId="18" fillId="16" borderId="188" applyNumberFormat="0" applyAlignment="0" applyProtection="0"/>
    <xf numFmtId="0" fontId="18" fillId="16" borderId="188" applyNumberFormat="0" applyAlignment="0" applyProtection="0"/>
    <xf numFmtId="0" fontId="18" fillId="16" borderId="188" applyNumberFormat="0" applyAlignment="0" applyProtection="0"/>
    <xf numFmtId="0" fontId="18" fillId="16" borderId="188" applyNumberFormat="0" applyAlignment="0" applyProtection="0"/>
    <xf numFmtId="0" fontId="23" fillId="7" borderId="188" applyNumberFormat="0" applyAlignment="0" applyProtection="0"/>
    <xf numFmtId="0" fontId="23" fillId="7" borderId="188" applyNumberFormat="0" applyAlignment="0" applyProtection="0"/>
    <xf numFmtId="0" fontId="23" fillId="7" borderId="188" applyNumberFormat="0" applyAlignment="0" applyProtection="0"/>
    <xf numFmtId="0" fontId="23" fillId="7" borderId="188" applyNumberFormat="0" applyAlignment="0" applyProtection="0"/>
    <xf numFmtId="0" fontId="23" fillId="7" borderId="188" applyNumberFormat="0" applyAlignment="0" applyProtection="0"/>
    <xf numFmtId="0" fontId="23" fillId="7" borderId="188" applyNumberFormat="0" applyAlignment="0" applyProtection="0"/>
    <xf numFmtId="0" fontId="23" fillId="7" borderId="188" applyNumberFormat="0" applyAlignment="0" applyProtection="0"/>
    <xf numFmtId="0" fontId="23" fillId="7" borderId="188" applyNumberFormat="0" applyAlignment="0" applyProtection="0"/>
    <xf numFmtId="0" fontId="23" fillId="7" borderId="188" applyNumberFormat="0" applyAlignment="0" applyProtection="0"/>
    <xf numFmtId="0" fontId="23" fillId="7" borderId="188" applyNumberFormat="0" applyAlignment="0" applyProtection="0"/>
    <xf numFmtId="0" fontId="23" fillId="7" borderId="188" applyNumberFormat="0" applyAlignment="0" applyProtection="0"/>
    <xf numFmtId="0" fontId="23" fillId="7" borderId="188" applyNumberFormat="0" applyAlignment="0" applyProtection="0"/>
    <xf numFmtId="0" fontId="23" fillId="7" borderId="188" applyNumberFormat="0" applyAlignment="0" applyProtection="0"/>
    <xf numFmtId="0" fontId="23" fillId="7" borderId="188" applyNumberFormat="0" applyAlignment="0" applyProtection="0"/>
    <xf numFmtId="0" fontId="23" fillId="7" borderId="188" applyNumberFormat="0" applyAlignment="0" applyProtection="0"/>
    <xf numFmtId="0" fontId="23" fillId="7" borderId="188" applyNumberFormat="0" applyAlignment="0" applyProtection="0"/>
    <xf numFmtId="0" fontId="23" fillId="7" borderId="188"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26" fillId="16" borderId="190" applyNumberFormat="0" applyAlignment="0" applyProtection="0"/>
    <xf numFmtId="0" fontId="26" fillId="16" borderId="190" applyNumberFormat="0" applyAlignment="0" applyProtection="0"/>
    <xf numFmtId="0" fontId="26" fillId="16" borderId="190" applyNumberFormat="0" applyAlignment="0" applyProtection="0"/>
    <xf numFmtId="0" fontId="26" fillId="16" borderId="190" applyNumberFormat="0" applyAlignment="0" applyProtection="0"/>
    <xf numFmtId="0" fontId="26" fillId="16" borderId="190" applyNumberFormat="0" applyAlignment="0" applyProtection="0"/>
    <xf numFmtId="0" fontId="26" fillId="16" borderId="190" applyNumberFormat="0" applyAlignment="0" applyProtection="0"/>
    <xf numFmtId="0" fontId="26" fillId="16" borderId="190" applyNumberFormat="0" applyAlignment="0" applyProtection="0"/>
    <xf numFmtId="0" fontId="26" fillId="16" borderId="190" applyNumberFormat="0" applyAlignment="0" applyProtection="0"/>
    <xf numFmtId="0" fontId="26" fillId="16" borderId="190" applyNumberFormat="0" applyAlignment="0" applyProtection="0"/>
    <xf numFmtId="0" fontId="26" fillId="16" borderId="190" applyNumberFormat="0" applyAlignment="0" applyProtection="0"/>
    <xf numFmtId="0" fontId="26" fillId="16" borderId="190" applyNumberFormat="0" applyAlignment="0" applyProtection="0"/>
    <xf numFmtId="0" fontId="26" fillId="16" borderId="190" applyNumberFormat="0" applyAlignment="0" applyProtection="0"/>
    <xf numFmtId="0" fontId="26" fillId="16" borderId="190" applyNumberFormat="0" applyAlignment="0" applyProtection="0"/>
    <xf numFmtId="0" fontId="26" fillId="16" borderId="190" applyNumberFormat="0" applyAlignment="0" applyProtection="0"/>
    <xf numFmtId="0" fontId="26" fillId="16" borderId="190" applyNumberFormat="0" applyAlignment="0" applyProtection="0"/>
    <xf numFmtId="0" fontId="26" fillId="16" borderId="190" applyNumberFormat="0" applyAlignment="0" applyProtection="0"/>
    <xf numFmtId="0" fontId="26" fillId="16" borderId="190" applyNumberFormat="0" applyAlignment="0" applyProtection="0"/>
    <xf numFmtId="0" fontId="31" fillId="0" borderId="191" applyNumberFormat="0" applyFill="0" applyAlignment="0" applyProtection="0"/>
    <xf numFmtId="0" fontId="31" fillId="0" borderId="191" applyNumberFormat="0" applyFill="0" applyAlignment="0" applyProtection="0"/>
    <xf numFmtId="0" fontId="31" fillId="0" borderId="191" applyNumberFormat="0" applyFill="0" applyAlignment="0" applyProtection="0"/>
    <xf numFmtId="0" fontId="31" fillId="0" borderId="191" applyNumberFormat="0" applyFill="0" applyAlignment="0" applyProtection="0"/>
    <xf numFmtId="0" fontId="31" fillId="0" borderId="191" applyNumberFormat="0" applyFill="0" applyAlignment="0" applyProtection="0"/>
    <xf numFmtId="0" fontId="31" fillId="0" borderId="191" applyNumberFormat="0" applyFill="0" applyAlignment="0" applyProtection="0"/>
    <xf numFmtId="0" fontId="31" fillId="0" borderId="191" applyNumberFormat="0" applyFill="0" applyAlignment="0" applyProtection="0"/>
    <xf numFmtId="0" fontId="31" fillId="0" borderId="191" applyNumberFormat="0" applyFill="0" applyAlignment="0" applyProtection="0"/>
    <xf numFmtId="0" fontId="31" fillId="0" borderId="191" applyNumberFormat="0" applyFill="0" applyAlignment="0" applyProtection="0"/>
    <xf numFmtId="0" fontId="31" fillId="0" borderId="191" applyNumberFormat="0" applyFill="0" applyAlignment="0" applyProtection="0"/>
    <xf numFmtId="0" fontId="31" fillId="0" borderId="191" applyNumberFormat="0" applyFill="0" applyAlignment="0" applyProtection="0"/>
    <xf numFmtId="0" fontId="31" fillId="0" borderId="191" applyNumberFormat="0" applyFill="0" applyAlignment="0" applyProtection="0"/>
    <xf numFmtId="0" fontId="31" fillId="0" borderId="191" applyNumberFormat="0" applyFill="0" applyAlignment="0" applyProtection="0"/>
    <xf numFmtId="0" fontId="31" fillId="0" borderId="191" applyNumberFormat="0" applyFill="0" applyAlignment="0" applyProtection="0"/>
    <xf numFmtId="0" fontId="31" fillId="0" borderId="191" applyNumberFormat="0" applyFill="0" applyAlignment="0" applyProtection="0"/>
    <xf numFmtId="0" fontId="31" fillId="0" borderId="191" applyNumberFormat="0" applyFill="0" applyAlignment="0" applyProtection="0"/>
    <xf numFmtId="0" fontId="31" fillId="0" borderId="191" applyNumberFormat="0" applyFill="0" applyAlignment="0" applyProtection="0"/>
    <xf numFmtId="0" fontId="31" fillId="0" borderId="191" applyNumberFormat="0" applyFill="0" applyAlignment="0" applyProtection="0"/>
    <xf numFmtId="0" fontId="31" fillId="0" borderId="191" applyNumberFormat="0" applyFill="0" applyAlignment="0" applyProtection="0"/>
    <xf numFmtId="0" fontId="31" fillId="0" borderId="191" applyNumberFormat="0" applyFill="0" applyAlignment="0" applyProtection="0"/>
    <xf numFmtId="0" fontId="31" fillId="0" borderId="191" applyNumberFormat="0" applyFill="0" applyAlignment="0" applyProtection="0"/>
    <xf numFmtId="0" fontId="31" fillId="0" borderId="191" applyNumberFormat="0" applyFill="0" applyAlignment="0" applyProtection="0"/>
    <xf numFmtId="0" fontId="31" fillId="0" borderId="191" applyNumberFormat="0" applyFill="0" applyAlignment="0" applyProtection="0"/>
    <xf numFmtId="0" fontId="31" fillId="0" borderId="191" applyNumberFormat="0" applyFill="0" applyAlignment="0" applyProtection="0"/>
    <xf numFmtId="0" fontId="31" fillId="0" borderId="191" applyNumberFormat="0" applyFill="0" applyAlignment="0" applyProtection="0"/>
    <xf numFmtId="0" fontId="31" fillId="0" borderId="191" applyNumberFormat="0" applyFill="0" applyAlignment="0" applyProtection="0"/>
    <xf numFmtId="0" fontId="31" fillId="0" borderId="191" applyNumberFormat="0" applyFill="0" applyAlignment="0" applyProtection="0"/>
    <xf numFmtId="0" fontId="31" fillId="0" borderId="191" applyNumberFormat="0" applyFill="0" applyAlignment="0" applyProtection="0"/>
    <xf numFmtId="0" fontId="31" fillId="0" borderId="191" applyNumberFormat="0" applyFill="0" applyAlignment="0" applyProtection="0"/>
    <xf numFmtId="0" fontId="31" fillId="0" borderId="191" applyNumberFormat="0" applyFill="0" applyAlignment="0" applyProtection="0"/>
    <xf numFmtId="0" fontId="18" fillId="16" borderId="188" applyNumberFormat="0" applyAlignment="0" applyProtection="0"/>
    <xf numFmtId="0" fontId="18" fillId="16" borderId="188" applyNumberFormat="0" applyAlignment="0" applyProtection="0"/>
    <xf numFmtId="0" fontId="18" fillId="16" borderId="188" applyNumberFormat="0" applyAlignment="0" applyProtection="0"/>
    <xf numFmtId="0" fontId="18" fillId="16" borderId="188" applyNumberFormat="0" applyAlignment="0" applyProtection="0"/>
    <xf numFmtId="0" fontId="18" fillId="16" borderId="188" applyNumberFormat="0" applyAlignment="0" applyProtection="0"/>
    <xf numFmtId="0" fontId="18" fillId="16" borderId="188" applyNumberFormat="0" applyAlignment="0" applyProtection="0"/>
    <xf numFmtId="0" fontId="18" fillId="16" borderId="188" applyNumberFormat="0" applyAlignment="0" applyProtection="0"/>
    <xf numFmtId="0" fontId="18" fillId="16" borderId="188" applyNumberFormat="0" applyAlignment="0" applyProtection="0"/>
    <xf numFmtId="0" fontId="18" fillId="16" borderId="188" applyNumberFormat="0" applyAlignment="0" applyProtection="0"/>
    <xf numFmtId="0" fontId="18" fillId="16" borderId="188" applyNumberFormat="0" applyAlignment="0" applyProtection="0"/>
    <xf numFmtId="0" fontId="18" fillId="16" borderId="188" applyNumberFormat="0" applyAlignment="0" applyProtection="0"/>
    <xf numFmtId="0" fontId="18" fillId="16" borderId="188" applyNumberFormat="0" applyAlignment="0" applyProtection="0"/>
    <xf numFmtId="0" fontId="18" fillId="16" borderId="188" applyNumberFormat="0" applyAlignment="0" applyProtection="0"/>
    <xf numFmtId="0" fontId="18" fillId="16" borderId="188" applyNumberFormat="0" applyAlignment="0" applyProtection="0"/>
    <xf numFmtId="0" fontId="23" fillId="7" borderId="188" applyNumberFormat="0" applyAlignment="0" applyProtection="0"/>
    <xf numFmtId="0" fontId="23" fillId="7" borderId="188" applyNumberFormat="0" applyAlignment="0" applyProtection="0"/>
    <xf numFmtId="0" fontId="23" fillId="7" borderId="188" applyNumberFormat="0" applyAlignment="0" applyProtection="0"/>
    <xf numFmtId="0" fontId="23" fillId="7" borderId="188" applyNumberFormat="0" applyAlignment="0" applyProtection="0"/>
    <xf numFmtId="0" fontId="23" fillId="7" borderId="188" applyNumberFormat="0" applyAlignment="0" applyProtection="0"/>
    <xf numFmtId="0" fontId="23" fillId="7" borderId="188" applyNumberFormat="0" applyAlignment="0" applyProtection="0"/>
    <xf numFmtId="0" fontId="23" fillId="7" borderId="188" applyNumberFormat="0" applyAlignment="0" applyProtection="0"/>
    <xf numFmtId="0" fontId="23" fillId="7" borderId="188" applyNumberFormat="0" applyAlignment="0" applyProtection="0"/>
    <xf numFmtId="0" fontId="23" fillId="7" borderId="188" applyNumberFormat="0" applyAlignment="0" applyProtection="0"/>
    <xf numFmtId="0" fontId="23" fillId="7" borderId="188" applyNumberFormat="0" applyAlignment="0" applyProtection="0"/>
    <xf numFmtId="0" fontId="23" fillId="7" borderId="188" applyNumberFormat="0" applyAlignment="0" applyProtection="0"/>
    <xf numFmtId="0" fontId="23" fillId="7" borderId="188" applyNumberFormat="0" applyAlignment="0" applyProtection="0"/>
    <xf numFmtId="0" fontId="23" fillId="7" borderId="188" applyNumberFormat="0" applyAlignment="0" applyProtection="0"/>
    <xf numFmtId="0" fontId="23" fillId="7" borderId="188" applyNumberFormat="0" applyAlignment="0" applyProtection="0"/>
    <xf numFmtId="0" fontId="23" fillId="7" borderId="188" applyNumberFormat="0" applyAlignment="0" applyProtection="0"/>
    <xf numFmtId="0" fontId="23" fillId="7" borderId="188" applyNumberFormat="0" applyAlignment="0" applyProtection="0"/>
    <xf numFmtId="0" fontId="23" fillId="7" borderId="188" applyNumberFormat="0" applyAlignment="0" applyProtection="0"/>
    <xf numFmtId="0" fontId="23" fillId="7" borderId="188" applyNumberFormat="0" applyAlignment="0" applyProtection="0"/>
    <xf numFmtId="0" fontId="23" fillId="7" borderId="188" applyNumberFormat="0" applyAlignment="0" applyProtection="0"/>
    <xf numFmtId="0" fontId="23" fillId="7" borderId="188" applyNumberFormat="0" applyAlignment="0" applyProtection="0"/>
    <xf numFmtId="0" fontId="23" fillId="7" borderId="188" applyNumberFormat="0" applyAlignment="0" applyProtection="0"/>
    <xf numFmtId="0" fontId="23" fillId="7" borderId="188" applyNumberFormat="0" applyAlignment="0" applyProtection="0"/>
    <xf numFmtId="0" fontId="23" fillId="7" borderId="188" applyNumberFormat="0" applyAlignment="0" applyProtection="0"/>
    <xf numFmtId="0" fontId="23" fillId="7" borderId="188" applyNumberFormat="0" applyAlignment="0" applyProtection="0"/>
    <xf numFmtId="0" fontId="23" fillId="7" borderId="188" applyNumberFormat="0" applyAlignment="0" applyProtection="0"/>
    <xf numFmtId="0" fontId="23" fillId="7" borderId="188" applyNumberFormat="0" applyAlignment="0" applyProtection="0"/>
    <xf numFmtId="0" fontId="23" fillId="7" borderId="188" applyNumberFormat="0" applyAlignment="0" applyProtection="0"/>
    <xf numFmtId="0" fontId="23" fillId="7" borderId="188" applyNumberFormat="0" applyAlignment="0" applyProtection="0"/>
    <xf numFmtId="0" fontId="23" fillId="7" borderId="188" applyNumberFormat="0" applyAlignment="0" applyProtection="0"/>
    <xf numFmtId="0" fontId="23" fillId="7" borderId="188" applyNumberFormat="0" applyAlignment="0" applyProtection="0"/>
    <xf numFmtId="0" fontId="23" fillId="7" borderId="188" applyNumberFormat="0" applyAlignment="0" applyProtection="0"/>
    <xf numFmtId="0" fontId="23" fillId="7" borderId="188" applyNumberFormat="0" applyAlignment="0" applyProtection="0"/>
    <xf numFmtId="0" fontId="23" fillId="7" borderId="188" applyNumberFormat="0" applyAlignment="0" applyProtection="0"/>
    <xf numFmtId="0" fontId="23" fillId="7" borderId="188"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26" fillId="16" borderId="190" applyNumberFormat="0" applyAlignment="0" applyProtection="0"/>
    <xf numFmtId="0" fontId="26" fillId="16" borderId="190" applyNumberFormat="0" applyAlignment="0" applyProtection="0"/>
    <xf numFmtId="0" fontId="26" fillId="16" borderId="190" applyNumberFormat="0" applyAlignment="0" applyProtection="0"/>
    <xf numFmtId="0" fontId="26" fillId="16" borderId="190" applyNumberFormat="0" applyAlignment="0" applyProtection="0"/>
    <xf numFmtId="0" fontId="26" fillId="16" borderId="190" applyNumberFormat="0" applyAlignment="0" applyProtection="0"/>
    <xf numFmtId="0" fontId="26" fillId="16" borderId="190" applyNumberFormat="0" applyAlignment="0" applyProtection="0"/>
    <xf numFmtId="0" fontId="26" fillId="16" borderId="190" applyNumberFormat="0" applyAlignment="0" applyProtection="0"/>
    <xf numFmtId="0" fontId="26" fillId="16" borderId="190" applyNumberFormat="0" applyAlignment="0" applyProtection="0"/>
    <xf numFmtId="0" fontId="26" fillId="16" borderId="190" applyNumberFormat="0" applyAlignment="0" applyProtection="0"/>
    <xf numFmtId="0" fontId="26" fillId="16" borderId="190" applyNumberFormat="0" applyAlignment="0" applyProtection="0"/>
    <xf numFmtId="0" fontId="26" fillId="16" borderId="190" applyNumberFormat="0" applyAlignment="0" applyProtection="0"/>
    <xf numFmtId="0" fontId="26" fillId="16" borderId="190" applyNumberFormat="0" applyAlignment="0" applyProtection="0"/>
    <xf numFmtId="0" fontId="26" fillId="16" borderId="190" applyNumberFormat="0" applyAlignment="0" applyProtection="0"/>
    <xf numFmtId="0" fontId="26" fillId="16" borderId="190" applyNumberFormat="0" applyAlignment="0" applyProtection="0"/>
    <xf numFmtId="0" fontId="26" fillId="16" borderId="190" applyNumberFormat="0" applyAlignment="0" applyProtection="0"/>
    <xf numFmtId="0" fontId="26" fillId="16" borderId="190" applyNumberFormat="0" applyAlignment="0" applyProtection="0"/>
    <xf numFmtId="0" fontId="26" fillId="16" borderId="190" applyNumberFormat="0" applyAlignment="0" applyProtection="0"/>
    <xf numFmtId="0" fontId="31" fillId="0" borderId="191" applyNumberFormat="0" applyFill="0" applyAlignment="0" applyProtection="0"/>
    <xf numFmtId="0" fontId="31" fillId="0" borderId="191" applyNumberFormat="0" applyFill="0" applyAlignment="0" applyProtection="0"/>
    <xf numFmtId="0" fontId="31" fillId="0" borderId="191" applyNumberFormat="0" applyFill="0" applyAlignment="0" applyProtection="0"/>
    <xf numFmtId="0" fontId="31" fillId="0" borderId="191" applyNumberFormat="0" applyFill="0" applyAlignment="0" applyProtection="0"/>
    <xf numFmtId="0" fontId="31" fillId="0" borderId="191" applyNumberFormat="0" applyFill="0" applyAlignment="0" applyProtection="0"/>
    <xf numFmtId="0" fontId="31" fillId="0" borderId="191" applyNumberFormat="0" applyFill="0" applyAlignment="0" applyProtection="0"/>
    <xf numFmtId="0" fontId="31" fillId="0" borderId="191" applyNumberFormat="0" applyFill="0" applyAlignment="0" applyProtection="0"/>
    <xf numFmtId="0" fontId="31" fillId="0" borderId="191" applyNumberFormat="0" applyFill="0" applyAlignment="0" applyProtection="0"/>
    <xf numFmtId="0" fontId="31" fillId="0" borderId="191" applyNumberFormat="0" applyFill="0" applyAlignment="0" applyProtection="0"/>
    <xf numFmtId="0" fontId="31" fillId="0" borderId="191" applyNumberFormat="0" applyFill="0" applyAlignment="0" applyProtection="0"/>
    <xf numFmtId="0" fontId="31" fillId="0" borderId="191" applyNumberFormat="0" applyFill="0" applyAlignment="0" applyProtection="0"/>
    <xf numFmtId="0" fontId="31" fillId="0" borderId="191" applyNumberFormat="0" applyFill="0" applyAlignment="0" applyProtection="0"/>
    <xf numFmtId="0" fontId="31" fillId="0" borderId="191" applyNumberFormat="0" applyFill="0" applyAlignment="0" applyProtection="0"/>
    <xf numFmtId="0" fontId="31" fillId="0" borderId="191" applyNumberFormat="0" applyFill="0" applyAlignment="0" applyProtection="0"/>
    <xf numFmtId="0" fontId="31" fillId="0" borderId="191" applyNumberFormat="0" applyFill="0" applyAlignment="0" applyProtection="0"/>
    <xf numFmtId="0" fontId="31" fillId="0" borderId="191" applyNumberFormat="0" applyFill="0" applyAlignment="0" applyProtection="0"/>
    <xf numFmtId="0" fontId="31" fillId="0" borderId="191" applyNumberFormat="0" applyFill="0" applyAlignment="0" applyProtection="0"/>
    <xf numFmtId="0" fontId="31" fillId="0" borderId="191" applyNumberFormat="0" applyFill="0" applyAlignment="0" applyProtection="0"/>
    <xf numFmtId="0" fontId="31" fillId="0" borderId="191" applyNumberFormat="0" applyFill="0" applyAlignment="0" applyProtection="0"/>
    <xf numFmtId="0" fontId="31" fillId="0" borderId="191" applyNumberFormat="0" applyFill="0" applyAlignment="0" applyProtection="0"/>
    <xf numFmtId="0" fontId="31" fillId="0" borderId="191" applyNumberFormat="0" applyFill="0" applyAlignment="0" applyProtection="0"/>
    <xf numFmtId="0" fontId="31" fillId="0" borderId="191" applyNumberFormat="0" applyFill="0" applyAlignment="0" applyProtection="0"/>
    <xf numFmtId="0" fontId="31" fillId="0" borderId="191" applyNumberFormat="0" applyFill="0" applyAlignment="0" applyProtection="0"/>
    <xf numFmtId="0" fontId="31" fillId="0" borderId="191" applyNumberFormat="0" applyFill="0" applyAlignment="0" applyProtection="0"/>
    <xf numFmtId="0" fontId="31" fillId="0" borderId="191" applyNumberFormat="0" applyFill="0" applyAlignment="0" applyProtection="0"/>
    <xf numFmtId="0" fontId="31" fillId="0" borderId="191" applyNumberFormat="0" applyFill="0" applyAlignment="0" applyProtection="0"/>
    <xf numFmtId="0" fontId="31" fillId="0" borderId="191" applyNumberFormat="0" applyFill="0" applyAlignment="0" applyProtection="0"/>
    <xf numFmtId="0" fontId="31" fillId="0" borderId="191" applyNumberFormat="0" applyFill="0" applyAlignment="0" applyProtection="0"/>
    <xf numFmtId="0" fontId="31" fillId="0" borderId="191" applyNumberFormat="0" applyFill="0" applyAlignment="0" applyProtection="0"/>
    <xf numFmtId="0" fontId="31" fillId="0" borderId="191" applyNumberFormat="0" applyFill="0" applyAlignment="0" applyProtection="0"/>
    <xf numFmtId="0" fontId="26" fillId="16" borderId="190" applyNumberFormat="0" applyAlignment="0" applyProtection="0"/>
    <xf numFmtId="0" fontId="26" fillId="16" borderId="190" applyNumberFormat="0" applyAlignment="0" applyProtection="0"/>
    <xf numFmtId="0" fontId="26" fillId="16" borderId="190" applyNumberFormat="0" applyAlignment="0" applyProtection="0"/>
    <xf numFmtId="0" fontId="26" fillId="16" borderId="190" applyNumberFormat="0" applyAlignment="0" applyProtection="0"/>
    <xf numFmtId="0" fontId="26" fillId="16" borderId="190" applyNumberFormat="0" applyAlignment="0" applyProtection="0"/>
    <xf numFmtId="0" fontId="26" fillId="16" borderId="190" applyNumberFormat="0" applyAlignment="0" applyProtection="0"/>
    <xf numFmtId="0" fontId="26" fillId="16" borderId="190" applyNumberFormat="0" applyAlignment="0" applyProtection="0"/>
    <xf numFmtId="0" fontId="26" fillId="16" borderId="190" applyNumberFormat="0" applyAlignment="0" applyProtection="0"/>
    <xf numFmtId="0" fontId="26" fillId="16" borderId="190" applyNumberFormat="0" applyAlignment="0" applyProtection="0"/>
    <xf numFmtId="0" fontId="26" fillId="16" borderId="190" applyNumberFormat="0" applyAlignment="0" applyProtection="0"/>
    <xf numFmtId="0" fontId="26" fillId="16" borderId="190" applyNumberFormat="0" applyAlignment="0" applyProtection="0"/>
    <xf numFmtId="0" fontId="26" fillId="16" borderId="190" applyNumberFormat="0" applyAlignment="0" applyProtection="0"/>
    <xf numFmtId="0" fontId="26" fillId="16" borderId="190" applyNumberFormat="0" applyAlignment="0" applyProtection="0"/>
    <xf numFmtId="0" fontId="26" fillId="16" borderId="190" applyNumberFormat="0" applyAlignment="0" applyProtection="0"/>
    <xf numFmtId="0" fontId="26" fillId="16" borderId="190" applyNumberFormat="0" applyAlignment="0" applyProtection="0"/>
    <xf numFmtId="0" fontId="26" fillId="16" borderId="190" applyNumberFormat="0" applyAlignment="0" applyProtection="0"/>
    <xf numFmtId="0" fontId="26" fillId="16" borderId="190"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23" fillId="7" borderId="188" applyNumberFormat="0" applyAlignment="0" applyProtection="0"/>
    <xf numFmtId="0" fontId="23" fillId="7" borderId="188" applyNumberFormat="0" applyAlignment="0" applyProtection="0"/>
    <xf numFmtId="0" fontId="23" fillId="7" borderId="188" applyNumberFormat="0" applyAlignment="0" applyProtection="0"/>
    <xf numFmtId="0" fontId="23" fillId="7" borderId="188" applyNumberFormat="0" applyAlignment="0" applyProtection="0"/>
    <xf numFmtId="0" fontId="23" fillId="7" borderId="188" applyNumberFormat="0" applyAlignment="0" applyProtection="0"/>
    <xf numFmtId="0" fontId="23" fillId="7" borderId="188" applyNumberFormat="0" applyAlignment="0" applyProtection="0"/>
    <xf numFmtId="0" fontId="23" fillId="7" borderId="188" applyNumberFormat="0" applyAlignment="0" applyProtection="0"/>
    <xf numFmtId="0" fontId="23" fillId="7" borderId="188" applyNumberFormat="0" applyAlignment="0" applyProtection="0"/>
    <xf numFmtId="0" fontId="23" fillId="7" borderId="188" applyNumberFormat="0" applyAlignment="0" applyProtection="0"/>
    <xf numFmtId="0" fontId="23" fillId="7" borderId="188" applyNumberFormat="0" applyAlignment="0" applyProtection="0"/>
    <xf numFmtId="0" fontId="23" fillId="7" borderId="188" applyNumberFormat="0" applyAlignment="0" applyProtection="0"/>
    <xf numFmtId="0" fontId="23" fillId="7" borderId="188" applyNumberFormat="0" applyAlignment="0" applyProtection="0"/>
    <xf numFmtId="0" fontId="23" fillId="7" borderId="188" applyNumberFormat="0" applyAlignment="0" applyProtection="0"/>
    <xf numFmtId="0" fontId="23" fillId="7" borderId="188" applyNumberFormat="0" applyAlignment="0" applyProtection="0"/>
    <xf numFmtId="0" fontId="23" fillId="7" borderId="188" applyNumberFormat="0" applyAlignment="0" applyProtection="0"/>
    <xf numFmtId="0" fontId="23" fillId="7" borderId="188" applyNumberFormat="0" applyAlignment="0" applyProtection="0"/>
    <xf numFmtId="0" fontId="23" fillId="7" borderId="188" applyNumberFormat="0" applyAlignment="0" applyProtection="0"/>
    <xf numFmtId="0" fontId="18" fillId="16" borderId="188" applyNumberFormat="0" applyAlignment="0" applyProtection="0"/>
    <xf numFmtId="0" fontId="18" fillId="16" borderId="188" applyNumberFormat="0" applyAlignment="0" applyProtection="0"/>
    <xf numFmtId="0" fontId="18" fillId="16" borderId="188" applyNumberFormat="0" applyAlignment="0" applyProtection="0"/>
    <xf numFmtId="0" fontId="18" fillId="16" borderId="188" applyNumberFormat="0" applyAlignment="0" applyProtection="0"/>
    <xf numFmtId="0" fontId="18" fillId="16" borderId="188" applyNumberFormat="0" applyAlignment="0" applyProtection="0"/>
    <xf numFmtId="0" fontId="18" fillId="16" borderId="188" applyNumberFormat="0" applyAlignment="0" applyProtection="0"/>
    <xf numFmtId="0" fontId="18" fillId="16" borderId="188" applyNumberFormat="0" applyAlignment="0" applyProtection="0"/>
    <xf numFmtId="0" fontId="18" fillId="16" borderId="188" applyNumberFormat="0" applyAlignment="0" applyProtection="0"/>
    <xf numFmtId="0" fontId="18" fillId="16" borderId="188" applyNumberFormat="0" applyAlignment="0" applyProtection="0"/>
    <xf numFmtId="0" fontId="18" fillId="16" borderId="188" applyNumberFormat="0" applyAlignment="0" applyProtection="0"/>
    <xf numFmtId="0" fontId="18" fillId="16" borderId="188" applyNumberFormat="0" applyAlignment="0" applyProtection="0"/>
    <xf numFmtId="0" fontId="18" fillId="16" borderId="188" applyNumberFormat="0" applyAlignment="0" applyProtection="0"/>
    <xf numFmtId="0" fontId="18" fillId="16" borderId="188" applyNumberFormat="0" applyAlignment="0" applyProtection="0"/>
    <xf numFmtId="0" fontId="18" fillId="16" borderId="188" applyNumberFormat="0" applyAlignment="0" applyProtection="0"/>
    <xf numFmtId="0" fontId="18" fillId="16" borderId="188" applyNumberFormat="0" applyAlignment="0" applyProtection="0"/>
    <xf numFmtId="0" fontId="18" fillId="16" borderId="188" applyNumberFormat="0" applyAlignment="0" applyProtection="0"/>
    <xf numFmtId="0" fontId="18" fillId="16" borderId="188" applyNumberFormat="0" applyAlignment="0" applyProtection="0"/>
    <xf numFmtId="0" fontId="18" fillId="16" borderId="188" applyNumberFormat="0" applyAlignment="0" applyProtection="0"/>
    <xf numFmtId="0" fontId="18" fillId="16" borderId="188" applyNumberFormat="0" applyAlignment="0" applyProtection="0"/>
    <xf numFmtId="0" fontId="18" fillId="16" borderId="188" applyNumberFormat="0" applyAlignment="0" applyProtection="0"/>
    <xf numFmtId="0" fontId="18" fillId="16" borderId="188" applyNumberFormat="0" applyAlignment="0" applyProtection="0"/>
    <xf numFmtId="0" fontId="18" fillId="16" borderId="188" applyNumberFormat="0" applyAlignment="0" applyProtection="0"/>
    <xf numFmtId="0" fontId="18" fillId="16" borderId="188" applyNumberFormat="0" applyAlignment="0" applyProtection="0"/>
    <xf numFmtId="0" fontId="18" fillId="16" borderId="188" applyNumberFormat="0" applyAlignment="0" applyProtection="0"/>
    <xf numFmtId="0" fontId="18" fillId="16" borderId="188" applyNumberFormat="0" applyAlignment="0" applyProtection="0"/>
    <xf numFmtId="0" fontId="18" fillId="16" borderId="188" applyNumberFormat="0" applyAlignment="0" applyProtection="0"/>
    <xf numFmtId="0" fontId="18" fillId="16" borderId="188" applyNumberFormat="0" applyAlignment="0" applyProtection="0"/>
    <xf numFmtId="0" fontId="18" fillId="16" borderId="188" applyNumberFormat="0" applyAlignment="0" applyProtection="0"/>
    <xf numFmtId="0" fontId="18" fillId="16" borderId="188" applyNumberFormat="0" applyAlignment="0" applyProtection="0"/>
    <xf numFmtId="0" fontId="18" fillId="16" borderId="188" applyNumberFormat="0" applyAlignment="0" applyProtection="0"/>
    <xf numFmtId="0" fontId="18" fillId="16" borderId="188" applyNumberFormat="0" applyAlignment="0" applyProtection="0"/>
    <xf numFmtId="0" fontId="18" fillId="16" borderId="188" applyNumberFormat="0" applyAlignment="0" applyProtection="0"/>
    <xf numFmtId="0" fontId="18" fillId="16" borderId="188" applyNumberFormat="0" applyAlignment="0" applyProtection="0"/>
    <xf numFmtId="0" fontId="18" fillId="16" borderId="188" applyNumberFormat="0" applyAlignment="0" applyProtection="0"/>
    <xf numFmtId="0" fontId="23" fillId="7" borderId="188" applyNumberFormat="0" applyAlignment="0" applyProtection="0"/>
    <xf numFmtId="0" fontId="23" fillId="7" borderId="188" applyNumberFormat="0" applyAlignment="0" applyProtection="0"/>
    <xf numFmtId="0" fontId="23" fillId="7" borderId="188" applyNumberFormat="0" applyAlignment="0" applyProtection="0"/>
    <xf numFmtId="0" fontId="23" fillId="7" borderId="188" applyNumberFormat="0" applyAlignment="0" applyProtection="0"/>
    <xf numFmtId="0" fontId="23" fillId="7" borderId="188" applyNumberFormat="0" applyAlignment="0" applyProtection="0"/>
    <xf numFmtId="0" fontId="23" fillId="7" borderId="188" applyNumberFormat="0" applyAlignment="0" applyProtection="0"/>
    <xf numFmtId="0" fontId="23" fillId="7" borderId="188" applyNumberFormat="0" applyAlignment="0" applyProtection="0"/>
    <xf numFmtId="0" fontId="23" fillId="7" borderId="188" applyNumberFormat="0" applyAlignment="0" applyProtection="0"/>
    <xf numFmtId="0" fontId="23" fillId="7" borderId="188" applyNumberFormat="0" applyAlignment="0" applyProtection="0"/>
    <xf numFmtId="0" fontId="23" fillId="7" borderId="188" applyNumberFormat="0" applyAlignment="0" applyProtection="0"/>
    <xf numFmtId="0" fontId="23" fillId="7" borderId="188" applyNumberFormat="0" applyAlignment="0" applyProtection="0"/>
    <xf numFmtId="0" fontId="23" fillId="7" borderId="188" applyNumberFormat="0" applyAlignment="0" applyProtection="0"/>
    <xf numFmtId="0" fontId="23" fillId="7" borderId="188" applyNumberFormat="0" applyAlignment="0" applyProtection="0"/>
    <xf numFmtId="0" fontId="23" fillId="7" borderId="188" applyNumberFormat="0" applyAlignment="0" applyProtection="0"/>
    <xf numFmtId="0" fontId="23" fillId="7" borderId="188" applyNumberFormat="0" applyAlignment="0" applyProtection="0"/>
    <xf numFmtId="0" fontId="23" fillId="7" borderId="188" applyNumberFormat="0" applyAlignment="0" applyProtection="0"/>
    <xf numFmtId="0" fontId="23" fillId="7" borderId="188"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26" fillId="16" borderId="190" applyNumberFormat="0" applyAlignment="0" applyProtection="0"/>
    <xf numFmtId="0" fontId="26" fillId="16" borderId="190" applyNumberFormat="0" applyAlignment="0" applyProtection="0"/>
    <xf numFmtId="0" fontId="26" fillId="16" borderId="190" applyNumberFormat="0" applyAlignment="0" applyProtection="0"/>
    <xf numFmtId="0" fontId="26" fillId="16" borderId="190" applyNumberFormat="0" applyAlignment="0" applyProtection="0"/>
    <xf numFmtId="0" fontId="26" fillId="16" borderId="190" applyNumberFormat="0" applyAlignment="0" applyProtection="0"/>
    <xf numFmtId="0" fontId="26" fillId="16" borderId="190" applyNumberFormat="0" applyAlignment="0" applyProtection="0"/>
    <xf numFmtId="0" fontId="26" fillId="16" borderId="190" applyNumberFormat="0" applyAlignment="0" applyProtection="0"/>
    <xf numFmtId="0" fontId="26" fillId="16" borderId="190" applyNumberFormat="0" applyAlignment="0" applyProtection="0"/>
    <xf numFmtId="0" fontId="26" fillId="16" borderId="190" applyNumberFormat="0" applyAlignment="0" applyProtection="0"/>
    <xf numFmtId="0" fontId="26" fillId="16" borderId="190" applyNumberFormat="0" applyAlignment="0" applyProtection="0"/>
    <xf numFmtId="0" fontId="26" fillId="16" borderId="190" applyNumberFormat="0" applyAlignment="0" applyProtection="0"/>
    <xf numFmtId="0" fontId="26" fillId="16" borderId="190" applyNumberFormat="0" applyAlignment="0" applyProtection="0"/>
    <xf numFmtId="0" fontId="26" fillId="16" borderId="190" applyNumberFormat="0" applyAlignment="0" applyProtection="0"/>
    <xf numFmtId="0" fontId="26" fillId="16" borderId="190" applyNumberFormat="0" applyAlignment="0" applyProtection="0"/>
    <xf numFmtId="0" fontId="26" fillId="16" borderId="190" applyNumberFormat="0" applyAlignment="0" applyProtection="0"/>
    <xf numFmtId="0" fontId="26" fillId="16" borderId="190" applyNumberFormat="0" applyAlignment="0" applyProtection="0"/>
    <xf numFmtId="0" fontId="26" fillId="16" borderId="190" applyNumberFormat="0" applyAlignment="0" applyProtection="0"/>
    <xf numFmtId="0" fontId="31" fillId="0" borderId="191" applyNumberFormat="0" applyFill="0" applyAlignment="0" applyProtection="0"/>
    <xf numFmtId="0" fontId="31" fillId="0" borderId="191" applyNumberFormat="0" applyFill="0" applyAlignment="0" applyProtection="0"/>
    <xf numFmtId="0" fontId="31" fillId="0" borderId="191" applyNumberFormat="0" applyFill="0" applyAlignment="0" applyProtection="0"/>
    <xf numFmtId="0" fontId="31" fillId="0" borderId="191" applyNumberFormat="0" applyFill="0" applyAlignment="0" applyProtection="0"/>
    <xf numFmtId="0" fontId="31" fillId="0" borderId="191" applyNumberFormat="0" applyFill="0" applyAlignment="0" applyProtection="0"/>
    <xf numFmtId="0" fontId="31" fillId="0" borderId="191" applyNumberFormat="0" applyFill="0" applyAlignment="0" applyProtection="0"/>
    <xf numFmtId="0" fontId="31" fillId="0" borderId="191" applyNumberFormat="0" applyFill="0" applyAlignment="0" applyProtection="0"/>
    <xf numFmtId="0" fontId="31" fillId="0" borderId="191" applyNumberFormat="0" applyFill="0" applyAlignment="0" applyProtection="0"/>
    <xf numFmtId="0" fontId="31" fillId="0" borderId="191" applyNumberFormat="0" applyFill="0" applyAlignment="0" applyProtection="0"/>
    <xf numFmtId="0" fontId="31" fillId="0" borderId="191" applyNumberFormat="0" applyFill="0" applyAlignment="0" applyProtection="0"/>
    <xf numFmtId="0" fontId="31" fillId="0" borderId="191" applyNumberFormat="0" applyFill="0" applyAlignment="0" applyProtection="0"/>
    <xf numFmtId="0" fontId="31" fillId="0" borderId="191" applyNumberFormat="0" applyFill="0" applyAlignment="0" applyProtection="0"/>
    <xf numFmtId="0" fontId="31" fillId="0" borderId="191" applyNumberFormat="0" applyFill="0" applyAlignment="0" applyProtection="0"/>
    <xf numFmtId="0" fontId="31" fillId="0" borderId="191" applyNumberFormat="0" applyFill="0" applyAlignment="0" applyProtection="0"/>
    <xf numFmtId="0" fontId="31" fillId="0" borderId="191" applyNumberFormat="0" applyFill="0" applyAlignment="0" applyProtection="0"/>
    <xf numFmtId="0" fontId="31" fillId="0" borderId="191" applyNumberFormat="0" applyFill="0" applyAlignment="0" applyProtection="0"/>
    <xf numFmtId="0" fontId="31" fillId="0" borderId="191" applyNumberFormat="0" applyFill="0" applyAlignment="0" applyProtection="0"/>
    <xf numFmtId="0" fontId="31" fillId="0" borderId="191" applyNumberFormat="0" applyFill="0" applyAlignment="0" applyProtection="0"/>
    <xf numFmtId="0" fontId="31" fillId="0" borderId="191" applyNumberFormat="0" applyFill="0" applyAlignment="0" applyProtection="0"/>
    <xf numFmtId="0" fontId="31" fillId="0" borderId="191" applyNumberFormat="0" applyFill="0" applyAlignment="0" applyProtection="0"/>
    <xf numFmtId="0" fontId="31" fillId="0" borderId="191" applyNumberFormat="0" applyFill="0" applyAlignment="0" applyProtection="0"/>
    <xf numFmtId="0" fontId="31" fillId="0" borderId="191" applyNumberFormat="0" applyFill="0" applyAlignment="0" applyProtection="0"/>
    <xf numFmtId="0" fontId="31" fillId="0" borderId="191" applyNumberFormat="0" applyFill="0" applyAlignment="0" applyProtection="0"/>
    <xf numFmtId="0" fontId="31" fillId="0" borderId="191" applyNumberFormat="0" applyFill="0" applyAlignment="0" applyProtection="0"/>
    <xf numFmtId="0" fontId="31" fillId="0" borderId="191" applyNumberFormat="0" applyFill="0" applyAlignment="0" applyProtection="0"/>
    <xf numFmtId="0" fontId="31" fillId="0" borderId="191" applyNumberFormat="0" applyFill="0" applyAlignment="0" applyProtection="0"/>
    <xf numFmtId="0" fontId="31" fillId="0" borderId="191" applyNumberFormat="0" applyFill="0" applyAlignment="0" applyProtection="0"/>
    <xf numFmtId="0" fontId="31" fillId="0" borderId="191" applyNumberFormat="0" applyFill="0" applyAlignment="0" applyProtection="0"/>
    <xf numFmtId="0" fontId="31" fillId="0" borderId="191" applyNumberFormat="0" applyFill="0" applyAlignment="0" applyProtection="0"/>
    <xf numFmtId="0" fontId="31" fillId="0" borderId="191" applyNumberFormat="0" applyFill="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43" fontId="33" fillId="0" borderId="0" applyFont="0" applyFill="0" applyBorder="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43" fontId="33" fillId="0" borderId="0" applyFont="0" applyFill="0" applyBorder="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43" fontId="33" fillId="0" borderId="0" applyFont="0" applyFill="0" applyBorder="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89" applyNumberFormat="0" applyFon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43" fontId="33" fillId="0" borderId="0" applyFont="0" applyFill="0" applyBorder="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43" fontId="33" fillId="0" borderId="0" applyFont="0" applyFill="0" applyBorder="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18" fillId="16" borderId="194" applyNumberFormat="0" applyAlignment="0" applyProtection="0"/>
    <xf numFmtId="0" fontId="23" fillId="7" borderId="194" applyNumberFormat="0" applyAlignment="0" applyProtection="0"/>
    <xf numFmtId="0" fontId="26" fillId="16" borderId="196" applyNumberFormat="0" applyAlignment="0" applyProtection="0"/>
    <xf numFmtId="0" fontId="23" fillId="7" borderId="194" applyNumberFormat="0" applyAlignment="0" applyProtection="0"/>
    <xf numFmtId="0" fontId="4" fillId="23" borderId="189" applyNumberFormat="0" applyFont="0" applyAlignment="0" applyProtection="0"/>
    <xf numFmtId="0" fontId="31" fillId="0" borderId="197" applyNumberFormat="0" applyFill="0" applyAlignment="0" applyProtection="0"/>
    <xf numFmtId="0" fontId="18" fillId="16" borderId="194" applyNumberFormat="0" applyAlignment="0" applyProtection="0"/>
    <xf numFmtId="0" fontId="18" fillId="16" borderId="194" applyNumberFormat="0" applyAlignment="0" applyProtection="0"/>
    <xf numFmtId="0" fontId="31" fillId="0" borderId="197" applyNumberFormat="0" applyFill="0" applyAlignment="0" applyProtection="0"/>
    <xf numFmtId="0" fontId="18" fillId="16" borderId="194" applyNumberFormat="0" applyAlignment="0" applyProtection="0"/>
    <xf numFmtId="0" fontId="26" fillId="16" borderId="196" applyNumberFormat="0" applyAlignment="0" applyProtection="0"/>
    <xf numFmtId="0" fontId="31" fillId="0" borderId="197" applyNumberFormat="0" applyFill="0" applyAlignment="0" applyProtection="0"/>
    <xf numFmtId="0" fontId="26" fillId="16" borderId="196" applyNumberFormat="0" applyAlignment="0" applyProtection="0"/>
    <xf numFmtId="0" fontId="31" fillId="0" borderId="197" applyNumberFormat="0" applyFill="0" applyAlignment="0" applyProtection="0"/>
    <xf numFmtId="0" fontId="31" fillId="0" borderId="197" applyNumberFormat="0" applyFill="0" applyAlignment="0" applyProtection="0"/>
    <xf numFmtId="0" fontId="18" fillId="16" borderId="194" applyNumberFormat="0" applyAlignment="0" applyProtection="0"/>
    <xf numFmtId="0" fontId="31" fillId="0" borderId="197" applyNumberFormat="0" applyFill="0" applyAlignment="0" applyProtection="0"/>
    <xf numFmtId="0" fontId="18" fillId="16" borderId="194" applyNumberFormat="0" applyAlignment="0" applyProtection="0"/>
    <xf numFmtId="0" fontId="18" fillId="16" borderId="194" applyNumberFormat="0" applyAlignment="0" applyProtection="0"/>
    <xf numFmtId="0" fontId="4" fillId="23" borderId="189" applyNumberFormat="0" applyFont="0" applyAlignment="0" applyProtection="0"/>
    <xf numFmtId="0" fontId="18" fillId="16" borderId="194" applyNumberFormat="0" applyAlignment="0" applyProtection="0"/>
    <xf numFmtId="0" fontId="18" fillId="16" borderId="194" applyNumberFormat="0" applyAlignment="0" applyProtection="0"/>
    <xf numFmtId="0" fontId="26" fillId="16" borderId="196" applyNumberFormat="0" applyAlignment="0" applyProtection="0"/>
    <xf numFmtId="0" fontId="18" fillId="16" borderId="194" applyNumberFormat="0" applyAlignment="0" applyProtection="0"/>
    <xf numFmtId="0" fontId="31" fillId="0" borderId="197" applyNumberFormat="0" applyFill="0" applyAlignment="0" applyProtection="0"/>
    <xf numFmtId="0" fontId="18" fillId="16" borderId="194" applyNumberFormat="0" applyAlignment="0" applyProtection="0"/>
    <xf numFmtId="0" fontId="26" fillId="16" borderId="196" applyNumberFormat="0" applyAlignment="0" applyProtection="0"/>
    <xf numFmtId="0" fontId="23" fillId="7" borderId="194" applyNumberFormat="0" applyAlignment="0" applyProtection="0"/>
    <xf numFmtId="0" fontId="18" fillId="16" borderId="194"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18" fillId="16" borderId="194" applyNumberFormat="0" applyAlignment="0" applyProtection="0"/>
    <xf numFmtId="0" fontId="18" fillId="16" borderId="194" applyNumberFormat="0" applyAlignment="0" applyProtection="0"/>
    <xf numFmtId="0" fontId="23" fillId="7" borderId="194" applyNumberFormat="0" applyAlignment="0" applyProtection="0"/>
    <xf numFmtId="0" fontId="23" fillId="7" borderId="194" applyNumberFormat="0" applyAlignment="0" applyProtection="0"/>
    <xf numFmtId="0" fontId="4" fillId="23" borderId="189" applyNumberFormat="0" applyFont="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4" fillId="23" borderId="189" applyNumberFormat="0" applyFont="0" applyAlignment="0" applyProtection="0"/>
    <xf numFmtId="0" fontId="18" fillId="16" borderId="194" applyNumberFormat="0" applyAlignment="0" applyProtection="0"/>
    <xf numFmtId="0" fontId="23" fillId="7" borderId="194" applyNumberFormat="0" applyAlignment="0" applyProtection="0"/>
    <xf numFmtId="0" fontId="23" fillId="7" borderId="194" applyNumberFormat="0" applyAlignment="0" applyProtection="0"/>
    <xf numFmtId="0" fontId="26" fillId="16" borderId="196" applyNumberFormat="0" applyAlignment="0" applyProtection="0"/>
    <xf numFmtId="0" fontId="26" fillId="16" borderId="196" applyNumberFormat="0" applyAlignment="0" applyProtection="0"/>
    <xf numFmtId="0" fontId="23" fillId="7" borderId="194" applyNumberFormat="0" applyAlignment="0" applyProtection="0"/>
    <xf numFmtId="0" fontId="31" fillId="0" borderId="197" applyNumberFormat="0" applyFill="0" applyAlignment="0" applyProtection="0"/>
    <xf numFmtId="0" fontId="26" fillId="16" borderId="196" applyNumberFormat="0" applyAlignment="0" applyProtection="0"/>
    <xf numFmtId="0" fontId="23" fillId="7" borderId="194" applyNumberFormat="0" applyAlignment="0" applyProtection="0"/>
    <xf numFmtId="0" fontId="4" fillId="23" borderId="189" applyNumberFormat="0" applyFont="0" applyAlignment="0" applyProtection="0"/>
    <xf numFmtId="0" fontId="23" fillId="7" borderId="194" applyNumberFormat="0" applyAlignment="0" applyProtection="0"/>
    <xf numFmtId="0" fontId="26" fillId="16" borderId="196" applyNumberFormat="0" applyAlignment="0" applyProtection="0"/>
    <xf numFmtId="0" fontId="26" fillId="16" borderId="196" applyNumberFormat="0" applyAlignment="0" applyProtection="0"/>
    <xf numFmtId="0" fontId="23" fillId="7" borderId="194" applyNumberFormat="0" applyAlignment="0" applyProtection="0"/>
    <xf numFmtId="0" fontId="31" fillId="0" borderId="197" applyNumberFormat="0" applyFill="0" applyAlignment="0" applyProtection="0"/>
    <xf numFmtId="0" fontId="18" fillId="16" borderId="194" applyNumberFormat="0" applyAlignment="0" applyProtection="0"/>
    <xf numFmtId="0" fontId="31" fillId="0" borderId="197" applyNumberFormat="0" applyFill="0" applyAlignment="0" applyProtection="0"/>
    <xf numFmtId="0" fontId="26" fillId="16" borderId="196" applyNumberFormat="0" applyAlignment="0" applyProtection="0"/>
    <xf numFmtId="0" fontId="23" fillId="7" borderId="194" applyNumberFormat="0" applyAlignment="0" applyProtection="0"/>
    <xf numFmtId="0" fontId="26" fillId="16" borderId="196" applyNumberFormat="0" applyAlignment="0" applyProtection="0"/>
    <xf numFmtId="0" fontId="18" fillId="16" borderId="194" applyNumberFormat="0" applyAlignment="0" applyProtection="0"/>
    <xf numFmtId="0" fontId="23" fillId="7" borderId="194" applyNumberFormat="0" applyAlignment="0" applyProtection="0"/>
    <xf numFmtId="0" fontId="23" fillId="7" borderId="194" applyNumberFormat="0" applyAlignment="0" applyProtection="0"/>
    <xf numFmtId="0" fontId="31" fillId="0" borderId="197" applyNumberFormat="0" applyFill="0" applyAlignment="0" applyProtection="0"/>
    <xf numFmtId="0" fontId="4" fillId="23" borderId="189" applyNumberFormat="0" applyFont="0" applyAlignment="0" applyProtection="0"/>
    <xf numFmtId="0" fontId="26" fillId="16" borderId="196"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23" fillId="7" borderId="194" applyNumberFormat="0" applyAlignment="0" applyProtection="0"/>
    <xf numFmtId="0" fontId="18" fillId="16" borderId="194" applyNumberFormat="0" applyAlignment="0" applyProtection="0"/>
    <xf numFmtId="0" fontId="18" fillId="16" borderId="194" applyNumberFormat="0" applyAlignment="0" applyProtection="0"/>
    <xf numFmtId="0" fontId="4" fillId="23" borderId="189" applyNumberFormat="0" applyFont="0" applyAlignment="0" applyProtection="0"/>
    <xf numFmtId="0" fontId="23" fillId="7" borderId="194" applyNumberFormat="0" applyAlignment="0" applyProtection="0"/>
    <xf numFmtId="0" fontId="31" fillId="0" borderId="197" applyNumberFormat="0" applyFill="0" applyAlignment="0" applyProtection="0"/>
    <xf numFmtId="0" fontId="31" fillId="0" borderId="197" applyNumberFormat="0" applyFill="0" applyAlignment="0" applyProtection="0"/>
    <xf numFmtId="0" fontId="4" fillId="23" borderId="189" applyNumberFormat="0" applyFont="0" applyAlignment="0" applyProtection="0"/>
    <xf numFmtId="0" fontId="31" fillId="0" borderId="197" applyNumberFormat="0" applyFill="0" applyAlignment="0" applyProtection="0"/>
    <xf numFmtId="0" fontId="26" fillId="16" borderId="196" applyNumberFormat="0" applyAlignment="0" applyProtection="0"/>
    <xf numFmtId="0" fontId="31" fillId="0" borderId="197" applyNumberFormat="0" applyFill="0" applyAlignment="0" applyProtection="0"/>
    <xf numFmtId="0" fontId="23" fillId="7" borderId="194" applyNumberFormat="0" applyAlignment="0" applyProtection="0"/>
    <xf numFmtId="0" fontId="26" fillId="16" borderId="196" applyNumberFormat="0" applyAlignment="0" applyProtection="0"/>
    <xf numFmtId="0" fontId="23" fillId="7" borderId="194" applyNumberFormat="0" applyAlignment="0" applyProtection="0"/>
    <xf numFmtId="0" fontId="18" fillId="16" borderId="194" applyNumberFormat="0" applyAlignment="0" applyProtection="0"/>
    <xf numFmtId="0" fontId="31" fillId="0" borderId="197" applyNumberFormat="0" applyFill="0" applyAlignment="0" applyProtection="0"/>
    <xf numFmtId="0" fontId="4" fillId="23" borderId="189" applyNumberFormat="0" applyFont="0" applyAlignment="0" applyProtection="0"/>
    <xf numFmtId="0" fontId="18" fillId="16" borderId="194" applyNumberFormat="0" applyAlignment="0" applyProtection="0"/>
    <xf numFmtId="0" fontId="4" fillId="23" borderId="189" applyNumberFormat="0" applyFont="0" applyAlignment="0" applyProtection="0"/>
    <xf numFmtId="0" fontId="18" fillId="16" borderId="194" applyNumberFormat="0" applyAlignment="0" applyProtection="0"/>
    <xf numFmtId="0" fontId="23" fillId="7" borderId="194" applyNumberFormat="0" applyAlignment="0" applyProtection="0"/>
    <xf numFmtId="0" fontId="4" fillId="23" borderId="189" applyNumberFormat="0" applyFont="0" applyAlignment="0" applyProtection="0"/>
    <xf numFmtId="0" fontId="23" fillId="7" borderId="194" applyNumberFormat="0" applyAlignment="0" applyProtection="0"/>
    <xf numFmtId="0" fontId="4" fillId="23" borderId="189" applyNumberFormat="0" applyFont="0" applyAlignment="0" applyProtection="0"/>
    <xf numFmtId="0" fontId="23" fillId="7" borderId="194" applyNumberFormat="0" applyAlignment="0" applyProtection="0"/>
    <xf numFmtId="0" fontId="26" fillId="16" borderId="196" applyNumberFormat="0" applyAlignment="0" applyProtection="0"/>
    <xf numFmtId="0" fontId="26" fillId="16" borderId="196" applyNumberFormat="0" applyAlignment="0" applyProtection="0"/>
    <xf numFmtId="0" fontId="18" fillId="16" borderId="194" applyNumberFormat="0" applyAlignment="0" applyProtection="0"/>
    <xf numFmtId="0" fontId="26" fillId="16" borderId="196" applyNumberFormat="0" applyAlignment="0" applyProtection="0"/>
    <xf numFmtId="0" fontId="31" fillId="0" borderId="197" applyNumberFormat="0" applyFill="0" applyAlignment="0" applyProtection="0"/>
    <xf numFmtId="0" fontId="18" fillId="16" borderId="194" applyNumberFormat="0" applyAlignment="0" applyProtection="0"/>
    <xf numFmtId="0" fontId="31" fillId="0" borderId="197" applyNumberFormat="0" applyFill="0" applyAlignment="0" applyProtection="0"/>
    <xf numFmtId="0" fontId="31" fillId="0" borderId="197" applyNumberFormat="0" applyFill="0" applyAlignment="0" applyProtection="0"/>
    <xf numFmtId="0" fontId="4" fillId="23" borderId="189" applyNumberFormat="0" applyFont="0" applyAlignment="0" applyProtection="0"/>
    <xf numFmtId="0" fontId="4" fillId="23" borderId="189" applyNumberFormat="0" applyFont="0" applyAlignment="0" applyProtection="0"/>
    <xf numFmtId="0" fontId="26" fillId="16" borderId="196" applyNumberFormat="0" applyAlignment="0" applyProtection="0"/>
    <xf numFmtId="0" fontId="23" fillId="7" borderId="194"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18" fillId="16" borderId="194" applyNumberFormat="0" applyAlignment="0" applyProtection="0"/>
    <xf numFmtId="0" fontId="4" fillId="23" borderId="189" applyNumberFormat="0" applyFont="0" applyAlignment="0" applyProtection="0"/>
    <xf numFmtId="0" fontId="23" fillId="7" borderId="194" applyNumberFormat="0" applyAlignment="0" applyProtection="0"/>
    <xf numFmtId="0" fontId="4" fillId="23" borderId="189" applyNumberFormat="0" applyFont="0" applyAlignment="0" applyProtection="0"/>
    <xf numFmtId="0" fontId="23" fillId="7" borderId="194" applyNumberFormat="0" applyAlignment="0" applyProtection="0"/>
    <xf numFmtId="0" fontId="18" fillId="16" borderId="194" applyNumberFormat="0" applyAlignment="0" applyProtection="0"/>
    <xf numFmtId="0" fontId="23" fillId="7" borderId="194" applyNumberFormat="0" applyAlignment="0" applyProtection="0"/>
    <xf numFmtId="0" fontId="18" fillId="16" borderId="194" applyNumberFormat="0" applyAlignment="0" applyProtection="0"/>
    <xf numFmtId="0" fontId="4" fillId="23" borderId="189" applyNumberFormat="0" applyFont="0" applyAlignment="0" applyProtection="0"/>
    <xf numFmtId="0" fontId="18" fillId="16" borderId="194" applyNumberFormat="0" applyAlignment="0" applyProtection="0"/>
    <xf numFmtId="0" fontId="26" fillId="16" borderId="196" applyNumberFormat="0" applyAlignment="0" applyProtection="0"/>
    <xf numFmtId="0" fontId="31" fillId="0" borderId="197" applyNumberFormat="0" applyFill="0" applyAlignment="0" applyProtection="0"/>
    <xf numFmtId="0" fontId="4" fillId="23" borderId="189" applyNumberFormat="0" applyFont="0" applyAlignment="0" applyProtection="0"/>
    <xf numFmtId="0" fontId="18" fillId="16" borderId="194" applyNumberFormat="0" applyAlignment="0" applyProtection="0"/>
    <xf numFmtId="0" fontId="23" fillId="7" borderId="194" applyNumberFormat="0" applyAlignment="0" applyProtection="0"/>
    <xf numFmtId="0" fontId="18" fillId="16" borderId="194" applyNumberFormat="0" applyAlignment="0" applyProtection="0"/>
    <xf numFmtId="0" fontId="23" fillId="7" borderId="194"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26" fillId="16" borderId="196" applyNumberFormat="0" applyAlignment="0" applyProtection="0"/>
    <xf numFmtId="0" fontId="4" fillId="23" borderId="189" applyNumberFormat="0" applyFont="0" applyAlignment="0" applyProtection="0"/>
    <xf numFmtId="0" fontId="18" fillId="16" borderId="194" applyNumberFormat="0" applyAlignment="0" applyProtection="0"/>
    <xf numFmtId="0" fontId="23" fillId="7"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31" fillId="0" borderId="197" applyNumberFormat="0" applyFill="0" applyAlignment="0" applyProtection="0"/>
    <xf numFmtId="0" fontId="31" fillId="0" borderId="197" applyNumberFormat="0" applyFill="0" applyAlignment="0" applyProtection="0"/>
    <xf numFmtId="0" fontId="23" fillId="7" borderId="194" applyNumberFormat="0" applyAlignment="0" applyProtection="0"/>
    <xf numFmtId="0" fontId="23" fillId="7" borderId="194" applyNumberFormat="0" applyAlignment="0" applyProtection="0"/>
    <xf numFmtId="0" fontId="31" fillId="0" borderId="197" applyNumberFormat="0" applyFill="0" applyAlignment="0" applyProtection="0"/>
    <xf numFmtId="0" fontId="18" fillId="16" borderId="194" applyNumberFormat="0" applyAlignment="0" applyProtection="0"/>
    <xf numFmtId="0" fontId="23" fillId="7" borderId="194" applyNumberFormat="0" applyAlignment="0" applyProtection="0"/>
    <xf numFmtId="0" fontId="31" fillId="0" borderId="197" applyNumberFormat="0" applyFill="0" applyAlignment="0" applyProtection="0"/>
    <xf numFmtId="0" fontId="23" fillId="7" borderId="194" applyNumberFormat="0" applyAlignment="0" applyProtection="0"/>
    <xf numFmtId="0" fontId="18" fillId="16" borderId="194" applyNumberFormat="0" applyAlignment="0" applyProtection="0"/>
    <xf numFmtId="0" fontId="31" fillId="0" borderId="197" applyNumberFormat="0" applyFill="0" applyAlignment="0" applyProtection="0"/>
    <xf numFmtId="0" fontId="26" fillId="16" borderId="196" applyNumberFormat="0" applyAlignment="0" applyProtection="0"/>
    <xf numFmtId="0" fontId="18" fillId="16" borderId="194" applyNumberFormat="0" applyAlignment="0" applyProtection="0"/>
    <xf numFmtId="0" fontId="31" fillId="0" borderId="197" applyNumberFormat="0" applyFill="0" applyAlignment="0" applyProtection="0"/>
    <xf numFmtId="0" fontId="4" fillId="23" borderId="189" applyNumberFormat="0" applyFont="0" applyAlignment="0" applyProtection="0"/>
    <xf numFmtId="0" fontId="26" fillId="16" borderId="196" applyNumberFormat="0" applyAlignment="0" applyProtection="0"/>
    <xf numFmtId="0" fontId="26" fillId="16" borderId="196" applyNumberFormat="0" applyAlignment="0" applyProtection="0"/>
    <xf numFmtId="0" fontId="4" fillId="23" borderId="189" applyNumberFormat="0" applyFont="0" applyAlignment="0" applyProtection="0"/>
    <xf numFmtId="0" fontId="26" fillId="16" borderId="196" applyNumberFormat="0" applyAlignment="0" applyProtection="0"/>
    <xf numFmtId="0" fontId="4" fillId="23" borderId="189" applyNumberFormat="0" applyFont="0" applyAlignment="0" applyProtection="0"/>
    <xf numFmtId="0" fontId="26" fillId="16" borderId="196" applyNumberFormat="0" applyAlignment="0" applyProtection="0"/>
    <xf numFmtId="0" fontId="31" fillId="0" borderId="197" applyNumberFormat="0" applyFill="0" applyAlignment="0" applyProtection="0"/>
    <xf numFmtId="0" fontId="4" fillId="23" borderId="189" applyNumberFormat="0" applyFont="0" applyAlignment="0" applyProtection="0"/>
    <xf numFmtId="0" fontId="23" fillId="7" borderId="194" applyNumberFormat="0" applyAlignment="0" applyProtection="0"/>
    <xf numFmtId="0" fontId="31" fillId="0" borderId="197" applyNumberFormat="0" applyFill="0" applyAlignment="0" applyProtection="0"/>
    <xf numFmtId="0" fontId="18" fillId="16" borderId="194" applyNumberFormat="0" applyAlignment="0" applyProtection="0"/>
    <xf numFmtId="0" fontId="4" fillId="23" borderId="189" applyNumberFormat="0" applyFont="0" applyAlignment="0" applyProtection="0"/>
    <xf numFmtId="0" fontId="26" fillId="16" borderId="196" applyNumberFormat="0" applyAlignment="0" applyProtection="0"/>
    <xf numFmtId="0" fontId="18" fillId="16" borderId="194" applyNumberFormat="0" applyAlignment="0" applyProtection="0"/>
    <xf numFmtId="0" fontId="18" fillId="16" borderId="194" applyNumberFormat="0" applyAlignment="0" applyProtection="0"/>
    <xf numFmtId="0" fontId="31" fillId="0" borderId="197" applyNumberFormat="0" applyFill="0" applyAlignment="0" applyProtection="0"/>
    <xf numFmtId="0" fontId="4" fillId="23" borderId="189" applyNumberFormat="0" applyFont="0" applyAlignment="0" applyProtection="0"/>
    <xf numFmtId="0" fontId="4" fillId="23" borderId="189" applyNumberFormat="0" applyFont="0" applyAlignment="0" applyProtection="0"/>
    <xf numFmtId="0" fontId="26" fillId="16" borderId="196" applyNumberFormat="0" applyAlignment="0" applyProtection="0"/>
    <xf numFmtId="0" fontId="18" fillId="16" borderId="194" applyNumberFormat="0" applyAlignment="0" applyProtection="0"/>
    <xf numFmtId="0" fontId="31" fillId="0" borderId="197" applyNumberFormat="0" applyFill="0" applyAlignment="0" applyProtection="0"/>
    <xf numFmtId="0" fontId="18" fillId="16" borderId="194" applyNumberFormat="0" applyAlignment="0" applyProtection="0"/>
    <xf numFmtId="0" fontId="4" fillId="23" borderId="189" applyNumberFormat="0" applyFont="0" applyAlignment="0" applyProtection="0"/>
    <xf numFmtId="0" fontId="31" fillId="0" borderId="197" applyNumberFormat="0" applyFill="0" applyAlignment="0" applyProtection="0"/>
    <xf numFmtId="0" fontId="18" fillId="16" borderId="194"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31" fillId="0" borderId="197" applyNumberFormat="0" applyFill="0" applyAlignment="0" applyProtection="0"/>
    <xf numFmtId="0" fontId="31" fillId="0" borderId="197" applyNumberFormat="0" applyFill="0" applyAlignment="0" applyProtection="0"/>
    <xf numFmtId="0" fontId="26" fillId="16" borderId="196" applyNumberFormat="0" applyAlignment="0" applyProtection="0"/>
    <xf numFmtId="0" fontId="26" fillId="16" borderId="196" applyNumberFormat="0" applyAlignment="0" applyProtection="0"/>
    <xf numFmtId="0" fontId="4" fillId="23" borderId="189" applyNumberFormat="0" applyFont="0" applyAlignment="0" applyProtection="0"/>
    <xf numFmtId="0" fontId="31" fillId="0" borderId="197" applyNumberFormat="0" applyFill="0" applyAlignment="0" applyProtection="0"/>
    <xf numFmtId="0" fontId="23" fillId="7" borderId="194" applyNumberFormat="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4" fillId="23" borderId="189" applyNumberFormat="0" applyFont="0" applyAlignment="0" applyProtection="0"/>
    <xf numFmtId="0" fontId="23" fillId="7" borderId="194" applyNumberFormat="0" applyAlignment="0" applyProtection="0"/>
    <xf numFmtId="0" fontId="31" fillId="0" borderId="197" applyNumberFormat="0" applyFill="0" applyAlignment="0" applyProtection="0"/>
    <xf numFmtId="0" fontId="31" fillId="0" borderId="197" applyNumberFormat="0" applyFill="0" applyAlignment="0" applyProtection="0"/>
    <xf numFmtId="0" fontId="4" fillId="23" borderId="189" applyNumberFormat="0" applyFont="0" applyAlignment="0" applyProtection="0"/>
    <xf numFmtId="0" fontId="23" fillId="7" borderId="194" applyNumberFormat="0" applyAlignment="0" applyProtection="0"/>
    <xf numFmtId="0" fontId="23" fillId="7" borderId="194" applyNumberFormat="0" applyAlignment="0" applyProtection="0"/>
    <xf numFmtId="0" fontId="31" fillId="0" borderId="197" applyNumberFormat="0" applyFill="0" applyAlignment="0" applyProtection="0"/>
    <xf numFmtId="0" fontId="18" fillId="16" borderId="194" applyNumberFormat="0" applyAlignment="0" applyProtection="0"/>
    <xf numFmtId="0" fontId="26" fillId="16" borderId="196" applyNumberFormat="0" applyAlignment="0" applyProtection="0"/>
    <xf numFmtId="0" fontId="23" fillId="7" borderId="194" applyNumberFormat="0" applyAlignment="0" applyProtection="0"/>
    <xf numFmtId="0" fontId="31" fillId="0" borderId="197" applyNumberFormat="0" applyFill="0" applyAlignment="0" applyProtection="0"/>
    <xf numFmtId="0" fontId="26" fillId="16" borderId="196"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23" fillId="7" borderId="194" applyNumberFormat="0" applyAlignment="0" applyProtection="0"/>
    <xf numFmtId="0" fontId="4" fillId="23" borderId="189" applyNumberFormat="0" applyFont="0" applyAlignment="0" applyProtection="0"/>
    <xf numFmtId="0" fontId="26" fillId="16" borderId="196" applyNumberFormat="0" applyAlignment="0" applyProtection="0"/>
    <xf numFmtId="0" fontId="18" fillId="16" borderId="194" applyNumberFormat="0" applyAlignment="0" applyProtection="0"/>
    <xf numFmtId="0" fontId="23" fillId="7" borderId="194" applyNumberFormat="0" applyAlignment="0" applyProtection="0"/>
    <xf numFmtId="0" fontId="4" fillId="23" borderId="189" applyNumberFormat="0" applyFont="0" applyAlignment="0" applyProtection="0"/>
    <xf numFmtId="0" fontId="23" fillId="7" borderId="194" applyNumberFormat="0" applyAlignment="0" applyProtection="0"/>
    <xf numFmtId="0" fontId="18" fillId="16" borderId="194" applyNumberFormat="0" applyAlignment="0" applyProtection="0"/>
    <xf numFmtId="0" fontId="18" fillId="16" borderId="194"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4" fillId="23" borderId="189" applyNumberFormat="0" applyFont="0" applyAlignment="0" applyProtection="0"/>
    <xf numFmtId="0" fontId="26" fillId="16" borderId="196" applyNumberFormat="0" applyAlignment="0" applyProtection="0"/>
    <xf numFmtId="0" fontId="4" fillId="23" borderId="189" applyNumberFormat="0" applyFont="0" applyAlignment="0" applyProtection="0"/>
    <xf numFmtId="0" fontId="18" fillId="16" borderId="194" applyNumberFormat="0" applyAlignment="0" applyProtection="0"/>
    <xf numFmtId="0" fontId="23" fillId="7" borderId="194" applyNumberFormat="0" applyAlignment="0" applyProtection="0"/>
    <xf numFmtId="0" fontId="23" fillId="7" borderId="194" applyNumberFormat="0" applyAlignment="0" applyProtection="0"/>
    <xf numFmtId="0" fontId="4" fillId="23" borderId="189" applyNumberFormat="0" applyFont="0" applyAlignment="0" applyProtection="0"/>
    <xf numFmtId="0" fontId="26" fillId="16" borderId="196" applyNumberFormat="0" applyAlignment="0" applyProtection="0"/>
    <xf numFmtId="0" fontId="23" fillId="7" borderId="194" applyNumberFormat="0" applyAlignment="0" applyProtection="0"/>
    <xf numFmtId="0" fontId="4" fillId="23" borderId="189" applyNumberFormat="0" applyFont="0" applyAlignment="0" applyProtection="0"/>
    <xf numFmtId="0" fontId="23" fillId="7" borderId="194" applyNumberFormat="0" applyAlignment="0" applyProtection="0"/>
    <xf numFmtId="0" fontId="4" fillId="23" borderId="189" applyNumberFormat="0" applyFont="0" applyAlignment="0" applyProtection="0"/>
    <xf numFmtId="0" fontId="26" fillId="16" borderId="196" applyNumberFormat="0" applyAlignment="0" applyProtection="0"/>
    <xf numFmtId="0" fontId="4" fillId="23" borderId="189" applyNumberFormat="0" applyFont="0" applyAlignment="0" applyProtection="0"/>
    <xf numFmtId="0" fontId="26" fillId="16" borderId="196" applyNumberFormat="0" applyAlignment="0" applyProtection="0"/>
    <xf numFmtId="0" fontId="4" fillId="23" borderId="189" applyNumberFormat="0" applyFont="0" applyAlignment="0" applyProtection="0"/>
    <xf numFmtId="0" fontId="18" fillId="16" borderId="194" applyNumberFormat="0" applyAlignment="0" applyProtection="0"/>
    <xf numFmtId="0" fontId="23" fillId="7" borderId="194" applyNumberFormat="0" applyAlignment="0" applyProtection="0"/>
    <xf numFmtId="0" fontId="18" fillId="16" borderId="194"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23" fillId="7" borderId="194"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26" fillId="16" borderId="196" applyNumberFormat="0" applyAlignment="0" applyProtection="0"/>
    <xf numFmtId="0" fontId="31" fillId="0" borderId="197" applyNumberFormat="0" applyFill="0" applyAlignment="0" applyProtection="0"/>
    <xf numFmtId="0" fontId="23" fillId="7" borderId="194" applyNumberFormat="0" applyAlignment="0" applyProtection="0"/>
    <xf numFmtId="0" fontId="26" fillId="16" borderId="196" applyNumberFormat="0" applyAlignment="0" applyProtection="0"/>
    <xf numFmtId="0" fontId="4" fillId="23" borderId="189" applyNumberFormat="0" applyFont="0" applyAlignment="0" applyProtection="0"/>
    <xf numFmtId="0" fontId="31" fillId="0" borderId="197" applyNumberFormat="0" applyFill="0" applyAlignment="0" applyProtection="0"/>
    <xf numFmtId="0" fontId="26" fillId="16" borderId="196" applyNumberFormat="0" applyAlignment="0" applyProtection="0"/>
    <xf numFmtId="0" fontId="31" fillId="0" borderId="197" applyNumberFormat="0" applyFill="0" applyAlignment="0" applyProtection="0"/>
    <xf numFmtId="0" fontId="4" fillId="23" borderId="189" applyNumberFormat="0" applyFont="0" applyAlignment="0" applyProtection="0"/>
    <xf numFmtId="0" fontId="23" fillId="7" borderId="194" applyNumberFormat="0" applyAlignment="0" applyProtection="0"/>
    <xf numFmtId="0" fontId="4" fillId="23" borderId="189" applyNumberFormat="0" applyFont="0" applyAlignment="0" applyProtection="0"/>
    <xf numFmtId="0" fontId="31" fillId="0" borderId="197" applyNumberFormat="0" applyFill="0" applyAlignment="0" applyProtection="0"/>
    <xf numFmtId="0" fontId="23" fillId="7" borderId="194" applyNumberFormat="0" applyAlignment="0" applyProtection="0"/>
    <xf numFmtId="0" fontId="4" fillId="23" borderId="189" applyNumberFormat="0" applyFont="0" applyAlignment="0" applyProtection="0"/>
    <xf numFmtId="0" fontId="23" fillId="7" borderId="194"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26" fillId="16" borderId="196" applyNumberFormat="0" applyAlignment="0" applyProtection="0"/>
    <xf numFmtId="0" fontId="31" fillId="0" borderId="197" applyNumberFormat="0" applyFill="0" applyAlignment="0" applyProtection="0"/>
    <xf numFmtId="0" fontId="4" fillId="23" borderId="189" applyNumberFormat="0" applyFont="0" applyAlignment="0" applyProtection="0"/>
    <xf numFmtId="0" fontId="26" fillId="16" borderId="196" applyNumberFormat="0" applyAlignment="0" applyProtection="0"/>
    <xf numFmtId="0" fontId="31" fillId="0" borderId="197" applyNumberFormat="0" applyFill="0" applyAlignment="0" applyProtection="0"/>
    <xf numFmtId="0" fontId="18" fillId="16" borderId="194" applyNumberFormat="0" applyAlignment="0" applyProtection="0"/>
    <xf numFmtId="0" fontId="31" fillId="0" borderId="197" applyNumberFormat="0" applyFill="0" applyAlignment="0" applyProtection="0"/>
    <xf numFmtId="43" fontId="33" fillId="0" borderId="0" applyFont="0" applyFill="0" applyBorder="0" applyAlignment="0" applyProtection="0"/>
    <xf numFmtId="0" fontId="31" fillId="0" borderId="197" applyNumberFormat="0" applyFill="0" applyAlignment="0" applyProtection="0"/>
    <xf numFmtId="0" fontId="26" fillId="16" borderId="196"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26" fillId="16" borderId="196" applyNumberFormat="0" applyAlignment="0" applyProtection="0"/>
    <xf numFmtId="0" fontId="18" fillId="16" borderId="194" applyNumberFormat="0" applyAlignment="0" applyProtection="0"/>
    <xf numFmtId="0" fontId="4" fillId="23" borderId="189" applyNumberFormat="0" applyFont="0" applyAlignment="0" applyProtection="0"/>
    <xf numFmtId="0" fontId="26" fillId="16" borderId="196" applyNumberFormat="0" applyAlignment="0" applyProtection="0"/>
    <xf numFmtId="0" fontId="18" fillId="16" borderId="194" applyNumberFormat="0" applyAlignment="0" applyProtection="0"/>
    <xf numFmtId="0" fontId="31" fillId="0" borderId="197" applyNumberFormat="0" applyFill="0" applyAlignment="0" applyProtection="0"/>
    <xf numFmtId="0" fontId="18" fillId="16" borderId="194"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18" fillId="16" borderId="194" applyNumberFormat="0" applyAlignment="0" applyProtection="0"/>
    <xf numFmtId="0" fontId="23" fillId="7" borderId="194" applyNumberFormat="0" applyAlignment="0" applyProtection="0"/>
    <xf numFmtId="0" fontId="4" fillId="23" borderId="189" applyNumberFormat="0" applyFont="0" applyAlignment="0" applyProtection="0"/>
    <xf numFmtId="0" fontId="31" fillId="0" borderId="197" applyNumberFormat="0" applyFill="0" applyAlignment="0" applyProtection="0"/>
    <xf numFmtId="0" fontId="23" fillId="7" borderId="194" applyNumberFormat="0" applyAlignment="0" applyProtection="0"/>
    <xf numFmtId="0" fontId="31" fillId="0" borderId="197" applyNumberFormat="0" applyFill="0" applyAlignment="0" applyProtection="0"/>
    <xf numFmtId="0" fontId="31" fillId="0" borderId="197" applyNumberFormat="0" applyFill="0" applyAlignment="0" applyProtection="0"/>
    <xf numFmtId="0" fontId="23" fillId="7" borderId="194" applyNumberFormat="0" applyAlignment="0" applyProtection="0"/>
    <xf numFmtId="0" fontId="4" fillId="23" borderId="189" applyNumberFormat="0" applyFont="0" applyAlignment="0" applyProtection="0"/>
    <xf numFmtId="0" fontId="26" fillId="16" borderId="196"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31" fillId="0" borderId="197" applyNumberFormat="0" applyFill="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18" fillId="16" borderId="194" applyNumberFormat="0" applyAlignment="0" applyProtection="0"/>
    <xf numFmtId="0" fontId="31" fillId="0" borderId="197" applyNumberFormat="0" applyFill="0" applyAlignment="0" applyProtection="0"/>
    <xf numFmtId="0" fontId="18" fillId="16" borderId="194" applyNumberFormat="0" applyAlignment="0" applyProtection="0"/>
    <xf numFmtId="0" fontId="4" fillId="23" borderId="189" applyNumberFormat="0" applyFont="0" applyAlignment="0" applyProtection="0"/>
    <xf numFmtId="0" fontId="26" fillId="16" borderId="196" applyNumberFormat="0" applyAlignment="0" applyProtection="0"/>
    <xf numFmtId="0" fontId="23" fillId="7" borderId="194" applyNumberFormat="0" applyAlignment="0" applyProtection="0"/>
    <xf numFmtId="0" fontId="23" fillId="7" borderId="194" applyNumberFormat="0" applyAlignment="0" applyProtection="0"/>
    <xf numFmtId="0" fontId="4" fillId="23" borderId="189" applyNumberFormat="0" applyFont="0" applyAlignment="0" applyProtection="0"/>
    <xf numFmtId="0" fontId="26" fillId="16" borderId="196"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26" fillId="16" borderId="196" applyNumberFormat="0" applyAlignment="0" applyProtection="0"/>
    <xf numFmtId="0" fontId="23" fillId="7" borderId="194" applyNumberFormat="0" applyAlignment="0" applyProtection="0"/>
    <xf numFmtId="0" fontId="31" fillId="0" borderId="197" applyNumberFormat="0" applyFill="0" applyAlignment="0" applyProtection="0"/>
    <xf numFmtId="0" fontId="23" fillId="7" borderId="194" applyNumberFormat="0" applyAlignment="0" applyProtection="0"/>
    <xf numFmtId="0" fontId="18" fillId="16" borderId="194" applyNumberFormat="0" applyAlignment="0" applyProtection="0"/>
    <xf numFmtId="0" fontId="18" fillId="16" borderId="194" applyNumberFormat="0" applyAlignment="0" applyProtection="0"/>
    <xf numFmtId="0" fontId="31" fillId="0" borderId="197" applyNumberFormat="0" applyFill="0" applyAlignment="0" applyProtection="0"/>
    <xf numFmtId="0" fontId="18" fillId="16" borderId="194" applyNumberFormat="0" applyAlignment="0" applyProtection="0"/>
    <xf numFmtId="0" fontId="4" fillId="23" borderId="189" applyNumberFormat="0" applyFont="0" applyAlignment="0" applyProtection="0"/>
    <xf numFmtId="0" fontId="26" fillId="16" borderId="196" applyNumberFormat="0" applyAlignment="0" applyProtection="0"/>
    <xf numFmtId="0" fontId="23" fillId="7" borderId="194" applyNumberFormat="0" applyAlignment="0" applyProtection="0"/>
    <xf numFmtId="0" fontId="4" fillId="23" borderId="189" applyNumberFormat="0" applyFont="0" applyAlignment="0" applyProtection="0"/>
    <xf numFmtId="0" fontId="26" fillId="16" borderId="196" applyNumberFormat="0" applyAlignment="0" applyProtection="0"/>
    <xf numFmtId="0" fontId="26" fillId="16" borderId="196" applyNumberFormat="0" applyAlignment="0" applyProtection="0"/>
    <xf numFmtId="0" fontId="31" fillId="0" borderId="197" applyNumberFormat="0" applyFill="0" applyAlignment="0" applyProtection="0"/>
    <xf numFmtId="0" fontId="26" fillId="16" borderId="196" applyNumberFormat="0" applyAlignment="0" applyProtection="0"/>
    <xf numFmtId="0" fontId="23" fillId="7" borderId="194"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4" fillId="23" borderId="189" applyNumberFormat="0" applyFont="0" applyAlignment="0" applyProtection="0"/>
    <xf numFmtId="0" fontId="31" fillId="0" borderId="197" applyNumberFormat="0" applyFill="0" applyAlignment="0" applyProtection="0"/>
    <xf numFmtId="0" fontId="23" fillId="7" borderId="194" applyNumberFormat="0" applyAlignment="0" applyProtection="0"/>
    <xf numFmtId="0" fontId="4" fillId="23" borderId="189" applyNumberFormat="0" applyFont="0" applyAlignment="0" applyProtection="0"/>
    <xf numFmtId="0" fontId="26" fillId="16" borderId="196" applyNumberFormat="0" applyAlignment="0" applyProtection="0"/>
    <xf numFmtId="0" fontId="23" fillId="7" borderId="194" applyNumberFormat="0" applyAlignment="0" applyProtection="0"/>
    <xf numFmtId="0" fontId="31" fillId="0" borderId="197" applyNumberFormat="0" applyFill="0" applyAlignment="0" applyProtection="0"/>
    <xf numFmtId="0" fontId="26" fillId="16" borderId="196"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18" fillId="16" borderId="194" applyNumberFormat="0" applyAlignment="0" applyProtection="0"/>
    <xf numFmtId="0" fontId="4" fillId="23" borderId="189" applyNumberFormat="0" applyFont="0" applyAlignment="0" applyProtection="0"/>
    <xf numFmtId="0" fontId="18" fillId="16" borderId="194" applyNumberFormat="0" applyAlignment="0" applyProtection="0"/>
    <xf numFmtId="0" fontId="18" fillId="16" borderId="194" applyNumberFormat="0" applyAlignment="0" applyProtection="0"/>
    <xf numFmtId="0" fontId="26" fillId="16" borderId="196" applyNumberFormat="0" applyAlignment="0" applyProtection="0"/>
    <xf numFmtId="0" fontId="4" fillId="23" borderId="189" applyNumberFormat="0" applyFont="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23" fillId="7" borderId="194" applyNumberFormat="0" applyAlignment="0" applyProtection="0"/>
    <xf numFmtId="0" fontId="18" fillId="16" borderId="194"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18" fillId="16" borderId="194" applyNumberFormat="0" applyAlignment="0" applyProtection="0"/>
    <xf numFmtId="0" fontId="23" fillId="7" borderId="194" applyNumberFormat="0" applyAlignment="0" applyProtection="0"/>
    <xf numFmtId="0" fontId="26" fillId="16" borderId="196" applyNumberFormat="0" applyAlignment="0" applyProtection="0"/>
    <xf numFmtId="0" fontId="4" fillId="23" borderId="189" applyNumberFormat="0" applyFont="0" applyAlignment="0" applyProtection="0"/>
    <xf numFmtId="0" fontId="23" fillId="7" borderId="194"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31" fillId="0" borderId="197" applyNumberFormat="0" applyFill="0" applyAlignment="0" applyProtection="0"/>
    <xf numFmtId="0" fontId="18" fillId="16" borderId="194" applyNumberFormat="0" applyAlignment="0" applyProtection="0"/>
    <xf numFmtId="0" fontId="4" fillId="23" borderId="189" applyNumberFormat="0" applyFont="0" applyAlignment="0" applyProtection="0"/>
    <xf numFmtId="0" fontId="26" fillId="16" borderId="196" applyNumberFormat="0" applyAlignment="0" applyProtection="0"/>
    <xf numFmtId="0" fontId="18" fillId="16" borderId="194" applyNumberFormat="0" applyAlignment="0" applyProtection="0"/>
    <xf numFmtId="0" fontId="4" fillId="23" borderId="189" applyNumberFormat="0" applyFont="0" applyAlignment="0" applyProtection="0"/>
    <xf numFmtId="0" fontId="23" fillId="7" borderId="194" applyNumberFormat="0" applyAlignment="0" applyProtection="0"/>
    <xf numFmtId="0" fontId="23" fillId="7" borderId="194" applyNumberFormat="0" applyAlignment="0" applyProtection="0"/>
    <xf numFmtId="0" fontId="26" fillId="16" borderId="196" applyNumberFormat="0" applyAlignment="0" applyProtection="0"/>
    <xf numFmtId="0" fontId="18" fillId="16" borderId="194" applyNumberFormat="0" applyAlignment="0" applyProtection="0"/>
    <xf numFmtId="0" fontId="18" fillId="16" borderId="194" applyNumberFormat="0" applyAlignment="0" applyProtection="0"/>
    <xf numFmtId="0" fontId="31" fillId="0" borderId="197" applyNumberFormat="0" applyFill="0" applyAlignment="0" applyProtection="0"/>
    <xf numFmtId="43" fontId="33" fillId="0" borderId="0" applyFont="0" applyFill="0" applyBorder="0" applyAlignment="0" applyProtection="0"/>
    <xf numFmtId="0" fontId="23" fillId="7" borderId="194" applyNumberFormat="0" applyAlignment="0" applyProtection="0"/>
    <xf numFmtId="43" fontId="33" fillId="0" borderId="0" applyFont="0" applyFill="0" applyBorder="0" applyAlignment="0" applyProtection="0"/>
    <xf numFmtId="0" fontId="4" fillId="23" borderId="189" applyNumberFormat="0" applyFont="0" applyAlignment="0" applyProtection="0"/>
    <xf numFmtId="0" fontId="4" fillId="23" borderId="189" applyNumberFormat="0" applyFont="0" applyAlignment="0" applyProtection="0"/>
    <xf numFmtId="0" fontId="31" fillId="0" borderId="197" applyNumberFormat="0" applyFill="0" applyAlignment="0" applyProtection="0"/>
    <xf numFmtId="0" fontId="4" fillId="23" borderId="189" applyNumberFormat="0" applyFont="0" applyAlignment="0" applyProtection="0"/>
    <xf numFmtId="0" fontId="26" fillId="16" borderId="196" applyNumberFormat="0" applyAlignment="0" applyProtection="0"/>
    <xf numFmtId="0" fontId="4" fillId="23" borderId="189" applyNumberFormat="0" applyFont="0" applyAlignment="0" applyProtection="0"/>
    <xf numFmtId="0" fontId="26" fillId="16" borderId="196" applyNumberFormat="0" applyAlignment="0" applyProtection="0"/>
    <xf numFmtId="0" fontId="18" fillId="16" borderId="194" applyNumberFormat="0" applyAlignment="0" applyProtection="0"/>
    <xf numFmtId="0" fontId="23" fillId="7" borderId="194" applyNumberFormat="0" applyAlignment="0" applyProtection="0"/>
    <xf numFmtId="0" fontId="18" fillId="16" borderId="194" applyNumberFormat="0" applyAlignment="0" applyProtection="0"/>
    <xf numFmtId="0" fontId="4" fillId="23" borderId="189" applyNumberFormat="0" applyFont="0" applyAlignment="0" applyProtection="0"/>
    <xf numFmtId="0" fontId="23" fillId="7" borderId="194" applyNumberFormat="0" applyAlignment="0" applyProtection="0"/>
    <xf numFmtId="0" fontId="26" fillId="16" borderId="196" applyNumberFormat="0" applyAlignment="0" applyProtection="0"/>
    <xf numFmtId="0" fontId="31" fillId="0" borderId="197" applyNumberFormat="0" applyFill="0" applyAlignment="0" applyProtection="0"/>
    <xf numFmtId="0" fontId="23" fillId="7" borderId="194" applyNumberFormat="0" applyAlignment="0" applyProtection="0"/>
    <xf numFmtId="0" fontId="4" fillId="23" borderId="189" applyNumberFormat="0" applyFont="0" applyAlignment="0" applyProtection="0"/>
    <xf numFmtId="0" fontId="18" fillId="16" borderId="194" applyNumberFormat="0" applyAlignment="0" applyProtection="0"/>
    <xf numFmtId="0" fontId="18" fillId="16" borderId="194" applyNumberFormat="0" applyAlignment="0" applyProtection="0"/>
    <xf numFmtId="0" fontId="4" fillId="23" borderId="189" applyNumberFormat="0" applyFont="0" applyAlignment="0" applyProtection="0"/>
    <xf numFmtId="0" fontId="26" fillId="16" borderId="196" applyNumberFormat="0" applyAlignment="0" applyProtection="0"/>
    <xf numFmtId="0" fontId="18" fillId="16" borderId="194" applyNumberFormat="0" applyAlignment="0" applyProtection="0"/>
    <xf numFmtId="0" fontId="4" fillId="23" borderId="189" applyNumberFormat="0" applyFont="0" applyAlignment="0" applyProtection="0"/>
    <xf numFmtId="0" fontId="18" fillId="16" borderId="194" applyNumberFormat="0" applyAlignment="0" applyProtection="0"/>
    <xf numFmtId="0" fontId="26" fillId="16" borderId="196" applyNumberFormat="0" applyAlignment="0" applyProtection="0"/>
    <xf numFmtId="0" fontId="18" fillId="16" borderId="194" applyNumberFormat="0" applyAlignment="0" applyProtection="0"/>
    <xf numFmtId="0" fontId="26" fillId="16" borderId="196" applyNumberFormat="0" applyAlignment="0" applyProtection="0"/>
    <xf numFmtId="0" fontId="4" fillId="23" borderId="189" applyNumberFormat="0" applyFont="0" applyAlignment="0" applyProtection="0"/>
    <xf numFmtId="0" fontId="26" fillId="16" borderId="196" applyNumberFormat="0" applyAlignment="0" applyProtection="0"/>
    <xf numFmtId="0" fontId="23" fillId="7" borderId="194"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4" fillId="23" borderId="189" applyNumberFormat="0" applyFont="0" applyAlignment="0" applyProtection="0"/>
    <xf numFmtId="0" fontId="18" fillId="16" borderId="194" applyNumberFormat="0" applyAlignment="0" applyProtection="0"/>
    <xf numFmtId="0" fontId="31" fillId="0" borderId="197" applyNumberFormat="0" applyFill="0" applyAlignment="0" applyProtection="0"/>
    <xf numFmtId="0" fontId="18" fillId="16" borderId="194" applyNumberFormat="0" applyAlignment="0" applyProtection="0"/>
    <xf numFmtId="0" fontId="4" fillId="23" borderId="189" applyNumberFormat="0" applyFont="0" applyAlignment="0" applyProtection="0"/>
    <xf numFmtId="0" fontId="26" fillId="16" borderId="196" applyNumberFormat="0" applyAlignment="0" applyProtection="0"/>
    <xf numFmtId="0" fontId="23" fillId="7" borderId="194" applyNumberFormat="0" applyAlignment="0" applyProtection="0"/>
    <xf numFmtId="0" fontId="31" fillId="0" borderId="197" applyNumberFormat="0" applyFill="0" applyAlignment="0" applyProtection="0"/>
    <xf numFmtId="0" fontId="23" fillId="7" borderId="194" applyNumberFormat="0" applyAlignment="0" applyProtection="0"/>
    <xf numFmtId="0" fontId="4" fillId="23" borderId="189" applyNumberFormat="0" applyFont="0" applyAlignment="0" applyProtection="0"/>
    <xf numFmtId="0" fontId="31" fillId="0" borderId="197" applyNumberFormat="0" applyFill="0" applyAlignment="0" applyProtection="0"/>
    <xf numFmtId="0" fontId="4" fillId="23" borderId="189" applyNumberFormat="0" applyFont="0" applyAlignment="0" applyProtection="0"/>
    <xf numFmtId="0" fontId="18" fillId="16" borderId="194" applyNumberFormat="0" applyAlignment="0" applyProtection="0"/>
    <xf numFmtId="0" fontId="26" fillId="16" borderId="196" applyNumberFormat="0" applyAlignment="0" applyProtection="0"/>
    <xf numFmtId="0" fontId="26" fillId="16" borderId="196" applyNumberFormat="0" applyAlignment="0" applyProtection="0"/>
    <xf numFmtId="0" fontId="23" fillId="7" borderId="194" applyNumberFormat="0" applyAlignment="0" applyProtection="0"/>
    <xf numFmtId="0" fontId="18" fillId="16" borderId="194" applyNumberFormat="0" applyAlignment="0" applyProtection="0"/>
    <xf numFmtId="0" fontId="31" fillId="0" borderId="197" applyNumberFormat="0" applyFill="0" applyAlignment="0" applyProtection="0"/>
    <xf numFmtId="0" fontId="31" fillId="0" borderId="197" applyNumberFormat="0" applyFill="0" applyAlignment="0" applyProtection="0"/>
    <xf numFmtId="0" fontId="23" fillId="7" borderId="194" applyNumberFormat="0" applyAlignment="0" applyProtection="0"/>
    <xf numFmtId="0" fontId="31" fillId="0" borderId="197" applyNumberFormat="0" applyFill="0" applyAlignment="0" applyProtection="0"/>
    <xf numFmtId="0" fontId="4" fillId="23" borderId="189" applyNumberFormat="0" applyFont="0" applyAlignment="0" applyProtection="0"/>
    <xf numFmtId="0" fontId="31" fillId="0" borderId="197" applyNumberFormat="0" applyFill="0" applyAlignment="0" applyProtection="0"/>
    <xf numFmtId="0" fontId="4" fillId="23" borderId="189" applyNumberFormat="0" applyFon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18" fillId="16" borderId="194" applyNumberFormat="0" applyAlignment="0" applyProtection="0"/>
    <xf numFmtId="0" fontId="26" fillId="16" borderId="196" applyNumberFormat="0" applyAlignment="0" applyProtection="0"/>
    <xf numFmtId="0" fontId="4" fillId="23" borderId="189" applyNumberFormat="0" applyFont="0" applyAlignment="0" applyProtection="0"/>
    <xf numFmtId="0" fontId="23" fillId="7" borderId="194" applyNumberFormat="0" applyAlignment="0" applyProtection="0"/>
    <xf numFmtId="0" fontId="26" fillId="16" borderId="196" applyNumberFormat="0" applyAlignment="0" applyProtection="0"/>
    <xf numFmtId="0" fontId="18" fillId="16" borderId="194" applyNumberFormat="0" applyAlignment="0" applyProtection="0"/>
    <xf numFmtId="0" fontId="4" fillId="23" borderId="189" applyNumberFormat="0" applyFont="0" applyAlignment="0" applyProtection="0"/>
    <xf numFmtId="0" fontId="26" fillId="16" borderId="196" applyNumberFormat="0" applyAlignment="0" applyProtection="0"/>
    <xf numFmtId="0" fontId="23" fillId="7" borderId="194" applyNumberFormat="0" applyAlignment="0" applyProtection="0"/>
    <xf numFmtId="0" fontId="31" fillId="0" borderId="197" applyNumberFormat="0" applyFill="0" applyAlignment="0" applyProtection="0"/>
    <xf numFmtId="0" fontId="23" fillId="7" borderId="194" applyNumberFormat="0" applyAlignment="0" applyProtection="0"/>
    <xf numFmtId="0" fontId="26" fillId="16" borderId="196" applyNumberFormat="0" applyAlignment="0" applyProtection="0"/>
    <xf numFmtId="0" fontId="23" fillId="7" borderId="194" applyNumberFormat="0" applyAlignment="0" applyProtection="0"/>
    <xf numFmtId="0" fontId="23" fillId="7" borderId="194" applyNumberFormat="0" applyAlignment="0" applyProtection="0"/>
    <xf numFmtId="0" fontId="4" fillId="23" borderId="189" applyNumberFormat="0" applyFont="0" applyAlignment="0" applyProtection="0"/>
    <xf numFmtId="0" fontId="31" fillId="0" borderId="197" applyNumberFormat="0" applyFill="0" applyAlignment="0" applyProtection="0"/>
    <xf numFmtId="0" fontId="23" fillId="7" borderId="194" applyNumberFormat="0" applyAlignment="0" applyProtection="0"/>
    <xf numFmtId="0" fontId="4" fillId="23" borderId="189" applyNumberFormat="0" applyFont="0" applyAlignment="0" applyProtection="0"/>
    <xf numFmtId="0" fontId="18" fillId="16" borderId="194" applyNumberFormat="0" applyAlignment="0" applyProtection="0"/>
    <xf numFmtId="0" fontId="18" fillId="16" borderId="194" applyNumberFormat="0" applyAlignment="0" applyProtection="0"/>
    <xf numFmtId="0" fontId="4" fillId="23" borderId="189" applyNumberFormat="0" applyFont="0" applyAlignment="0" applyProtection="0"/>
    <xf numFmtId="0" fontId="31" fillId="0" borderId="197" applyNumberFormat="0" applyFill="0" applyAlignment="0" applyProtection="0"/>
    <xf numFmtId="0" fontId="4" fillId="23" borderId="189" applyNumberFormat="0" applyFont="0" applyAlignment="0" applyProtection="0"/>
    <xf numFmtId="0" fontId="18" fillId="16" borderId="194" applyNumberFormat="0" applyAlignment="0" applyProtection="0"/>
    <xf numFmtId="0" fontId="26" fillId="16" borderId="196" applyNumberFormat="0" applyAlignment="0" applyProtection="0"/>
    <xf numFmtId="0" fontId="23" fillId="7" borderId="194" applyNumberFormat="0" applyAlignment="0" applyProtection="0"/>
    <xf numFmtId="0" fontId="23" fillId="7" borderId="194" applyNumberFormat="0" applyAlignment="0" applyProtection="0"/>
    <xf numFmtId="0" fontId="4" fillId="23" borderId="189" applyNumberFormat="0" applyFont="0" applyAlignment="0" applyProtection="0"/>
    <xf numFmtId="0" fontId="23" fillId="7" borderId="194" applyNumberFormat="0" applyAlignment="0" applyProtection="0"/>
    <xf numFmtId="0" fontId="23" fillId="7" borderId="194" applyNumberFormat="0" applyAlignment="0" applyProtection="0"/>
    <xf numFmtId="0" fontId="18" fillId="16" borderId="194" applyNumberFormat="0" applyAlignment="0" applyProtection="0"/>
    <xf numFmtId="0" fontId="23" fillId="7" borderId="194" applyNumberFormat="0" applyAlignment="0" applyProtection="0"/>
    <xf numFmtId="0" fontId="4" fillId="23" borderId="189" applyNumberFormat="0" applyFont="0" applyAlignment="0" applyProtection="0"/>
    <xf numFmtId="0" fontId="31" fillId="0" borderId="197" applyNumberFormat="0" applyFill="0" applyAlignment="0" applyProtection="0"/>
    <xf numFmtId="0" fontId="26" fillId="16" borderId="196"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26" fillId="16" borderId="196" applyNumberFormat="0" applyAlignment="0" applyProtection="0"/>
    <xf numFmtId="0" fontId="4" fillId="23" borderId="189" applyNumberFormat="0" applyFont="0" applyAlignment="0" applyProtection="0"/>
    <xf numFmtId="0" fontId="26" fillId="16" borderId="196" applyNumberFormat="0" applyAlignment="0" applyProtection="0"/>
    <xf numFmtId="0" fontId="23" fillId="7" borderId="194" applyNumberFormat="0" applyAlignment="0" applyProtection="0"/>
    <xf numFmtId="0" fontId="31" fillId="0" borderId="197" applyNumberFormat="0" applyFill="0" applyAlignment="0" applyProtection="0"/>
    <xf numFmtId="0" fontId="26" fillId="16" borderId="196" applyNumberFormat="0" applyAlignment="0" applyProtection="0"/>
    <xf numFmtId="0" fontId="26" fillId="16" borderId="196" applyNumberFormat="0" applyAlignment="0" applyProtection="0"/>
    <xf numFmtId="0" fontId="4" fillId="23" borderId="189" applyNumberFormat="0" applyFont="0" applyAlignment="0" applyProtection="0"/>
    <xf numFmtId="0" fontId="23" fillId="7" borderId="194" applyNumberFormat="0" applyAlignment="0" applyProtection="0"/>
    <xf numFmtId="0" fontId="4" fillId="23" borderId="189" applyNumberFormat="0" applyFont="0" applyAlignment="0" applyProtection="0"/>
    <xf numFmtId="0" fontId="31" fillId="0" borderId="197" applyNumberFormat="0" applyFill="0" applyAlignment="0" applyProtection="0"/>
    <xf numFmtId="0" fontId="23" fillId="7" borderId="194" applyNumberFormat="0" applyAlignment="0" applyProtection="0"/>
    <xf numFmtId="0" fontId="18" fillId="16" borderId="194" applyNumberFormat="0" applyAlignment="0" applyProtection="0"/>
    <xf numFmtId="0" fontId="23" fillId="7" borderId="194" applyNumberFormat="0" applyAlignment="0" applyProtection="0"/>
    <xf numFmtId="0" fontId="26" fillId="16" borderId="196" applyNumberFormat="0" applyAlignment="0" applyProtection="0"/>
    <xf numFmtId="0" fontId="26" fillId="16" borderId="196"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31" fillId="0" borderId="197" applyNumberFormat="0" applyFill="0" applyAlignment="0" applyProtection="0"/>
    <xf numFmtId="0" fontId="26" fillId="16" borderId="196" applyNumberFormat="0" applyAlignment="0" applyProtection="0"/>
    <xf numFmtId="0" fontId="26" fillId="16" borderId="196" applyNumberFormat="0" applyAlignment="0" applyProtection="0"/>
    <xf numFmtId="0" fontId="4" fillId="23" borderId="189" applyNumberFormat="0" applyFon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18" fillId="16"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18" fillId="16" borderId="194" applyNumberFormat="0" applyAlignment="0" applyProtection="0"/>
    <xf numFmtId="0" fontId="4" fillId="23" borderId="189" applyNumberFormat="0" applyFon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4" fillId="23" borderId="189" applyNumberFormat="0" applyFont="0" applyAlignment="0" applyProtection="0"/>
    <xf numFmtId="0" fontId="26" fillId="16" borderId="196" applyNumberFormat="0" applyAlignment="0" applyProtection="0"/>
    <xf numFmtId="0" fontId="26" fillId="16" borderId="196" applyNumberFormat="0" applyAlignment="0" applyProtection="0"/>
    <xf numFmtId="0" fontId="18" fillId="16" borderId="194" applyNumberFormat="0" applyAlignment="0" applyProtection="0"/>
    <xf numFmtId="0" fontId="4" fillId="23" borderId="189" applyNumberFormat="0" applyFont="0" applyAlignment="0" applyProtection="0"/>
    <xf numFmtId="0" fontId="18" fillId="16" borderId="194" applyNumberFormat="0" applyAlignment="0" applyProtection="0"/>
    <xf numFmtId="0" fontId="18" fillId="16" borderId="194" applyNumberFormat="0" applyAlignment="0" applyProtection="0"/>
    <xf numFmtId="0" fontId="31" fillId="0" borderId="197" applyNumberFormat="0" applyFill="0" applyAlignment="0" applyProtection="0"/>
    <xf numFmtId="0" fontId="26" fillId="16" borderId="196" applyNumberFormat="0" applyAlignment="0" applyProtection="0"/>
    <xf numFmtId="0" fontId="23" fillId="7" borderId="194" applyNumberFormat="0" applyAlignment="0" applyProtection="0"/>
    <xf numFmtId="0" fontId="18" fillId="16" borderId="194" applyNumberFormat="0" applyAlignment="0" applyProtection="0"/>
    <xf numFmtId="0" fontId="18" fillId="16" borderId="194" applyNumberFormat="0" applyAlignment="0" applyProtection="0"/>
    <xf numFmtId="0" fontId="31" fillId="0" borderId="197" applyNumberFormat="0" applyFill="0" applyAlignment="0" applyProtection="0"/>
    <xf numFmtId="0" fontId="4" fillId="23" borderId="189" applyNumberFormat="0" applyFont="0" applyAlignment="0" applyProtection="0"/>
    <xf numFmtId="0" fontId="23" fillId="7" borderId="194" applyNumberFormat="0" applyAlignment="0" applyProtection="0"/>
    <xf numFmtId="0" fontId="18" fillId="16" borderId="194" applyNumberFormat="0" applyAlignment="0" applyProtection="0"/>
    <xf numFmtId="0" fontId="26" fillId="16" borderId="196" applyNumberFormat="0" applyAlignment="0" applyProtection="0"/>
    <xf numFmtId="0" fontId="26" fillId="16" borderId="196" applyNumberFormat="0" applyAlignment="0" applyProtection="0"/>
    <xf numFmtId="0" fontId="23" fillId="7" borderId="194" applyNumberFormat="0" applyAlignment="0" applyProtection="0"/>
    <xf numFmtId="0" fontId="23" fillId="7" borderId="194" applyNumberFormat="0" applyAlignment="0" applyProtection="0"/>
    <xf numFmtId="0" fontId="4" fillId="23" borderId="189" applyNumberFormat="0" applyFont="0" applyAlignment="0" applyProtection="0"/>
    <xf numFmtId="0" fontId="18" fillId="16" borderId="194" applyNumberFormat="0" applyAlignment="0" applyProtection="0"/>
    <xf numFmtId="0" fontId="23" fillId="7" borderId="194"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31" fillId="0" borderId="197" applyNumberFormat="0" applyFill="0" applyAlignment="0" applyProtection="0"/>
    <xf numFmtId="0" fontId="18" fillId="16" borderId="194" applyNumberFormat="0" applyAlignment="0" applyProtection="0"/>
    <xf numFmtId="0" fontId="23" fillId="7" borderId="194" applyNumberFormat="0" applyAlignment="0" applyProtection="0"/>
    <xf numFmtId="0" fontId="18" fillId="16" borderId="194" applyNumberFormat="0" applyAlignment="0" applyProtection="0"/>
    <xf numFmtId="0" fontId="26" fillId="16" borderId="196" applyNumberFormat="0" applyAlignment="0" applyProtection="0"/>
    <xf numFmtId="0" fontId="4" fillId="23" borderId="189" applyNumberFormat="0" applyFont="0" applyAlignment="0" applyProtection="0"/>
    <xf numFmtId="0" fontId="26" fillId="16" borderId="196" applyNumberFormat="0" applyAlignment="0" applyProtection="0"/>
    <xf numFmtId="0" fontId="31" fillId="0" borderId="197" applyNumberFormat="0" applyFill="0" applyAlignment="0" applyProtection="0"/>
    <xf numFmtId="0" fontId="23" fillId="7" borderId="194"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26" fillId="16" borderId="196" applyNumberFormat="0" applyAlignment="0" applyProtection="0"/>
    <xf numFmtId="0" fontId="4" fillId="23" borderId="189" applyNumberFormat="0" applyFont="0" applyAlignment="0" applyProtection="0"/>
    <xf numFmtId="0" fontId="18" fillId="16" borderId="194" applyNumberFormat="0" applyAlignment="0" applyProtection="0"/>
    <xf numFmtId="0" fontId="26" fillId="16" borderId="196" applyNumberFormat="0" applyAlignment="0" applyProtection="0"/>
    <xf numFmtId="0" fontId="26" fillId="16" borderId="196" applyNumberFormat="0" applyAlignment="0" applyProtection="0"/>
    <xf numFmtId="0" fontId="4" fillId="23" borderId="189" applyNumberFormat="0" applyFont="0" applyAlignment="0" applyProtection="0"/>
    <xf numFmtId="0" fontId="26" fillId="16" borderId="196" applyNumberFormat="0" applyAlignment="0" applyProtection="0"/>
    <xf numFmtId="0" fontId="4" fillId="23" borderId="189" applyNumberFormat="0" applyFont="0" applyAlignment="0" applyProtection="0"/>
    <xf numFmtId="0" fontId="31" fillId="0" borderId="197" applyNumberFormat="0" applyFill="0" applyAlignment="0" applyProtection="0"/>
    <xf numFmtId="0" fontId="31" fillId="0" borderId="197" applyNumberFormat="0" applyFill="0" applyAlignment="0" applyProtection="0"/>
    <xf numFmtId="0" fontId="23" fillId="7" borderId="194" applyNumberFormat="0" applyAlignment="0" applyProtection="0"/>
    <xf numFmtId="0" fontId="18" fillId="16" borderId="194" applyNumberFormat="0" applyAlignment="0" applyProtection="0"/>
    <xf numFmtId="0" fontId="18" fillId="16" borderId="194" applyNumberFormat="0" applyAlignment="0" applyProtection="0"/>
    <xf numFmtId="0" fontId="26" fillId="16" borderId="196" applyNumberFormat="0" applyAlignment="0" applyProtection="0"/>
    <xf numFmtId="0" fontId="23" fillId="7" borderId="194" applyNumberFormat="0" applyAlignment="0" applyProtection="0"/>
    <xf numFmtId="0" fontId="26" fillId="16" borderId="196" applyNumberFormat="0" applyAlignment="0" applyProtection="0"/>
    <xf numFmtId="0" fontId="31" fillId="0" borderId="197" applyNumberFormat="0" applyFill="0" applyAlignment="0" applyProtection="0"/>
    <xf numFmtId="0" fontId="4" fillId="23" borderId="189" applyNumberFormat="0" applyFont="0" applyAlignment="0" applyProtection="0"/>
    <xf numFmtId="0" fontId="4" fillId="23" borderId="189" applyNumberFormat="0" applyFont="0" applyAlignment="0" applyProtection="0"/>
    <xf numFmtId="0" fontId="31" fillId="0" borderId="197" applyNumberFormat="0" applyFill="0" applyAlignment="0" applyProtection="0"/>
    <xf numFmtId="0" fontId="18" fillId="16" borderId="194" applyNumberFormat="0" applyAlignment="0" applyProtection="0"/>
    <xf numFmtId="0" fontId="23" fillId="7" borderId="194" applyNumberFormat="0" applyAlignment="0" applyProtection="0"/>
    <xf numFmtId="0" fontId="4" fillId="23" borderId="189" applyNumberFormat="0" applyFont="0" applyAlignment="0" applyProtection="0"/>
    <xf numFmtId="0" fontId="26" fillId="16" borderId="196" applyNumberFormat="0" applyAlignment="0" applyProtection="0"/>
    <xf numFmtId="0" fontId="31" fillId="0" borderId="197" applyNumberFormat="0" applyFill="0" applyAlignment="0" applyProtection="0"/>
    <xf numFmtId="0" fontId="23" fillId="7" borderId="194" applyNumberFormat="0" applyAlignment="0" applyProtection="0"/>
    <xf numFmtId="0" fontId="31" fillId="0" borderId="197" applyNumberFormat="0" applyFill="0" applyAlignment="0" applyProtection="0"/>
    <xf numFmtId="0" fontId="18" fillId="16" borderId="194" applyNumberFormat="0" applyAlignment="0" applyProtection="0"/>
    <xf numFmtId="0" fontId="26" fillId="16" borderId="196" applyNumberFormat="0" applyAlignment="0" applyProtection="0"/>
    <xf numFmtId="0" fontId="23" fillId="7" borderId="194"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31" fillId="0" borderId="197" applyNumberFormat="0" applyFill="0" applyAlignment="0" applyProtection="0"/>
    <xf numFmtId="0" fontId="4" fillId="23" borderId="189" applyNumberFormat="0" applyFont="0" applyAlignment="0" applyProtection="0"/>
    <xf numFmtId="0" fontId="23" fillId="7" borderId="194" applyNumberFormat="0" applyAlignment="0" applyProtection="0"/>
    <xf numFmtId="0" fontId="4" fillId="23" borderId="189" applyNumberFormat="0" applyFont="0" applyAlignment="0" applyProtection="0"/>
    <xf numFmtId="0" fontId="26" fillId="16" borderId="196"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23" fillId="7" borderId="194" applyNumberFormat="0" applyAlignment="0" applyProtection="0"/>
    <xf numFmtId="0" fontId="18" fillId="16" borderId="194" applyNumberFormat="0" applyAlignment="0" applyProtection="0"/>
    <xf numFmtId="0" fontId="4" fillId="23" borderId="189" applyNumberFormat="0" applyFont="0" applyAlignment="0" applyProtection="0"/>
    <xf numFmtId="0" fontId="31" fillId="0" borderId="197" applyNumberFormat="0" applyFill="0" applyAlignment="0" applyProtection="0"/>
    <xf numFmtId="0" fontId="23" fillId="7" borderId="194" applyNumberFormat="0" applyAlignment="0" applyProtection="0"/>
    <xf numFmtId="0" fontId="31" fillId="0" borderId="197" applyNumberFormat="0" applyFill="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23" fillId="7" borderId="194"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31" fillId="0" borderId="197" applyNumberFormat="0" applyFill="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26" fillId="16" borderId="196"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26" fillId="16" borderId="196" applyNumberFormat="0" applyAlignment="0" applyProtection="0"/>
    <xf numFmtId="0" fontId="31" fillId="0" borderId="197" applyNumberFormat="0" applyFill="0" applyAlignment="0" applyProtection="0"/>
    <xf numFmtId="0" fontId="4" fillId="23" borderId="189" applyNumberFormat="0" applyFont="0" applyAlignment="0" applyProtection="0"/>
    <xf numFmtId="0" fontId="4" fillId="23" borderId="189" applyNumberFormat="0" applyFont="0" applyAlignment="0" applyProtection="0"/>
    <xf numFmtId="0" fontId="26" fillId="16" borderId="196"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26" fillId="16" borderId="196" applyNumberFormat="0" applyAlignment="0" applyProtection="0"/>
    <xf numFmtId="0" fontId="4" fillId="23" borderId="189" applyNumberFormat="0" applyFont="0" applyAlignment="0" applyProtection="0"/>
    <xf numFmtId="0" fontId="18" fillId="16" borderId="194" applyNumberFormat="0" applyAlignment="0" applyProtection="0"/>
    <xf numFmtId="0" fontId="26" fillId="16" borderId="196" applyNumberFormat="0" applyAlignment="0" applyProtection="0"/>
    <xf numFmtId="0" fontId="18" fillId="16" borderId="194" applyNumberFormat="0" applyAlignment="0" applyProtection="0"/>
    <xf numFmtId="0" fontId="4" fillId="23" borderId="189" applyNumberFormat="0" applyFont="0" applyAlignment="0" applyProtection="0"/>
    <xf numFmtId="0" fontId="18" fillId="16" borderId="194" applyNumberFormat="0" applyAlignment="0" applyProtection="0"/>
    <xf numFmtId="0" fontId="23" fillId="7" borderId="194" applyNumberFormat="0" applyAlignment="0" applyProtection="0"/>
    <xf numFmtId="0" fontId="4" fillId="23" borderId="189" applyNumberFormat="0" applyFont="0" applyAlignment="0" applyProtection="0"/>
    <xf numFmtId="0" fontId="31" fillId="0" borderId="197" applyNumberFormat="0" applyFill="0" applyAlignment="0" applyProtection="0"/>
    <xf numFmtId="0" fontId="18" fillId="16" borderId="194" applyNumberFormat="0" applyAlignment="0" applyProtection="0"/>
    <xf numFmtId="0" fontId="4" fillId="23" borderId="189" applyNumberFormat="0" applyFont="0" applyAlignment="0" applyProtection="0"/>
    <xf numFmtId="0" fontId="18" fillId="16" borderId="194"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26" fillId="16" borderId="196" applyNumberFormat="0" applyAlignment="0" applyProtection="0"/>
    <xf numFmtId="0" fontId="31" fillId="0" borderId="197" applyNumberFormat="0" applyFill="0" applyAlignment="0" applyProtection="0"/>
    <xf numFmtId="0" fontId="23" fillId="7" borderId="194" applyNumberFormat="0" applyAlignment="0" applyProtection="0"/>
    <xf numFmtId="0" fontId="26" fillId="16" borderId="196" applyNumberFormat="0" applyAlignment="0" applyProtection="0"/>
    <xf numFmtId="0" fontId="26" fillId="16" borderId="196" applyNumberFormat="0" applyAlignment="0" applyProtection="0"/>
    <xf numFmtId="0" fontId="31" fillId="0" borderId="197" applyNumberFormat="0" applyFill="0" applyAlignment="0" applyProtection="0"/>
    <xf numFmtId="0" fontId="4" fillId="23" borderId="189" applyNumberFormat="0" applyFont="0" applyAlignment="0" applyProtection="0"/>
    <xf numFmtId="0" fontId="26" fillId="16" borderId="196" applyNumberFormat="0" applyAlignment="0" applyProtection="0"/>
    <xf numFmtId="0" fontId="4" fillId="23" borderId="189" applyNumberFormat="0" applyFont="0" applyAlignment="0" applyProtection="0"/>
    <xf numFmtId="0" fontId="18" fillId="16" borderId="194" applyNumberFormat="0" applyAlignment="0" applyProtection="0"/>
    <xf numFmtId="0" fontId="4" fillId="23" borderId="189" applyNumberFormat="0" applyFont="0" applyAlignment="0" applyProtection="0"/>
    <xf numFmtId="0" fontId="26" fillId="16" borderId="196" applyNumberFormat="0" applyAlignment="0" applyProtection="0"/>
    <xf numFmtId="0" fontId="23" fillId="7" borderId="194" applyNumberFormat="0" applyAlignment="0" applyProtection="0"/>
    <xf numFmtId="0" fontId="26" fillId="16" borderId="196" applyNumberFormat="0" applyAlignment="0" applyProtection="0"/>
    <xf numFmtId="0" fontId="23" fillId="7" borderId="194" applyNumberFormat="0" applyAlignment="0" applyProtection="0"/>
    <xf numFmtId="0" fontId="31" fillId="0" borderId="197" applyNumberFormat="0" applyFill="0" applyAlignment="0" applyProtection="0"/>
    <xf numFmtId="0" fontId="23" fillId="7" borderId="194" applyNumberFormat="0" applyAlignment="0" applyProtection="0"/>
    <xf numFmtId="0" fontId="4" fillId="23" borderId="189" applyNumberFormat="0" applyFont="0" applyAlignment="0" applyProtection="0"/>
    <xf numFmtId="0" fontId="26" fillId="16" borderId="196" applyNumberFormat="0" applyAlignment="0" applyProtection="0"/>
    <xf numFmtId="0" fontId="18" fillId="16" borderId="194" applyNumberFormat="0" applyAlignment="0" applyProtection="0"/>
    <xf numFmtId="0" fontId="23" fillId="7" borderId="194" applyNumberFormat="0" applyAlignment="0" applyProtection="0"/>
    <xf numFmtId="0" fontId="4" fillId="23" borderId="189" applyNumberFormat="0" applyFont="0" applyAlignment="0" applyProtection="0"/>
    <xf numFmtId="0" fontId="26" fillId="16" borderId="196" applyNumberFormat="0" applyAlignment="0" applyProtection="0"/>
    <xf numFmtId="0" fontId="31" fillId="0" borderId="197" applyNumberFormat="0" applyFill="0" applyAlignment="0" applyProtection="0"/>
    <xf numFmtId="0" fontId="31" fillId="0" borderId="197" applyNumberFormat="0" applyFill="0" applyAlignment="0" applyProtection="0"/>
    <xf numFmtId="0" fontId="26" fillId="16" borderId="196" applyNumberFormat="0" applyAlignment="0" applyProtection="0"/>
    <xf numFmtId="0" fontId="4" fillId="23" borderId="189" applyNumberFormat="0" applyFont="0" applyAlignment="0" applyProtection="0"/>
    <xf numFmtId="43" fontId="33" fillId="0" borderId="0" applyFont="0" applyFill="0" applyBorder="0" applyAlignment="0" applyProtection="0"/>
    <xf numFmtId="0" fontId="18" fillId="16" borderId="194"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18" fillId="16" borderId="194" applyNumberFormat="0" applyAlignment="0" applyProtection="0"/>
    <xf numFmtId="0" fontId="26" fillId="16" borderId="196" applyNumberFormat="0" applyAlignment="0" applyProtection="0"/>
    <xf numFmtId="0" fontId="23" fillId="7" borderId="194" applyNumberFormat="0" applyAlignment="0" applyProtection="0"/>
    <xf numFmtId="0" fontId="18" fillId="16" borderId="194" applyNumberFormat="0" applyAlignment="0" applyProtection="0"/>
    <xf numFmtId="0" fontId="26" fillId="16" borderId="196" applyNumberFormat="0" applyAlignment="0" applyProtection="0"/>
    <xf numFmtId="0" fontId="31" fillId="0" borderId="197" applyNumberFormat="0" applyFill="0" applyAlignment="0" applyProtection="0"/>
    <xf numFmtId="0" fontId="4" fillId="23" borderId="189" applyNumberFormat="0" applyFont="0" applyAlignment="0" applyProtection="0"/>
    <xf numFmtId="0" fontId="31" fillId="0" borderId="197" applyNumberFormat="0" applyFill="0" applyAlignment="0" applyProtection="0"/>
    <xf numFmtId="0" fontId="23" fillId="7" borderId="194" applyNumberFormat="0" applyAlignment="0" applyProtection="0"/>
    <xf numFmtId="0" fontId="26" fillId="16" borderId="196" applyNumberFormat="0" applyAlignment="0" applyProtection="0"/>
    <xf numFmtId="0" fontId="31" fillId="0" borderId="197" applyNumberFormat="0" applyFill="0" applyAlignment="0" applyProtection="0"/>
    <xf numFmtId="0" fontId="26" fillId="16" borderId="196" applyNumberFormat="0" applyAlignment="0" applyProtection="0"/>
    <xf numFmtId="0" fontId="23" fillId="7" borderId="194"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18" fillId="16" borderId="194" applyNumberFormat="0" applyAlignment="0" applyProtection="0"/>
    <xf numFmtId="0" fontId="4" fillId="23" borderId="189" applyNumberFormat="0" applyFont="0" applyAlignment="0" applyProtection="0"/>
    <xf numFmtId="0" fontId="18" fillId="16" borderId="194" applyNumberFormat="0" applyAlignment="0" applyProtection="0"/>
    <xf numFmtId="0" fontId="18" fillId="16" borderId="194" applyNumberFormat="0" applyAlignment="0" applyProtection="0"/>
    <xf numFmtId="0" fontId="31" fillId="0" borderId="197" applyNumberFormat="0" applyFill="0" applyAlignment="0" applyProtection="0"/>
    <xf numFmtId="0" fontId="26" fillId="16" borderId="196" applyNumberFormat="0" applyAlignment="0" applyProtection="0"/>
    <xf numFmtId="0" fontId="4" fillId="23" borderId="189" applyNumberFormat="0" applyFon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4" fillId="23" borderId="189" applyNumberFormat="0" applyFont="0" applyAlignment="0" applyProtection="0"/>
    <xf numFmtId="0" fontId="26" fillId="16" borderId="196" applyNumberFormat="0" applyAlignment="0" applyProtection="0"/>
    <xf numFmtId="0" fontId="31" fillId="0" borderId="197" applyNumberFormat="0" applyFill="0" applyAlignment="0" applyProtection="0"/>
    <xf numFmtId="0" fontId="23" fillId="7" borderId="194" applyNumberFormat="0" applyAlignment="0" applyProtection="0"/>
    <xf numFmtId="0" fontId="4" fillId="23" borderId="189" applyNumberFormat="0" applyFont="0" applyAlignment="0" applyProtection="0"/>
    <xf numFmtId="0" fontId="31" fillId="0" borderId="197" applyNumberFormat="0" applyFill="0" applyAlignment="0" applyProtection="0"/>
    <xf numFmtId="0" fontId="26" fillId="16" borderId="196" applyNumberFormat="0" applyAlignment="0" applyProtection="0"/>
    <xf numFmtId="0" fontId="26" fillId="16" borderId="196" applyNumberFormat="0" applyAlignment="0" applyProtection="0"/>
    <xf numFmtId="0" fontId="23" fillId="7" borderId="194" applyNumberFormat="0" applyAlignment="0" applyProtection="0"/>
    <xf numFmtId="0" fontId="31" fillId="0" borderId="197" applyNumberFormat="0" applyFill="0" applyAlignment="0" applyProtection="0"/>
    <xf numFmtId="0" fontId="26" fillId="16" borderId="196" applyNumberFormat="0" applyAlignment="0" applyProtection="0"/>
    <xf numFmtId="0" fontId="4" fillId="23" borderId="189" applyNumberFormat="0" applyFont="0" applyAlignment="0" applyProtection="0"/>
    <xf numFmtId="0" fontId="23" fillId="7" borderId="194" applyNumberFormat="0" applyAlignment="0" applyProtection="0"/>
    <xf numFmtId="0" fontId="31" fillId="0" borderId="197" applyNumberFormat="0" applyFill="0" applyAlignment="0" applyProtection="0"/>
    <xf numFmtId="0" fontId="31" fillId="0" borderId="197" applyNumberFormat="0" applyFill="0" applyAlignment="0" applyProtection="0"/>
    <xf numFmtId="0" fontId="23" fillId="7" borderId="194" applyNumberFormat="0" applyAlignment="0" applyProtection="0"/>
    <xf numFmtId="0" fontId="18" fillId="16" borderId="194" applyNumberFormat="0" applyAlignment="0" applyProtection="0"/>
    <xf numFmtId="0" fontId="31" fillId="0" borderId="197" applyNumberFormat="0" applyFill="0" applyAlignment="0" applyProtection="0"/>
    <xf numFmtId="0" fontId="18" fillId="16" borderId="194" applyNumberFormat="0" applyAlignment="0" applyProtection="0"/>
    <xf numFmtId="0" fontId="26" fillId="16" borderId="196" applyNumberFormat="0" applyAlignment="0" applyProtection="0"/>
    <xf numFmtId="0" fontId="26" fillId="16" borderId="196" applyNumberFormat="0" applyAlignment="0" applyProtection="0"/>
    <xf numFmtId="0" fontId="23" fillId="7" borderId="194" applyNumberFormat="0" applyAlignment="0" applyProtection="0"/>
    <xf numFmtId="0" fontId="18" fillId="16" borderId="194" applyNumberFormat="0" applyAlignment="0" applyProtection="0"/>
    <xf numFmtId="0" fontId="23" fillId="7" borderId="194" applyNumberFormat="0" applyAlignment="0" applyProtection="0"/>
    <xf numFmtId="0" fontId="4" fillId="23" borderId="189" applyNumberFormat="0" applyFont="0" applyAlignment="0" applyProtection="0"/>
    <xf numFmtId="0" fontId="23" fillId="7" borderId="194" applyNumberFormat="0" applyAlignment="0" applyProtection="0"/>
    <xf numFmtId="0" fontId="23" fillId="7" borderId="194" applyNumberFormat="0" applyAlignment="0" applyProtection="0"/>
    <xf numFmtId="0" fontId="26" fillId="16" borderId="196" applyNumberFormat="0" applyAlignment="0" applyProtection="0"/>
    <xf numFmtId="0" fontId="26" fillId="16" borderId="196" applyNumberFormat="0" applyAlignment="0" applyProtection="0"/>
    <xf numFmtId="0" fontId="31" fillId="0" borderId="197" applyNumberFormat="0" applyFill="0" applyAlignment="0" applyProtection="0"/>
    <xf numFmtId="0" fontId="23" fillId="7" borderId="194" applyNumberFormat="0" applyAlignment="0" applyProtection="0"/>
    <xf numFmtId="0" fontId="4" fillId="23" borderId="189" applyNumberFormat="0" applyFont="0" applyAlignment="0" applyProtection="0"/>
    <xf numFmtId="0" fontId="18" fillId="16" borderId="194" applyNumberFormat="0" applyAlignment="0" applyProtection="0"/>
    <xf numFmtId="0" fontId="4" fillId="23" borderId="189" applyNumberFormat="0" applyFont="0" applyAlignment="0" applyProtection="0"/>
    <xf numFmtId="0" fontId="18" fillId="16" borderId="194" applyNumberFormat="0" applyAlignment="0" applyProtection="0"/>
    <xf numFmtId="0" fontId="4" fillId="23" borderId="189" applyNumberFormat="0" applyFont="0" applyAlignment="0" applyProtection="0"/>
    <xf numFmtId="0" fontId="26" fillId="16" borderId="196" applyNumberFormat="0" applyAlignment="0" applyProtection="0"/>
    <xf numFmtId="0" fontId="23" fillId="7" borderId="194" applyNumberFormat="0" applyAlignment="0" applyProtection="0"/>
    <xf numFmtId="0" fontId="18" fillId="16" borderId="194" applyNumberFormat="0" applyAlignment="0" applyProtection="0"/>
    <xf numFmtId="0" fontId="23" fillId="7" borderId="194" applyNumberFormat="0" applyAlignment="0" applyProtection="0"/>
    <xf numFmtId="0" fontId="31" fillId="0" borderId="197" applyNumberFormat="0" applyFill="0" applyAlignment="0" applyProtection="0"/>
    <xf numFmtId="0" fontId="23" fillId="7" borderId="194" applyNumberFormat="0" applyAlignment="0" applyProtection="0"/>
    <xf numFmtId="0" fontId="26" fillId="16" borderId="196" applyNumberFormat="0" applyAlignment="0" applyProtection="0"/>
    <xf numFmtId="0" fontId="31" fillId="0" borderId="197" applyNumberFormat="0" applyFill="0" applyAlignment="0" applyProtection="0"/>
    <xf numFmtId="0" fontId="18" fillId="16" borderId="194" applyNumberFormat="0" applyAlignment="0" applyProtection="0"/>
    <xf numFmtId="0" fontId="26" fillId="16" borderId="196" applyNumberFormat="0" applyAlignment="0" applyProtection="0"/>
    <xf numFmtId="0" fontId="26" fillId="16" borderId="196" applyNumberFormat="0" applyAlignment="0" applyProtection="0"/>
    <xf numFmtId="0" fontId="23" fillId="7" borderId="194" applyNumberFormat="0" applyAlignment="0" applyProtection="0"/>
    <xf numFmtId="0" fontId="31" fillId="0" borderId="197" applyNumberFormat="0" applyFill="0" applyAlignment="0" applyProtection="0"/>
    <xf numFmtId="0" fontId="4" fillId="23" borderId="189" applyNumberFormat="0" applyFont="0" applyAlignment="0" applyProtection="0"/>
    <xf numFmtId="0" fontId="31" fillId="0" borderId="197" applyNumberFormat="0" applyFill="0" applyAlignment="0" applyProtection="0"/>
    <xf numFmtId="0" fontId="26" fillId="16" borderId="196" applyNumberFormat="0" applyAlignment="0" applyProtection="0"/>
    <xf numFmtId="0" fontId="23" fillId="7"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23" fillId="7" borderId="194" applyNumberFormat="0" applyAlignment="0" applyProtection="0"/>
    <xf numFmtId="0" fontId="26" fillId="16" borderId="196" applyNumberFormat="0" applyAlignment="0" applyProtection="0"/>
    <xf numFmtId="0" fontId="18" fillId="16" borderId="194" applyNumberFormat="0" applyAlignment="0" applyProtection="0"/>
    <xf numFmtId="0" fontId="4" fillId="23" borderId="189" applyNumberFormat="0" applyFont="0" applyAlignment="0" applyProtection="0"/>
    <xf numFmtId="0" fontId="18" fillId="16" borderId="194" applyNumberFormat="0" applyAlignment="0" applyProtection="0"/>
    <xf numFmtId="0" fontId="4" fillId="23" borderId="189" applyNumberFormat="0" applyFont="0" applyAlignment="0" applyProtection="0"/>
    <xf numFmtId="0" fontId="26" fillId="16" borderId="196" applyNumberFormat="0" applyAlignment="0" applyProtection="0"/>
    <xf numFmtId="0" fontId="18" fillId="16" borderId="194" applyNumberFormat="0" applyAlignment="0" applyProtection="0"/>
    <xf numFmtId="0" fontId="26" fillId="16" borderId="196" applyNumberFormat="0" applyAlignment="0" applyProtection="0"/>
    <xf numFmtId="0" fontId="26" fillId="16" borderId="196" applyNumberFormat="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4" fillId="23" borderId="189" applyNumberFormat="0" applyFont="0" applyAlignment="0" applyProtection="0"/>
    <xf numFmtId="0" fontId="18" fillId="16" borderId="194" applyNumberFormat="0" applyAlignment="0" applyProtection="0"/>
    <xf numFmtId="0" fontId="26" fillId="16" borderId="196" applyNumberFormat="0" applyAlignment="0" applyProtection="0"/>
    <xf numFmtId="0" fontId="4" fillId="23" borderId="189" applyNumberFormat="0" applyFont="0" applyAlignment="0" applyProtection="0"/>
    <xf numFmtId="0" fontId="23" fillId="7" borderId="194" applyNumberFormat="0" applyAlignment="0" applyProtection="0"/>
    <xf numFmtId="0" fontId="26" fillId="16" borderId="196"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18" fillId="16" borderId="194" applyNumberFormat="0" applyAlignment="0" applyProtection="0"/>
    <xf numFmtId="0" fontId="31" fillId="0" borderId="197" applyNumberFormat="0" applyFill="0" applyAlignment="0" applyProtection="0"/>
    <xf numFmtId="0" fontId="18" fillId="16" borderId="194" applyNumberFormat="0" applyAlignment="0" applyProtection="0"/>
    <xf numFmtId="0" fontId="4" fillId="23" borderId="189" applyNumberFormat="0" applyFont="0" applyAlignment="0" applyProtection="0"/>
    <xf numFmtId="0" fontId="23" fillId="7" borderId="194" applyNumberFormat="0" applyAlignment="0" applyProtection="0"/>
    <xf numFmtId="0" fontId="31" fillId="0" borderId="197" applyNumberFormat="0" applyFill="0" applyAlignment="0" applyProtection="0"/>
    <xf numFmtId="0" fontId="18" fillId="16" borderId="194" applyNumberFormat="0" applyAlignment="0" applyProtection="0"/>
    <xf numFmtId="0" fontId="31" fillId="0" borderId="197" applyNumberFormat="0" applyFill="0" applyAlignment="0" applyProtection="0"/>
    <xf numFmtId="0" fontId="4" fillId="23" borderId="189" applyNumberFormat="0" applyFont="0" applyAlignment="0" applyProtection="0"/>
    <xf numFmtId="0" fontId="18" fillId="16" borderId="194" applyNumberFormat="0" applyAlignment="0" applyProtection="0"/>
    <xf numFmtId="0" fontId="26" fillId="16" borderId="196" applyNumberFormat="0" applyAlignment="0" applyProtection="0"/>
    <xf numFmtId="0" fontId="18" fillId="16" borderId="194" applyNumberFormat="0" applyAlignment="0" applyProtection="0"/>
    <xf numFmtId="0" fontId="26" fillId="16" borderId="196" applyNumberFormat="0" applyAlignment="0" applyProtection="0"/>
    <xf numFmtId="0" fontId="31" fillId="0" borderId="197" applyNumberFormat="0" applyFill="0" applyAlignment="0" applyProtection="0"/>
    <xf numFmtId="0" fontId="18" fillId="16" borderId="194"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26" fillId="16" borderId="196" applyNumberFormat="0" applyAlignment="0" applyProtection="0"/>
    <xf numFmtId="0" fontId="4" fillId="23" borderId="189" applyNumberFormat="0" applyFont="0" applyAlignment="0" applyProtection="0"/>
    <xf numFmtId="0" fontId="31" fillId="0" borderId="197" applyNumberFormat="0" applyFill="0" applyAlignment="0" applyProtection="0"/>
    <xf numFmtId="0" fontId="18" fillId="16" borderId="194" applyNumberFormat="0" applyAlignment="0" applyProtection="0"/>
    <xf numFmtId="0" fontId="31" fillId="0" borderId="197" applyNumberFormat="0" applyFill="0" applyAlignment="0" applyProtection="0"/>
    <xf numFmtId="0" fontId="4" fillId="23" borderId="189" applyNumberFormat="0" applyFont="0" applyAlignment="0" applyProtection="0"/>
    <xf numFmtId="0" fontId="31" fillId="0" borderId="197" applyNumberFormat="0" applyFill="0" applyAlignment="0" applyProtection="0"/>
    <xf numFmtId="0" fontId="31" fillId="0" borderId="197" applyNumberFormat="0" applyFill="0" applyAlignment="0" applyProtection="0"/>
    <xf numFmtId="0" fontId="18" fillId="16" borderId="194" applyNumberFormat="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31" fillId="0" borderId="197" applyNumberFormat="0" applyFill="0" applyAlignment="0" applyProtection="0"/>
    <xf numFmtId="0" fontId="31" fillId="0" borderId="197" applyNumberFormat="0" applyFill="0" applyAlignment="0" applyProtection="0"/>
    <xf numFmtId="0" fontId="4" fillId="23" borderId="189" applyNumberFormat="0" applyFont="0" applyAlignment="0" applyProtection="0"/>
    <xf numFmtId="0" fontId="31" fillId="0" borderId="197" applyNumberFormat="0" applyFill="0" applyAlignment="0" applyProtection="0"/>
    <xf numFmtId="0" fontId="31" fillId="0" borderId="197" applyNumberFormat="0" applyFill="0" applyAlignment="0" applyProtection="0"/>
    <xf numFmtId="0" fontId="18" fillId="16" borderId="194"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23" fillId="7" borderId="194" applyNumberFormat="0" applyAlignment="0" applyProtection="0"/>
    <xf numFmtId="0" fontId="23" fillId="7" borderId="194" applyNumberFormat="0" applyAlignment="0" applyProtection="0"/>
    <xf numFmtId="0" fontId="4" fillId="23" borderId="189" applyNumberFormat="0" applyFont="0" applyAlignment="0" applyProtection="0"/>
    <xf numFmtId="0" fontId="26" fillId="16" borderId="196" applyNumberFormat="0" applyAlignment="0" applyProtection="0"/>
    <xf numFmtId="0" fontId="18" fillId="16" borderId="194" applyNumberFormat="0" applyAlignment="0" applyProtection="0"/>
    <xf numFmtId="0" fontId="18" fillId="16" borderId="194" applyNumberFormat="0" applyAlignment="0" applyProtection="0"/>
    <xf numFmtId="0" fontId="23" fillId="7" borderId="194" applyNumberFormat="0" applyAlignment="0" applyProtection="0"/>
    <xf numFmtId="0" fontId="23" fillId="7" borderId="194" applyNumberFormat="0" applyAlignment="0" applyProtection="0"/>
    <xf numFmtId="0" fontId="26" fillId="16" borderId="196" applyNumberFormat="0" applyAlignment="0" applyProtection="0"/>
    <xf numFmtId="0" fontId="31" fillId="0" borderId="197" applyNumberFormat="0" applyFill="0" applyAlignment="0" applyProtection="0"/>
    <xf numFmtId="0" fontId="4" fillId="23" borderId="189" applyNumberFormat="0" applyFont="0" applyAlignment="0" applyProtection="0"/>
    <xf numFmtId="0" fontId="23" fillId="7" borderId="194" applyNumberFormat="0" applyAlignment="0" applyProtection="0"/>
    <xf numFmtId="0" fontId="4" fillId="23" borderId="189" applyNumberFormat="0" applyFont="0" applyAlignment="0" applyProtection="0"/>
    <xf numFmtId="0" fontId="18" fillId="16" borderId="194" applyNumberFormat="0" applyAlignment="0" applyProtection="0"/>
    <xf numFmtId="0" fontId="23" fillId="7" borderId="194" applyNumberFormat="0" applyAlignment="0" applyProtection="0"/>
    <xf numFmtId="0" fontId="31" fillId="0" borderId="197" applyNumberFormat="0" applyFill="0" applyAlignment="0" applyProtection="0"/>
    <xf numFmtId="0" fontId="4" fillId="23" borderId="189" applyNumberFormat="0" applyFont="0" applyAlignment="0" applyProtection="0"/>
    <xf numFmtId="0" fontId="4" fillId="23" borderId="189" applyNumberFormat="0" applyFont="0" applyAlignment="0" applyProtection="0"/>
    <xf numFmtId="0" fontId="23" fillId="7" borderId="194" applyNumberFormat="0" applyAlignment="0" applyProtection="0"/>
    <xf numFmtId="0" fontId="4" fillId="23" borderId="189" applyNumberFormat="0" applyFont="0" applyAlignment="0" applyProtection="0"/>
    <xf numFmtId="0" fontId="31" fillId="0" borderId="197" applyNumberFormat="0" applyFill="0" applyAlignment="0" applyProtection="0"/>
    <xf numFmtId="0" fontId="4" fillId="23" borderId="189" applyNumberFormat="0" applyFont="0" applyAlignment="0" applyProtection="0"/>
    <xf numFmtId="0" fontId="31" fillId="0" borderId="197" applyNumberFormat="0" applyFill="0" applyAlignment="0" applyProtection="0"/>
    <xf numFmtId="0" fontId="4" fillId="23" borderId="189" applyNumberFormat="0" applyFont="0" applyAlignment="0" applyProtection="0"/>
    <xf numFmtId="0" fontId="31" fillId="0" borderId="197" applyNumberFormat="0" applyFill="0" applyAlignment="0" applyProtection="0"/>
    <xf numFmtId="0" fontId="26" fillId="16" borderId="196" applyNumberFormat="0" applyAlignment="0" applyProtection="0"/>
    <xf numFmtId="0" fontId="31" fillId="0" borderId="197" applyNumberFormat="0" applyFill="0" applyAlignment="0" applyProtection="0"/>
    <xf numFmtId="0" fontId="23" fillId="7" borderId="194" applyNumberFormat="0" applyAlignment="0" applyProtection="0"/>
    <xf numFmtId="0" fontId="18" fillId="16" borderId="194"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26" fillId="16" borderId="196" applyNumberFormat="0" applyAlignment="0" applyProtection="0"/>
    <xf numFmtId="0" fontId="18" fillId="16" borderId="194" applyNumberFormat="0" applyAlignment="0" applyProtection="0"/>
    <xf numFmtId="0" fontId="26" fillId="16" borderId="196" applyNumberFormat="0" applyAlignment="0" applyProtection="0"/>
    <xf numFmtId="0" fontId="26" fillId="16" borderId="196" applyNumberFormat="0" applyAlignment="0" applyProtection="0"/>
    <xf numFmtId="0" fontId="18" fillId="16" borderId="194" applyNumberFormat="0" applyAlignment="0" applyProtection="0"/>
    <xf numFmtId="0" fontId="31" fillId="0" borderId="197" applyNumberFormat="0" applyFill="0" applyAlignment="0" applyProtection="0"/>
    <xf numFmtId="0" fontId="26" fillId="16" borderId="196" applyNumberFormat="0" applyAlignment="0" applyProtection="0"/>
    <xf numFmtId="0" fontId="31" fillId="0" borderId="197" applyNumberFormat="0" applyFill="0" applyAlignment="0" applyProtection="0"/>
    <xf numFmtId="0" fontId="4" fillId="23" borderId="189" applyNumberFormat="0" applyFont="0" applyAlignment="0" applyProtection="0"/>
    <xf numFmtId="0" fontId="26" fillId="16" borderId="196" applyNumberFormat="0" applyAlignment="0" applyProtection="0"/>
    <xf numFmtId="0" fontId="4" fillId="23" borderId="189" applyNumberFormat="0" applyFont="0" applyAlignment="0" applyProtection="0"/>
    <xf numFmtId="0" fontId="18" fillId="16" borderId="194" applyNumberFormat="0" applyAlignment="0" applyProtection="0"/>
    <xf numFmtId="0" fontId="23" fillId="7" borderId="194"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23" fillId="7" borderId="194" applyNumberFormat="0" applyAlignment="0" applyProtection="0"/>
    <xf numFmtId="0" fontId="26" fillId="16" borderId="196" applyNumberFormat="0" applyAlignment="0" applyProtection="0"/>
    <xf numFmtId="0" fontId="4" fillId="23" borderId="189" applyNumberFormat="0" applyFont="0" applyAlignment="0" applyProtection="0"/>
    <xf numFmtId="0" fontId="31" fillId="0" borderId="197" applyNumberFormat="0" applyFill="0" applyAlignment="0" applyProtection="0"/>
    <xf numFmtId="0" fontId="4" fillId="23" borderId="189" applyNumberFormat="0" applyFont="0" applyAlignment="0" applyProtection="0"/>
    <xf numFmtId="43" fontId="33" fillId="0" borderId="0" applyFont="0" applyFill="0" applyBorder="0" applyAlignment="0" applyProtection="0"/>
    <xf numFmtId="0" fontId="26" fillId="16" borderId="196" applyNumberFormat="0" applyAlignment="0" applyProtection="0"/>
    <xf numFmtId="0" fontId="4" fillId="23" borderId="189" applyNumberFormat="0" applyFont="0" applyAlignment="0" applyProtection="0"/>
    <xf numFmtId="0" fontId="18" fillId="16" borderId="194" applyNumberFormat="0" applyAlignment="0" applyProtection="0"/>
    <xf numFmtId="0" fontId="26" fillId="16" borderId="196" applyNumberFormat="0" applyAlignment="0" applyProtection="0"/>
    <xf numFmtId="0" fontId="4" fillId="23" borderId="189" applyNumberFormat="0" applyFont="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43" fontId="33" fillId="0" borderId="0" applyFont="0" applyFill="0" applyBorder="0" applyAlignment="0" applyProtection="0"/>
    <xf numFmtId="0" fontId="26" fillId="16" borderId="196" applyNumberFormat="0" applyAlignment="0" applyProtection="0"/>
    <xf numFmtId="41" fontId="33" fillId="0" borderId="0" applyFont="0" applyFill="0" applyBorder="0" applyAlignment="0" applyProtection="0"/>
    <xf numFmtId="0" fontId="18" fillId="16" borderId="194" applyNumberFormat="0" applyAlignment="0" applyProtection="0"/>
    <xf numFmtId="0" fontId="4" fillId="23" borderId="189" applyNumberFormat="0" applyFont="0" applyAlignment="0" applyProtection="0"/>
    <xf numFmtId="0" fontId="18" fillId="16" borderId="194" applyNumberFormat="0" applyAlignment="0" applyProtection="0"/>
    <xf numFmtId="0" fontId="4" fillId="23" borderId="189" applyNumberFormat="0" applyFont="0" applyAlignment="0" applyProtection="0"/>
    <xf numFmtId="0" fontId="23" fillId="7" borderId="194" applyNumberFormat="0" applyAlignment="0" applyProtection="0"/>
    <xf numFmtId="43" fontId="33" fillId="0" borderId="0" applyFont="0" applyFill="0" applyBorder="0" applyAlignment="0" applyProtection="0"/>
    <xf numFmtId="0" fontId="23" fillId="7" borderId="194" applyNumberFormat="0" applyAlignment="0" applyProtection="0"/>
    <xf numFmtId="0" fontId="31" fillId="0" borderId="197" applyNumberFormat="0" applyFill="0" applyAlignment="0" applyProtection="0"/>
    <xf numFmtId="0" fontId="18" fillId="16" borderId="194" applyNumberFormat="0" applyAlignment="0" applyProtection="0"/>
    <xf numFmtId="0" fontId="18" fillId="16" borderId="194" applyNumberFormat="0" applyAlignment="0" applyProtection="0"/>
    <xf numFmtId="0" fontId="31" fillId="0" borderId="197" applyNumberFormat="0" applyFill="0" applyAlignment="0" applyProtection="0"/>
    <xf numFmtId="0" fontId="26" fillId="16" borderId="196" applyNumberFormat="0" applyAlignment="0" applyProtection="0"/>
    <xf numFmtId="0" fontId="26" fillId="16" borderId="196" applyNumberFormat="0" applyAlignment="0" applyProtection="0"/>
    <xf numFmtId="43" fontId="33" fillId="0" borderId="0" applyFont="0" applyFill="0" applyBorder="0" applyAlignment="0" applyProtection="0"/>
    <xf numFmtId="0" fontId="4" fillId="23" borderId="189" applyNumberFormat="0" applyFont="0" applyAlignment="0" applyProtection="0"/>
    <xf numFmtId="0" fontId="18" fillId="16" borderId="194"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18" fillId="16" borderId="194" applyNumberFormat="0" applyAlignment="0" applyProtection="0"/>
    <xf numFmtId="0" fontId="31" fillId="0" borderId="197" applyNumberFormat="0" applyFill="0" applyAlignment="0" applyProtection="0"/>
    <xf numFmtId="0" fontId="26" fillId="16" borderId="196" applyNumberFormat="0" applyAlignment="0" applyProtection="0"/>
    <xf numFmtId="0" fontId="26" fillId="16" borderId="196" applyNumberFormat="0" applyAlignment="0" applyProtection="0"/>
    <xf numFmtId="0" fontId="23" fillId="7" borderId="194" applyNumberFormat="0" applyAlignment="0" applyProtection="0"/>
    <xf numFmtId="0" fontId="26" fillId="16" borderId="196" applyNumberFormat="0" applyAlignment="0" applyProtection="0"/>
    <xf numFmtId="0" fontId="4" fillId="23" borderId="189" applyNumberFormat="0" applyFont="0" applyAlignment="0" applyProtection="0"/>
    <xf numFmtId="0" fontId="23" fillId="7" borderId="194" applyNumberFormat="0" applyAlignment="0" applyProtection="0"/>
    <xf numFmtId="0" fontId="31" fillId="0" borderId="197" applyNumberFormat="0" applyFill="0" applyAlignment="0" applyProtection="0"/>
    <xf numFmtId="0" fontId="23" fillId="7" borderId="194" applyNumberFormat="0" applyAlignment="0" applyProtection="0"/>
    <xf numFmtId="0" fontId="26" fillId="16" borderId="196" applyNumberFormat="0" applyAlignment="0" applyProtection="0"/>
    <xf numFmtId="0" fontId="31" fillId="0" borderId="197" applyNumberFormat="0" applyFill="0" applyAlignment="0" applyProtection="0"/>
    <xf numFmtId="0" fontId="31" fillId="0" borderId="197" applyNumberFormat="0" applyFill="0" applyAlignment="0" applyProtection="0"/>
    <xf numFmtId="0" fontId="18" fillId="16" borderId="194" applyNumberFormat="0" applyAlignment="0" applyProtection="0"/>
    <xf numFmtId="0" fontId="4" fillId="23" borderId="189" applyNumberFormat="0" applyFont="0" applyAlignment="0" applyProtection="0"/>
    <xf numFmtId="0" fontId="31" fillId="0" borderId="197" applyNumberFormat="0" applyFill="0" applyAlignment="0" applyProtection="0"/>
    <xf numFmtId="0" fontId="23" fillId="7" borderId="194" applyNumberFormat="0" applyAlignment="0" applyProtection="0"/>
    <xf numFmtId="0" fontId="4" fillId="23" borderId="189" applyNumberFormat="0" applyFont="0" applyAlignment="0" applyProtection="0"/>
    <xf numFmtId="0" fontId="23" fillId="7" borderId="194" applyNumberFormat="0" applyAlignment="0" applyProtection="0"/>
    <xf numFmtId="0" fontId="4" fillId="23" borderId="189" applyNumberFormat="0" applyFont="0" applyAlignment="0" applyProtection="0"/>
    <xf numFmtId="0" fontId="31" fillId="0" borderId="197" applyNumberFormat="0" applyFill="0" applyAlignment="0" applyProtection="0"/>
    <xf numFmtId="0" fontId="31" fillId="0" borderId="197" applyNumberFormat="0" applyFill="0" applyAlignment="0" applyProtection="0"/>
    <xf numFmtId="0" fontId="26" fillId="16" borderId="196" applyNumberFormat="0" applyAlignment="0" applyProtection="0"/>
    <xf numFmtId="0" fontId="18" fillId="16" borderId="194" applyNumberFormat="0" applyAlignment="0" applyProtection="0"/>
    <xf numFmtId="0" fontId="23" fillId="7" borderId="194" applyNumberFormat="0" applyAlignment="0" applyProtection="0"/>
    <xf numFmtId="0" fontId="18" fillId="16" borderId="194" applyNumberFormat="0" applyAlignment="0" applyProtection="0"/>
    <xf numFmtId="0" fontId="4" fillId="23" borderId="189" applyNumberFormat="0" applyFont="0" applyAlignment="0" applyProtection="0"/>
    <xf numFmtId="0" fontId="23" fillId="7" borderId="194" applyNumberFormat="0" applyAlignment="0" applyProtection="0"/>
    <xf numFmtId="0" fontId="23" fillId="7" borderId="194" applyNumberFormat="0" applyAlignment="0" applyProtection="0"/>
    <xf numFmtId="0" fontId="26" fillId="16" borderId="196" applyNumberFormat="0" applyAlignment="0" applyProtection="0"/>
    <xf numFmtId="0" fontId="4" fillId="23" borderId="189" applyNumberFormat="0" applyFon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23" fillId="7" borderId="194" applyNumberFormat="0" applyAlignment="0" applyProtection="0"/>
    <xf numFmtId="0" fontId="26" fillId="16" borderId="196"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18" fillId="16" borderId="194" applyNumberFormat="0" applyAlignment="0" applyProtection="0"/>
    <xf numFmtId="0" fontId="26" fillId="16" borderId="196" applyNumberFormat="0" applyAlignment="0" applyProtection="0"/>
    <xf numFmtId="0" fontId="31" fillId="0" borderId="197" applyNumberFormat="0" applyFill="0" applyAlignment="0" applyProtection="0"/>
    <xf numFmtId="0" fontId="31" fillId="0" borderId="197" applyNumberFormat="0" applyFill="0" applyAlignment="0" applyProtection="0"/>
    <xf numFmtId="0" fontId="23" fillId="7" borderId="194" applyNumberFormat="0" applyAlignment="0" applyProtection="0"/>
    <xf numFmtId="0" fontId="23" fillId="7" borderId="194" applyNumberFormat="0" applyAlignment="0" applyProtection="0"/>
    <xf numFmtId="0" fontId="31" fillId="0" borderId="197" applyNumberFormat="0" applyFill="0" applyAlignment="0" applyProtection="0"/>
    <xf numFmtId="0" fontId="18" fillId="16" borderId="194"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31" fillId="0" borderId="197" applyNumberFormat="0" applyFill="0" applyAlignment="0" applyProtection="0"/>
    <xf numFmtId="0" fontId="18" fillId="16" borderId="194" applyNumberFormat="0" applyAlignment="0" applyProtection="0"/>
    <xf numFmtId="0" fontId="26" fillId="16" borderId="196" applyNumberFormat="0" applyAlignment="0" applyProtection="0"/>
    <xf numFmtId="0" fontId="23" fillId="7" borderId="194" applyNumberFormat="0" applyAlignment="0" applyProtection="0"/>
    <xf numFmtId="0" fontId="31" fillId="0" borderId="197" applyNumberFormat="0" applyFill="0" applyAlignment="0" applyProtection="0"/>
    <xf numFmtId="0" fontId="18" fillId="16" borderId="194" applyNumberFormat="0" applyAlignment="0" applyProtection="0"/>
    <xf numFmtId="0" fontId="4" fillId="23" borderId="189" applyNumberFormat="0" applyFon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4" fillId="23" borderId="189" applyNumberFormat="0" applyFont="0" applyAlignment="0" applyProtection="0"/>
    <xf numFmtId="0" fontId="18" fillId="16" borderId="194" applyNumberFormat="0" applyAlignment="0" applyProtection="0"/>
    <xf numFmtId="0" fontId="23" fillId="7" borderId="194" applyNumberFormat="0" applyAlignment="0" applyProtection="0"/>
    <xf numFmtId="0" fontId="23" fillId="7" borderId="194" applyNumberFormat="0" applyAlignment="0" applyProtection="0"/>
    <xf numFmtId="0" fontId="4" fillId="23" borderId="189" applyNumberFormat="0" applyFont="0" applyAlignment="0" applyProtection="0"/>
    <xf numFmtId="0" fontId="23" fillId="7" borderId="194" applyNumberFormat="0" applyAlignment="0" applyProtection="0"/>
    <xf numFmtId="0" fontId="26" fillId="16" borderId="196" applyNumberFormat="0" applyAlignment="0" applyProtection="0"/>
    <xf numFmtId="0" fontId="4" fillId="23" borderId="189" applyNumberFormat="0" applyFont="0" applyAlignment="0" applyProtection="0"/>
    <xf numFmtId="0" fontId="18" fillId="16" borderId="194"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31" fillId="0" borderId="197" applyNumberFormat="0" applyFill="0" applyAlignment="0" applyProtection="0"/>
    <xf numFmtId="0" fontId="4" fillId="23" borderId="189" applyNumberFormat="0" applyFont="0" applyAlignment="0" applyProtection="0"/>
    <xf numFmtId="0" fontId="4" fillId="23" borderId="189" applyNumberFormat="0" applyFont="0" applyAlignment="0" applyProtection="0"/>
    <xf numFmtId="0" fontId="18" fillId="16" borderId="194" applyNumberFormat="0" applyAlignment="0" applyProtection="0"/>
    <xf numFmtId="0" fontId="23" fillId="7" borderId="194" applyNumberFormat="0" applyAlignment="0" applyProtection="0"/>
    <xf numFmtId="0" fontId="26" fillId="16" borderId="196" applyNumberFormat="0" applyAlignment="0" applyProtection="0"/>
    <xf numFmtId="0" fontId="23" fillId="7" borderId="194" applyNumberFormat="0" applyAlignment="0" applyProtection="0"/>
    <xf numFmtId="0" fontId="31" fillId="0" borderId="197" applyNumberFormat="0" applyFill="0" applyAlignment="0" applyProtection="0"/>
    <xf numFmtId="0" fontId="31" fillId="0" borderId="197" applyNumberFormat="0" applyFill="0" applyAlignment="0" applyProtection="0"/>
    <xf numFmtId="0" fontId="23" fillId="7" borderId="194" applyNumberFormat="0" applyAlignment="0" applyProtection="0"/>
    <xf numFmtId="0" fontId="26" fillId="16" borderId="196" applyNumberFormat="0" applyAlignment="0" applyProtection="0"/>
    <xf numFmtId="0" fontId="18" fillId="16" borderId="194" applyNumberFormat="0" applyAlignment="0" applyProtection="0"/>
    <xf numFmtId="0" fontId="4" fillId="23" borderId="189" applyNumberFormat="0" applyFont="0" applyAlignment="0" applyProtection="0"/>
    <xf numFmtId="0" fontId="23" fillId="7" borderId="194" applyNumberFormat="0" applyAlignment="0" applyProtection="0"/>
    <xf numFmtId="0" fontId="18" fillId="16" borderId="194" applyNumberFormat="0" applyAlignment="0" applyProtection="0"/>
    <xf numFmtId="0" fontId="4" fillId="23" borderId="189" applyNumberFormat="0" applyFont="0" applyAlignment="0" applyProtection="0"/>
    <xf numFmtId="0" fontId="23" fillId="7" borderId="194" applyNumberFormat="0" applyAlignment="0" applyProtection="0"/>
    <xf numFmtId="0" fontId="26" fillId="16" borderId="196" applyNumberFormat="0" applyAlignment="0" applyProtection="0"/>
    <xf numFmtId="0" fontId="18" fillId="16" borderId="194" applyNumberFormat="0" applyAlignment="0" applyProtection="0"/>
    <xf numFmtId="0" fontId="23" fillId="7" borderId="194" applyNumberFormat="0" applyAlignment="0" applyProtection="0"/>
    <xf numFmtId="0" fontId="31" fillId="0" borderId="197" applyNumberFormat="0" applyFill="0" applyAlignment="0" applyProtection="0"/>
    <xf numFmtId="0" fontId="4" fillId="23" borderId="189" applyNumberFormat="0" applyFont="0" applyAlignment="0" applyProtection="0"/>
    <xf numFmtId="0" fontId="31" fillId="0" borderId="197" applyNumberFormat="0" applyFill="0" applyAlignment="0" applyProtection="0"/>
    <xf numFmtId="0" fontId="18" fillId="16" borderId="194" applyNumberFormat="0" applyAlignment="0" applyProtection="0"/>
    <xf numFmtId="0" fontId="4" fillId="23" borderId="189" applyNumberFormat="0" applyFont="0" applyAlignment="0" applyProtection="0"/>
    <xf numFmtId="0" fontId="23" fillId="7" borderId="194"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18" fillId="16" borderId="194"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18" fillId="16" borderId="194" applyNumberFormat="0" applyAlignment="0" applyProtection="0"/>
    <xf numFmtId="0" fontId="4" fillId="23" borderId="189" applyNumberFormat="0" applyFont="0" applyAlignment="0" applyProtection="0"/>
    <xf numFmtId="0" fontId="18" fillId="16" borderId="194" applyNumberFormat="0" applyAlignment="0" applyProtection="0"/>
    <xf numFmtId="0" fontId="31" fillId="0" borderId="197" applyNumberFormat="0" applyFill="0" applyAlignment="0" applyProtection="0"/>
    <xf numFmtId="0" fontId="23" fillId="7" borderId="194" applyNumberFormat="0" applyAlignment="0" applyProtection="0"/>
    <xf numFmtId="0" fontId="26" fillId="16" borderId="196" applyNumberFormat="0" applyAlignment="0" applyProtection="0"/>
    <xf numFmtId="0" fontId="26" fillId="16" borderId="196" applyNumberFormat="0" applyAlignment="0" applyProtection="0"/>
    <xf numFmtId="0" fontId="31" fillId="0" borderId="197" applyNumberFormat="0" applyFill="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18" fillId="16" borderId="194" applyNumberFormat="0" applyAlignment="0" applyProtection="0"/>
    <xf numFmtId="0" fontId="18" fillId="16" borderId="194" applyNumberFormat="0" applyAlignment="0" applyProtection="0"/>
    <xf numFmtId="0" fontId="31" fillId="0" borderId="197" applyNumberFormat="0" applyFill="0" applyAlignment="0" applyProtection="0"/>
    <xf numFmtId="0" fontId="18" fillId="16" borderId="194" applyNumberFormat="0" applyAlignment="0" applyProtection="0"/>
    <xf numFmtId="0" fontId="23" fillId="7" borderId="194" applyNumberFormat="0" applyAlignment="0" applyProtection="0"/>
    <xf numFmtId="0" fontId="23" fillId="7" borderId="194" applyNumberFormat="0" applyAlignment="0" applyProtection="0"/>
    <xf numFmtId="0" fontId="31" fillId="0" borderId="197" applyNumberFormat="0" applyFill="0" applyAlignment="0" applyProtection="0"/>
    <xf numFmtId="0" fontId="18" fillId="16" borderId="194"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31" fillId="0" borderId="197" applyNumberFormat="0" applyFill="0" applyAlignment="0" applyProtection="0"/>
    <xf numFmtId="0" fontId="23" fillId="7" borderId="194" applyNumberFormat="0" applyAlignment="0" applyProtection="0"/>
    <xf numFmtId="0" fontId="23" fillId="7" borderId="194" applyNumberFormat="0" applyAlignment="0" applyProtection="0"/>
    <xf numFmtId="0" fontId="18" fillId="16" borderId="194" applyNumberFormat="0" applyAlignment="0" applyProtection="0"/>
    <xf numFmtId="0" fontId="23" fillId="7" borderId="194" applyNumberFormat="0" applyAlignment="0" applyProtection="0"/>
    <xf numFmtId="0" fontId="18" fillId="16" borderId="194" applyNumberFormat="0" applyAlignment="0" applyProtection="0"/>
    <xf numFmtId="0" fontId="23" fillId="7" borderId="194" applyNumberFormat="0" applyAlignment="0" applyProtection="0"/>
    <xf numFmtId="0" fontId="23" fillId="7" borderId="194" applyNumberFormat="0" applyAlignment="0" applyProtection="0"/>
    <xf numFmtId="0" fontId="26" fillId="16" borderId="196" applyNumberFormat="0" applyAlignment="0" applyProtection="0"/>
    <xf numFmtId="0" fontId="31" fillId="0" borderId="197" applyNumberFormat="0" applyFill="0" applyAlignment="0" applyProtection="0"/>
    <xf numFmtId="0" fontId="18" fillId="16" borderId="194" applyNumberFormat="0" applyAlignment="0" applyProtection="0"/>
    <xf numFmtId="0" fontId="31" fillId="0" borderId="197" applyNumberFormat="0" applyFill="0" applyAlignment="0" applyProtection="0"/>
    <xf numFmtId="0" fontId="31" fillId="0" borderId="197" applyNumberFormat="0" applyFill="0" applyAlignment="0" applyProtection="0"/>
    <xf numFmtId="0" fontId="23" fillId="7" borderId="194" applyNumberFormat="0" applyAlignment="0" applyProtection="0"/>
    <xf numFmtId="0" fontId="26" fillId="16" borderId="196" applyNumberFormat="0" applyAlignment="0" applyProtection="0"/>
    <xf numFmtId="0" fontId="23" fillId="7" borderId="194"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26" fillId="16" borderId="196" applyNumberFormat="0" applyAlignment="0" applyProtection="0"/>
    <xf numFmtId="0" fontId="23" fillId="7" borderId="194" applyNumberFormat="0" applyAlignment="0" applyProtection="0"/>
    <xf numFmtId="0" fontId="18" fillId="16" borderId="194" applyNumberFormat="0" applyAlignment="0" applyProtection="0"/>
    <xf numFmtId="0" fontId="31" fillId="0" borderId="197" applyNumberFormat="0" applyFill="0" applyAlignment="0" applyProtection="0"/>
    <xf numFmtId="0" fontId="23" fillId="7" borderId="194" applyNumberFormat="0" applyAlignment="0" applyProtection="0"/>
    <xf numFmtId="0" fontId="23" fillId="7" borderId="194" applyNumberFormat="0" applyAlignment="0" applyProtection="0"/>
    <xf numFmtId="0" fontId="31" fillId="0" borderId="197" applyNumberFormat="0" applyFill="0" applyAlignment="0" applyProtection="0"/>
    <xf numFmtId="0" fontId="4" fillId="23" borderId="189" applyNumberFormat="0" applyFont="0" applyAlignment="0" applyProtection="0"/>
    <xf numFmtId="0" fontId="26" fillId="16" borderId="196" applyNumberFormat="0" applyAlignment="0" applyProtection="0"/>
    <xf numFmtId="0" fontId="18" fillId="16" borderId="194" applyNumberFormat="0" applyAlignment="0" applyProtection="0"/>
    <xf numFmtId="0" fontId="23" fillId="7" borderId="194" applyNumberFormat="0" applyAlignment="0" applyProtection="0"/>
    <xf numFmtId="0" fontId="31" fillId="0" borderId="197" applyNumberFormat="0" applyFill="0" applyAlignment="0" applyProtection="0"/>
    <xf numFmtId="0" fontId="23" fillId="7" borderId="194" applyNumberFormat="0" applyAlignment="0" applyProtection="0"/>
    <xf numFmtId="0" fontId="26" fillId="16" borderId="196" applyNumberFormat="0" applyAlignment="0" applyProtection="0"/>
    <xf numFmtId="0" fontId="26" fillId="16" borderId="196" applyNumberFormat="0" applyAlignment="0" applyProtection="0"/>
    <xf numFmtId="0" fontId="4" fillId="23" borderId="189" applyNumberFormat="0" applyFont="0" applyAlignment="0" applyProtection="0"/>
    <xf numFmtId="0" fontId="26" fillId="16" borderId="196" applyNumberFormat="0" applyAlignment="0" applyProtection="0"/>
    <xf numFmtId="0" fontId="4" fillId="23" borderId="189" applyNumberFormat="0" applyFont="0" applyAlignment="0" applyProtection="0"/>
    <xf numFmtId="0" fontId="31" fillId="0" borderId="197" applyNumberFormat="0" applyFill="0" applyAlignment="0" applyProtection="0"/>
    <xf numFmtId="0" fontId="18" fillId="16" borderId="194"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31" fillId="0" borderId="197" applyNumberFormat="0" applyFill="0" applyAlignment="0" applyProtection="0"/>
    <xf numFmtId="0" fontId="23" fillId="7" borderId="194" applyNumberFormat="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23" fillId="7" borderId="194" applyNumberFormat="0" applyAlignment="0" applyProtection="0"/>
    <xf numFmtId="0" fontId="31" fillId="0" borderId="197" applyNumberFormat="0" applyFill="0" applyAlignment="0" applyProtection="0"/>
    <xf numFmtId="0" fontId="18" fillId="16" borderId="194" applyNumberFormat="0" applyAlignment="0" applyProtection="0"/>
    <xf numFmtId="0" fontId="23" fillId="7" borderId="194" applyNumberFormat="0" applyAlignment="0" applyProtection="0"/>
    <xf numFmtId="0" fontId="4" fillId="23" borderId="189" applyNumberFormat="0" applyFont="0" applyAlignment="0" applyProtection="0"/>
    <xf numFmtId="0" fontId="18" fillId="16" borderId="194" applyNumberFormat="0" applyAlignment="0" applyProtection="0"/>
    <xf numFmtId="0" fontId="31" fillId="0" borderId="197" applyNumberFormat="0" applyFill="0" applyAlignment="0" applyProtection="0"/>
    <xf numFmtId="0" fontId="23" fillId="7" borderId="194" applyNumberFormat="0" applyAlignment="0" applyProtection="0"/>
    <xf numFmtId="0" fontId="26" fillId="16" borderId="196" applyNumberFormat="0" applyAlignment="0" applyProtection="0"/>
    <xf numFmtId="0" fontId="18" fillId="16" borderId="194" applyNumberFormat="0" applyAlignment="0" applyProtection="0"/>
    <xf numFmtId="0" fontId="23" fillId="7" borderId="194" applyNumberFormat="0" applyAlignment="0" applyProtection="0"/>
    <xf numFmtId="0" fontId="4" fillId="23" borderId="189" applyNumberFormat="0" applyFont="0" applyAlignment="0" applyProtection="0"/>
    <xf numFmtId="0" fontId="26" fillId="16" borderId="196" applyNumberFormat="0" applyAlignment="0" applyProtection="0"/>
    <xf numFmtId="0" fontId="23" fillId="7" borderId="194" applyNumberFormat="0" applyAlignment="0" applyProtection="0"/>
    <xf numFmtId="0" fontId="26" fillId="16" borderId="196" applyNumberFormat="0" applyAlignment="0" applyProtection="0"/>
    <xf numFmtId="0" fontId="18" fillId="16" borderId="194" applyNumberFormat="0" applyAlignment="0" applyProtection="0"/>
    <xf numFmtId="0" fontId="4" fillId="23" borderId="189" applyNumberFormat="0" applyFont="0" applyAlignment="0" applyProtection="0"/>
    <xf numFmtId="0" fontId="26" fillId="16" borderId="196" applyNumberFormat="0" applyAlignment="0" applyProtection="0"/>
    <xf numFmtId="0" fontId="4" fillId="23" borderId="189" applyNumberFormat="0" applyFont="0" applyAlignment="0" applyProtection="0"/>
    <xf numFmtId="0" fontId="31" fillId="0" borderId="197" applyNumberFormat="0" applyFill="0" applyAlignment="0" applyProtection="0"/>
    <xf numFmtId="0" fontId="31" fillId="0" borderId="197" applyNumberFormat="0" applyFill="0" applyAlignment="0" applyProtection="0"/>
    <xf numFmtId="0" fontId="18" fillId="16" borderId="194" applyNumberFormat="0" applyAlignment="0" applyProtection="0"/>
    <xf numFmtId="0" fontId="4" fillId="23" borderId="189" applyNumberFormat="0" applyFont="0" applyAlignment="0" applyProtection="0"/>
    <xf numFmtId="0" fontId="18" fillId="16" borderId="194" applyNumberFormat="0" applyAlignment="0" applyProtection="0"/>
    <xf numFmtId="0" fontId="23" fillId="7" borderId="194" applyNumberFormat="0" applyAlignment="0" applyProtection="0"/>
    <xf numFmtId="0" fontId="4" fillId="23" borderId="189" applyNumberFormat="0" applyFont="0" applyAlignment="0" applyProtection="0"/>
    <xf numFmtId="0" fontId="18" fillId="16" borderId="194" applyNumberFormat="0" applyAlignment="0" applyProtection="0"/>
    <xf numFmtId="0" fontId="18" fillId="16" borderId="194"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23" fillId="7" borderId="194" applyNumberFormat="0" applyAlignment="0" applyProtection="0"/>
    <xf numFmtId="0" fontId="4" fillId="23" borderId="189" applyNumberFormat="0" applyFont="0" applyAlignment="0" applyProtection="0"/>
    <xf numFmtId="0" fontId="31" fillId="0" borderId="197" applyNumberFormat="0" applyFill="0" applyAlignment="0" applyProtection="0"/>
    <xf numFmtId="0" fontId="4" fillId="23" borderId="189" applyNumberFormat="0" applyFont="0" applyAlignment="0" applyProtection="0"/>
    <xf numFmtId="0" fontId="31" fillId="0" borderId="197" applyNumberFormat="0" applyFill="0" applyAlignment="0" applyProtection="0"/>
    <xf numFmtId="0" fontId="26" fillId="16" borderId="196" applyNumberFormat="0" applyAlignment="0" applyProtection="0"/>
    <xf numFmtId="0" fontId="31" fillId="0" borderId="197" applyNumberFormat="0" applyFill="0" applyAlignment="0" applyProtection="0"/>
    <xf numFmtId="0" fontId="4" fillId="23" borderId="189" applyNumberFormat="0" applyFont="0" applyAlignment="0" applyProtection="0"/>
    <xf numFmtId="0" fontId="18" fillId="16" borderId="194" applyNumberFormat="0" applyAlignment="0" applyProtection="0"/>
    <xf numFmtId="0" fontId="23" fillId="7" borderId="194" applyNumberFormat="0" applyAlignment="0" applyProtection="0"/>
    <xf numFmtId="0" fontId="23" fillId="7" borderId="194" applyNumberFormat="0" applyAlignment="0" applyProtection="0"/>
    <xf numFmtId="0" fontId="31" fillId="0" borderId="197" applyNumberFormat="0" applyFill="0" applyAlignment="0" applyProtection="0"/>
    <xf numFmtId="0" fontId="18" fillId="16" borderId="194" applyNumberFormat="0" applyAlignment="0" applyProtection="0"/>
    <xf numFmtId="0" fontId="23" fillId="7" borderId="194" applyNumberFormat="0" applyAlignment="0" applyProtection="0"/>
    <xf numFmtId="0" fontId="4" fillId="23" borderId="189" applyNumberFormat="0" applyFont="0" applyAlignment="0" applyProtection="0"/>
    <xf numFmtId="0" fontId="26" fillId="16" borderId="196" applyNumberFormat="0" applyAlignment="0" applyProtection="0"/>
    <xf numFmtId="0" fontId="26" fillId="16" borderId="196" applyNumberFormat="0" applyAlignment="0" applyProtection="0"/>
    <xf numFmtId="0" fontId="23" fillId="7" borderId="194" applyNumberFormat="0" applyAlignment="0" applyProtection="0"/>
    <xf numFmtId="0" fontId="18" fillId="16" borderId="194" applyNumberFormat="0" applyAlignment="0" applyProtection="0"/>
    <xf numFmtId="0" fontId="26" fillId="16" borderId="196" applyNumberFormat="0" applyAlignment="0" applyProtection="0"/>
    <xf numFmtId="0" fontId="23" fillId="7" borderId="194" applyNumberFormat="0" applyAlignment="0" applyProtection="0"/>
    <xf numFmtId="0" fontId="26" fillId="16" borderId="196" applyNumberFormat="0" applyAlignment="0" applyProtection="0"/>
    <xf numFmtId="0" fontId="31" fillId="0" borderId="197" applyNumberFormat="0" applyFill="0" applyAlignment="0" applyProtection="0"/>
    <xf numFmtId="0" fontId="31" fillId="0" borderId="197" applyNumberFormat="0" applyFill="0" applyAlignment="0" applyProtection="0"/>
    <xf numFmtId="0" fontId="18" fillId="16" borderId="194" applyNumberFormat="0" applyAlignment="0" applyProtection="0"/>
    <xf numFmtId="0" fontId="4" fillId="23" borderId="189" applyNumberFormat="0" applyFont="0" applyAlignment="0" applyProtection="0"/>
    <xf numFmtId="0" fontId="18" fillId="16" borderId="194" applyNumberFormat="0" applyAlignment="0" applyProtection="0"/>
    <xf numFmtId="0" fontId="26" fillId="16" borderId="196" applyNumberFormat="0" applyAlignment="0" applyProtection="0"/>
    <xf numFmtId="0" fontId="18" fillId="16" borderId="194" applyNumberFormat="0" applyAlignment="0" applyProtection="0"/>
    <xf numFmtId="0" fontId="23" fillId="7" borderId="194" applyNumberFormat="0" applyAlignment="0" applyProtection="0"/>
    <xf numFmtId="0" fontId="4" fillId="23" borderId="189" applyNumberFormat="0" applyFont="0" applyAlignment="0" applyProtection="0"/>
    <xf numFmtId="0" fontId="26" fillId="16" borderId="196"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31" fillId="0" borderId="197" applyNumberFormat="0" applyFill="0" applyAlignment="0" applyProtection="0"/>
    <xf numFmtId="0" fontId="4" fillId="23" borderId="189" applyNumberFormat="0" applyFont="0" applyAlignment="0" applyProtection="0"/>
    <xf numFmtId="0" fontId="23" fillId="7" borderId="194" applyNumberFormat="0" applyAlignment="0" applyProtection="0"/>
    <xf numFmtId="0" fontId="31" fillId="0" borderId="197" applyNumberFormat="0" applyFill="0" applyAlignment="0" applyProtection="0"/>
    <xf numFmtId="0" fontId="26" fillId="16" borderId="196" applyNumberFormat="0" applyAlignment="0" applyProtection="0"/>
    <xf numFmtId="0" fontId="18" fillId="16" borderId="194" applyNumberFormat="0" applyAlignment="0" applyProtection="0"/>
    <xf numFmtId="0" fontId="23" fillId="7" borderId="194" applyNumberFormat="0" applyAlignment="0" applyProtection="0"/>
    <xf numFmtId="0" fontId="31" fillId="0" borderId="197" applyNumberFormat="0" applyFill="0" applyAlignment="0" applyProtection="0"/>
    <xf numFmtId="0" fontId="4" fillId="23" borderId="189" applyNumberFormat="0" applyFont="0" applyAlignment="0" applyProtection="0"/>
    <xf numFmtId="0" fontId="23" fillId="7" borderId="194" applyNumberFormat="0" applyAlignment="0" applyProtection="0"/>
    <xf numFmtId="0" fontId="23" fillId="7" borderId="194" applyNumberFormat="0" applyAlignment="0" applyProtection="0"/>
    <xf numFmtId="0" fontId="18" fillId="16" borderId="194" applyNumberFormat="0" applyAlignment="0" applyProtection="0"/>
    <xf numFmtId="0" fontId="26" fillId="16" borderId="196" applyNumberFormat="0" applyAlignment="0" applyProtection="0"/>
    <xf numFmtId="0" fontId="31" fillId="0" borderId="197" applyNumberFormat="0" applyFill="0" applyAlignment="0" applyProtection="0"/>
    <xf numFmtId="0" fontId="4" fillId="23" borderId="189" applyNumberFormat="0" applyFont="0" applyAlignment="0" applyProtection="0"/>
    <xf numFmtId="0" fontId="18" fillId="16" borderId="194" applyNumberFormat="0" applyAlignment="0" applyProtection="0"/>
    <xf numFmtId="0" fontId="4" fillId="23" borderId="189" applyNumberFormat="0" applyFont="0" applyAlignment="0" applyProtection="0"/>
    <xf numFmtId="0" fontId="23" fillId="7" borderId="194" applyNumberFormat="0" applyAlignment="0" applyProtection="0"/>
    <xf numFmtId="0" fontId="31" fillId="0" borderId="197" applyNumberFormat="0" applyFill="0" applyAlignment="0" applyProtection="0"/>
    <xf numFmtId="0" fontId="18" fillId="16" borderId="194" applyNumberFormat="0" applyAlignment="0" applyProtection="0"/>
    <xf numFmtId="0" fontId="26" fillId="16" borderId="196" applyNumberFormat="0" applyAlignment="0" applyProtection="0"/>
    <xf numFmtId="0" fontId="31" fillId="0" borderId="197" applyNumberFormat="0" applyFill="0" applyAlignment="0" applyProtection="0"/>
    <xf numFmtId="0" fontId="18" fillId="16" borderId="194" applyNumberFormat="0" applyAlignment="0" applyProtection="0"/>
    <xf numFmtId="0" fontId="23" fillId="7" borderId="194" applyNumberFormat="0" applyAlignment="0" applyProtection="0"/>
    <xf numFmtId="0" fontId="31" fillId="0" borderId="197" applyNumberFormat="0" applyFill="0" applyAlignment="0" applyProtection="0"/>
    <xf numFmtId="0" fontId="31" fillId="0" borderId="197" applyNumberFormat="0" applyFill="0" applyAlignment="0" applyProtection="0"/>
    <xf numFmtId="0" fontId="26" fillId="16" borderId="196" applyNumberFormat="0" applyAlignment="0" applyProtection="0"/>
    <xf numFmtId="0" fontId="4" fillId="23" borderId="189" applyNumberFormat="0" applyFont="0" applyAlignment="0" applyProtection="0"/>
    <xf numFmtId="0" fontId="18" fillId="16" borderId="194" applyNumberFormat="0" applyAlignment="0" applyProtection="0"/>
    <xf numFmtId="0" fontId="26" fillId="16" borderId="196" applyNumberFormat="0" applyAlignment="0" applyProtection="0"/>
    <xf numFmtId="0" fontId="31" fillId="0" borderId="197" applyNumberFormat="0" applyFill="0" applyAlignment="0" applyProtection="0"/>
    <xf numFmtId="0" fontId="31" fillId="0" borderId="197" applyNumberFormat="0" applyFill="0" applyAlignment="0" applyProtection="0"/>
    <xf numFmtId="0" fontId="18" fillId="16" borderId="194" applyNumberFormat="0" applyAlignment="0" applyProtection="0"/>
    <xf numFmtId="0" fontId="4" fillId="23" borderId="189" applyNumberFormat="0" applyFont="0" applyAlignment="0" applyProtection="0"/>
    <xf numFmtId="0" fontId="31" fillId="0" borderId="197" applyNumberFormat="0" applyFill="0" applyAlignment="0" applyProtection="0"/>
    <xf numFmtId="0" fontId="26" fillId="16" borderId="196" applyNumberFormat="0" applyAlignment="0" applyProtection="0"/>
    <xf numFmtId="0" fontId="18" fillId="16" borderId="194" applyNumberFormat="0" applyAlignment="0" applyProtection="0"/>
    <xf numFmtId="0" fontId="4" fillId="23" borderId="189" applyNumberFormat="0" applyFont="0" applyAlignment="0" applyProtection="0"/>
    <xf numFmtId="0" fontId="18" fillId="16" borderId="194" applyNumberFormat="0" applyAlignment="0" applyProtection="0"/>
    <xf numFmtId="0" fontId="26" fillId="16" borderId="196" applyNumberFormat="0" applyAlignment="0" applyProtection="0"/>
    <xf numFmtId="0" fontId="26" fillId="16" borderId="196" applyNumberFormat="0" applyAlignment="0" applyProtection="0"/>
    <xf numFmtId="0" fontId="18" fillId="16" borderId="194" applyNumberFormat="0" applyAlignment="0" applyProtection="0"/>
    <xf numFmtId="0" fontId="31" fillId="0" borderId="197" applyNumberFormat="0" applyFill="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4" fillId="23" borderId="189" applyNumberFormat="0" applyFont="0" applyAlignment="0" applyProtection="0"/>
    <xf numFmtId="0" fontId="26" fillId="16" borderId="196" applyNumberFormat="0" applyAlignment="0" applyProtection="0"/>
    <xf numFmtId="0" fontId="23" fillId="7" borderId="194" applyNumberFormat="0" applyAlignment="0" applyProtection="0"/>
    <xf numFmtId="0" fontId="4" fillId="23" borderId="189" applyNumberFormat="0" applyFont="0" applyAlignment="0" applyProtection="0"/>
    <xf numFmtId="0" fontId="23" fillId="7" borderId="194" applyNumberFormat="0" applyAlignment="0" applyProtection="0"/>
    <xf numFmtId="0" fontId="4" fillId="23" borderId="189" applyNumberFormat="0" applyFont="0" applyAlignment="0" applyProtection="0"/>
    <xf numFmtId="0" fontId="18" fillId="16" borderId="194" applyNumberFormat="0" applyAlignment="0" applyProtection="0"/>
    <xf numFmtId="0" fontId="26" fillId="16" borderId="196" applyNumberFormat="0" applyAlignment="0" applyProtection="0"/>
    <xf numFmtId="0" fontId="31" fillId="0" borderId="197" applyNumberFormat="0" applyFill="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31" fillId="0" borderId="197" applyNumberFormat="0" applyFill="0" applyAlignment="0" applyProtection="0"/>
    <xf numFmtId="0" fontId="4" fillId="23" borderId="189" applyNumberFormat="0" applyFont="0" applyAlignment="0" applyProtection="0"/>
    <xf numFmtId="0" fontId="18" fillId="16" borderId="194" applyNumberFormat="0" applyAlignment="0" applyProtection="0"/>
    <xf numFmtId="0" fontId="18" fillId="16" borderId="194" applyNumberFormat="0" applyAlignment="0" applyProtection="0"/>
    <xf numFmtId="0" fontId="4" fillId="23" borderId="189" applyNumberFormat="0" applyFont="0" applyAlignment="0" applyProtection="0"/>
    <xf numFmtId="0" fontId="26" fillId="16" borderId="196" applyNumberFormat="0" applyAlignment="0" applyProtection="0"/>
    <xf numFmtId="0" fontId="4" fillId="23" borderId="189" applyNumberFormat="0" applyFont="0" applyAlignment="0" applyProtection="0"/>
    <xf numFmtId="0" fontId="26" fillId="16" borderId="196" applyNumberFormat="0" applyAlignment="0" applyProtection="0"/>
    <xf numFmtId="0" fontId="23" fillId="7" borderId="194" applyNumberFormat="0" applyAlignment="0" applyProtection="0"/>
    <xf numFmtId="0" fontId="23" fillId="7" borderId="194" applyNumberFormat="0" applyAlignment="0" applyProtection="0"/>
    <xf numFmtId="0" fontId="26" fillId="16" borderId="196" applyNumberFormat="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23" fillId="7" borderId="194"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31" fillId="0" borderId="197" applyNumberFormat="0" applyFill="0" applyAlignment="0" applyProtection="0"/>
    <xf numFmtId="0" fontId="4" fillId="23" borderId="189" applyNumberFormat="0" applyFont="0" applyAlignment="0" applyProtection="0"/>
    <xf numFmtId="0" fontId="23" fillId="7" borderId="194" applyNumberFormat="0" applyAlignment="0" applyProtection="0"/>
    <xf numFmtId="0" fontId="26" fillId="16" borderId="196" applyNumberFormat="0" applyAlignment="0" applyProtection="0"/>
    <xf numFmtId="0" fontId="18" fillId="16" borderId="194" applyNumberFormat="0" applyAlignment="0" applyProtection="0"/>
    <xf numFmtId="0" fontId="4" fillId="23" borderId="189" applyNumberFormat="0" applyFont="0" applyAlignment="0" applyProtection="0"/>
    <xf numFmtId="0" fontId="31" fillId="0" borderId="197" applyNumberFormat="0" applyFill="0" applyAlignment="0" applyProtection="0"/>
    <xf numFmtId="0" fontId="31" fillId="0" borderId="197" applyNumberFormat="0" applyFill="0" applyAlignment="0" applyProtection="0"/>
    <xf numFmtId="0" fontId="23" fillId="7" borderId="194" applyNumberFormat="0" applyAlignment="0" applyProtection="0"/>
    <xf numFmtId="0" fontId="26" fillId="16" borderId="196" applyNumberFormat="0" applyAlignment="0" applyProtection="0"/>
    <xf numFmtId="0" fontId="4" fillId="23" borderId="189" applyNumberFormat="0" applyFont="0" applyAlignment="0" applyProtection="0"/>
    <xf numFmtId="0" fontId="26" fillId="16" borderId="196" applyNumberFormat="0" applyAlignment="0" applyProtection="0"/>
    <xf numFmtId="0" fontId="31" fillId="0" borderId="197" applyNumberFormat="0" applyFill="0" applyAlignment="0" applyProtection="0"/>
    <xf numFmtId="0" fontId="26" fillId="16" borderId="196" applyNumberFormat="0" applyAlignment="0" applyProtection="0"/>
    <xf numFmtId="0" fontId="31" fillId="0" borderId="197" applyNumberFormat="0" applyFill="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3" fillId="7" borderId="194" applyNumberFormat="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8" fillId="16" borderId="194" applyNumberFormat="0" applyAlignment="0" applyProtection="0"/>
    <xf numFmtId="0" fontId="23" fillId="7" borderId="194" applyNumberFormat="0" applyAlignment="0" applyProtection="0"/>
    <xf numFmtId="0" fontId="23" fillId="7" borderId="194" applyNumberFormat="0" applyAlignment="0" applyProtection="0"/>
    <xf numFmtId="0" fontId="4" fillId="23" borderId="189" applyNumberFormat="0" applyFont="0" applyAlignment="0" applyProtection="0"/>
    <xf numFmtId="0" fontId="26" fillId="16" borderId="196" applyNumberFormat="0" applyAlignment="0" applyProtection="0"/>
    <xf numFmtId="0" fontId="18" fillId="16" borderId="194" applyNumberFormat="0" applyAlignment="0" applyProtection="0"/>
    <xf numFmtId="0" fontId="26" fillId="16" borderId="196" applyNumberFormat="0" applyAlignment="0" applyProtection="0"/>
    <xf numFmtId="0" fontId="4" fillId="23" borderId="189" applyNumberFormat="0" applyFont="0" applyAlignment="0" applyProtection="0"/>
    <xf numFmtId="0" fontId="31" fillId="0" borderId="197" applyNumberFormat="0" applyFill="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43" fontId="33" fillId="0" borderId="0" applyFont="0" applyFill="0" applyBorder="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23" fillId="7" borderId="194" applyNumberFormat="0" applyAlignment="0" applyProtection="0"/>
    <xf numFmtId="0" fontId="18" fillId="16" borderId="194" applyNumberFormat="0" applyAlignment="0" applyProtection="0"/>
    <xf numFmtId="0" fontId="31" fillId="0" borderId="197" applyNumberFormat="0" applyFill="0" applyAlignment="0" applyProtection="0"/>
    <xf numFmtId="0" fontId="23" fillId="7" borderId="194" applyNumberFormat="0" applyAlignment="0" applyProtection="0"/>
    <xf numFmtId="0" fontId="18" fillId="16" borderId="194" applyNumberFormat="0" applyAlignment="0" applyProtection="0"/>
    <xf numFmtId="0" fontId="23" fillId="7" borderId="194" applyNumberFormat="0" applyAlignment="0" applyProtection="0"/>
    <xf numFmtId="0" fontId="4" fillId="23" borderId="189" applyNumberFormat="0" applyFont="0" applyAlignment="0" applyProtection="0"/>
    <xf numFmtId="0" fontId="18" fillId="16" borderId="194" applyNumberFormat="0" applyAlignment="0" applyProtection="0"/>
    <xf numFmtId="0" fontId="18" fillId="16" borderId="194" applyNumberFormat="0" applyAlignment="0" applyProtection="0"/>
    <xf numFmtId="0" fontId="31" fillId="0" borderId="197" applyNumberFormat="0" applyFill="0" applyAlignment="0" applyProtection="0"/>
    <xf numFmtId="0" fontId="18" fillId="16" borderId="194" applyNumberFormat="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89" applyNumberFormat="0" applyFont="0" applyAlignment="0" applyProtection="0"/>
    <xf numFmtId="0" fontId="23" fillId="7" borderId="194" applyNumberFormat="0" applyAlignment="0" applyProtection="0"/>
    <xf numFmtId="0" fontId="18" fillId="16" borderId="194" applyNumberFormat="0" applyAlignment="0" applyProtection="0"/>
    <xf numFmtId="0" fontId="31" fillId="0" borderId="197" applyNumberFormat="0" applyFill="0" applyAlignment="0" applyProtection="0"/>
    <xf numFmtId="0" fontId="18" fillId="16" borderId="194" applyNumberFormat="0" applyAlignment="0" applyProtection="0"/>
    <xf numFmtId="0" fontId="31" fillId="0" borderId="197" applyNumberFormat="0" applyFill="0" applyAlignment="0" applyProtection="0"/>
    <xf numFmtId="0" fontId="26" fillId="16" borderId="196" applyNumberFormat="0" applyAlignment="0" applyProtection="0"/>
    <xf numFmtId="0" fontId="23" fillId="7" borderId="194" applyNumberFormat="0" applyAlignment="0" applyProtection="0"/>
    <xf numFmtId="0" fontId="18" fillId="16" borderId="194" applyNumberFormat="0" applyAlignment="0" applyProtection="0"/>
    <xf numFmtId="0" fontId="31" fillId="0" borderId="197" applyNumberFormat="0" applyFill="0" applyAlignment="0" applyProtection="0"/>
    <xf numFmtId="0" fontId="4" fillId="23" borderId="189" applyNumberFormat="0" applyFont="0" applyAlignment="0" applyProtection="0"/>
    <xf numFmtId="0" fontId="23" fillId="7" borderId="194"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31" fillId="0" borderId="197" applyNumberFormat="0" applyFill="0" applyAlignment="0" applyProtection="0"/>
    <xf numFmtId="0" fontId="4" fillId="23" borderId="189" applyNumberFormat="0" applyFont="0" applyAlignment="0" applyProtection="0"/>
    <xf numFmtId="0" fontId="31" fillId="0" borderId="197" applyNumberFormat="0" applyFill="0" applyAlignment="0" applyProtection="0"/>
    <xf numFmtId="0" fontId="31" fillId="0" borderId="197" applyNumberFormat="0" applyFill="0" applyAlignment="0" applyProtection="0"/>
    <xf numFmtId="0" fontId="26" fillId="16" borderId="196" applyNumberFormat="0" applyAlignment="0" applyProtection="0"/>
    <xf numFmtId="0" fontId="26" fillId="16" borderId="196"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26" fillId="16" borderId="196" applyNumberFormat="0" applyAlignment="0" applyProtection="0"/>
    <xf numFmtId="0" fontId="23" fillId="7" borderId="194" applyNumberFormat="0" applyAlignment="0" applyProtection="0"/>
    <xf numFmtId="0" fontId="18" fillId="16" borderId="194"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26" fillId="16" borderId="196" applyNumberFormat="0" applyAlignment="0" applyProtection="0"/>
    <xf numFmtId="0" fontId="23" fillId="7" borderId="194"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26" fillId="16" borderId="196" applyNumberFormat="0" applyAlignment="0" applyProtection="0"/>
    <xf numFmtId="0" fontId="4" fillId="23" borderId="189" applyNumberFormat="0" applyFont="0" applyAlignment="0" applyProtection="0"/>
    <xf numFmtId="0" fontId="31" fillId="0" borderId="197" applyNumberFormat="0" applyFill="0" applyAlignment="0" applyProtection="0"/>
    <xf numFmtId="0" fontId="31" fillId="0" borderId="197" applyNumberFormat="0" applyFill="0" applyAlignment="0" applyProtection="0"/>
    <xf numFmtId="0" fontId="26" fillId="16" borderId="196" applyNumberFormat="0" applyAlignment="0" applyProtection="0"/>
    <xf numFmtId="0" fontId="26" fillId="16" borderId="196" applyNumberFormat="0" applyAlignment="0" applyProtection="0"/>
    <xf numFmtId="0" fontId="31" fillId="0" borderId="197" applyNumberFormat="0" applyFill="0" applyAlignment="0" applyProtection="0"/>
    <xf numFmtId="0" fontId="4" fillId="23" borderId="189" applyNumberFormat="0" applyFont="0" applyAlignment="0" applyProtection="0"/>
    <xf numFmtId="0" fontId="31" fillId="0" borderId="197" applyNumberFormat="0" applyFill="0" applyAlignment="0" applyProtection="0"/>
    <xf numFmtId="0" fontId="23" fillId="7" borderId="194" applyNumberFormat="0" applyAlignment="0" applyProtection="0"/>
    <xf numFmtId="0" fontId="31" fillId="0" borderId="197" applyNumberFormat="0" applyFill="0" applyAlignment="0" applyProtection="0"/>
    <xf numFmtId="0" fontId="23" fillId="7" borderId="194" applyNumberFormat="0" applyAlignment="0" applyProtection="0"/>
    <xf numFmtId="0" fontId="4" fillId="23" borderId="189" applyNumberFormat="0" applyFont="0" applyAlignment="0" applyProtection="0"/>
    <xf numFmtId="0" fontId="31" fillId="0" borderId="197" applyNumberFormat="0" applyFill="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43" fontId="33" fillId="0" borderId="0" applyFont="0" applyFill="0" applyBorder="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94" applyNumberFormat="0" applyAlignment="0" applyProtection="0"/>
    <xf numFmtId="0" fontId="26" fillId="16" borderId="196" applyNumberFormat="0" applyAlignment="0" applyProtection="0"/>
    <xf numFmtId="0" fontId="26" fillId="16" borderId="196" applyNumberFormat="0" applyAlignment="0" applyProtection="0"/>
    <xf numFmtId="43" fontId="33" fillId="0" borderId="0" applyFont="0" applyFill="0" applyBorder="0" applyAlignment="0" applyProtection="0"/>
    <xf numFmtId="0" fontId="23" fillId="7" borderId="194" applyNumberFormat="0" applyAlignment="0" applyProtection="0"/>
    <xf numFmtId="0" fontId="31" fillId="0" borderId="197" applyNumberFormat="0" applyFill="0" applyAlignment="0" applyProtection="0"/>
    <xf numFmtId="0" fontId="23" fillId="7" borderId="194" applyNumberFormat="0" applyAlignment="0" applyProtection="0"/>
    <xf numFmtId="0" fontId="4" fillId="23" borderId="189" applyNumberFormat="0" applyFont="0" applyAlignment="0" applyProtection="0"/>
    <xf numFmtId="0" fontId="31" fillId="0" borderId="197" applyNumberFormat="0" applyFill="0" applyAlignment="0" applyProtection="0"/>
    <xf numFmtId="0" fontId="4" fillId="23" borderId="189" applyNumberFormat="0" applyFont="0" applyAlignment="0" applyProtection="0"/>
    <xf numFmtId="0" fontId="31" fillId="0" borderId="197" applyNumberFormat="0" applyFill="0" applyAlignment="0" applyProtection="0"/>
    <xf numFmtId="0" fontId="18" fillId="16" borderId="194" applyNumberFormat="0" applyAlignment="0" applyProtection="0"/>
    <xf numFmtId="0" fontId="26" fillId="16" borderId="196" applyNumberFormat="0" applyAlignment="0" applyProtection="0"/>
    <xf numFmtId="0" fontId="23" fillId="7" borderId="194" applyNumberFormat="0" applyAlignment="0" applyProtection="0"/>
    <xf numFmtId="0" fontId="4" fillId="23" borderId="189" applyNumberFormat="0" applyFont="0" applyAlignment="0" applyProtection="0"/>
    <xf numFmtId="0" fontId="26" fillId="16" borderId="196" applyNumberFormat="0" applyAlignment="0" applyProtection="0"/>
    <xf numFmtId="0" fontId="31" fillId="0" borderId="197" applyNumberFormat="0" applyFill="0" applyAlignment="0" applyProtection="0"/>
    <xf numFmtId="0" fontId="23" fillId="7" borderId="194" applyNumberFormat="0" applyAlignment="0" applyProtection="0"/>
    <xf numFmtId="0" fontId="31" fillId="0" borderId="197" applyNumberFormat="0" applyFill="0" applyAlignment="0" applyProtection="0"/>
    <xf numFmtId="0" fontId="4" fillId="23" borderId="189" applyNumberFormat="0" applyFont="0" applyAlignment="0" applyProtection="0"/>
    <xf numFmtId="0" fontId="18" fillId="16" borderId="194"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31" fillId="0" borderId="197" applyNumberFormat="0" applyFill="0" applyAlignment="0" applyProtection="0"/>
    <xf numFmtId="0" fontId="18" fillId="16" borderId="194" applyNumberFormat="0" applyAlignment="0" applyProtection="0"/>
    <xf numFmtId="0" fontId="18" fillId="16" borderId="194" applyNumberFormat="0" applyAlignment="0" applyProtection="0"/>
    <xf numFmtId="0" fontId="31" fillId="0" borderId="197" applyNumberFormat="0" applyFill="0" applyAlignment="0" applyProtection="0"/>
    <xf numFmtId="0" fontId="18" fillId="16" borderId="194" applyNumberFormat="0" applyAlignment="0" applyProtection="0"/>
    <xf numFmtId="0" fontId="18" fillId="16" borderId="194" applyNumberFormat="0" applyAlignment="0" applyProtection="0"/>
    <xf numFmtId="0" fontId="4" fillId="23" borderId="189" applyNumberFormat="0" applyFont="0" applyAlignment="0" applyProtection="0"/>
    <xf numFmtId="0" fontId="23" fillId="7" borderId="194" applyNumberFormat="0" applyAlignment="0" applyProtection="0"/>
    <xf numFmtId="0" fontId="26" fillId="16" borderId="196" applyNumberFormat="0" applyAlignment="0" applyProtection="0"/>
    <xf numFmtId="0" fontId="18" fillId="16" borderId="194" applyNumberFormat="0" applyAlignment="0" applyProtection="0"/>
    <xf numFmtId="0" fontId="23" fillId="7" borderId="194" applyNumberFormat="0" applyAlignment="0" applyProtection="0"/>
    <xf numFmtId="0" fontId="26" fillId="16" borderId="196" applyNumberFormat="0" applyAlignment="0" applyProtection="0"/>
    <xf numFmtId="0" fontId="26" fillId="16" borderId="196" applyNumberFormat="0" applyAlignment="0" applyProtection="0"/>
    <xf numFmtId="0" fontId="4" fillId="23" borderId="189" applyNumberFormat="0" applyFont="0" applyAlignment="0" applyProtection="0"/>
    <xf numFmtId="0" fontId="31" fillId="0" borderId="197" applyNumberFormat="0" applyFill="0" applyAlignment="0" applyProtection="0"/>
    <xf numFmtId="0" fontId="31" fillId="0" borderId="197" applyNumberFormat="0" applyFill="0" applyAlignment="0" applyProtection="0"/>
    <xf numFmtId="0" fontId="23" fillId="7" borderId="194" applyNumberFormat="0" applyAlignment="0" applyProtection="0"/>
    <xf numFmtId="0" fontId="26" fillId="16" borderId="196" applyNumberFormat="0" applyAlignment="0" applyProtection="0"/>
    <xf numFmtId="0" fontId="31" fillId="0" borderId="197" applyNumberFormat="0" applyFill="0" applyAlignment="0" applyProtection="0"/>
    <xf numFmtId="0" fontId="26" fillId="16" borderId="196" applyNumberFormat="0" applyAlignment="0" applyProtection="0"/>
    <xf numFmtId="0" fontId="31" fillId="0" borderId="197" applyNumberFormat="0" applyFill="0" applyAlignment="0" applyProtection="0"/>
    <xf numFmtId="0" fontId="31" fillId="0" borderId="197" applyNumberFormat="0" applyFill="0" applyAlignment="0" applyProtection="0"/>
    <xf numFmtId="0" fontId="26" fillId="16" borderId="196" applyNumberFormat="0" applyAlignment="0" applyProtection="0"/>
    <xf numFmtId="0" fontId="4" fillId="23" borderId="189" applyNumberFormat="0" applyFont="0" applyAlignment="0" applyProtection="0"/>
    <xf numFmtId="0" fontId="18" fillId="16" borderId="194" applyNumberFormat="0" applyAlignment="0" applyProtection="0"/>
    <xf numFmtId="0" fontId="23" fillId="7" borderId="194" applyNumberFormat="0" applyAlignment="0" applyProtection="0"/>
    <xf numFmtId="0" fontId="4" fillId="23" borderId="189" applyNumberFormat="0" applyFont="0" applyAlignment="0" applyProtection="0"/>
    <xf numFmtId="0" fontId="23" fillId="7" borderId="194" applyNumberFormat="0" applyAlignment="0" applyProtection="0"/>
    <xf numFmtId="0" fontId="26" fillId="16" borderId="196" applyNumberFormat="0" applyAlignment="0" applyProtection="0"/>
    <xf numFmtId="0" fontId="23" fillId="7" borderId="194" applyNumberFormat="0" applyAlignment="0" applyProtection="0"/>
    <xf numFmtId="0" fontId="26" fillId="16" borderId="196" applyNumberFormat="0" applyAlignment="0" applyProtection="0"/>
    <xf numFmtId="0" fontId="23" fillId="7" borderId="194" applyNumberFormat="0" applyAlignment="0" applyProtection="0"/>
    <xf numFmtId="0" fontId="31" fillId="0" borderId="197" applyNumberFormat="0" applyFill="0" applyAlignment="0" applyProtection="0"/>
    <xf numFmtId="0" fontId="4" fillId="23" borderId="189" applyNumberFormat="0" applyFont="0" applyAlignment="0" applyProtection="0"/>
    <xf numFmtId="0" fontId="23" fillId="7" borderId="194" applyNumberFormat="0" applyAlignment="0" applyProtection="0"/>
    <xf numFmtId="0" fontId="26" fillId="16" borderId="196" applyNumberFormat="0" applyAlignment="0" applyProtection="0"/>
    <xf numFmtId="0" fontId="18" fillId="16" borderId="194" applyNumberFormat="0" applyAlignment="0" applyProtection="0"/>
    <xf numFmtId="0" fontId="18" fillId="16" borderId="194" applyNumberFormat="0" applyAlignment="0" applyProtection="0"/>
    <xf numFmtId="0" fontId="26" fillId="16" borderId="196" applyNumberFormat="0" applyAlignment="0" applyProtection="0"/>
    <xf numFmtId="0" fontId="31" fillId="0" borderId="197" applyNumberFormat="0" applyFill="0" applyAlignment="0" applyProtection="0"/>
    <xf numFmtId="0" fontId="4" fillId="23" borderId="189" applyNumberFormat="0" applyFont="0" applyAlignment="0" applyProtection="0"/>
    <xf numFmtId="0" fontId="23" fillId="7" borderId="194" applyNumberFormat="0" applyAlignment="0" applyProtection="0"/>
    <xf numFmtId="0" fontId="26" fillId="16" borderId="196" applyNumberFormat="0" applyAlignment="0" applyProtection="0"/>
    <xf numFmtId="0" fontId="18" fillId="16" borderId="194" applyNumberFormat="0" applyAlignment="0" applyProtection="0"/>
    <xf numFmtId="0" fontId="31" fillId="0" borderId="197" applyNumberFormat="0" applyFill="0" applyAlignment="0" applyProtection="0"/>
    <xf numFmtId="0" fontId="4" fillId="23" borderId="189" applyNumberFormat="0" applyFont="0" applyAlignment="0" applyProtection="0"/>
    <xf numFmtId="0" fontId="18" fillId="16" borderId="194" applyNumberFormat="0" applyAlignment="0" applyProtection="0"/>
    <xf numFmtId="0" fontId="23" fillId="7" borderId="194" applyNumberFormat="0" applyAlignment="0" applyProtection="0"/>
    <xf numFmtId="0" fontId="4" fillId="23" borderId="189" applyNumberFormat="0" applyFont="0" applyAlignment="0" applyProtection="0"/>
    <xf numFmtId="0" fontId="26" fillId="16" borderId="196" applyNumberFormat="0" applyAlignment="0" applyProtection="0"/>
    <xf numFmtId="0" fontId="4" fillId="23" borderId="189" applyNumberFormat="0" applyFont="0" applyAlignment="0" applyProtection="0"/>
    <xf numFmtId="0" fontId="31" fillId="0" borderId="197" applyNumberFormat="0" applyFill="0" applyAlignment="0" applyProtection="0"/>
    <xf numFmtId="0" fontId="23" fillId="7" borderId="194" applyNumberFormat="0" applyAlignment="0" applyProtection="0"/>
    <xf numFmtId="0" fontId="31" fillId="0" borderId="197" applyNumberFormat="0" applyFill="0" applyAlignment="0" applyProtection="0"/>
    <xf numFmtId="0" fontId="31" fillId="0" borderId="197" applyNumberFormat="0" applyFill="0" applyAlignment="0" applyProtection="0"/>
    <xf numFmtId="0" fontId="23" fillId="7" borderId="194"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31" fillId="0" borderId="197" applyNumberFormat="0" applyFill="0" applyAlignment="0" applyProtection="0"/>
    <xf numFmtId="0" fontId="4" fillId="23" borderId="189" applyNumberFormat="0" applyFont="0" applyAlignment="0" applyProtection="0"/>
    <xf numFmtId="0" fontId="4" fillId="23" borderId="189" applyNumberFormat="0" applyFont="0" applyAlignment="0" applyProtection="0"/>
    <xf numFmtId="0" fontId="23" fillId="7" borderId="194" applyNumberFormat="0" applyAlignment="0" applyProtection="0"/>
    <xf numFmtId="0" fontId="31" fillId="0" borderId="197" applyNumberFormat="0" applyFill="0" applyAlignment="0" applyProtection="0"/>
    <xf numFmtId="0" fontId="31" fillId="0" borderId="197" applyNumberFormat="0" applyFill="0" applyAlignment="0" applyProtection="0"/>
    <xf numFmtId="0" fontId="18" fillId="16" borderId="194" applyNumberFormat="0" applyAlignment="0" applyProtection="0"/>
    <xf numFmtId="0" fontId="23" fillId="7" borderId="194" applyNumberFormat="0" applyAlignment="0" applyProtection="0"/>
    <xf numFmtId="0" fontId="26" fillId="16" borderId="196" applyNumberFormat="0" applyAlignment="0" applyProtection="0"/>
    <xf numFmtId="0" fontId="18" fillId="16" borderId="194" applyNumberFormat="0" applyAlignment="0" applyProtection="0"/>
    <xf numFmtId="0" fontId="31" fillId="0" borderId="197" applyNumberFormat="0" applyFill="0" applyAlignment="0" applyProtection="0"/>
    <xf numFmtId="0" fontId="18" fillId="16" borderId="194" applyNumberFormat="0" applyAlignment="0" applyProtection="0"/>
    <xf numFmtId="0" fontId="23" fillId="7" borderId="194" applyNumberFormat="0" applyAlignment="0" applyProtection="0"/>
    <xf numFmtId="0" fontId="4" fillId="23" borderId="189" applyNumberFormat="0" applyFont="0" applyAlignment="0" applyProtection="0"/>
    <xf numFmtId="0" fontId="26" fillId="16" borderId="196" applyNumberFormat="0" applyAlignment="0" applyProtection="0"/>
    <xf numFmtId="0" fontId="31" fillId="0" borderId="197" applyNumberFormat="0" applyFill="0" applyAlignment="0" applyProtection="0"/>
    <xf numFmtId="0" fontId="4" fillId="23" borderId="189" applyNumberFormat="0" applyFont="0" applyAlignment="0" applyProtection="0"/>
    <xf numFmtId="0" fontId="26" fillId="16" borderId="196" applyNumberFormat="0" applyAlignment="0" applyProtection="0"/>
    <xf numFmtId="0" fontId="23" fillId="7" borderId="194" applyNumberFormat="0" applyAlignment="0" applyProtection="0"/>
    <xf numFmtId="0" fontId="31" fillId="0" borderId="197" applyNumberFormat="0" applyFill="0" applyAlignment="0" applyProtection="0"/>
    <xf numFmtId="0" fontId="31" fillId="0" borderId="197" applyNumberFormat="0" applyFill="0" applyAlignment="0" applyProtection="0"/>
    <xf numFmtId="0" fontId="18" fillId="16" borderId="194" applyNumberFormat="0" applyAlignment="0" applyProtection="0"/>
    <xf numFmtId="0" fontId="18" fillId="16" borderId="194" applyNumberFormat="0" applyAlignment="0" applyProtection="0"/>
    <xf numFmtId="0" fontId="4" fillId="23" borderId="189" applyNumberFormat="0" applyFont="0" applyAlignment="0" applyProtection="0"/>
    <xf numFmtId="0" fontId="18" fillId="16" borderId="194" applyNumberFormat="0" applyAlignment="0" applyProtection="0"/>
    <xf numFmtId="0" fontId="18" fillId="16" borderId="194" applyNumberFormat="0" applyAlignment="0" applyProtection="0"/>
    <xf numFmtId="0" fontId="4" fillId="23" borderId="189" applyNumberFormat="0" applyFont="0" applyAlignment="0" applyProtection="0"/>
    <xf numFmtId="0" fontId="31" fillId="0" borderId="197" applyNumberFormat="0" applyFill="0" applyAlignment="0" applyProtection="0"/>
    <xf numFmtId="0" fontId="26" fillId="16" borderId="196" applyNumberFormat="0" applyAlignment="0" applyProtection="0"/>
    <xf numFmtId="0" fontId="31" fillId="0" borderId="197" applyNumberFormat="0" applyFill="0" applyAlignment="0" applyProtection="0"/>
    <xf numFmtId="0" fontId="31" fillId="0" borderId="197" applyNumberFormat="0" applyFill="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26" fillId="16" borderId="196" applyNumberFormat="0" applyAlignment="0" applyProtection="0"/>
    <xf numFmtId="0" fontId="23" fillId="7" borderId="194" applyNumberFormat="0" applyAlignment="0" applyProtection="0"/>
    <xf numFmtId="0" fontId="18" fillId="16" borderId="194" applyNumberFormat="0" applyAlignment="0" applyProtection="0"/>
    <xf numFmtId="0" fontId="18" fillId="16" borderId="194" applyNumberFormat="0" applyAlignment="0" applyProtection="0"/>
    <xf numFmtId="0" fontId="26" fillId="16" borderId="196" applyNumberFormat="0" applyAlignment="0" applyProtection="0"/>
    <xf numFmtId="0" fontId="23" fillId="7" borderId="194" applyNumberFormat="0" applyAlignment="0" applyProtection="0"/>
    <xf numFmtId="0" fontId="4" fillId="23" borderId="189" applyNumberFormat="0" applyFont="0" applyAlignment="0" applyProtection="0"/>
    <xf numFmtId="0" fontId="26" fillId="16" borderId="196" applyNumberFormat="0" applyAlignment="0" applyProtection="0"/>
    <xf numFmtId="0" fontId="31" fillId="0" borderId="197" applyNumberFormat="0" applyFill="0" applyAlignment="0" applyProtection="0"/>
    <xf numFmtId="0" fontId="26" fillId="16" borderId="196" applyNumberFormat="0" applyAlignment="0" applyProtection="0"/>
    <xf numFmtId="0" fontId="18" fillId="16" borderId="194" applyNumberFormat="0" applyAlignment="0" applyProtection="0"/>
    <xf numFmtId="0" fontId="26" fillId="16" borderId="196" applyNumberFormat="0" applyAlignment="0" applyProtection="0"/>
    <xf numFmtId="0" fontId="4" fillId="23" borderId="189" applyNumberFormat="0" applyFont="0" applyAlignment="0" applyProtection="0"/>
    <xf numFmtId="0" fontId="26" fillId="16" borderId="196" applyNumberFormat="0" applyAlignment="0" applyProtection="0"/>
    <xf numFmtId="0" fontId="31" fillId="0" borderId="197" applyNumberFormat="0" applyFill="0" applyAlignment="0" applyProtection="0"/>
    <xf numFmtId="0" fontId="31" fillId="0" borderId="197" applyNumberFormat="0" applyFill="0" applyAlignment="0" applyProtection="0"/>
    <xf numFmtId="0" fontId="26" fillId="16" borderId="196" applyNumberFormat="0" applyAlignment="0" applyProtection="0"/>
    <xf numFmtId="0" fontId="31" fillId="0" borderId="197" applyNumberFormat="0" applyFill="0" applyAlignment="0" applyProtection="0"/>
    <xf numFmtId="0" fontId="26" fillId="16" borderId="196" applyNumberFormat="0" applyAlignment="0" applyProtection="0"/>
    <xf numFmtId="0" fontId="26" fillId="16" borderId="196" applyNumberFormat="0" applyAlignment="0" applyProtection="0"/>
    <xf numFmtId="0" fontId="18" fillId="16" borderId="194" applyNumberFormat="0" applyAlignment="0" applyProtection="0"/>
    <xf numFmtId="0" fontId="31" fillId="0" borderId="197" applyNumberFormat="0" applyFill="0" applyAlignment="0" applyProtection="0"/>
    <xf numFmtId="0" fontId="26" fillId="16" borderId="196" applyNumberFormat="0" applyAlignment="0" applyProtection="0"/>
    <xf numFmtId="0" fontId="18" fillId="16" borderId="194" applyNumberFormat="0" applyAlignment="0" applyProtection="0"/>
    <xf numFmtId="0" fontId="31" fillId="0" borderId="197" applyNumberFormat="0" applyFill="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4" fillId="23" borderId="189" applyNumberFormat="0" applyFont="0" applyAlignment="0" applyProtection="0"/>
    <xf numFmtId="0" fontId="26" fillId="16" borderId="196" applyNumberFormat="0" applyAlignment="0" applyProtection="0"/>
    <xf numFmtId="0" fontId="23" fillId="7" borderId="194" applyNumberFormat="0" applyAlignment="0" applyProtection="0"/>
    <xf numFmtId="0" fontId="31" fillId="0" borderId="197" applyNumberFormat="0" applyFill="0" applyAlignment="0" applyProtection="0"/>
    <xf numFmtId="0" fontId="23" fillId="7" borderId="194" applyNumberFormat="0" applyAlignment="0" applyProtection="0"/>
    <xf numFmtId="0" fontId="18" fillId="16" borderId="194" applyNumberFormat="0" applyAlignment="0" applyProtection="0"/>
    <xf numFmtId="0" fontId="31" fillId="0" borderId="197" applyNumberFormat="0" applyFill="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31" fillId="0" borderId="197" applyNumberFormat="0" applyFill="0" applyAlignment="0" applyProtection="0"/>
    <xf numFmtId="0" fontId="23" fillId="7" borderId="194" applyNumberFormat="0" applyAlignment="0" applyProtection="0"/>
    <xf numFmtId="0" fontId="26" fillId="16" borderId="196" applyNumberFormat="0" applyAlignment="0" applyProtection="0"/>
    <xf numFmtId="0" fontId="23" fillId="7" borderId="194" applyNumberFormat="0" applyAlignment="0" applyProtection="0"/>
    <xf numFmtId="0" fontId="18" fillId="16" borderId="194" applyNumberFormat="0" applyAlignment="0" applyProtection="0"/>
    <xf numFmtId="0" fontId="4" fillId="23" borderId="189" applyNumberFormat="0" applyFont="0" applyAlignment="0" applyProtection="0"/>
    <xf numFmtId="0" fontId="23" fillId="7" borderId="194" applyNumberFormat="0" applyAlignment="0" applyProtection="0"/>
    <xf numFmtId="0" fontId="18" fillId="16" borderId="194" applyNumberFormat="0" applyAlignment="0" applyProtection="0"/>
    <xf numFmtId="0" fontId="4" fillId="23" borderId="189" applyNumberFormat="0" applyFont="0" applyAlignment="0" applyProtection="0"/>
    <xf numFmtId="0" fontId="18" fillId="16" borderId="194" applyNumberFormat="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26" fillId="16" borderId="196" applyNumberFormat="0" applyAlignment="0" applyProtection="0"/>
    <xf numFmtId="0" fontId="18" fillId="16" borderId="194" applyNumberFormat="0" applyAlignment="0" applyProtection="0"/>
    <xf numFmtId="0" fontId="18" fillId="16" borderId="194" applyNumberFormat="0" applyAlignment="0" applyProtection="0"/>
    <xf numFmtId="0" fontId="23" fillId="7" borderId="194" applyNumberFormat="0" applyAlignment="0" applyProtection="0"/>
    <xf numFmtId="0" fontId="4" fillId="23" borderId="189" applyNumberFormat="0" applyFont="0" applyAlignment="0" applyProtection="0"/>
    <xf numFmtId="0" fontId="31" fillId="0" borderId="197" applyNumberFormat="0" applyFill="0" applyAlignment="0" applyProtection="0"/>
    <xf numFmtId="0" fontId="31" fillId="0" borderId="197" applyNumberFormat="0" applyFill="0" applyAlignment="0" applyProtection="0"/>
    <xf numFmtId="0" fontId="4" fillId="23" borderId="189" applyNumberFormat="0" applyFon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43" fontId="33" fillId="0" borderId="0" applyFont="0" applyFill="0" applyBorder="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43" fontId="33" fillId="0" borderId="0" applyFont="0" applyFill="0" applyBorder="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26" fillId="16" borderId="196" applyNumberFormat="0" applyAlignment="0" applyProtection="0"/>
    <xf numFmtId="0" fontId="4" fillId="23" borderId="189" applyNumberFormat="0" applyFont="0" applyAlignment="0" applyProtection="0"/>
    <xf numFmtId="0" fontId="26" fillId="16" borderId="196" applyNumberFormat="0" applyAlignment="0" applyProtection="0"/>
    <xf numFmtId="0" fontId="26" fillId="16" borderId="196" applyNumberFormat="0" applyAlignment="0" applyProtection="0"/>
    <xf numFmtId="0" fontId="18" fillId="16" borderId="194" applyNumberFormat="0" applyAlignment="0" applyProtection="0"/>
    <xf numFmtId="0" fontId="4" fillId="23" borderId="189" applyNumberFormat="0" applyFont="0" applyAlignment="0" applyProtection="0"/>
    <xf numFmtId="0" fontId="31" fillId="0" borderId="197" applyNumberFormat="0" applyFill="0" applyAlignment="0" applyProtection="0"/>
    <xf numFmtId="0" fontId="23" fillId="7" borderId="194" applyNumberFormat="0" applyAlignment="0" applyProtection="0"/>
    <xf numFmtId="0" fontId="18" fillId="16" borderId="194" applyNumberFormat="0" applyAlignment="0" applyProtection="0"/>
    <xf numFmtId="0" fontId="4" fillId="23" borderId="189" applyNumberFormat="0" applyFont="0" applyAlignment="0" applyProtection="0"/>
    <xf numFmtId="0" fontId="26" fillId="16" borderId="196" applyNumberFormat="0" applyAlignment="0" applyProtection="0"/>
    <xf numFmtId="0" fontId="23" fillId="7" borderId="194" applyNumberFormat="0" applyAlignment="0" applyProtection="0"/>
    <xf numFmtId="0" fontId="18" fillId="16" borderId="194" applyNumberFormat="0" applyAlignment="0" applyProtection="0"/>
    <xf numFmtId="0" fontId="31" fillId="0" borderId="197" applyNumberFormat="0" applyFill="0" applyAlignment="0" applyProtection="0"/>
    <xf numFmtId="0" fontId="23" fillId="7" borderId="194" applyNumberFormat="0" applyAlignment="0" applyProtection="0"/>
    <xf numFmtId="0" fontId="26" fillId="16" borderId="196" applyNumberFormat="0" applyAlignment="0" applyProtection="0"/>
    <xf numFmtId="0" fontId="23" fillId="7" borderId="194"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31" fillId="0" borderId="197" applyNumberFormat="0" applyFill="0" applyAlignment="0" applyProtection="0"/>
    <xf numFmtId="0" fontId="23" fillId="7" borderId="194" applyNumberFormat="0" applyAlignment="0" applyProtection="0"/>
    <xf numFmtId="0" fontId="18" fillId="16" borderId="194" applyNumberFormat="0" applyAlignment="0" applyProtection="0"/>
    <xf numFmtId="0" fontId="18" fillId="16" borderId="194" applyNumberFormat="0" applyAlignment="0" applyProtection="0"/>
    <xf numFmtId="0" fontId="23" fillId="7" borderId="194" applyNumberFormat="0" applyAlignment="0" applyProtection="0"/>
    <xf numFmtId="0" fontId="31" fillId="0" borderId="197" applyNumberFormat="0" applyFill="0" applyAlignment="0" applyProtection="0"/>
    <xf numFmtId="0" fontId="18" fillId="16" borderId="194" applyNumberFormat="0" applyAlignment="0" applyProtection="0"/>
    <xf numFmtId="0" fontId="31" fillId="0" borderId="197" applyNumberFormat="0" applyFill="0" applyAlignment="0" applyProtection="0"/>
    <xf numFmtId="0" fontId="18" fillId="16" borderId="194" applyNumberFormat="0" applyAlignment="0" applyProtection="0"/>
    <xf numFmtId="0" fontId="23" fillId="7" borderId="194" applyNumberFormat="0" applyAlignment="0" applyProtection="0"/>
    <xf numFmtId="0" fontId="18" fillId="16" borderId="194"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31" fillId="0" borderId="197" applyNumberFormat="0" applyFill="0" applyAlignment="0" applyProtection="0"/>
    <xf numFmtId="0" fontId="23" fillId="7" borderId="194" applyNumberFormat="0" applyAlignment="0" applyProtection="0"/>
    <xf numFmtId="0" fontId="4" fillId="23" borderId="189" applyNumberFormat="0" applyFont="0" applyAlignment="0" applyProtection="0"/>
    <xf numFmtId="0" fontId="23" fillId="7" borderId="194" applyNumberFormat="0" applyAlignment="0" applyProtection="0"/>
    <xf numFmtId="0" fontId="18" fillId="16" borderId="194" applyNumberFormat="0" applyAlignment="0" applyProtection="0"/>
    <xf numFmtId="0" fontId="31" fillId="0" borderId="197" applyNumberFormat="0" applyFill="0" applyAlignment="0" applyProtection="0"/>
    <xf numFmtId="0" fontId="23" fillId="7" borderId="194" applyNumberFormat="0" applyAlignment="0" applyProtection="0"/>
    <xf numFmtId="0" fontId="31" fillId="0" borderId="197" applyNumberFormat="0" applyFill="0" applyAlignment="0" applyProtection="0"/>
    <xf numFmtId="0" fontId="23" fillId="7" borderId="194" applyNumberFormat="0" applyAlignment="0" applyProtection="0"/>
    <xf numFmtId="0" fontId="31" fillId="0" borderId="197" applyNumberFormat="0" applyFill="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43" fontId="33" fillId="0" borderId="0" applyFont="0" applyFill="0" applyBorder="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18" fillId="16" borderId="194" applyNumberFormat="0" applyAlignment="0" applyProtection="0"/>
    <xf numFmtId="0" fontId="31" fillId="0" borderId="197" applyNumberFormat="0" applyFill="0" applyAlignment="0" applyProtection="0"/>
    <xf numFmtId="43" fontId="33" fillId="0" borderId="0" applyFont="0" applyFill="0" applyBorder="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4" fillId="23" borderId="189" applyNumberFormat="0" applyFont="0" applyAlignment="0" applyProtection="0"/>
    <xf numFmtId="0" fontId="18" fillId="16" borderId="194" applyNumberFormat="0" applyAlignment="0" applyProtection="0"/>
    <xf numFmtId="0" fontId="18" fillId="16" borderId="194" applyNumberFormat="0" applyAlignment="0" applyProtection="0"/>
    <xf numFmtId="0" fontId="23" fillId="7" borderId="194" applyNumberFormat="0" applyAlignment="0" applyProtection="0"/>
    <xf numFmtId="0" fontId="23" fillId="7" borderId="194" applyNumberFormat="0" applyAlignment="0" applyProtection="0"/>
    <xf numFmtId="0" fontId="4" fillId="23" borderId="189" applyNumberFormat="0" applyFont="0" applyAlignment="0" applyProtection="0"/>
    <xf numFmtId="0" fontId="23" fillId="7" borderId="194" applyNumberFormat="0" applyAlignment="0" applyProtection="0"/>
    <xf numFmtId="0" fontId="26" fillId="16" borderId="196" applyNumberFormat="0" applyAlignment="0" applyProtection="0"/>
    <xf numFmtId="0" fontId="23" fillId="7" borderId="194" applyNumberFormat="0" applyAlignment="0" applyProtection="0"/>
    <xf numFmtId="0" fontId="31" fillId="0" borderId="197" applyNumberFormat="0" applyFill="0" applyAlignment="0" applyProtection="0"/>
    <xf numFmtId="0" fontId="4" fillId="23" borderId="189" applyNumberFormat="0" applyFont="0" applyAlignment="0" applyProtection="0"/>
    <xf numFmtId="0" fontId="18" fillId="16" borderId="194" applyNumberFormat="0" applyAlignment="0" applyProtection="0"/>
    <xf numFmtId="0" fontId="4" fillId="23" borderId="189" applyNumberFormat="0" applyFont="0" applyAlignment="0" applyProtection="0"/>
    <xf numFmtId="0" fontId="26" fillId="16" borderId="196" applyNumberFormat="0" applyAlignment="0" applyProtection="0"/>
    <xf numFmtId="0" fontId="26" fillId="16" borderId="196" applyNumberFormat="0" applyAlignment="0" applyProtection="0"/>
    <xf numFmtId="0" fontId="23" fillId="7" borderId="194"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18" fillId="16" borderId="194" applyNumberFormat="0" applyAlignment="0" applyProtection="0"/>
    <xf numFmtId="0" fontId="26" fillId="16" borderId="196" applyNumberFormat="0" applyAlignment="0" applyProtection="0"/>
    <xf numFmtId="0" fontId="18" fillId="16" borderId="194" applyNumberFormat="0" applyAlignment="0" applyProtection="0"/>
    <xf numFmtId="0" fontId="26" fillId="16" borderId="196" applyNumberFormat="0" applyAlignment="0" applyProtection="0"/>
    <xf numFmtId="0" fontId="18" fillId="16" borderId="194"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31" fillId="0" borderId="197" applyNumberFormat="0" applyFill="0" applyAlignment="0" applyProtection="0"/>
    <xf numFmtId="0" fontId="23" fillId="7" borderId="194" applyNumberFormat="0" applyAlignment="0" applyProtection="0"/>
    <xf numFmtId="0" fontId="4" fillId="23" borderId="189" applyNumberFormat="0" applyFont="0" applyAlignment="0" applyProtection="0"/>
    <xf numFmtId="0" fontId="23" fillId="7" borderId="194"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26" fillId="16" borderId="196" applyNumberFormat="0" applyAlignment="0" applyProtection="0"/>
    <xf numFmtId="0" fontId="4" fillId="23" borderId="189" applyNumberFormat="0" applyFont="0" applyAlignment="0" applyProtection="0"/>
    <xf numFmtId="0" fontId="26" fillId="16" borderId="196" applyNumberFormat="0" applyAlignment="0" applyProtection="0"/>
    <xf numFmtId="0" fontId="31" fillId="0" borderId="197" applyNumberFormat="0" applyFill="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31" fillId="0" borderId="197" applyNumberFormat="0" applyFill="0" applyAlignment="0" applyProtection="0"/>
    <xf numFmtId="0" fontId="26" fillId="16" borderId="196" applyNumberFormat="0" applyAlignment="0" applyProtection="0"/>
    <xf numFmtId="0" fontId="18" fillId="16" borderId="194" applyNumberFormat="0" applyAlignment="0" applyProtection="0"/>
    <xf numFmtId="0" fontId="18" fillId="16" borderId="194" applyNumberFormat="0" applyAlignment="0" applyProtection="0"/>
    <xf numFmtId="0" fontId="31" fillId="0" borderId="197" applyNumberFormat="0" applyFill="0" applyAlignment="0" applyProtection="0"/>
    <xf numFmtId="0" fontId="18" fillId="16" borderId="194" applyNumberFormat="0" applyAlignment="0" applyProtection="0"/>
    <xf numFmtId="0" fontId="18" fillId="16" borderId="194" applyNumberFormat="0" applyAlignment="0" applyProtection="0"/>
    <xf numFmtId="0" fontId="23" fillId="7" borderId="194" applyNumberFormat="0" applyAlignment="0" applyProtection="0"/>
    <xf numFmtId="0" fontId="31" fillId="0" borderId="197" applyNumberFormat="0" applyFill="0" applyAlignment="0" applyProtection="0"/>
    <xf numFmtId="0" fontId="18" fillId="16" borderId="194" applyNumberFormat="0" applyAlignment="0" applyProtection="0"/>
    <xf numFmtId="0" fontId="18" fillId="16" borderId="194" applyNumberFormat="0" applyAlignment="0" applyProtection="0"/>
    <xf numFmtId="0" fontId="4" fillId="23" borderId="189" applyNumberFormat="0" applyFon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31" fillId="0" borderId="197" applyNumberFormat="0" applyFill="0" applyAlignment="0" applyProtection="0"/>
    <xf numFmtId="0" fontId="4" fillId="23" borderId="189" applyNumberFormat="0" applyFont="0" applyAlignment="0" applyProtection="0"/>
    <xf numFmtId="0" fontId="23" fillId="7" borderId="194" applyNumberFormat="0" applyAlignment="0" applyProtection="0"/>
    <xf numFmtId="0" fontId="26" fillId="16" borderId="196" applyNumberFormat="0" applyAlignment="0" applyProtection="0"/>
    <xf numFmtId="0" fontId="18" fillId="16" borderId="194" applyNumberFormat="0" applyAlignment="0" applyProtection="0"/>
    <xf numFmtId="0" fontId="18" fillId="16" borderId="194" applyNumberFormat="0" applyAlignment="0" applyProtection="0"/>
    <xf numFmtId="0" fontId="4" fillId="23" borderId="189" applyNumberFormat="0" applyFont="0" applyAlignment="0" applyProtection="0"/>
    <xf numFmtId="0" fontId="23" fillId="7" borderId="194" applyNumberFormat="0" applyAlignment="0" applyProtection="0"/>
    <xf numFmtId="0" fontId="18" fillId="16" borderId="194" applyNumberFormat="0" applyAlignment="0" applyProtection="0"/>
    <xf numFmtId="0" fontId="26" fillId="16" borderId="196" applyNumberFormat="0" applyAlignment="0" applyProtection="0"/>
    <xf numFmtId="0" fontId="23" fillId="7" borderId="194" applyNumberFormat="0" applyAlignment="0" applyProtection="0"/>
    <xf numFmtId="0" fontId="23" fillId="7" borderId="194" applyNumberFormat="0" applyAlignment="0" applyProtection="0"/>
    <xf numFmtId="0" fontId="26" fillId="16" borderId="196" applyNumberFormat="0" applyAlignment="0" applyProtection="0"/>
    <xf numFmtId="0" fontId="26" fillId="16" borderId="196" applyNumberFormat="0" applyAlignment="0" applyProtection="0"/>
    <xf numFmtId="0" fontId="31" fillId="0" borderId="197" applyNumberFormat="0" applyFill="0" applyAlignment="0" applyProtection="0"/>
    <xf numFmtId="0" fontId="18" fillId="16" borderId="194" applyNumberFormat="0" applyAlignment="0" applyProtection="0"/>
    <xf numFmtId="0" fontId="31" fillId="0" borderId="197" applyNumberFormat="0" applyFill="0" applyAlignment="0" applyProtection="0"/>
    <xf numFmtId="0" fontId="26" fillId="16" borderId="196"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18" fillId="16" borderId="194" applyNumberFormat="0" applyAlignment="0" applyProtection="0"/>
    <xf numFmtId="0" fontId="23" fillId="7" borderId="194" applyNumberFormat="0" applyAlignment="0" applyProtection="0"/>
    <xf numFmtId="0" fontId="18" fillId="16" borderId="194" applyNumberFormat="0" applyAlignment="0" applyProtection="0"/>
    <xf numFmtId="0" fontId="4" fillId="23" borderId="189" applyNumberFormat="0" applyFont="0" applyAlignment="0" applyProtection="0"/>
    <xf numFmtId="0" fontId="18" fillId="16" borderId="194" applyNumberFormat="0" applyAlignment="0" applyProtection="0"/>
    <xf numFmtId="0" fontId="31" fillId="0" borderId="197" applyNumberFormat="0" applyFill="0" applyAlignment="0" applyProtection="0"/>
    <xf numFmtId="0" fontId="4" fillId="23" borderId="189" applyNumberFormat="0" applyFont="0" applyAlignment="0" applyProtection="0"/>
    <xf numFmtId="0" fontId="4" fillId="23" borderId="189" applyNumberFormat="0" applyFont="0" applyAlignment="0" applyProtection="0"/>
    <xf numFmtId="0" fontId="18" fillId="16" borderId="194" applyNumberFormat="0" applyAlignment="0" applyProtection="0"/>
    <xf numFmtId="0" fontId="23" fillId="7" borderId="194" applyNumberFormat="0" applyAlignment="0" applyProtection="0"/>
    <xf numFmtId="0" fontId="23" fillId="7" borderId="194" applyNumberFormat="0" applyAlignment="0" applyProtection="0"/>
    <xf numFmtId="0" fontId="4" fillId="23" borderId="189" applyNumberFormat="0" applyFont="0" applyAlignment="0" applyProtection="0"/>
    <xf numFmtId="0" fontId="18" fillId="16" borderId="194" applyNumberFormat="0" applyAlignment="0" applyProtection="0"/>
    <xf numFmtId="0" fontId="18" fillId="16" borderId="194"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43" fontId="33" fillId="0" borderId="0" applyFont="0" applyFill="0" applyBorder="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18" fillId="16"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23" fillId="7" borderId="194" applyNumberFormat="0" applyAlignment="0" applyProtection="0"/>
    <xf numFmtId="0" fontId="4" fillId="23" borderId="189" applyNumberFormat="0" applyFont="0" applyAlignment="0" applyProtection="0"/>
    <xf numFmtId="0" fontId="23" fillId="7" borderId="194" applyNumberFormat="0" applyAlignment="0" applyProtection="0"/>
    <xf numFmtId="0" fontId="26" fillId="16" borderId="196" applyNumberFormat="0" applyAlignment="0" applyProtection="0"/>
    <xf numFmtId="0" fontId="26" fillId="16" borderId="196" applyNumberFormat="0" applyAlignment="0" applyProtection="0"/>
    <xf numFmtId="0" fontId="18" fillId="16" borderId="194" applyNumberFormat="0" applyAlignment="0" applyProtection="0"/>
    <xf numFmtId="0" fontId="31" fillId="0" borderId="197" applyNumberFormat="0" applyFill="0" applyAlignment="0" applyProtection="0"/>
    <xf numFmtId="0" fontId="4" fillId="23" borderId="189" applyNumberFormat="0" applyFont="0" applyAlignment="0" applyProtection="0"/>
    <xf numFmtId="0" fontId="26" fillId="16" borderId="196" applyNumberFormat="0" applyAlignment="0" applyProtection="0"/>
    <xf numFmtId="0" fontId="4" fillId="23" borderId="189" applyNumberFormat="0" applyFont="0" applyAlignment="0" applyProtection="0"/>
    <xf numFmtId="0" fontId="26" fillId="16" borderId="196"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18" fillId="16" borderId="194" applyNumberFormat="0" applyAlignment="0" applyProtection="0"/>
    <xf numFmtId="0" fontId="26" fillId="16" borderId="196" applyNumberFormat="0" applyAlignment="0" applyProtection="0"/>
    <xf numFmtId="0" fontId="4" fillId="23" borderId="189" applyNumberFormat="0" applyFont="0" applyAlignment="0" applyProtection="0"/>
    <xf numFmtId="0" fontId="18" fillId="16" borderId="194" applyNumberFormat="0" applyAlignment="0" applyProtection="0"/>
    <xf numFmtId="0" fontId="31" fillId="0" borderId="197" applyNumberFormat="0" applyFill="0" applyAlignment="0" applyProtection="0"/>
    <xf numFmtId="0" fontId="23" fillId="7" borderId="194" applyNumberFormat="0" applyAlignment="0" applyProtection="0"/>
    <xf numFmtId="0" fontId="4" fillId="23" borderId="189" applyNumberFormat="0" applyFont="0" applyAlignment="0" applyProtection="0"/>
    <xf numFmtId="0" fontId="26" fillId="16" borderId="196" applyNumberFormat="0" applyAlignment="0" applyProtection="0"/>
    <xf numFmtId="0" fontId="18" fillId="16" borderId="194" applyNumberFormat="0" applyAlignment="0" applyProtection="0"/>
    <xf numFmtId="0" fontId="31" fillId="0" borderId="197" applyNumberFormat="0" applyFill="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31" fillId="0" borderId="197" applyNumberFormat="0" applyFill="0" applyAlignment="0" applyProtection="0"/>
    <xf numFmtId="0" fontId="18" fillId="16" borderId="194" applyNumberFormat="0" applyAlignment="0" applyProtection="0"/>
    <xf numFmtId="0" fontId="18" fillId="16" borderId="194" applyNumberFormat="0" applyAlignment="0" applyProtection="0"/>
    <xf numFmtId="0" fontId="31" fillId="0" borderId="197" applyNumberFormat="0" applyFill="0" applyAlignment="0" applyProtection="0"/>
    <xf numFmtId="0" fontId="26" fillId="16" borderId="196" applyNumberFormat="0" applyAlignment="0" applyProtection="0"/>
    <xf numFmtId="0" fontId="23" fillId="7" borderId="194" applyNumberFormat="0" applyAlignment="0" applyProtection="0"/>
    <xf numFmtId="0" fontId="23" fillId="7" borderId="194" applyNumberFormat="0" applyAlignment="0" applyProtection="0"/>
    <xf numFmtId="0" fontId="26" fillId="16" borderId="196" applyNumberFormat="0" applyAlignment="0" applyProtection="0"/>
    <xf numFmtId="0" fontId="4" fillId="23" borderId="189" applyNumberFormat="0" applyFont="0" applyAlignment="0" applyProtection="0"/>
    <xf numFmtId="0" fontId="26" fillId="16" borderId="196" applyNumberFormat="0" applyAlignment="0" applyProtection="0"/>
    <xf numFmtId="0" fontId="23" fillId="7" borderId="194" applyNumberFormat="0" applyAlignment="0" applyProtection="0"/>
    <xf numFmtId="0" fontId="4" fillId="23" borderId="189" applyNumberFormat="0" applyFont="0" applyAlignment="0" applyProtection="0"/>
    <xf numFmtId="0" fontId="18" fillId="16" borderId="194" applyNumberFormat="0" applyAlignment="0" applyProtection="0"/>
    <xf numFmtId="0" fontId="26" fillId="16" borderId="196" applyNumberFormat="0" applyAlignment="0" applyProtection="0"/>
    <xf numFmtId="0" fontId="23" fillId="7" borderId="194" applyNumberFormat="0" applyAlignment="0" applyProtection="0"/>
    <xf numFmtId="0" fontId="18" fillId="16" borderId="194" applyNumberFormat="0" applyAlignment="0" applyProtection="0"/>
    <xf numFmtId="0" fontId="4" fillId="23" borderId="189" applyNumberFormat="0" applyFont="0" applyAlignment="0" applyProtection="0"/>
    <xf numFmtId="0" fontId="31" fillId="0" borderId="197" applyNumberFormat="0" applyFill="0" applyAlignment="0" applyProtection="0"/>
    <xf numFmtId="0" fontId="31" fillId="0" borderId="197" applyNumberFormat="0" applyFill="0" applyAlignment="0" applyProtection="0"/>
    <xf numFmtId="0" fontId="18" fillId="16" borderId="194" applyNumberFormat="0" applyAlignment="0" applyProtection="0"/>
    <xf numFmtId="0" fontId="4" fillId="23" borderId="189" applyNumberFormat="0" applyFont="0" applyAlignment="0" applyProtection="0"/>
    <xf numFmtId="0" fontId="26" fillId="16" borderId="196" applyNumberFormat="0" applyAlignment="0" applyProtection="0"/>
    <xf numFmtId="0" fontId="31" fillId="0" borderId="197" applyNumberFormat="0" applyFill="0" applyAlignment="0" applyProtection="0"/>
    <xf numFmtId="0" fontId="31" fillId="0" borderId="197" applyNumberFormat="0" applyFill="0" applyAlignment="0" applyProtection="0"/>
    <xf numFmtId="0" fontId="23" fillId="7" borderId="194" applyNumberFormat="0" applyAlignment="0" applyProtection="0"/>
    <xf numFmtId="0" fontId="23" fillId="7" borderId="194" applyNumberFormat="0" applyAlignment="0" applyProtection="0"/>
    <xf numFmtId="0" fontId="31" fillId="0" borderId="197" applyNumberFormat="0" applyFill="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3" fillId="7" borderId="194" applyNumberFormat="0" applyAlignment="0" applyProtection="0"/>
    <xf numFmtId="0" fontId="18" fillId="16" borderId="194" applyNumberFormat="0" applyAlignment="0" applyProtection="0"/>
    <xf numFmtId="0" fontId="26" fillId="16" borderId="196" applyNumberFormat="0" applyAlignment="0" applyProtection="0"/>
    <xf numFmtId="0" fontId="26" fillId="16" borderId="196"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31" fillId="0" borderId="197" applyNumberFormat="0" applyFill="0" applyAlignment="0" applyProtection="0"/>
    <xf numFmtId="0" fontId="18" fillId="16" borderId="194"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26" fillId="16" borderId="196" applyNumberFormat="0" applyAlignment="0" applyProtection="0"/>
    <xf numFmtId="0" fontId="31" fillId="0" borderId="197" applyNumberFormat="0" applyFill="0" applyAlignment="0" applyProtection="0"/>
    <xf numFmtId="0" fontId="26" fillId="16" borderId="196" applyNumberFormat="0" applyAlignment="0" applyProtection="0"/>
    <xf numFmtId="0" fontId="18" fillId="16" borderId="194" applyNumberFormat="0" applyAlignment="0" applyProtection="0"/>
    <xf numFmtId="0" fontId="31" fillId="0" borderId="197" applyNumberFormat="0" applyFill="0" applyAlignment="0" applyProtection="0"/>
    <xf numFmtId="0" fontId="31" fillId="0" borderId="197" applyNumberFormat="0" applyFill="0" applyAlignment="0" applyProtection="0"/>
    <xf numFmtId="0" fontId="23" fillId="7" borderId="194"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26" fillId="16" borderId="196" applyNumberFormat="0" applyAlignment="0" applyProtection="0"/>
    <xf numFmtId="0" fontId="18" fillId="16" borderId="194" applyNumberFormat="0" applyAlignment="0" applyProtection="0"/>
    <xf numFmtId="0" fontId="31" fillId="0" borderId="197" applyNumberFormat="0" applyFill="0" applyAlignment="0" applyProtection="0"/>
    <xf numFmtId="0" fontId="4" fillId="23" borderId="189" applyNumberFormat="0" applyFont="0" applyAlignment="0" applyProtection="0"/>
    <xf numFmtId="0" fontId="26" fillId="16" borderId="196" applyNumberFormat="0" applyAlignment="0" applyProtection="0"/>
    <xf numFmtId="0" fontId="31" fillId="0" borderId="197" applyNumberFormat="0" applyFill="0" applyAlignment="0" applyProtection="0"/>
    <xf numFmtId="0" fontId="26" fillId="16" borderId="196" applyNumberFormat="0" applyAlignment="0" applyProtection="0"/>
    <xf numFmtId="0" fontId="18" fillId="16" borderId="194" applyNumberFormat="0" applyAlignment="0" applyProtection="0"/>
    <xf numFmtId="0" fontId="23" fillId="7" borderId="194" applyNumberFormat="0" applyAlignment="0" applyProtection="0"/>
    <xf numFmtId="0" fontId="23" fillId="7" borderId="194" applyNumberFormat="0" applyAlignment="0" applyProtection="0"/>
    <xf numFmtId="0" fontId="31" fillId="0" borderId="197" applyNumberFormat="0" applyFill="0" applyAlignment="0" applyProtection="0"/>
    <xf numFmtId="0" fontId="31" fillId="0" borderId="197" applyNumberFormat="0" applyFill="0" applyAlignment="0" applyProtection="0"/>
    <xf numFmtId="0" fontId="4" fillId="23" borderId="189" applyNumberFormat="0" applyFont="0" applyAlignment="0" applyProtection="0"/>
    <xf numFmtId="0" fontId="4" fillId="23" borderId="189" applyNumberFormat="0" applyFont="0" applyAlignment="0" applyProtection="0"/>
    <xf numFmtId="0" fontId="18" fillId="16" borderId="194" applyNumberFormat="0" applyAlignment="0" applyProtection="0"/>
    <xf numFmtId="0" fontId="26" fillId="16" borderId="196" applyNumberFormat="0" applyAlignment="0" applyProtection="0"/>
    <xf numFmtId="0" fontId="26" fillId="16" borderId="196"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26" fillId="16" borderId="196" applyNumberFormat="0" applyAlignment="0" applyProtection="0"/>
    <xf numFmtId="0" fontId="26" fillId="16" borderId="196" applyNumberFormat="0" applyAlignment="0" applyProtection="0"/>
    <xf numFmtId="0" fontId="4" fillId="23" borderId="189" applyNumberFormat="0" applyFont="0" applyAlignment="0" applyProtection="0"/>
    <xf numFmtId="0" fontId="31" fillId="0" borderId="197" applyNumberFormat="0" applyFill="0" applyAlignment="0" applyProtection="0"/>
    <xf numFmtId="0" fontId="26" fillId="16" borderId="196"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18" fillId="16" borderId="194" applyNumberFormat="0" applyAlignment="0" applyProtection="0"/>
    <xf numFmtId="0" fontId="18" fillId="16" borderId="194" applyNumberFormat="0" applyAlignment="0" applyProtection="0"/>
    <xf numFmtId="0" fontId="4" fillId="23" borderId="189" applyNumberFormat="0" applyFont="0" applyAlignment="0" applyProtection="0"/>
    <xf numFmtId="0" fontId="26" fillId="16" borderId="196" applyNumberFormat="0" applyAlignment="0" applyProtection="0"/>
    <xf numFmtId="0" fontId="23" fillId="7" borderId="194" applyNumberFormat="0" applyAlignment="0" applyProtection="0"/>
    <xf numFmtId="0" fontId="4" fillId="23" borderId="189" applyNumberFormat="0" applyFont="0" applyAlignment="0" applyProtection="0"/>
    <xf numFmtId="0" fontId="23" fillId="7" borderId="194" applyNumberFormat="0" applyAlignment="0" applyProtection="0"/>
    <xf numFmtId="0" fontId="18" fillId="16" borderId="194" applyNumberFormat="0" applyAlignment="0" applyProtection="0"/>
    <xf numFmtId="0" fontId="23" fillId="7" borderId="194" applyNumberFormat="0" applyAlignment="0" applyProtection="0"/>
    <xf numFmtId="0" fontId="18" fillId="16" borderId="194" applyNumberFormat="0" applyAlignment="0" applyProtection="0"/>
    <xf numFmtId="0" fontId="18" fillId="16" borderId="194" applyNumberFormat="0" applyAlignment="0" applyProtection="0"/>
    <xf numFmtId="0" fontId="31" fillId="0" borderId="197" applyNumberFormat="0" applyFill="0" applyAlignment="0" applyProtection="0"/>
    <xf numFmtId="0" fontId="31" fillId="0" borderId="197" applyNumberFormat="0" applyFill="0" applyAlignment="0" applyProtection="0"/>
    <xf numFmtId="0" fontId="18" fillId="16" borderId="194" applyNumberFormat="0" applyAlignment="0" applyProtection="0"/>
    <xf numFmtId="0" fontId="26" fillId="16" borderId="196" applyNumberFormat="0" applyAlignment="0" applyProtection="0"/>
    <xf numFmtId="0" fontId="23" fillId="7"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26" fillId="16" borderId="196" applyNumberFormat="0" applyAlignment="0" applyProtection="0"/>
    <xf numFmtId="0" fontId="26" fillId="16" borderId="196" applyNumberFormat="0" applyAlignment="0" applyProtection="0"/>
    <xf numFmtId="0" fontId="4" fillId="23" borderId="189" applyNumberFormat="0" applyFon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26" fillId="16" borderId="196" applyNumberFormat="0" applyAlignment="0" applyProtection="0"/>
    <xf numFmtId="0" fontId="18" fillId="16" borderId="194" applyNumberFormat="0" applyAlignment="0" applyProtection="0"/>
    <xf numFmtId="0" fontId="31" fillId="0" borderId="197" applyNumberFormat="0" applyFill="0" applyAlignment="0" applyProtection="0"/>
    <xf numFmtId="0" fontId="18" fillId="16" borderId="194" applyNumberFormat="0" applyAlignment="0" applyProtection="0"/>
    <xf numFmtId="0" fontId="26" fillId="16" borderId="196" applyNumberFormat="0" applyAlignment="0" applyProtection="0"/>
    <xf numFmtId="0" fontId="4" fillId="23" borderId="189" applyNumberFormat="0" applyFont="0" applyAlignment="0" applyProtection="0"/>
    <xf numFmtId="0" fontId="31" fillId="0" borderId="197" applyNumberFormat="0" applyFill="0" applyAlignment="0" applyProtection="0"/>
    <xf numFmtId="0" fontId="4" fillId="23" borderId="189" applyNumberFormat="0" applyFont="0" applyAlignment="0" applyProtection="0"/>
    <xf numFmtId="0" fontId="18" fillId="16" borderId="194" applyNumberFormat="0" applyAlignment="0" applyProtection="0"/>
    <xf numFmtId="0" fontId="23" fillId="7" borderId="194" applyNumberFormat="0" applyAlignment="0" applyProtection="0"/>
    <xf numFmtId="0" fontId="31" fillId="0" borderId="197" applyNumberFormat="0" applyFill="0" applyAlignment="0" applyProtection="0"/>
    <xf numFmtId="0" fontId="18" fillId="16" borderId="194"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23" fillId="7" borderId="194" applyNumberFormat="0" applyAlignment="0" applyProtection="0"/>
    <xf numFmtId="0" fontId="18" fillId="16" borderId="194" applyNumberFormat="0" applyAlignment="0" applyProtection="0"/>
    <xf numFmtId="0" fontId="26" fillId="16" borderId="196" applyNumberFormat="0" applyAlignment="0" applyProtection="0"/>
    <xf numFmtId="0" fontId="18" fillId="16" borderId="194" applyNumberFormat="0" applyAlignment="0" applyProtection="0"/>
    <xf numFmtId="0" fontId="18" fillId="16" borderId="194" applyNumberFormat="0" applyAlignment="0" applyProtection="0"/>
    <xf numFmtId="0" fontId="26" fillId="16" borderId="196" applyNumberFormat="0" applyAlignment="0" applyProtection="0"/>
    <xf numFmtId="0" fontId="18" fillId="16" borderId="194" applyNumberFormat="0" applyAlignment="0" applyProtection="0"/>
    <xf numFmtId="0" fontId="23" fillId="7" borderId="194" applyNumberFormat="0" applyAlignment="0" applyProtection="0"/>
    <xf numFmtId="0" fontId="31" fillId="0" borderId="197" applyNumberFormat="0" applyFill="0" applyAlignment="0" applyProtection="0"/>
    <xf numFmtId="0" fontId="18" fillId="16" borderId="194" applyNumberFormat="0" applyAlignment="0" applyProtection="0"/>
    <xf numFmtId="0" fontId="18" fillId="16" borderId="194" applyNumberFormat="0" applyAlignment="0" applyProtection="0"/>
    <xf numFmtId="0" fontId="23" fillId="7" borderId="194" applyNumberFormat="0" applyAlignment="0" applyProtection="0"/>
    <xf numFmtId="0" fontId="18" fillId="16" borderId="194" applyNumberFormat="0" applyAlignment="0" applyProtection="0"/>
    <xf numFmtId="0" fontId="26" fillId="16" borderId="196" applyNumberFormat="0" applyAlignment="0" applyProtection="0"/>
    <xf numFmtId="0" fontId="18" fillId="16" borderId="194" applyNumberFormat="0" applyAlignment="0" applyProtection="0"/>
    <xf numFmtId="0" fontId="18" fillId="16" borderId="194" applyNumberFormat="0" applyAlignment="0" applyProtection="0"/>
    <xf numFmtId="0" fontId="31" fillId="0" borderId="197" applyNumberFormat="0" applyFill="0" applyAlignment="0" applyProtection="0"/>
    <xf numFmtId="0" fontId="26" fillId="16" borderId="196" applyNumberFormat="0" applyAlignment="0" applyProtection="0"/>
    <xf numFmtId="0" fontId="31" fillId="0" borderId="197" applyNumberFormat="0" applyFill="0" applyAlignment="0" applyProtection="0"/>
    <xf numFmtId="0" fontId="23" fillId="7" borderId="194" applyNumberFormat="0" applyAlignment="0" applyProtection="0"/>
    <xf numFmtId="0" fontId="31" fillId="0" borderId="197" applyNumberFormat="0" applyFill="0" applyAlignment="0" applyProtection="0"/>
    <xf numFmtId="0" fontId="23" fillId="7" borderId="194" applyNumberFormat="0" applyAlignment="0" applyProtection="0"/>
    <xf numFmtId="0" fontId="31" fillId="0" borderId="197" applyNumberFormat="0" applyFill="0" applyAlignment="0" applyProtection="0"/>
    <xf numFmtId="0" fontId="26" fillId="16" borderId="196" applyNumberFormat="0" applyAlignment="0" applyProtection="0"/>
    <xf numFmtId="0" fontId="18" fillId="16" borderId="194" applyNumberFormat="0" applyAlignment="0" applyProtection="0"/>
    <xf numFmtId="0" fontId="18" fillId="16" borderId="194" applyNumberFormat="0" applyAlignment="0" applyProtection="0"/>
    <xf numFmtId="0" fontId="26" fillId="16" borderId="196" applyNumberFormat="0" applyAlignment="0" applyProtection="0"/>
    <xf numFmtId="0" fontId="23" fillId="7" borderId="194"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23" fillId="7" borderId="194" applyNumberFormat="0" applyAlignment="0" applyProtection="0"/>
    <xf numFmtId="0" fontId="23" fillId="7" borderId="194" applyNumberFormat="0" applyAlignment="0" applyProtection="0"/>
    <xf numFmtId="0" fontId="4" fillId="23" borderId="189" applyNumberFormat="0" applyFont="0" applyAlignment="0" applyProtection="0"/>
    <xf numFmtId="0" fontId="18" fillId="16" borderId="194"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4" fillId="23" borderId="189" applyNumberFormat="0" applyFont="0" applyAlignment="0" applyProtection="0"/>
    <xf numFmtId="0" fontId="26" fillId="16" borderId="196" applyNumberFormat="0" applyAlignment="0" applyProtection="0"/>
    <xf numFmtId="0" fontId="4" fillId="23" borderId="189" applyNumberFormat="0" applyFont="0" applyAlignment="0" applyProtection="0"/>
    <xf numFmtId="0" fontId="23" fillId="7" borderId="194" applyNumberFormat="0" applyAlignment="0" applyProtection="0"/>
    <xf numFmtId="0" fontId="23" fillId="7" borderId="194" applyNumberFormat="0" applyAlignment="0" applyProtection="0"/>
    <xf numFmtId="0" fontId="4" fillId="23" borderId="189" applyNumberFormat="0" applyFont="0" applyAlignment="0" applyProtection="0"/>
    <xf numFmtId="0" fontId="26" fillId="16" borderId="196" applyNumberFormat="0" applyAlignment="0" applyProtection="0"/>
    <xf numFmtId="0" fontId="18" fillId="16" borderId="194" applyNumberFormat="0" applyAlignment="0" applyProtection="0"/>
    <xf numFmtId="0" fontId="4" fillId="23" borderId="189" applyNumberFormat="0" applyFont="0" applyAlignment="0" applyProtection="0"/>
    <xf numFmtId="0" fontId="23" fillId="7" borderId="194" applyNumberFormat="0" applyAlignment="0" applyProtection="0"/>
    <xf numFmtId="0" fontId="4" fillId="23" borderId="189" applyNumberFormat="0" applyFont="0" applyAlignment="0" applyProtection="0"/>
    <xf numFmtId="0" fontId="18" fillId="16" borderId="194" applyNumberFormat="0" applyAlignment="0" applyProtection="0"/>
    <xf numFmtId="0" fontId="31" fillId="0" borderId="197" applyNumberFormat="0" applyFill="0" applyAlignment="0" applyProtection="0"/>
    <xf numFmtId="0" fontId="18" fillId="16" borderId="194" applyNumberFormat="0" applyAlignment="0" applyProtection="0"/>
    <xf numFmtId="0" fontId="23" fillId="7" borderId="194" applyNumberFormat="0" applyAlignment="0" applyProtection="0"/>
    <xf numFmtId="0" fontId="31" fillId="0" borderId="197" applyNumberFormat="0" applyFill="0" applyAlignment="0" applyProtection="0"/>
    <xf numFmtId="0" fontId="26" fillId="16" borderId="196"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31" fillId="0" borderId="197" applyNumberFormat="0" applyFill="0" applyAlignment="0" applyProtection="0"/>
    <xf numFmtId="0" fontId="26" fillId="16" borderId="196" applyNumberFormat="0" applyAlignment="0" applyProtection="0"/>
    <xf numFmtId="0" fontId="4" fillId="23" borderId="189" applyNumberFormat="0" applyFont="0" applyAlignment="0" applyProtection="0"/>
    <xf numFmtId="0" fontId="26" fillId="16" borderId="196" applyNumberFormat="0" applyAlignment="0" applyProtection="0"/>
    <xf numFmtId="0" fontId="26" fillId="16" borderId="196" applyNumberFormat="0" applyAlignment="0" applyProtection="0"/>
    <xf numFmtId="0" fontId="18" fillId="16" borderId="194" applyNumberFormat="0" applyAlignment="0" applyProtection="0"/>
    <xf numFmtId="0" fontId="18" fillId="16" borderId="194" applyNumberFormat="0" applyAlignment="0" applyProtection="0"/>
    <xf numFmtId="0" fontId="23" fillId="7" borderId="194" applyNumberFormat="0" applyAlignment="0" applyProtection="0"/>
    <xf numFmtId="0" fontId="23" fillId="7" borderId="194" applyNumberFormat="0" applyAlignment="0" applyProtection="0"/>
    <xf numFmtId="0" fontId="31" fillId="0" borderId="197" applyNumberFormat="0" applyFill="0" applyAlignment="0" applyProtection="0"/>
    <xf numFmtId="0" fontId="23" fillId="7" borderId="194" applyNumberFormat="0" applyAlignment="0" applyProtection="0"/>
    <xf numFmtId="0" fontId="18" fillId="16" borderId="194" applyNumberFormat="0" applyAlignment="0" applyProtection="0"/>
    <xf numFmtId="0" fontId="31" fillId="0" borderId="197" applyNumberFormat="0" applyFill="0" applyAlignment="0" applyProtection="0"/>
    <xf numFmtId="0" fontId="26" fillId="16" borderId="196" applyNumberFormat="0" applyAlignment="0" applyProtection="0"/>
    <xf numFmtId="0" fontId="4" fillId="23" borderId="189" applyNumberFormat="0" applyFont="0" applyAlignment="0" applyProtection="0"/>
    <xf numFmtId="0" fontId="26" fillId="16" borderId="196" applyNumberFormat="0" applyAlignment="0" applyProtection="0"/>
    <xf numFmtId="0" fontId="26" fillId="16" borderId="196"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18" fillId="16" borderId="194" applyNumberFormat="0" applyAlignment="0" applyProtection="0"/>
    <xf numFmtId="0" fontId="23" fillId="7" borderId="194" applyNumberFormat="0" applyAlignment="0" applyProtection="0"/>
    <xf numFmtId="0" fontId="31" fillId="0" borderId="197" applyNumberFormat="0" applyFill="0" applyAlignment="0" applyProtection="0"/>
    <xf numFmtId="0" fontId="23" fillId="7" borderId="194" applyNumberFormat="0" applyAlignment="0" applyProtection="0"/>
    <xf numFmtId="0" fontId="4" fillId="23" borderId="189" applyNumberFormat="0" applyFont="0" applyAlignment="0" applyProtection="0"/>
    <xf numFmtId="0" fontId="23" fillId="7" borderId="194" applyNumberFormat="0" applyAlignment="0" applyProtection="0"/>
    <xf numFmtId="0" fontId="31" fillId="0" borderId="197" applyNumberFormat="0" applyFill="0" applyAlignment="0" applyProtection="0"/>
    <xf numFmtId="0" fontId="23" fillId="7" borderId="194" applyNumberFormat="0" applyAlignment="0" applyProtection="0"/>
    <xf numFmtId="0" fontId="26" fillId="16" borderId="196" applyNumberFormat="0" applyAlignment="0" applyProtection="0"/>
    <xf numFmtId="0" fontId="18" fillId="16" borderId="194" applyNumberFormat="0" applyAlignment="0" applyProtection="0"/>
    <xf numFmtId="0" fontId="31" fillId="0" borderId="197" applyNumberFormat="0" applyFill="0" applyAlignment="0" applyProtection="0"/>
    <xf numFmtId="0" fontId="4" fillId="23" borderId="189" applyNumberFormat="0" applyFont="0" applyAlignment="0" applyProtection="0"/>
    <xf numFmtId="0" fontId="23" fillId="7" borderId="194"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31" fillId="0" borderId="197" applyNumberFormat="0" applyFill="0" applyAlignment="0" applyProtection="0"/>
    <xf numFmtId="0" fontId="31" fillId="0" borderId="197" applyNumberFormat="0" applyFill="0" applyAlignment="0" applyProtection="0"/>
    <xf numFmtId="0" fontId="4" fillId="23" borderId="189" applyNumberFormat="0" applyFont="0" applyAlignment="0" applyProtection="0"/>
    <xf numFmtId="0" fontId="31" fillId="0" borderId="197" applyNumberFormat="0" applyFill="0" applyAlignment="0" applyProtection="0"/>
    <xf numFmtId="0" fontId="31" fillId="0" borderId="197" applyNumberFormat="0" applyFill="0" applyAlignment="0" applyProtection="0"/>
    <xf numFmtId="0" fontId="18" fillId="16" borderId="194" applyNumberFormat="0" applyAlignment="0" applyProtection="0"/>
    <xf numFmtId="0" fontId="18" fillId="16" borderId="194" applyNumberFormat="0" applyAlignment="0" applyProtection="0"/>
    <xf numFmtId="0" fontId="31" fillId="0" borderId="197" applyNumberFormat="0" applyFill="0" applyAlignment="0" applyProtection="0"/>
    <xf numFmtId="0" fontId="26" fillId="16" borderId="196" applyNumberFormat="0" applyAlignment="0" applyProtection="0"/>
    <xf numFmtId="0" fontId="26" fillId="16" borderId="196" applyNumberFormat="0" applyAlignment="0" applyProtection="0"/>
    <xf numFmtId="0" fontId="31" fillId="0" borderId="197" applyNumberFormat="0" applyFill="0" applyAlignment="0" applyProtection="0"/>
    <xf numFmtId="0" fontId="18" fillId="16" borderId="194" applyNumberFormat="0" applyAlignment="0" applyProtection="0"/>
    <xf numFmtId="0" fontId="31" fillId="0" borderId="197" applyNumberFormat="0" applyFill="0" applyAlignment="0" applyProtection="0"/>
    <xf numFmtId="0" fontId="23" fillId="7" borderId="194" applyNumberFormat="0" applyAlignment="0" applyProtection="0"/>
    <xf numFmtId="0" fontId="23" fillId="7" borderId="194" applyNumberFormat="0" applyAlignment="0" applyProtection="0"/>
    <xf numFmtId="0" fontId="18" fillId="16" borderId="194" applyNumberFormat="0" applyAlignment="0" applyProtection="0"/>
    <xf numFmtId="0" fontId="26" fillId="16" borderId="196" applyNumberFormat="0" applyAlignment="0" applyProtection="0"/>
    <xf numFmtId="0" fontId="4" fillId="23" borderId="189" applyNumberFormat="0" applyFont="0" applyAlignment="0" applyProtection="0"/>
    <xf numFmtId="0" fontId="23" fillId="7" borderId="194" applyNumberFormat="0" applyAlignment="0" applyProtection="0"/>
    <xf numFmtId="0" fontId="23" fillId="7" borderId="194"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23" fillId="7" borderId="194" applyNumberFormat="0" applyAlignment="0" applyProtection="0"/>
    <xf numFmtId="0" fontId="23" fillId="7" borderId="194" applyNumberFormat="0" applyAlignment="0" applyProtection="0"/>
    <xf numFmtId="0" fontId="31" fillId="0" borderId="197" applyNumberFormat="0" applyFill="0" applyAlignment="0" applyProtection="0"/>
    <xf numFmtId="0" fontId="26" fillId="16" borderId="196" applyNumberFormat="0" applyAlignment="0" applyProtection="0"/>
    <xf numFmtId="0" fontId="4" fillId="23" borderId="189" applyNumberFormat="0" applyFont="0" applyAlignment="0" applyProtection="0"/>
    <xf numFmtId="0" fontId="18" fillId="16" borderId="194" applyNumberFormat="0" applyAlignment="0" applyProtection="0"/>
    <xf numFmtId="0" fontId="26" fillId="16" borderId="196" applyNumberFormat="0" applyAlignment="0" applyProtection="0"/>
    <xf numFmtId="0" fontId="18" fillId="16" borderId="194" applyNumberFormat="0" applyAlignment="0" applyProtection="0"/>
    <xf numFmtId="0" fontId="18" fillId="16" borderId="194" applyNumberFormat="0" applyAlignment="0" applyProtection="0"/>
    <xf numFmtId="0" fontId="23" fillId="7" borderId="194" applyNumberFormat="0" applyAlignment="0" applyProtection="0"/>
    <xf numFmtId="0" fontId="18" fillId="16" borderId="194"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31" fillId="0" borderId="197" applyNumberFormat="0" applyFill="0" applyAlignment="0" applyProtection="0"/>
    <xf numFmtId="0" fontId="23" fillId="7" borderId="194" applyNumberFormat="0" applyAlignment="0" applyProtection="0"/>
    <xf numFmtId="0" fontId="26" fillId="16" borderId="196" applyNumberFormat="0" applyAlignment="0" applyProtection="0"/>
    <xf numFmtId="0" fontId="4" fillId="23" borderId="189" applyNumberFormat="0" applyFont="0" applyAlignment="0" applyProtection="0"/>
    <xf numFmtId="0" fontId="26" fillId="16" borderId="196"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31" fillId="0" borderId="197" applyNumberFormat="0" applyFill="0" applyAlignment="0" applyProtection="0"/>
    <xf numFmtId="0" fontId="23" fillId="7" borderId="194" applyNumberFormat="0" applyAlignment="0" applyProtection="0"/>
    <xf numFmtId="0" fontId="31" fillId="0" borderId="197" applyNumberFormat="0" applyFill="0" applyAlignment="0" applyProtection="0"/>
    <xf numFmtId="0" fontId="23" fillId="7" borderId="194" applyNumberFormat="0" applyAlignment="0" applyProtection="0"/>
    <xf numFmtId="0" fontId="23" fillId="7" borderId="194" applyNumberFormat="0" applyAlignment="0" applyProtection="0"/>
    <xf numFmtId="0" fontId="4" fillId="23" borderId="189" applyNumberFormat="0" applyFont="0" applyAlignment="0" applyProtection="0"/>
    <xf numFmtId="0" fontId="31" fillId="0" borderId="197" applyNumberFormat="0" applyFill="0" applyAlignment="0" applyProtection="0"/>
    <xf numFmtId="0" fontId="4" fillId="23" borderId="189" applyNumberFormat="0" applyFont="0" applyAlignment="0" applyProtection="0"/>
    <xf numFmtId="0" fontId="23" fillId="7" borderId="194" applyNumberFormat="0" applyAlignment="0" applyProtection="0"/>
    <xf numFmtId="0" fontId="4" fillId="23" borderId="189" applyNumberFormat="0" applyFont="0" applyAlignment="0" applyProtection="0"/>
    <xf numFmtId="0" fontId="31" fillId="0" borderId="197" applyNumberFormat="0" applyFill="0" applyAlignment="0" applyProtection="0"/>
    <xf numFmtId="0" fontId="31" fillId="0" borderId="197" applyNumberFormat="0" applyFill="0" applyAlignment="0" applyProtection="0"/>
    <xf numFmtId="0" fontId="26" fillId="16" borderId="196" applyNumberFormat="0" applyAlignment="0" applyProtection="0"/>
    <xf numFmtId="0" fontId="18" fillId="16" borderId="194" applyNumberFormat="0" applyAlignment="0" applyProtection="0"/>
    <xf numFmtId="0" fontId="4" fillId="23" borderId="189" applyNumberFormat="0" applyFont="0" applyAlignment="0" applyProtection="0"/>
    <xf numFmtId="0" fontId="18" fillId="16" borderId="194" applyNumberFormat="0" applyAlignment="0" applyProtection="0"/>
    <xf numFmtId="0" fontId="31" fillId="0" borderId="197" applyNumberFormat="0" applyFill="0" applyAlignment="0" applyProtection="0"/>
    <xf numFmtId="0" fontId="31" fillId="0" borderId="197" applyNumberFormat="0" applyFill="0" applyAlignment="0" applyProtection="0"/>
    <xf numFmtId="0" fontId="18" fillId="16" borderId="194" applyNumberFormat="0" applyAlignment="0" applyProtection="0"/>
    <xf numFmtId="0" fontId="18" fillId="16" borderId="194" applyNumberFormat="0" applyAlignment="0" applyProtection="0"/>
    <xf numFmtId="0" fontId="23" fillId="7" borderId="194" applyNumberFormat="0" applyAlignment="0" applyProtection="0"/>
    <xf numFmtId="0" fontId="18" fillId="16" borderId="194" applyNumberFormat="0" applyAlignment="0" applyProtection="0"/>
    <xf numFmtId="0" fontId="31" fillId="0" borderId="197" applyNumberFormat="0" applyFill="0" applyAlignment="0" applyProtection="0"/>
    <xf numFmtId="0" fontId="4" fillId="23" borderId="189" applyNumberFormat="0" applyFont="0" applyAlignment="0" applyProtection="0"/>
    <xf numFmtId="0" fontId="18" fillId="16" borderId="194" applyNumberFormat="0" applyAlignment="0" applyProtection="0"/>
    <xf numFmtId="0" fontId="4" fillId="23" borderId="189" applyNumberFormat="0" applyFont="0" applyAlignment="0" applyProtection="0"/>
    <xf numFmtId="0" fontId="18" fillId="16" borderId="194" applyNumberFormat="0" applyAlignment="0" applyProtection="0"/>
    <xf numFmtId="0" fontId="4" fillId="23" borderId="189" applyNumberFormat="0" applyFont="0" applyAlignment="0" applyProtection="0"/>
    <xf numFmtId="0" fontId="18" fillId="16" borderId="194" applyNumberFormat="0" applyAlignment="0" applyProtection="0"/>
    <xf numFmtId="0" fontId="26" fillId="16" borderId="196"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26" fillId="16" borderId="196" applyNumberFormat="0" applyAlignment="0" applyProtection="0"/>
    <xf numFmtId="0" fontId="18" fillId="16" borderId="194" applyNumberFormat="0" applyAlignment="0" applyProtection="0"/>
    <xf numFmtId="0" fontId="23" fillId="7" borderId="194" applyNumberFormat="0" applyAlignment="0" applyProtection="0"/>
    <xf numFmtId="0" fontId="31" fillId="0" borderId="197" applyNumberFormat="0" applyFill="0" applyAlignment="0" applyProtection="0"/>
    <xf numFmtId="0" fontId="4" fillId="23" borderId="189" applyNumberFormat="0" applyFont="0" applyAlignment="0" applyProtection="0"/>
    <xf numFmtId="0" fontId="31" fillId="0" borderId="197" applyNumberFormat="0" applyFill="0" applyAlignment="0" applyProtection="0"/>
    <xf numFmtId="0" fontId="26" fillId="16" borderId="196" applyNumberFormat="0" applyAlignment="0" applyProtection="0"/>
    <xf numFmtId="0" fontId="31" fillId="0" borderId="197" applyNumberFormat="0" applyFill="0" applyAlignment="0" applyProtection="0"/>
    <xf numFmtId="0" fontId="31" fillId="0" borderId="197" applyNumberFormat="0" applyFill="0" applyAlignment="0" applyProtection="0"/>
    <xf numFmtId="0" fontId="23" fillId="7" borderId="194" applyNumberFormat="0" applyAlignment="0" applyProtection="0"/>
    <xf numFmtId="0" fontId="18" fillId="16" borderId="194" applyNumberFormat="0" applyAlignment="0" applyProtection="0"/>
    <xf numFmtId="0" fontId="23" fillId="7" borderId="194" applyNumberFormat="0" applyAlignment="0" applyProtection="0"/>
    <xf numFmtId="0" fontId="4" fillId="23" borderId="189" applyNumberFormat="0" applyFont="0" applyAlignment="0" applyProtection="0"/>
    <xf numFmtId="0" fontId="18" fillId="16" borderId="194" applyNumberFormat="0" applyAlignment="0" applyProtection="0"/>
    <xf numFmtId="0" fontId="26" fillId="16" borderId="196" applyNumberFormat="0" applyAlignment="0" applyProtection="0"/>
    <xf numFmtId="0" fontId="23" fillId="7" borderId="194"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6" fillId="16" borderId="196" applyNumberFormat="0" applyAlignment="0" applyProtection="0"/>
    <xf numFmtId="0" fontId="4" fillId="23" borderId="189" applyNumberFormat="0" applyFont="0" applyAlignment="0" applyProtection="0"/>
    <xf numFmtId="0" fontId="31" fillId="0" borderId="197" applyNumberFormat="0" applyFill="0" applyAlignment="0" applyProtection="0"/>
    <xf numFmtId="0" fontId="4" fillId="23" borderId="189" applyNumberFormat="0" applyFont="0" applyAlignment="0" applyProtection="0"/>
    <xf numFmtId="0" fontId="18" fillId="16" borderId="194" applyNumberFormat="0" applyAlignment="0" applyProtection="0"/>
    <xf numFmtId="0" fontId="31" fillId="0" borderId="197" applyNumberFormat="0" applyFill="0" applyAlignment="0" applyProtection="0"/>
    <xf numFmtId="0" fontId="18" fillId="16" borderId="194"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18" fillId="16" borderId="194" applyNumberFormat="0" applyAlignment="0" applyProtection="0"/>
    <xf numFmtId="0" fontId="26" fillId="16" borderId="196" applyNumberFormat="0" applyAlignment="0" applyProtection="0"/>
    <xf numFmtId="0" fontId="23" fillId="7" borderId="194" applyNumberFormat="0" applyAlignment="0" applyProtection="0"/>
    <xf numFmtId="0" fontId="31" fillId="0" borderId="197" applyNumberFormat="0" applyFill="0" applyAlignment="0" applyProtection="0"/>
    <xf numFmtId="0" fontId="23" fillId="7" borderId="194" applyNumberFormat="0" applyAlignment="0" applyProtection="0"/>
    <xf numFmtId="0" fontId="26" fillId="16" borderId="196" applyNumberFormat="0" applyAlignment="0" applyProtection="0"/>
    <xf numFmtId="0" fontId="18" fillId="16" borderId="194" applyNumberFormat="0" applyAlignment="0" applyProtection="0"/>
    <xf numFmtId="0" fontId="26" fillId="16" borderId="196" applyNumberFormat="0" applyAlignment="0" applyProtection="0"/>
    <xf numFmtId="0" fontId="18" fillId="16" borderId="194" applyNumberFormat="0" applyAlignment="0" applyProtection="0"/>
    <xf numFmtId="0" fontId="31" fillId="0" borderId="197" applyNumberFormat="0" applyFill="0" applyAlignment="0" applyProtection="0"/>
    <xf numFmtId="0" fontId="26" fillId="16" borderId="196" applyNumberFormat="0" applyAlignment="0" applyProtection="0"/>
    <xf numFmtId="0" fontId="26" fillId="16" borderId="196" applyNumberFormat="0" applyAlignment="0" applyProtection="0"/>
    <xf numFmtId="0" fontId="4" fillId="23" borderId="189" applyNumberFormat="0" applyFont="0" applyAlignment="0" applyProtection="0"/>
    <xf numFmtId="0" fontId="31" fillId="0" borderId="197" applyNumberFormat="0" applyFill="0" applyAlignment="0" applyProtection="0"/>
    <xf numFmtId="0" fontId="26" fillId="16" borderId="196" applyNumberFormat="0" applyAlignment="0" applyProtection="0"/>
    <xf numFmtId="0" fontId="4" fillId="23" borderId="189" applyNumberFormat="0" applyFont="0" applyAlignment="0" applyProtection="0"/>
    <xf numFmtId="0" fontId="26" fillId="16" borderId="196" applyNumberFormat="0" applyAlignment="0" applyProtection="0"/>
    <xf numFmtId="0" fontId="26" fillId="16" borderId="196"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26" fillId="16" borderId="196" applyNumberFormat="0" applyAlignment="0" applyProtection="0"/>
    <xf numFmtId="0" fontId="23" fillId="7" borderId="194" applyNumberFormat="0" applyAlignment="0" applyProtection="0"/>
    <xf numFmtId="0" fontId="31" fillId="0" borderId="197" applyNumberFormat="0" applyFill="0" applyAlignment="0" applyProtection="0"/>
    <xf numFmtId="0" fontId="31" fillId="0" borderId="197" applyNumberFormat="0" applyFill="0" applyAlignment="0" applyProtection="0"/>
    <xf numFmtId="0" fontId="26" fillId="16" borderId="196" applyNumberFormat="0" applyAlignment="0" applyProtection="0"/>
    <xf numFmtId="0" fontId="23" fillId="7" borderId="194" applyNumberFormat="0" applyAlignment="0" applyProtection="0"/>
    <xf numFmtId="0" fontId="23" fillId="7" borderId="194" applyNumberFormat="0" applyAlignment="0" applyProtection="0"/>
    <xf numFmtId="0" fontId="4" fillId="23" borderId="189" applyNumberFormat="0" applyFont="0" applyAlignment="0" applyProtection="0"/>
    <xf numFmtId="0" fontId="31" fillId="0" borderId="197" applyNumberFormat="0" applyFill="0" applyAlignment="0" applyProtection="0"/>
    <xf numFmtId="0" fontId="18" fillId="16" borderId="194" applyNumberFormat="0" applyAlignment="0" applyProtection="0"/>
    <xf numFmtId="0" fontId="23" fillId="7" borderId="194" applyNumberFormat="0" applyAlignment="0" applyProtection="0"/>
    <xf numFmtId="0" fontId="31" fillId="0" borderId="197" applyNumberFormat="0" applyFill="0" applyAlignment="0" applyProtection="0"/>
    <xf numFmtId="0" fontId="23" fillId="7" borderId="194" applyNumberFormat="0" applyAlignment="0" applyProtection="0"/>
    <xf numFmtId="0" fontId="18" fillId="16" borderId="194" applyNumberFormat="0" applyAlignment="0" applyProtection="0"/>
    <xf numFmtId="0" fontId="26" fillId="16" borderId="196" applyNumberFormat="0" applyAlignment="0" applyProtection="0"/>
    <xf numFmtId="0" fontId="31" fillId="0" borderId="197" applyNumberFormat="0" applyFill="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26" fillId="16" borderId="196" applyNumberFormat="0" applyAlignment="0" applyProtection="0"/>
    <xf numFmtId="0" fontId="23" fillId="7" borderId="194" applyNumberFormat="0" applyAlignment="0" applyProtection="0"/>
    <xf numFmtId="0" fontId="4" fillId="23" borderId="189" applyNumberFormat="0" applyFont="0" applyAlignment="0" applyProtection="0"/>
    <xf numFmtId="0" fontId="26" fillId="16" borderId="196" applyNumberFormat="0" applyAlignment="0" applyProtection="0"/>
    <xf numFmtId="0" fontId="26" fillId="16" borderId="196"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23" fillId="7" borderId="194" applyNumberFormat="0" applyAlignment="0" applyProtection="0"/>
    <xf numFmtId="0" fontId="26" fillId="16" borderId="196"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26" fillId="16" borderId="196" applyNumberFormat="0" applyAlignment="0" applyProtection="0"/>
    <xf numFmtId="0" fontId="31" fillId="0" borderId="197" applyNumberFormat="0" applyFill="0" applyAlignment="0" applyProtection="0"/>
    <xf numFmtId="0" fontId="18" fillId="16" borderId="194"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18" fillId="16" borderId="194" applyNumberFormat="0" applyAlignment="0" applyProtection="0"/>
    <xf numFmtId="0" fontId="4" fillId="23" borderId="189" applyNumberFormat="0" applyFont="0" applyAlignment="0" applyProtection="0"/>
    <xf numFmtId="0" fontId="31" fillId="0" borderId="197" applyNumberFormat="0" applyFill="0" applyAlignment="0" applyProtection="0"/>
    <xf numFmtId="0" fontId="26" fillId="16" borderId="196" applyNumberFormat="0" applyAlignment="0" applyProtection="0"/>
    <xf numFmtId="0" fontId="18" fillId="16" borderId="194" applyNumberFormat="0" applyAlignment="0" applyProtection="0"/>
    <xf numFmtId="0" fontId="23" fillId="7" borderId="194" applyNumberFormat="0" applyAlignment="0" applyProtection="0"/>
    <xf numFmtId="0" fontId="31" fillId="0" borderId="197" applyNumberFormat="0" applyFill="0" applyAlignment="0" applyProtection="0"/>
    <xf numFmtId="0" fontId="4" fillId="23" borderId="189" applyNumberFormat="0" applyFont="0" applyAlignment="0" applyProtection="0"/>
    <xf numFmtId="0" fontId="23" fillId="7" borderId="194" applyNumberFormat="0" applyAlignment="0" applyProtection="0"/>
    <xf numFmtId="0" fontId="26" fillId="16" borderId="196" applyNumberFormat="0" applyAlignment="0" applyProtection="0"/>
    <xf numFmtId="0" fontId="18" fillId="16" borderId="194" applyNumberFormat="0" applyAlignment="0" applyProtection="0"/>
    <xf numFmtId="0" fontId="26" fillId="16" borderId="196" applyNumberFormat="0" applyAlignment="0" applyProtection="0"/>
    <xf numFmtId="0" fontId="31" fillId="0" borderId="197" applyNumberFormat="0" applyFill="0" applyAlignment="0" applyProtection="0"/>
    <xf numFmtId="0" fontId="23" fillId="7" borderId="194" applyNumberFormat="0" applyAlignment="0" applyProtection="0"/>
    <xf numFmtId="0" fontId="18" fillId="16" borderId="194" applyNumberFormat="0" applyAlignment="0" applyProtection="0"/>
    <xf numFmtId="0" fontId="23" fillId="7" borderId="194" applyNumberFormat="0" applyAlignment="0" applyProtection="0"/>
    <xf numFmtId="0" fontId="23" fillId="7" borderId="194" applyNumberFormat="0" applyAlignment="0" applyProtection="0"/>
    <xf numFmtId="0" fontId="4" fillId="23" borderId="189" applyNumberFormat="0" applyFont="0" applyAlignment="0" applyProtection="0"/>
    <xf numFmtId="0" fontId="26" fillId="16" borderId="196" applyNumberFormat="0" applyAlignment="0" applyProtection="0"/>
    <xf numFmtId="0" fontId="4" fillId="23" borderId="189" applyNumberFormat="0" applyFont="0" applyAlignment="0" applyProtection="0"/>
    <xf numFmtId="0" fontId="18" fillId="16" borderId="194" applyNumberFormat="0" applyAlignment="0" applyProtection="0"/>
    <xf numFmtId="0" fontId="4" fillId="23" borderId="189" applyNumberFormat="0" applyFont="0" applyAlignment="0" applyProtection="0"/>
    <xf numFmtId="0" fontId="26" fillId="16" borderId="196" applyNumberFormat="0" applyAlignment="0" applyProtection="0"/>
    <xf numFmtId="0" fontId="18" fillId="16" borderId="194" applyNumberFormat="0" applyAlignment="0" applyProtection="0"/>
    <xf numFmtId="0" fontId="31" fillId="0" borderId="197" applyNumberFormat="0" applyFill="0" applyAlignment="0" applyProtection="0"/>
    <xf numFmtId="0" fontId="23" fillId="7" borderId="194" applyNumberFormat="0" applyAlignment="0" applyProtection="0"/>
    <xf numFmtId="0" fontId="18" fillId="16" borderId="194" applyNumberFormat="0" applyAlignment="0" applyProtection="0"/>
    <xf numFmtId="0" fontId="26" fillId="16" borderId="196" applyNumberFormat="0" applyAlignment="0" applyProtection="0"/>
    <xf numFmtId="0" fontId="4" fillId="23" borderId="189" applyNumberFormat="0" applyFont="0" applyAlignment="0" applyProtection="0"/>
    <xf numFmtId="0" fontId="23" fillId="7" borderId="194" applyNumberFormat="0" applyAlignment="0" applyProtection="0"/>
    <xf numFmtId="0" fontId="18" fillId="16" borderId="194" applyNumberFormat="0" applyAlignment="0" applyProtection="0"/>
    <xf numFmtId="0" fontId="26" fillId="16" borderId="196" applyNumberFormat="0" applyAlignment="0" applyProtection="0"/>
    <xf numFmtId="0" fontId="23" fillId="7" borderId="194" applyNumberFormat="0" applyAlignment="0" applyProtection="0"/>
    <xf numFmtId="0" fontId="18" fillId="16" borderId="194"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31" fillId="0" borderId="197" applyNumberFormat="0" applyFill="0" applyAlignment="0" applyProtection="0"/>
    <xf numFmtId="0" fontId="4" fillId="23" borderId="189" applyNumberFormat="0" applyFont="0" applyAlignment="0" applyProtection="0"/>
    <xf numFmtId="0" fontId="4" fillId="23" borderId="189" applyNumberFormat="0" applyFont="0" applyAlignment="0" applyProtection="0"/>
    <xf numFmtId="0" fontId="18" fillId="16" borderId="194" applyNumberFormat="0" applyAlignment="0" applyProtection="0"/>
    <xf numFmtId="0" fontId="23" fillId="7" borderId="194" applyNumberFormat="0" applyAlignment="0" applyProtection="0"/>
    <xf numFmtId="0" fontId="31" fillId="0" borderId="197" applyNumberFormat="0" applyFill="0" applyAlignment="0" applyProtection="0"/>
    <xf numFmtId="0" fontId="23" fillId="7" borderId="194" applyNumberFormat="0" applyAlignment="0" applyProtection="0"/>
    <xf numFmtId="0" fontId="26" fillId="16" borderId="196" applyNumberFormat="0" applyAlignment="0" applyProtection="0"/>
    <xf numFmtId="0" fontId="18" fillId="16" borderId="194" applyNumberFormat="0" applyAlignment="0" applyProtection="0"/>
    <xf numFmtId="0" fontId="4" fillId="23" borderId="189" applyNumberFormat="0" applyFont="0" applyAlignment="0" applyProtection="0"/>
    <xf numFmtId="0" fontId="31" fillId="0" borderId="197" applyNumberFormat="0" applyFill="0" applyAlignment="0" applyProtection="0"/>
    <xf numFmtId="0" fontId="18" fillId="16" borderId="194" applyNumberFormat="0" applyAlignment="0" applyProtection="0"/>
    <xf numFmtId="0" fontId="26" fillId="16" borderId="196" applyNumberFormat="0" applyAlignment="0" applyProtection="0"/>
    <xf numFmtId="0" fontId="31" fillId="0" borderId="197" applyNumberFormat="0" applyFill="0" applyAlignment="0" applyProtection="0"/>
    <xf numFmtId="0" fontId="18" fillId="16" borderId="194" applyNumberFormat="0" applyAlignment="0" applyProtection="0"/>
    <xf numFmtId="0" fontId="23" fillId="7" borderId="194" applyNumberFormat="0" applyAlignment="0" applyProtection="0"/>
    <xf numFmtId="0" fontId="31" fillId="0" borderId="197" applyNumberFormat="0" applyFill="0" applyAlignment="0" applyProtection="0"/>
    <xf numFmtId="0" fontId="4" fillId="23" borderId="189" applyNumberFormat="0" applyFont="0" applyAlignment="0" applyProtection="0"/>
    <xf numFmtId="0" fontId="26" fillId="16" borderId="196" applyNumberFormat="0" applyAlignment="0" applyProtection="0"/>
    <xf numFmtId="0" fontId="18" fillId="16" borderId="194" applyNumberFormat="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4" fillId="23" borderId="189" applyNumberFormat="0" applyFont="0" applyAlignment="0" applyProtection="0"/>
    <xf numFmtId="0" fontId="18" fillId="16" borderId="194" applyNumberFormat="0" applyAlignment="0" applyProtection="0"/>
    <xf numFmtId="0" fontId="4" fillId="23" borderId="189" applyNumberFormat="0" applyFont="0" applyAlignment="0" applyProtection="0"/>
    <xf numFmtId="0" fontId="23" fillId="7" borderId="194" applyNumberFormat="0" applyAlignment="0" applyProtection="0"/>
    <xf numFmtId="0" fontId="18" fillId="16" borderId="194" applyNumberFormat="0" applyAlignment="0" applyProtection="0"/>
    <xf numFmtId="0" fontId="26" fillId="16" borderId="196" applyNumberFormat="0" applyAlignment="0" applyProtection="0"/>
    <xf numFmtId="0" fontId="26" fillId="16" borderId="196" applyNumberFormat="0" applyAlignment="0" applyProtection="0"/>
    <xf numFmtId="0" fontId="31" fillId="0" borderId="197" applyNumberFormat="0" applyFill="0" applyAlignment="0" applyProtection="0"/>
    <xf numFmtId="0" fontId="26" fillId="16" borderId="196"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31" fillId="0" borderId="197" applyNumberFormat="0" applyFill="0" applyAlignment="0" applyProtection="0"/>
    <xf numFmtId="0" fontId="18" fillId="16" borderId="194" applyNumberFormat="0" applyAlignment="0" applyProtection="0"/>
    <xf numFmtId="0" fontId="23" fillId="7"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26" fillId="16" borderId="196" applyNumberFormat="0" applyAlignment="0" applyProtection="0"/>
    <xf numFmtId="0" fontId="31" fillId="0" borderId="197" applyNumberFormat="0" applyFill="0" applyAlignment="0" applyProtection="0"/>
    <xf numFmtId="0" fontId="23" fillId="7" borderId="194"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31" fillId="0" borderId="197" applyNumberFormat="0" applyFill="0" applyAlignment="0" applyProtection="0"/>
    <xf numFmtId="0" fontId="23" fillId="7" borderId="194"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18" fillId="16" borderId="194" applyNumberFormat="0" applyAlignment="0" applyProtection="0"/>
    <xf numFmtId="0" fontId="18" fillId="16" borderId="194" applyNumberFormat="0" applyAlignment="0" applyProtection="0"/>
    <xf numFmtId="0" fontId="26" fillId="16" borderId="196" applyNumberFormat="0" applyAlignment="0" applyProtection="0"/>
    <xf numFmtId="0" fontId="23" fillId="7" borderId="194" applyNumberFormat="0" applyAlignment="0" applyProtection="0"/>
    <xf numFmtId="0" fontId="4" fillId="23" borderId="189" applyNumberFormat="0" applyFont="0" applyAlignment="0" applyProtection="0"/>
    <xf numFmtId="0" fontId="18" fillId="16" borderId="194" applyNumberFormat="0" applyAlignment="0" applyProtection="0"/>
    <xf numFmtId="0" fontId="31" fillId="0" borderId="197" applyNumberFormat="0" applyFill="0" applyAlignment="0" applyProtection="0"/>
    <xf numFmtId="0" fontId="31" fillId="0" borderId="197" applyNumberFormat="0" applyFill="0" applyAlignment="0" applyProtection="0"/>
    <xf numFmtId="0" fontId="26" fillId="16" borderId="196" applyNumberFormat="0" applyAlignment="0" applyProtection="0"/>
    <xf numFmtId="0" fontId="4" fillId="23" borderId="189" applyNumberFormat="0" applyFont="0" applyAlignment="0" applyProtection="0"/>
    <xf numFmtId="0" fontId="23" fillId="7" borderId="194" applyNumberFormat="0" applyAlignment="0" applyProtection="0"/>
    <xf numFmtId="0" fontId="23" fillId="7" borderId="194" applyNumberFormat="0" applyAlignment="0" applyProtection="0"/>
    <xf numFmtId="0" fontId="26" fillId="16" borderId="196" applyNumberFormat="0" applyAlignment="0" applyProtection="0"/>
    <xf numFmtId="0" fontId="31" fillId="0" borderId="197" applyNumberFormat="0" applyFill="0" applyAlignment="0" applyProtection="0"/>
    <xf numFmtId="0" fontId="4" fillId="23" borderId="189" applyNumberFormat="0" applyFont="0" applyAlignment="0" applyProtection="0"/>
    <xf numFmtId="0" fontId="4" fillId="23" borderId="189" applyNumberFormat="0" applyFont="0" applyAlignment="0" applyProtection="0"/>
    <xf numFmtId="0" fontId="31" fillId="0" borderId="197" applyNumberFormat="0" applyFill="0" applyAlignment="0" applyProtection="0"/>
    <xf numFmtId="0" fontId="4" fillId="23" borderId="189" applyNumberFormat="0" applyFont="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26" fillId="16" borderId="196" applyNumberFormat="0" applyAlignment="0" applyProtection="0"/>
    <xf numFmtId="0" fontId="18" fillId="16" borderId="194" applyNumberFormat="0" applyAlignment="0" applyProtection="0"/>
    <xf numFmtId="0" fontId="23" fillId="7" borderId="194" applyNumberFormat="0" applyAlignment="0" applyProtection="0"/>
    <xf numFmtId="0" fontId="26" fillId="16" borderId="196" applyNumberFormat="0" applyAlignment="0" applyProtection="0"/>
    <xf numFmtId="0" fontId="31" fillId="0" borderId="197" applyNumberFormat="0" applyFill="0" applyAlignment="0" applyProtection="0"/>
    <xf numFmtId="0" fontId="26" fillId="16" borderId="196" applyNumberFormat="0" applyAlignment="0" applyProtection="0"/>
    <xf numFmtId="0" fontId="18" fillId="16" borderId="194" applyNumberFormat="0" applyAlignment="0" applyProtection="0"/>
    <xf numFmtId="0" fontId="23" fillId="7" borderId="194" applyNumberFormat="0" applyAlignment="0" applyProtection="0"/>
    <xf numFmtId="0" fontId="18" fillId="16" borderId="194" applyNumberFormat="0" applyAlignment="0" applyProtection="0"/>
    <xf numFmtId="0" fontId="26" fillId="16" borderId="196" applyNumberFormat="0" applyAlignment="0" applyProtection="0"/>
    <xf numFmtId="0" fontId="26" fillId="16" borderId="196" applyNumberFormat="0" applyAlignment="0" applyProtection="0"/>
    <xf numFmtId="0" fontId="4" fillId="23" borderId="189" applyNumberFormat="0" applyFont="0" applyAlignment="0" applyProtection="0"/>
    <xf numFmtId="0" fontId="23" fillId="7" borderId="194" applyNumberFormat="0" applyAlignment="0" applyProtection="0"/>
    <xf numFmtId="0" fontId="26" fillId="16" borderId="196"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26" fillId="16" borderId="196" applyNumberFormat="0" applyAlignment="0" applyProtection="0"/>
    <xf numFmtId="0" fontId="23" fillId="7" borderId="194" applyNumberFormat="0" applyAlignment="0" applyProtection="0"/>
    <xf numFmtId="0" fontId="18" fillId="16" borderId="194" applyNumberFormat="0" applyAlignment="0" applyProtection="0"/>
    <xf numFmtId="0" fontId="31" fillId="0" borderId="197" applyNumberFormat="0" applyFill="0" applyAlignment="0" applyProtection="0"/>
    <xf numFmtId="0" fontId="18" fillId="16" borderId="194" applyNumberFormat="0" applyAlignment="0" applyProtection="0"/>
    <xf numFmtId="0" fontId="31" fillId="0" borderId="197" applyNumberFormat="0" applyFill="0" applyAlignment="0" applyProtection="0"/>
    <xf numFmtId="0" fontId="26" fillId="16" borderId="196" applyNumberFormat="0" applyAlignment="0" applyProtection="0"/>
    <xf numFmtId="0" fontId="23" fillId="7" borderId="194" applyNumberFormat="0" applyAlignment="0" applyProtection="0"/>
    <xf numFmtId="0" fontId="4" fillId="23" borderId="189" applyNumberFormat="0" applyFont="0" applyAlignment="0" applyProtection="0"/>
    <xf numFmtId="0" fontId="31" fillId="0" borderId="197" applyNumberFormat="0" applyFill="0" applyAlignment="0" applyProtection="0"/>
    <xf numFmtId="0" fontId="31" fillId="0" borderId="197" applyNumberFormat="0" applyFill="0" applyAlignment="0" applyProtection="0"/>
    <xf numFmtId="0" fontId="23" fillId="7" borderId="194" applyNumberFormat="0" applyAlignment="0" applyProtection="0"/>
    <xf numFmtId="0" fontId="4" fillId="23" borderId="189" applyNumberFormat="0" applyFont="0" applyAlignment="0" applyProtection="0"/>
    <xf numFmtId="0" fontId="26" fillId="16" borderId="196" applyNumberFormat="0" applyAlignment="0" applyProtection="0"/>
    <xf numFmtId="0" fontId="31" fillId="0" borderId="197" applyNumberFormat="0" applyFill="0" applyAlignment="0" applyProtection="0"/>
    <xf numFmtId="0" fontId="26" fillId="16" borderId="196"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31" fillId="0" borderId="197" applyNumberFormat="0" applyFill="0" applyAlignment="0" applyProtection="0"/>
    <xf numFmtId="0" fontId="23" fillId="7" borderId="194" applyNumberFormat="0" applyAlignment="0" applyProtection="0"/>
    <xf numFmtId="0" fontId="31" fillId="0" borderId="197" applyNumberFormat="0" applyFill="0" applyAlignment="0" applyProtection="0"/>
    <xf numFmtId="0" fontId="18" fillId="16" borderId="194" applyNumberFormat="0" applyAlignment="0" applyProtection="0"/>
    <xf numFmtId="0" fontId="18" fillId="16" borderId="194" applyNumberFormat="0" applyAlignment="0" applyProtection="0"/>
    <xf numFmtId="0" fontId="23" fillId="7" borderId="194" applyNumberFormat="0" applyAlignment="0" applyProtection="0"/>
    <xf numFmtId="0" fontId="26" fillId="16" borderId="196" applyNumberFormat="0" applyAlignment="0" applyProtection="0"/>
    <xf numFmtId="0" fontId="26" fillId="16" borderId="196" applyNumberFormat="0" applyAlignment="0" applyProtection="0"/>
    <xf numFmtId="0" fontId="23" fillId="7" borderId="194" applyNumberFormat="0" applyAlignment="0" applyProtection="0"/>
    <xf numFmtId="0" fontId="18" fillId="16" borderId="194"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26" fillId="16" borderId="196" applyNumberFormat="0" applyAlignment="0" applyProtection="0"/>
    <xf numFmtId="0" fontId="31" fillId="0" borderId="197" applyNumberFormat="0" applyFill="0" applyAlignment="0" applyProtection="0"/>
    <xf numFmtId="0" fontId="18" fillId="16" borderId="194" applyNumberFormat="0" applyAlignment="0" applyProtection="0"/>
    <xf numFmtId="0" fontId="4" fillId="23" borderId="189" applyNumberFormat="0" applyFont="0" applyAlignment="0" applyProtection="0"/>
    <xf numFmtId="0" fontId="23" fillId="7" borderId="194" applyNumberFormat="0" applyAlignment="0" applyProtection="0"/>
    <xf numFmtId="0" fontId="31" fillId="0" borderId="197" applyNumberFormat="0" applyFill="0" applyAlignment="0" applyProtection="0"/>
    <xf numFmtId="0" fontId="18" fillId="16" borderId="194" applyNumberFormat="0" applyAlignment="0" applyProtection="0"/>
    <xf numFmtId="0" fontId="18" fillId="16" borderId="194" applyNumberFormat="0" applyAlignment="0" applyProtection="0"/>
    <xf numFmtId="0" fontId="31" fillId="0" borderId="197" applyNumberFormat="0" applyFill="0" applyAlignment="0" applyProtection="0"/>
    <xf numFmtId="0" fontId="26" fillId="16" borderId="196" applyNumberFormat="0" applyAlignment="0" applyProtection="0"/>
    <xf numFmtId="0" fontId="23" fillId="7" borderId="194" applyNumberFormat="0" applyAlignment="0" applyProtection="0"/>
    <xf numFmtId="0" fontId="26" fillId="16" borderId="196" applyNumberFormat="0" applyAlignment="0" applyProtection="0"/>
    <xf numFmtId="0" fontId="4" fillId="23" borderId="189" applyNumberFormat="0" applyFont="0" applyAlignment="0" applyProtection="0"/>
    <xf numFmtId="0" fontId="31" fillId="0" borderId="197" applyNumberFormat="0" applyFill="0" applyAlignment="0" applyProtection="0"/>
    <xf numFmtId="0" fontId="31" fillId="0" borderId="197" applyNumberFormat="0" applyFill="0" applyAlignment="0" applyProtection="0"/>
    <xf numFmtId="0" fontId="18" fillId="16" borderId="194" applyNumberFormat="0" applyAlignment="0" applyProtection="0"/>
    <xf numFmtId="0" fontId="18" fillId="16" borderId="194" applyNumberFormat="0" applyAlignment="0" applyProtection="0"/>
    <xf numFmtId="0" fontId="31" fillId="0" borderId="197" applyNumberFormat="0" applyFill="0" applyAlignment="0" applyProtection="0"/>
    <xf numFmtId="0" fontId="23" fillId="7" borderId="194" applyNumberFormat="0" applyAlignment="0" applyProtection="0"/>
    <xf numFmtId="0" fontId="4" fillId="23" borderId="189" applyNumberFormat="0" applyFont="0" applyAlignment="0" applyProtection="0"/>
    <xf numFmtId="0" fontId="23" fillId="7" borderId="194" applyNumberFormat="0" applyAlignment="0" applyProtection="0"/>
    <xf numFmtId="0" fontId="23" fillId="7" borderId="194" applyNumberFormat="0" applyAlignment="0" applyProtection="0"/>
    <xf numFmtId="0" fontId="4" fillId="23" borderId="189" applyNumberFormat="0" applyFont="0" applyAlignment="0" applyProtection="0"/>
    <xf numFmtId="0" fontId="26" fillId="16" borderId="196" applyNumberFormat="0" applyAlignment="0" applyProtection="0"/>
    <xf numFmtId="0" fontId="31" fillId="0" borderId="197" applyNumberFormat="0" applyFill="0" applyAlignment="0" applyProtection="0"/>
    <xf numFmtId="0" fontId="26" fillId="16" borderId="196" applyNumberFormat="0" applyAlignment="0" applyProtection="0"/>
    <xf numFmtId="0" fontId="4" fillId="23" borderId="189" applyNumberFormat="0" applyFont="0" applyAlignment="0" applyProtection="0"/>
    <xf numFmtId="0" fontId="31" fillId="0" borderId="197" applyNumberFormat="0" applyFill="0" applyAlignment="0" applyProtection="0"/>
    <xf numFmtId="0" fontId="18" fillId="16" borderId="194" applyNumberFormat="0" applyAlignment="0" applyProtection="0"/>
    <xf numFmtId="0" fontId="4" fillId="23" borderId="189" applyNumberFormat="0" applyFont="0" applyAlignment="0" applyProtection="0"/>
    <xf numFmtId="0" fontId="26" fillId="16" borderId="196" applyNumberFormat="0" applyAlignment="0" applyProtection="0"/>
    <xf numFmtId="0" fontId="18" fillId="16" borderId="194"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31" fillId="0" borderId="197" applyNumberFormat="0" applyFill="0" applyAlignment="0" applyProtection="0"/>
    <xf numFmtId="0" fontId="26" fillId="16" borderId="196" applyNumberFormat="0" applyAlignment="0" applyProtection="0"/>
    <xf numFmtId="0" fontId="4" fillId="23" borderId="189" applyNumberFormat="0" applyFont="0" applyAlignment="0" applyProtection="0"/>
    <xf numFmtId="0" fontId="26" fillId="16" borderId="196" applyNumberFormat="0" applyAlignment="0" applyProtection="0"/>
    <xf numFmtId="0" fontId="23" fillId="7" borderId="194" applyNumberFormat="0" applyAlignment="0" applyProtection="0"/>
    <xf numFmtId="0" fontId="4" fillId="23" borderId="189" applyNumberFormat="0" applyFont="0" applyAlignment="0" applyProtection="0"/>
    <xf numFmtId="0" fontId="26" fillId="16" borderId="196" applyNumberFormat="0" applyAlignment="0" applyProtection="0"/>
    <xf numFmtId="0" fontId="23" fillId="7" borderId="194" applyNumberFormat="0" applyAlignment="0" applyProtection="0"/>
    <xf numFmtId="0" fontId="26" fillId="16" borderId="196" applyNumberFormat="0" applyAlignment="0" applyProtection="0"/>
    <xf numFmtId="0" fontId="4" fillId="23" borderId="189" applyNumberFormat="0" applyFont="0" applyAlignment="0" applyProtection="0"/>
    <xf numFmtId="0" fontId="23" fillId="7" borderId="194" applyNumberFormat="0" applyAlignment="0" applyProtection="0"/>
    <xf numFmtId="0" fontId="23" fillId="7" borderId="194" applyNumberFormat="0" applyAlignment="0" applyProtection="0"/>
    <xf numFmtId="0" fontId="31" fillId="0" borderId="197" applyNumberFormat="0" applyFill="0" applyAlignment="0" applyProtection="0"/>
    <xf numFmtId="0" fontId="26" fillId="16" borderId="196" applyNumberFormat="0" applyAlignment="0" applyProtection="0"/>
    <xf numFmtId="0" fontId="23" fillId="7" borderId="194" applyNumberFormat="0" applyAlignment="0" applyProtection="0"/>
    <xf numFmtId="0" fontId="18" fillId="16" borderId="194" applyNumberFormat="0" applyAlignment="0" applyProtection="0"/>
    <xf numFmtId="0" fontId="26" fillId="16" borderId="196" applyNumberFormat="0" applyAlignment="0" applyProtection="0"/>
    <xf numFmtId="0" fontId="18" fillId="16" borderId="194" applyNumberFormat="0" applyAlignment="0" applyProtection="0"/>
    <xf numFmtId="0" fontId="4" fillId="23" borderId="189" applyNumberFormat="0" applyFont="0" applyAlignment="0" applyProtection="0"/>
    <xf numFmtId="0" fontId="26" fillId="16" borderId="196" applyNumberFormat="0" applyAlignment="0" applyProtection="0"/>
    <xf numFmtId="0" fontId="23" fillId="7" borderId="194" applyNumberFormat="0" applyAlignment="0" applyProtection="0"/>
    <xf numFmtId="0" fontId="23" fillId="7" borderId="194" applyNumberFormat="0" applyAlignment="0" applyProtection="0"/>
    <xf numFmtId="0" fontId="31" fillId="0" borderId="197" applyNumberFormat="0" applyFill="0" applyAlignment="0" applyProtection="0"/>
    <xf numFmtId="0" fontId="18" fillId="16" borderId="194" applyNumberFormat="0" applyAlignment="0" applyProtection="0"/>
    <xf numFmtId="0" fontId="23" fillId="7" borderId="194" applyNumberFormat="0" applyAlignment="0" applyProtection="0"/>
    <xf numFmtId="0" fontId="26" fillId="16" borderId="196" applyNumberFormat="0" applyAlignment="0" applyProtection="0"/>
    <xf numFmtId="0" fontId="23" fillId="7" borderId="194" applyNumberFormat="0" applyAlignment="0" applyProtection="0"/>
    <xf numFmtId="0" fontId="26" fillId="16" borderId="196" applyNumberFormat="0" applyAlignment="0" applyProtection="0"/>
    <xf numFmtId="0" fontId="23" fillId="7" borderId="194" applyNumberFormat="0" applyAlignment="0" applyProtection="0"/>
    <xf numFmtId="0" fontId="4" fillId="23" borderId="189" applyNumberFormat="0" applyFont="0" applyAlignment="0" applyProtection="0"/>
    <xf numFmtId="0" fontId="23" fillId="7" borderId="194" applyNumberFormat="0" applyAlignment="0" applyProtection="0"/>
    <xf numFmtId="0" fontId="18" fillId="16" borderId="194" applyNumberFormat="0" applyAlignment="0" applyProtection="0"/>
    <xf numFmtId="0" fontId="4" fillId="23" borderId="189" applyNumberFormat="0" applyFont="0" applyAlignment="0" applyProtection="0"/>
    <xf numFmtId="0" fontId="18" fillId="16" borderId="194" applyNumberFormat="0" applyAlignment="0" applyProtection="0"/>
    <xf numFmtId="0" fontId="23" fillId="7" borderId="194" applyNumberFormat="0" applyAlignment="0" applyProtection="0"/>
    <xf numFmtId="0" fontId="4" fillId="23" borderId="189" applyNumberFormat="0" applyFont="0" applyAlignment="0" applyProtection="0"/>
    <xf numFmtId="0" fontId="18" fillId="16" borderId="194" applyNumberFormat="0" applyAlignment="0" applyProtection="0"/>
    <xf numFmtId="0" fontId="23" fillId="7" borderId="194" applyNumberFormat="0" applyAlignment="0" applyProtection="0"/>
    <xf numFmtId="0" fontId="26" fillId="16" borderId="196" applyNumberFormat="0" applyAlignment="0" applyProtection="0"/>
    <xf numFmtId="0" fontId="31" fillId="0" borderId="197" applyNumberFormat="0" applyFill="0" applyAlignment="0" applyProtection="0"/>
    <xf numFmtId="0" fontId="31" fillId="0" borderId="197" applyNumberFormat="0" applyFill="0" applyAlignment="0" applyProtection="0"/>
    <xf numFmtId="0" fontId="4" fillId="23" borderId="189" applyNumberFormat="0" applyFont="0" applyAlignment="0" applyProtection="0"/>
    <xf numFmtId="0" fontId="4" fillId="23" borderId="189" applyNumberFormat="0" applyFont="0" applyAlignment="0" applyProtection="0"/>
    <xf numFmtId="0" fontId="23" fillId="7" borderId="194" applyNumberFormat="0" applyAlignment="0" applyProtection="0"/>
    <xf numFmtId="0" fontId="18" fillId="16" borderId="194" applyNumberFormat="0" applyAlignment="0" applyProtection="0"/>
    <xf numFmtId="0" fontId="18" fillId="16" borderId="194" applyNumberFormat="0" applyAlignment="0" applyProtection="0"/>
    <xf numFmtId="0" fontId="31" fillId="0" borderId="197" applyNumberFormat="0" applyFill="0" applyAlignment="0" applyProtection="0"/>
    <xf numFmtId="0" fontId="23" fillId="7" borderId="194"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26" fillId="16" borderId="196" applyNumberFormat="0" applyAlignment="0" applyProtection="0"/>
    <xf numFmtId="0" fontId="23" fillId="7" borderId="194" applyNumberFormat="0" applyAlignment="0" applyProtection="0"/>
    <xf numFmtId="0" fontId="26" fillId="16" borderId="196" applyNumberFormat="0" applyAlignment="0" applyProtection="0"/>
    <xf numFmtId="0" fontId="4" fillId="23" borderId="189" applyNumberFormat="0" applyFont="0" applyAlignment="0" applyProtection="0"/>
    <xf numFmtId="0" fontId="18" fillId="16" borderId="194" applyNumberFormat="0" applyAlignment="0" applyProtection="0"/>
    <xf numFmtId="0" fontId="26" fillId="16" borderId="196" applyNumberFormat="0" applyAlignment="0" applyProtection="0"/>
    <xf numFmtId="0" fontId="18" fillId="16" borderId="194" applyNumberFormat="0" applyAlignment="0" applyProtection="0"/>
    <xf numFmtId="0" fontId="4" fillId="23" borderId="189" applyNumberFormat="0" applyFont="0" applyAlignment="0" applyProtection="0"/>
    <xf numFmtId="0" fontId="18" fillId="16" borderId="194" applyNumberFormat="0" applyAlignment="0" applyProtection="0"/>
    <xf numFmtId="0" fontId="4" fillId="23" borderId="189" applyNumberFormat="0" applyFont="0" applyAlignment="0" applyProtection="0"/>
    <xf numFmtId="0" fontId="18" fillId="16" borderId="194" applyNumberFormat="0" applyAlignment="0" applyProtection="0"/>
    <xf numFmtId="0" fontId="31" fillId="0" borderId="197" applyNumberFormat="0" applyFill="0" applyAlignment="0" applyProtection="0"/>
    <xf numFmtId="0" fontId="23" fillId="7" borderId="194" applyNumberFormat="0" applyAlignment="0" applyProtection="0"/>
    <xf numFmtId="0" fontId="31" fillId="0" borderId="197" applyNumberFormat="0" applyFill="0" applyAlignment="0" applyProtection="0"/>
    <xf numFmtId="0" fontId="26" fillId="16" borderId="196" applyNumberFormat="0" applyAlignment="0" applyProtection="0"/>
    <xf numFmtId="0" fontId="4" fillId="23" borderId="189" applyNumberFormat="0" applyFont="0" applyAlignment="0" applyProtection="0"/>
    <xf numFmtId="0" fontId="31" fillId="0" borderId="197" applyNumberFormat="0" applyFill="0" applyAlignment="0" applyProtection="0"/>
    <xf numFmtId="0" fontId="4" fillId="23" borderId="189" applyNumberFormat="0" applyFont="0" applyAlignment="0" applyProtection="0"/>
    <xf numFmtId="0" fontId="18" fillId="16" borderId="194" applyNumberFormat="0" applyAlignment="0" applyProtection="0"/>
    <xf numFmtId="0" fontId="18" fillId="16" borderId="194" applyNumberFormat="0" applyAlignment="0" applyProtection="0"/>
    <xf numFmtId="0" fontId="26" fillId="16" borderId="196" applyNumberFormat="0" applyAlignment="0" applyProtection="0"/>
    <xf numFmtId="0" fontId="18" fillId="16" borderId="194" applyNumberFormat="0" applyAlignment="0" applyProtection="0"/>
    <xf numFmtId="0" fontId="23" fillId="7" borderId="194" applyNumberFormat="0" applyAlignment="0" applyProtection="0"/>
    <xf numFmtId="0" fontId="23" fillId="7" borderId="194" applyNumberFormat="0" applyAlignment="0" applyProtection="0"/>
    <xf numFmtId="0" fontId="18" fillId="16" borderId="194" applyNumberFormat="0" applyAlignment="0" applyProtection="0"/>
    <xf numFmtId="0" fontId="26" fillId="16" borderId="196" applyNumberFormat="0" applyAlignment="0" applyProtection="0"/>
    <xf numFmtId="0" fontId="4" fillId="23" borderId="189" applyNumberFormat="0" applyFont="0" applyAlignment="0" applyProtection="0"/>
    <xf numFmtId="0" fontId="23" fillId="7" borderId="194" applyNumberFormat="0" applyAlignment="0" applyProtection="0"/>
    <xf numFmtId="0" fontId="18" fillId="16" borderId="194" applyNumberFormat="0" applyAlignment="0" applyProtection="0"/>
    <xf numFmtId="0" fontId="23" fillId="7" borderId="194" applyNumberFormat="0" applyAlignment="0" applyProtection="0"/>
    <xf numFmtId="0" fontId="23" fillId="7" borderId="194" applyNumberFormat="0" applyAlignment="0" applyProtection="0"/>
    <xf numFmtId="0" fontId="31" fillId="0" borderId="197" applyNumberFormat="0" applyFill="0" applyAlignment="0" applyProtection="0"/>
    <xf numFmtId="0" fontId="26" fillId="16" borderId="196" applyNumberFormat="0" applyAlignment="0" applyProtection="0"/>
    <xf numFmtId="0" fontId="26" fillId="16" borderId="196" applyNumberFormat="0" applyAlignment="0" applyProtection="0"/>
    <xf numFmtId="0" fontId="4" fillId="23" borderId="189" applyNumberFormat="0" applyFont="0" applyAlignment="0" applyProtection="0"/>
    <xf numFmtId="0" fontId="23" fillId="7" borderId="194"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18" fillId="16" borderId="194" applyNumberFormat="0" applyAlignment="0" applyProtection="0"/>
    <xf numFmtId="0" fontId="18" fillId="16" borderId="194" applyNumberFormat="0" applyAlignment="0" applyProtection="0"/>
    <xf numFmtId="0" fontId="4" fillId="23" borderId="189" applyNumberFormat="0" applyFont="0" applyAlignment="0" applyProtection="0"/>
    <xf numFmtId="0" fontId="23" fillId="7" borderId="194" applyNumberFormat="0" applyAlignment="0" applyProtection="0"/>
    <xf numFmtId="0" fontId="31" fillId="0" borderId="197" applyNumberFormat="0" applyFill="0" applyAlignment="0" applyProtection="0"/>
    <xf numFmtId="0" fontId="18" fillId="16" borderId="194" applyNumberFormat="0" applyAlignment="0" applyProtection="0"/>
    <xf numFmtId="0" fontId="23" fillId="7" borderId="194" applyNumberFormat="0" applyAlignment="0" applyProtection="0"/>
    <xf numFmtId="0" fontId="18" fillId="16" borderId="194" applyNumberFormat="0" applyAlignment="0" applyProtection="0"/>
    <xf numFmtId="0" fontId="4" fillId="23" borderId="189" applyNumberFormat="0" applyFont="0" applyAlignment="0" applyProtection="0"/>
    <xf numFmtId="0" fontId="26" fillId="16" borderId="196" applyNumberFormat="0" applyAlignment="0" applyProtection="0"/>
    <xf numFmtId="0" fontId="26" fillId="16" borderId="196" applyNumberFormat="0" applyAlignment="0" applyProtection="0"/>
    <xf numFmtId="0" fontId="31" fillId="0" borderId="197" applyNumberFormat="0" applyFill="0" applyAlignment="0" applyProtection="0"/>
    <xf numFmtId="0" fontId="23" fillId="7" borderId="194" applyNumberFormat="0" applyAlignment="0" applyProtection="0"/>
    <xf numFmtId="0" fontId="23" fillId="7" borderId="194" applyNumberFormat="0" applyAlignment="0" applyProtection="0"/>
    <xf numFmtId="0" fontId="31" fillId="0" borderId="197" applyNumberFormat="0" applyFill="0" applyAlignment="0" applyProtection="0"/>
    <xf numFmtId="0" fontId="23" fillId="7" borderId="194" applyNumberFormat="0" applyAlignment="0" applyProtection="0"/>
    <xf numFmtId="0" fontId="4" fillId="23" borderId="189" applyNumberFormat="0" applyFont="0" applyAlignment="0" applyProtection="0"/>
    <xf numFmtId="0" fontId="23" fillId="7" borderId="194" applyNumberFormat="0" applyAlignment="0" applyProtection="0"/>
    <xf numFmtId="0" fontId="23" fillId="7" borderId="194" applyNumberFormat="0" applyAlignment="0" applyProtection="0"/>
    <xf numFmtId="0" fontId="31" fillId="0" borderId="197" applyNumberFormat="0" applyFill="0" applyAlignment="0" applyProtection="0"/>
    <xf numFmtId="0" fontId="4" fillId="23" borderId="189" applyNumberFormat="0" applyFont="0" applyAlignment="0" applyProtection="0"/>
    <xf numFmtId="0" fontId="31" fillId="0" borderId="197" applyNumberFormat="0" applyFill="0" applyAlignment="0" applyProtection="0"/>
    <xf numFmtId="0" fontId="4" fillId="23" borderId="189" applyNumberFormat="0" applyFont="0" applyAlignment="0" applyProtection="0"/>
    <xf numFmtId="0" fontId="31" fillId="0" borderId="197" applyNumberFormat="0" applyFill="0" applyAlignment="0" applyProtection="0"/>
    <xf numFmtId="0" fontId="26" fillId="16" borderId="196" applyNumberFormat="0" applyAlignment="0" applyProtection="0"/>
    <xf numFmtId="0" fontId="26" fillId="16" borderId="196" applyNumberFormat="0" applyAlignment="0" applyProtection="0"/>
    <xf numFmtId="0" fontId="23" fillId="7" borderId="194" applyNumberFormat="0" applyAlignment="0" applyProtection="0"/>
    <xf numFmtId="0" fontId="18" fillId="16" borderId="194" applyNumberFormat="0" applyAlignment="0" applyProtection="0"/>
    <xf numFmtId="0" fontId="4" fillId="23" borderId="189" applyNumberFormat="0" applyFont="0" applyAlignment="0" applyProtection="0"/>
    <xf numFmtId="0" fontId="31" fillId="0" borderId="197" applyNumberFormat="0" applyFill="0" applyAlignment="0" applyProtection="0"/>
    <xf numFmtId="0" fontId="31" fillId="0" borderId="197" applyNumberFormat="0" applyFill="0" applyAlignment="0" applyProtection="0"/>
    <xf numFmtId="0" fontId="23" fillId="7" borderId="194"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26" fillId="16" borderId="196" applyNumberFormat="0" applyAlignment="0" applyProtection="0"/>
    <xf numFmtId="0" fontId="4" fillId="23" borderId="189" applyNumberFormat="0" applyFont="0" applyAlignment="0" applyProtection="0"/>
    <xf numFmtId="0" fontId="26" fillId="16" borderId="196" applyNumberFormat="0" applyAlignment="0" applyProtection="0"/>
    <xf numFmtId="0" fontId="18" fillId="16" borderId="194" applyNumberFormat="0" applyAlignment="0" applyProtection="0"/>
    <xf numFmtId="0" fontId="26" fillId="16" borderId="196" applyNumberFormat="0" applyAlignment="0" applyProtection="0"/>
    <xf numFmtId="0" fontId="31" fillId="0" borderId="197" applyNumberFormat="0" applyFill="0" applyAlignment="0" applyProtection="0"/>
    <xf numFmtId="0" fontId="4" fillId="23" borderId="189" applyNumberFormat="0" applyFont="0" applyAlignment="0" applyProtection="0"/>
    <xf numFmtId="0" fontId="18" fillId="16" borderId="194" applyNumberFormat="0" applyAlignment="0" applyProtection="0"/>
    <xf numFmtId="0" fontId="23" fillId="7" borderId="194" applyNumberFormat="0" applyAlignment="0" applyProtection="0"/>
    <xf numFmtId="0" fontId="4" fillId="23" borderId="189" applyNumberFormat="0" applyFont="0" applyAlignment="0" applyProtection="0"/>
    <xf numFmtId="0" fontId="23" fillId="7" borderId="194"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26" fillId="16" borderId="196" applyNumberFormat="0" applyAlignment="0" applyProtection="0"/>
    <xf numFmtId="0" fontId="23" fillId="7" borderId="194" applyNumberFormat="0" applyAlignment="0" applyProtection="0"/>
    <xf numFmtId="0" fontId="18" fillId="16" borderId="194" applyNumberFormat="0" applyAlignment="0" applyProtection="0"/>
    <xf numFmtId="0" fontId="18" fillId="16" borderId="194"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23" fillId="7" borderId="194" applyNumberFormat="0" applyAlignment="0" applyProtection="0"/>
    <xf numFmtId="0" fontId="23" fillId="7" borderId="194" applyNumberFormat="0" applyAlignment="0" applyProtection="0"/>
    <xf numFmtId="0" fontId="26" fillId="16" borderId="196" applyNumberFormat="0" applyAlignment="0" applyProtection="0"/>
    <xf numFmtId="0" fontId="31" fillId="0" borderId="197" applyNumberFormat="0" applyFill="0" applyAlignment="0" applyProtection="0"/>
    <xf numFmtId="0" fontId="23" fillId="7" borderId="194" applyNumberFormat="0" applyAlignment="0" applyProtection="0"/>
    <xf numFmtId="0" fontId="18" fillId="16" borderId="194" applyNumberFormat="0" applyAlignment="0" applyProtection="0"/>
    <xf numFmtId="0" fontId="18" fillId="16" borderId="194" applyNumberFormat="0" applyAlignment="0" applyProtection="0"/>
    <xf numFmtId="0" fontId="23" fillId="7" borderId="194" applyNumberFormat="0" applyAlignment="0" applyProtection="0"/>
    <xf numFmtId="0" fontId="23" fillId="7" borderId="194" applyNumberFormat="0" applyAlignment="0" applyProtection="0"/>
    <xf numFmtId="0" fontId="26" fillId="16" borderId="196" applyNumberFormat="0" applyAlignment="0" applyProtection="0"/>
    <xf numFmtId="0" fontId="23" fillId="7" borderId="194" applyNumberFormat="0" applyAlignment="0" applyProtection="0"/>
    <xf numFmtId="0" fontId="26" fillId="16" borderId="196" applyNumberFormat="0" applyAlignment="0" applyProtection="0"/>
    <xf numFmtId="0" fontId="31" fillId="0" borderId="197" applyNumberFormat="0" applyFill="0" applyAlignment="0" applyProtection="0"/>
    <xf numFmtId="0" fontId="4" fillId="23" borderId="189" applyNumberFormat="0" applyFont="0" applyAlignment="0" applyProtection="0"/>
    <xf numFmtId="0" fontId="23" fillId="7" borderId="194" applyNumberFormat="0" applyAlignment="0" applyProtection="0"/>
    <xf numFmtId="0" fontId="31" fillId="0" borderId="197" applyNumberFormat="0" applyFill="0" applyAlignment="0" applyProtection="0"/>
    <xf numFmtId="0" fontId="26" fillId="16" borderId="196"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23" fillId="7" borderId="194" applyNumberFormat="0" applyAlignment="0" applyProtection="0"/>
    <xf numFmtId="0" fontId="31" fillId="0" borderId="197" applyNumberFormat="0" applyFill="0" applyAlignment="0" applyProtection="0"/>
    <xf numFmtId="0" fontId="4" fillId="23" borderId="189" applyNumberFormat="0" applyFont="0" applyAlignment="0" applyProtection="0"/>
    <xf numFmtId="0" fontId="31" fillId="0" borderId="197" applyNumberFormat="0" applyFill="0" applyAlignment="0" applyProtection="0"/>
    <xf numFmtId="0" fontId="18" fillId="16" borderId="194" applyNumberFormat="0" applyAlignment="0" applyProtection="0"/>
    <xf numFmtId="0" fontId="23" fillId="7" borderId="194"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3" fillId="7" borderId="194" applyNumberFormat="0" applyAlignment="0" applyProtection="0"/>
    <xf numFmtId="0" fontId="26" fillId="16" borderId="196" applyNumberFormat="0" applyAlignment="0" applyProtection="0"/>
    <xf numFmtId="0" fontId="18" fillId="16" borderId="194" applyNumberFormat="0" applyAlignment="0" applyProtection="0"/>
    <xf numFmtId="0" fontId="18" fillId="16" borderId="194" applyNumberFormat="0" applyAlignment="0" applyProtection="0"/>
    <xf numFmtId="0" fontId="4" fillId="23" borderId="189" applyNumberFormat="0" applyFont="0" applyAlignment="0" applyProtection="0"/>
    <xf numFmtId="0" fontId="31" fillId="0" borderId="197" applyNumberFormat="0" applyFill="0" applyAlignment="0" applyProtection="0"/>
    <xf numFmtId="0" fontId="23" fillId="7" borderId="194" applyNumberFormat="0" applyAlignment="0" applyProtection="0"/>
    <xf numFmtId="0" fontId="4" fillId="23" borderId="189" applyNumberFormat="0" applyFont="0" applyAlignment="0" applyProtection="0"/>
    <xf numFmtId="0" fontId="23" fillId="7" borderId="194" applyNumberFormat="0" applyAlignment="0" applyProtection="0"/>
    <xf numFmtId="0" fontId="31" fillId="0" borderId="197" applyNumberFormat="0" applyFill="0" applyAlignment="0" applyProtection="0"/>
    <xf numFmtId="0" fontId="18" fillId="16" borderId="194" applyNumberFormat="0" applyAlignment="0" applyProtection="0"/>
    <xf numFmtId="0" fontId="23" fillId="7" borderId="194" applyNumberFormat="0" applyAlignment="0" applyProtection="0"/>
    <xf numFmtId="0" fontId="23" fillId="7" borderId="194" applyNumberFormat="0" applyAlignment="0" applyProtection="0"/>
    <xf numFmtId="0" fontId="4" fillId="23" borderId="189" applyNumberFormat="0" applyFont="0" applyAlignment="0" applyProtection="0"/>
    <xf numFmtId="0" fontId="23" fillId="7" borderId="194" applyNumberFormat="0" applyAlignment="0" applyProtection="0"/>
    <xf numFmtId="0" fontId="4" fillId="23" borderId="189" applyNumberFormat="0" applyFont="0" applyAlignment="0" applyProtection="0"/>
    <xf numFmtId="0" fontId="23" fillId="7" borderId="194" applyNumberFormat="0" applyAlignment="0" applyProtection="0"/>
    <xf numFmtId="0" fontId="26" fillId="16" borderId="196" applyNumberFormat="0" applyAlignment="0" applyProtection="0"/>
    <xf numFmtId="0" fontId="4" fillId="23" borderId="189" applyNumberFormat="0" applyFont="0" applyAlignment="0" applyProtection="0"/>
    <xf numFmtId="0" fontId="18" fillId="16" borderId="194" applyNumberFormat="0" applyAlignment="0" applyProtection="0"/>
    <xf numFmtId="0" fontId="26" fillId="16" borderId="196" applyNumberFormat="0" applyAlignment="0" applyProtection="0"/>
    <xf numFmtId="0" fontId="23" fillId="7" borderId="194" applyNumberFormat="0" applyAlignment="0" applyProtection="0"/>
    <xf numFmtId="0" fontId="18" fillId="16" borderId="194" applyNumberFormat="0" applyAlignment="0" applyProtection="0"/>
    <xf numFmtId="0" fontId="23" fillId="7" borderId="194"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4" fillId="23" borderId="189" applyNumberFormat="0" applyFont="0" applyAlignment="0" applyProtection="0"/>
    <xf numFmtId="0" fontId="26" fillId="16" borderId="196" applyNumberFormat="0" applyAlignment="0" applyProtection="0"/>
    <xf numFmtId="0" fontId="18" fillId="16" borderId="194" applyNumberFormat="0" applyAlignment="0" applyProtection="0"/>
    <xf numFmtId="0" fontId="23" fillId="7" borderId="194" applyNumberFormat="0" applyAlignment="0" applyProtection="0"/>
    <xf numFmtId="0" fontId="4" fillId="23" borderId="189" applyNumberFormat="0" applyFont="0" applyAlignment="0" applyProtection="0"/>
    <xf numFmtId="0" fontId="26" fillId="16" borderId="196" applyNumberFormat="0" applyAlignment="0" applyProtection="0"/>
    <xf numFmtId="0" fontId="18" fillId="16" borderId="194" applyNumberFormat="0" applyAlignment="0" applyProtection="0"/>
    <xf numFmtId="0" fontId="26" fillId="16" borderId="196" applyNumberFormat="0" applyAlignment="0" applyProtection="0"/>
    <xf numFmtId="0" fontId="31" fillId="0" borderId="197" applyNumberFormat="0" applyFill="0" applyAlignment="0" applyProtection="0"/>
    <xf numFmtId="0" fontId="26" fillId="16" borderId="196" applyNumberFormat="0" applyAlignment="0" applyProtection="0"/>
    <xf numFmtId="0" fontId="31" fillId="0" borderId="197" applyNumberFormat="0" applyFill="0" applyAlignment="0" applyProtection="0"/>
    <xf numFmtId="0" fontId="4" fillId="23" borderId="189" applyNumberFormat="0" applyFont="0" applyAlignment="0" applyProtection="0"/>
    <xf numFmtId="0" fontId="18" fillId="16" borderId="194" applyNumberFormat="0" applyAlignment="0" applyProtection="0"/>
    <xf numFmtId="0" fontId="4" fillId="23" borderId="189" applyNumberFormat="0" applyFont="0" applyAlignment="0" applyProtection="0"/>
    <xf numFmtId="0" fontId="31" fillId="0" borderId="197" applyNumberFormat="0" applyFill="0" applyAlignment="0" applyProtection="0"/>
    <xf numFmtId="0" fontId="26" fillId="16" borderId="196" applyNumberFormat="0" applyAlignment="0" applyProtection="0"/>
    <xf numFmtId="0" fontId="31" fillId="0" borderId="197" applyNumberFormat="0" applyFill="0" applyAlignment="0" applyProtection="0"/>
    <xf numFmtId="0" fontId="31" fillId="0" borderId="197" applyNumberFormat="0" applyFill="0" applyAlignment="0" applyProtection="0"/>
    <xf numFmtId="0" fontId="26" fillId="16" borderId="196" applyNumberFormat="0" applyAlignment="0" applyProtection="0"/>
    <xf numFmtId="0" fontId="4" fillId="23" borderId="189" applyNumberFormat="0" applyFont="0" applyAlignment="0" applyProtection="0"/>
    <xf numFmtId="0" fontId="23" fillId="7" borderId="194" applyNumberFormat="0" applyAlignment="0" applyProtection="0"/>
    <xf numFmtId="0" fontId="4" fillId="23" borderId="189" applyNumberFormat="0" applyFont="0" applyAlignment="0" applyProtection="0"/>
    <xf numFmtId="0" fontId="31" fillId="0" borderId="197" applyNumberFormat="0" applyFill="0" applyAlignment="0" applyProtection="0"/>
    <xf numFmtId="0" fontId="4" fillId="23" borderId="189" applyNumberFormat="0" applyFont="0" applyAlignment="0" applyProtection="0"/>
    <xf numFmtId="0" fontId="23" fillId="7" borderId="194" applyNumberFormat="0" applyAlignment="0" applyProtection="0"/>
    <xf numFmtId="0" fontId="18" fillId="16" borderId="194" applyNumberFormat="0" applyAlignment="0" applyProtection="0"/>
    <xf numFmtId="0" fontId="31" fillId="0" borderId="197" applyNumberFormat="0" applyFill="0" applyAlignment="0" applyProtection="0"/>
    <xf numFmtId="0" fontId="26" fillId="16" borderId="196" applyNumberFormat="0" applyAlignment="0" applyProtection="0"/>
    <xf numFmtId="0" fontId="23" fillId="7" borderId="194" applyNumberFormat="0" applyAlignment="0" applyProtection="0"/>
    <xf numFmtId="0" fontId="23" fillId="7" borderId="194" applyNumberFormat="0" applyAlignment="0" applyProtection="0"/>
    <xf numFmtId="0" fontId="26" fillId="16" borderId="196" applyNumberFormat="0" applyAlignment="0" applyProtection="0"/>
    <xf numFmtId="0" fontId="4" fillId="23" borderId="189" applyNumberFormat="0" applyFont="0" applyAlignment="0" applyProtection="0"/>
    <xf numFmtId="0" fontId="26" fillId="16" borderId="196" applyNumberFormat="0" applyAlignment="0" applyProtection="0"/>
    <xf numFmtId="0" fontId="18" fillId="16" borderId="194" applyNumberFormat="0" applyAlignment="0" applyProtection="0"/>
    <xf numFmtId="0" fontId="18" fillId="16" borderId="194" applyNumberFormat="0" applyAlignment="0" applyProtection="0"/>
    <xf numFmtId="0" fontId="4" fillId="23" borderId="189" applyNumberFormat="0" applyFont="0" applyAlignment="0" applyProtection="0"/>
    <xf numFmtId="0" fontId="26" fillId="16" borderId="196" applyNumberFormat="0" applyAlignment="0" applyProtection="0"/>
    <xf numFmtId="0" fontId="26" fillId="16" borderId="196" applyNumberFormat="0" applyAlignment="0" applyProtection="0"/>
    <xf numFmtId="0" fontId="4" fillId="23" borderId="189" applyNumberFormat="0" applyFont="0" applyAlignment="0" applyProtection="0"/>
    <xf numFmtId="0" fontId="23" fillId="7" borderId="194" applyNumberFormat="0" applyAlignment="0" applyProtection="0"/>
    <xf numFmtId="0" fontId="18" fillId="16" borderId="194" applyNumberFormat="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4" fillId="23" borderId="189" applyNumberFormat="0" applyFont="0" applyAlignment="0" applyProtection="0"/>
    <xf numFmtId="0" fontId="4" fillId="23" borderId="189" applyNumberFormat="0" applyFont="0" applyAlignment="0" applyProtection="0"/>
    <xf numFmtId="0" fontId="26" fillId="16" borderId="196" applyNumberFormat="0" applyAlignment="0" applyProtection="0"/>
    <xf numFmtId="0" fontId="4" fillId="23" borderId="189" applyNumberFormat="0" applyFont="0" applyAlignment="0" applyProtection="0"/>
    <xf numFmtId="0" fontId="26" fillId="16" borderId="196" applyNumberFormat="0" applyAlignment="0" applyProtection="0"/>
    <xf numFmtId="0" fontId="18" fillId="16" borderId="194" applyNumberFormat="0" applyAlignment="0" applyProtection="0"/>
    <xf numFmtId="0" fontId="23" fillId="7" borderId="194" applyNumberFormat="0" applyAlignment="0" applyProtection="0"/>
    <xf numFmtId="0" fontId="26" fillId="16" borderId="196" applyNumberFormat="0" applyAlignment="0" applyProtection="0"/>
    <xf numFmtId="0" fontId="23" fillId="7" borderId="194"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23" fillId="7" borderId="194" applyNumberFormat="0" applyAlignment="0" applyProtection="0"/>
    <xf numFmtId="0" fontId="4" fillId="23" borderId="189" applyNumberFormat="0" applyFont="0" applyAlignment="0" applyProtection="0"/>
    <xf numFmtId="0" fontId="31" fillId="0" borderId="197" applyNumberFormat="0" applyFill="0" applyAlignment="0" applyProtection="0"/>
    <xf numFmtId="0" fontId="4" fillId="23" borderId="189" applyNumberFormat="0" applyFont="0" applyAlignment="0" applyProtection="0"/>
    <xf numFmtId="0" fontId="26" fillId="16" borderId="196" applyNumberFormat="0" applyAlignment="0" applyProtection="0"/>
    <xf numFmtId="0" fontId="31" fillId="0" borderId="197" applyNumberFormat="0" applyFill="0" applyAlignment="0" applyProtection="0"/>
    <xf numFmtId="0" fontId="4" fillId="23" borderId="189" applyNumberFormat="0" applyFont="0" applyAlignment="0" applyProtection="0"/>
    <xf numFmtId="0" fontId="23" fillId="7" borderId="194" applyNumberFormat="0" applyAlignment="0" applyProtection="0"/>
    <xf numFmtId="0" fontId="23" fillId="7" borderId="194" applyNumberFormat="0" applyAlignment="0" applyProtection="0"/>
    <xf numFmtId="0" fontId="18" fillId="16" borderId="194"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23" fillId="7" borderId="194" applyNumberFormat="0" applyAlignment="0" applyProtection="0"/>
    <xf numFmtId="0" fontId="23" fillId="7" borderId="194" applyNumberFormat="0" applyAlignment="0" applyProtection="0"/>
    <xf numFmtId="0" fontId="31" fillId="0" borderId="197" applyNumberFormat="0" applyFill="0" applyAlignment="0" applyProtection="0"/>
    <xf numFmtId="0" fontId="4" fillId="23" borderId="189" applyNumberFormat="0" applyFont="0" applyAlignment="0" applyProtection="0"/>
    <xf numFmtId="0" fontId="4" fillId="23" borderId="189" applyNumberFormat="0" applyFont="0" applyAlignment="0" applyProtection="0"/>
    <xf numFmtId="0" fontId="18" fillId="16" borderId="194" applyNumberFormat="0" applyAlignment="0" applyProtection="0"/>
    <xf numFmtId="0" fontId="23" fillId="7" borderId="194" applyNumberFormat="0" applyAlignment="0" applyProtection="0"/>
    <xf numFmtId="0" fontId="26" fillId="16" borderId="196" applyNumberFormat="0" applyAlignment="0" applyProtection="0"/>
    <xf numFmtId="0" fontId="18" fillId="16" borderId="194" applyNumberFormat="0" applyAlignment="0" applyProtection="0"/>
    <xf numFmtId="0" fontId="26" fillId="16" borderId="196" applyNumberFormat="0" applyAlignment="0" applyProtection="0"/>
    <xf numFmtId="0" fontId="31" fillId="0" borderId="197" applyNumberFormat="0" applyFill="0" applyAlignment="0" applyProtection="0"/>
    <xf numFmtId="0" fontId="23" fillId="7" borderId="194" applyNumberFormat="0" applyAlignment="0" applyProtection="0"/>
    <xf numFmtId="0" fontId="26" fillId="16" borderId="196" applyNumberFormat="0" applyAlignment="0" applyProtection="0"/>
    <xf numFmtId="0" fontId="4" fillId="23" borderId="189" applyNumberFormat="0" applyFont="0" applyAlignment="0" applyProtection="0"/>
    <xf numFmtId="0" fontId="23" fillId="7" borderId="194" applyNumberFormat="0" applyAlignment="0" applyProtection="0"/>
    <xf numFmtId="0" fontId="18" fillId="16" borderId="194" applyNumberFormat="0" applyAlignment="0" applyProtection="0"/>
    <xf numFmtId="0" fontId="4" fillId="23" borderId="189" applyNumberFormat="0" applyFont="0" applyAlignment="0" applyProtection="0"/>
    <xf numFmtId="0" fontId="26" fillId="16" borderId="196"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4" fillId="23" borderId="189" applyNumberFormat="0" applyFont="0" applyAlignment="0" applyProtection="0"/>
    <xf numFmtId="0" fontId="18" fillId="16" borderId="194" applyNumberFormat="0" applyAlignment="0" applyProtection="0"/>
    <xf numFmtId="0" fontId="23" fillId="7" borderId="194" applyNumberFormat="0" applyAlignment="0" applyProtection="0"/>
    <xf numFmtId="0" fontId="31" fillId="0" borderId="197" applyNumberFormat="0" applyFill="0" applyAlignment="0" applyProtection="0"/>
    <xf numFmtId="0" fontId="18" fillId="16" borderId="194"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26" fillId="16" borderId="196" applyNumberFormat="0" applyAlignment="0" applyProtection="0"/>
    <xf numFmtId="0" fontId="4" fillId="23" borderId="189" applyNumberFormat="0" applyFont="0" applyAlignment="0" applyProtection="0"/>
    <xf numFmtId="0" fontId="26" fillId="16" borderId="196" applyNumberFormat="0" applyAlignment="0" applyProtection="0"/>
    <xf numFmtId="0" fontId="31" fillId="0" borderId="197" applyNumberFormat="0" applyFill="0" applyAlignment="0" applyProtection="0"/>
    <xf numFmtId="0" fontId="18" fillId="16" borderId="194" applyNumberFormat="0" applyAlignment="0" applyProtection="0"/>
    <xf numFmtId="0" fontId="23" fillId="7" borderId="194"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31" fillId="0" borderId="197" applyNumberFormat="0" applyFill="0" applyAlignment="0" applyProtection="0"/>
    <xf numFmtId="0" fontId="23" fillId="7" borderId="194" applyNumberFormat="0" applyAlignment="0" applyProtection="0"/>
    <xf numFmtId="0" fontId="18" fillId="16" borderId="194" applyNumberFormat="0" applyAlignment="0" applyProtection="0"/>
    <xf numFmtId="0" fontId="31" fillId="0" borderId="197" applyNumberFormat="0" applyFill="0" applyAlignment="0" applyProtection="0"/>
    <xf numFmtId="0" fontId="26" fillId="16" borderId="196" applyNumberFormat="0" applyAlignment="0" applyProtection="0"/>
    <xf numFmtId="0" fontId="18" fillId="16" borderId="194" applyNumberFormat="0" applyAlignment="0" applyProtection="0"/>
    <xf numFmtId="0" fontId="4" fillId="23" borderId="189" applyNumberFormat="0" applyFont="0" applyAlignment="0" applyProtection="0"/>
    <xf numFmtId="0" fontId="26" fillId="16" borderId="196" applyNumberFormat="0" applyAlignment="0" applyProtection="0"/>
    <xf numFmtId="0" fontId="23" fillId="7" borderId="194" applyNumberFormat="0" applyAlignment="0" applyProtection="0"/>
    <xf numFmtId="0" fontId="23" fillId="7" borderId="194" applyNumberFormat="0" applyAlignment="0" applyProtection="0"/>
    <xf numFmtId="0" fontId="26" fillId="16" borderId="196" applyNumberFormat="0" applyAlignment="0" applyProtection="0"/>
    <xf numFmtId="0" fontId="23" fillId="7" borderId="194" applyNumberFormat="0" applyAlignment="0" applyProtection="0"/>
    <xf numFmtId="0" fontId="31" fillId="0" borderId="197" applyNumberFormat="0" applyFill="0" applyAlignment="0" applyProtection="0"/>
    <xf numFmtId="0" fontId="31" fillId="0" borderId="197" applyNumberFormat="0" applyFill="0" applyAlignment="0" applyProtection="0"/>
    <xf numFmtId="0" fontId="26" fillId="16" borderId="196" applyNumberFormat="0" applyAlignment="0" applyProtection="0"/>
    <xf numFmtId="0" fontId="23" fillId="7" borderId="194" applyNumberFormat="0" applyAlignment="0" applyProtection="0"/>
    <xf numFmtId="0" fontId="18" fillId="16" borderId="194" applyNumberFormat="0" applyAlignment="0" applyProtection="0"/>
    <xf numFmtId="0" fontId="18" fillId="16" borderId="194" applyNumberFormat="0" applyAlignment="0" applyProtection="0"/>
    <xf numFmtId="0" fontId="4" fillId="23" borderId="189" applyNumberFormat="0" applyFont="0" applyAlignment="0" applyProtection="0"/>
    <xf numFmtId="0" fontId="23" fillId="7" borderId="194" applyNumberFormat="0" applyAlignment="0" applyProtection="0"/>
    <xf numFmtId="0" fontId="26" fillId="16" borderId="196" applyNumberFormat="0" applyAlignment="0" applyProtection="0"/>
    <xf numFmtId="0" fontId="26" fillId="16" borderId="196" applyNumberFormat="0" applyAlignment="0" applyProtection="0"/>
    <xf numFmtId="0" fontId="4" fillId="23" borderId="189" applyNumberFormat="0" applyFont="0" applyAlignment="0" applyProtection="0"/>
    <xf numFmtId="0" fontId="31" fillId="0" borderId="197" applyNumberFormat="0" applyFill="0" applyAlignment="0" applyProtection="0"/>
    <xf numFmtId="0" fontId="23" fillId="7" borderId="194" applyNumberFormat="0" applyAlignment="0" applyProtection="0"/>
    <xf numFmtId="0" fontId="4" fillId="23" borderId="189" applyNumberFormat="0" applyFont="0" applyAlignment="0" applyProtection="0"/>
    <xf numFmtId="0" fontId="18" fillId="16" borderId="194"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26" fillId="16" borderId="196" applyNumberFormat="0" applyAlignment="0" applyProtection="0"/>
    <xf numFmtId="0" fontId="26" fillId="16" borderId="196"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4" fillId="23" borderId="189" applyNumberFormat="0" applyFont="0" applyAlignment="0" applyProtection="0"/>
    <xf numFmtId="0" fontId="31" fillId="0" borderId="197" applyNumberFormat="0" applyFill="0" applyAlignment="0" applyProtection="0"/>
    <xf numFmtId="0" fontId="4" fillId="23" borderId="189" applyNumberFormat="0" applyFont="0" applyAlignment="0" applyProtection="0"/>
    <xf numFmtId="0" fontId="18" fillId="16" borderId="194" applyNumberFormat="0" applyAlignment="0" applyProtection="0"/>
    <xf numFmtId="0" fontId="26" fillId="16" borderId="196" applyNumberFormat="0" applyAlignment="0" applyProtection="0"/>
    <xf numFmtId="0" fontId="23" fillId="7" borderId="194" applyNumberFormat="0" applyAlignment="0" applyProtection="0"/>
    <xf numFmtId="0" fontId="31" fillId="0" borderId="197" applyNumberFormat="0" applyFill="0" applyAlignment="0" applyProtection="0"/>
    <xf numFmtId="0" fontId="23" fillId="7" borderId="194" applyNumberFormat="0" applyAlignment="0" applyProtection="0"/>
    <xf numFmtId="0" fontId="31" fillId="0" borderId="197" applyNumberFormat="0" applyFill="0" applyAlignment="0" applyProtection="0"/>
    <xf numFmtId="0" fontId="31" fillId="0" borderId="197" applyNumberFormat="0" applyFill="0" applyAlignment="0" applyProtection="0"/>
    <xf numFmtId="0" fontId="23" fillId="7" borderId="194" applyNumberFormat="0" applyAlignment="0" applyProtection="0"/>
    <xf numFmtId="0" fontId="31" fillId="0" borderId="197" applyNumberFormat="0" applyFill="0" applyAlignment="0" applyProtection="0"/>
    <xf numFmtId="0" fontId="23" fillId="7" borderId="194" applyNumberFormat="0" applyAlignment="0" applyProtection="0"/>
    <xf numFmtId="0" fontId="31" fillId="0" borderId="197" applyNumberFormat="0" applyFill="0" applyAlignment="0" applyProtection="0"/>
    <xf numFmtId="0" fontId="26" fillId="16" borderId="196" applyNumberFormat="0" applyAlignment="0" applyProtection="0"/>
    <xf numFmtId="0" fontId="18" fillId="16" borderId="194" applyNumberFormat="0" applyAlignment="0" applyProtection="0"/>
    <xf numFmtId="0" fontId="4" fillId="23" borderId="189" applyNumberFormat="0" applyFont="0" applyAlignment="0" applyProtection="0"/>
    <xf numFmtId="0" fontId="18" fillId="16" borderId="194" applyNumberFormat="0" applyAlignment="0" applyProtection="0"/>
    <xf numFmtId="0" fontId="26" fillId="16" borderId="196" applyNumberFormat="0" applyAlignment="0" applyProtection="0"/>
    <xf numFmtId="0" fontId="23" fillId="7" borderId="194" applyNumberFormat="0" applyAlignment="0" applyProtection="0"/>
    <xf numFmtId="0" fontId="18" fillId="16" borderId="194"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26" fillId="16" borderId="196" applyNumberFormat="0" applyAlignment="0" applyProtection="0"/>
    <xf numFmtId="0" fontId="31" fillId="0" borderId="197" applyNumberFormat="0" applyFill="0" applyAlignment="0" applyProtection="0"/>
    <xf numFmtId="0" fontId="4" fillId="23" borderId="189" applyNumberFormat="0" applyFont="0" applyAlignment="0" applyProtection="0"/>
    <xf numFmtId="0" fontId="26" fillId="16" borderId="196" applyNumberFormat="0" applyAlignment="0" applyProtection="0"/>
    <xf numFmtId="0" fontId="4" fillId="23" borderId="189" applyNumberFormat="0" applyFont="0" applyAlignment="0" applyProtection="0"/>
    <xf numFmtId="0" fontId="31" fillId="0" borderId="197" applyNumberFormat="0" applyFill="0" applyAlignment="0" applyProtection="0"/>
    <xf numFmtId="0" fontId="4" fillId="23" borderId="189" applyNumberFormat="0" applyFont="0" applyAlignment="0" applyProtection="0"/>
    <xf numFmtId="0" fontId="26" fillId="16" borderId="196" applyNumberFormat="0" applyAlignment="0" applyProtection="0"/>
    <xf numFmtId="0" fontId="18" fillId="16" borderId="194" applyNumberFormat="0" applyAlignment="0" applyProtection="0"/>
    <xf numFmtId="0" fontId="26" fillId="16" borderId="196" applyNumberFormat="0" applyAlignment="0" applyProtection="0"/>
    <xf numFmtId="43" fontId="33" fillId="0" borderId="0" applyFont="0" applyFill="0" applyBorder="0" applyAlignment="0" applyProtection="0"/>
    <xf numFmtId="0" fontId="26" fillId="16" borderId="196" applyNumberFormat="0" applyAlignment="0" applyProtection="0"/>
    <xf numFmtId="0" fontId="23" fillId="7" borderId="194" applyNumberFormat="0" applyAlignment="0" applyProtection="0"/>
    <xf numFmtId="0" fontId="31" fillId="0" borderId="197" applyNumberFormat="0" applyFill="0" applyAlignment="0" applyProtection="0"/>
    <xf numFmtId="0" fontId="18" fillId="16" borderId="194" applyNumberFormat="0" applyAlignment="0" applyProtection="0"/>
    <xf numFmtId="0" fontId="31" fillId="0" borderId="197" applyNumberFormat="0" applyFill="0" applyAlignment="0" applyProtection="0"/>
    <xf numFmtId="0" fontId="18" fillId="16" borderId="194" applyNumberFormat="0" applyAlignment="0" applyProtection="0"/>
    <xf numFmtId="0" fontId="4" fillId="23" borderId="189" applyNumberFormat="0" applyFont="0" applyAlignment="0" applyProtection="0"/>
    <xf numFmtId="0" fontId="31" fillId="0" borderId="197" applyNumberFormat="0" applyFill="0" applyAlignment="0" applyProtection="0"/>
    <xf numFmtId="0" fontId="18" fillId="16" borderId="194" applyNumberFormat="0" applyAlignment="0" applyProtection="0"/>
    <xf numFmtId="0" fontId="23" fillId="7" borderId="194" applyNumberFormat="0" applyAlignment="0" applyProtection="0"/>
    <xf numFmtId="0" fontId="18" fillId="16" borderId="194"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26" fillId="16" borderId="196" applyNumberFormat="0" applyAlignment="0" applyProtection="0"/>
    <xf numFmtId="0" fontId="18" fillId="16" borderId="194" applyNumberFormat="0" applyAlignment="0" applyProtection="0"/>
    <xf numFmtId="0" fontId="31" fillId="0" borderId="197" applyNumberFormat="0" applyFill="0" applyAlignment="0" applyProtection="0"/>
    <xf numFmtId="0" fontId="4" fillId="23" borderId="189" applyNumberFormat="0" applyFont="0" applyAlignment="0" applyProtection="0"/>
    <xf numFmtId="0" fontId="31" fillId="0" borderId="197" applyNumberFormat="0" applyFill="0" applyAlignment="0" applyProtection="0"/>
    <xf numFmtId="0" fontId="4" fillId="23" borderId="189" applyNumberFormat="0" applyFont="0" applyAlignment="0" applyProtection="0"/>
    <xf numFmtId="0" fontId="4" fillId="23" borderId="189" applyNumberFormat="0" applyFont="0" applyAlignment="0" applyProtection="0"/>
    <xf numFmtId="0" fontId="31" fillId="0" borderId="197" applyNumberFormat="0" applyFill="0" applyAlignment="0" applyProtection="0"/>
    <xf numFmtId="0" fontId="4" fillId="23" borderId="189" applyNumberFormat="0" applyFont="0" applyAlignment="0" applyProtection="0"/>
    <xf numFmtId="0" fontId="26" fillId="16" borderId="196" applyNumberFormat="0" applyAlignment="0" applyProtection="0"/>
    <xf numFmtId="0" fontId="31" fillId="0" borderId="197" applyNumberFormat="0" applyFill="0" applyAlignment="0" applyProtection="0"/>
    <xf numFmtId="0" fontId="4" fillId="23" borderId="189" applyNumberFormat="0" applyFont="0" applyAlignment="0" applyProtection="0"/>
    <xf numFmtId="0" fontId="4" fillId="23" borderId="189" applyNumberFormat="0" applyFont="0" applyAlignment="0" applyProtection="0"/>
    <xf numFmtId="0" fontId="18" fillId="16" borderId="194" applyNumberFormat="0" applyAlignment="0" applyProtection="0"/>
    <xf numFmtId="0" fontId="26" fillId="16" borderId="196" applyNumberFormat="0" applyAlignment="0" applyProtection="0"/>
    <xf numFmtId="0" fontId="31" fillId="0" borderId="197" applyNumberFormat="0" applyFill="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31" fillId="0" borderId="197" applyNumberFormat="0" applyFill="0" applyAlignment="0" applyProtection="0"/>
    <xf numFmtId="0" fontId="23" fillId="7" borderId="194" applyNumberFormat="0" applyAlignment="0" applyProtection="0"/>
    <xf numFmtId="0" fontId="31" fillId="0" borderId="197" applyNumberFormat="0" applyFill="0" applyAlignment="0" applyProtection="0"/>
    <xf numFmtId="0" fontId="26" fillId="16" borderId="196" applyNumberFormat="0" applyAlignment="0" applyProtection="0"/>
    <xf numFmtId="0" fontId="31" fillId="0" borderId="197" applyNumberFormat="0" applyFill="0" applyAlignment="0" applyProtection="0"/>
    <xf numFmtId="0" fontId="18" fillId="16" borderId="194" applyNumberFormat="0" applyAlignment="0" applyProtection="0"/>
    <xf numFmtId="0" fontId="31" fillId="0" borderId="197" applyNumberFormat="0" applyFill="0" applyAlignment="0" applyProtection="0"/>
    <xf numFmtId="0" fontId="26" fillId="16" borderId="196" applyNumberFormat="0" applyAlignment="0" applyProtection="0"/>
    <xf numFmtId="0" fontId="4" fillId="23" borderId="189" applyNumberFormat="0" applyFont="0" applyAlignment="0" applyProtection="0"/>
    <xf numFmtId="0" fontId="23" fillId="7" borderId="194" applyNumberFormat="0" applyAlignment="0" applyProtection="0"/>
    <xf numFmtId="0" fontId="18" fillId="16" borderId="194" applyNumberFormat="0" applyAlignment="0" applyProtection="0"/>
    <xf numFmtId="0" fontId="23" fillId="7" borderId="194" applyNumberFormat="0" applyAlignment="0" applyProtection="0"/>
    <xf numFmtId="0" fontId="18" fillId="16" borderId="194" applyNumberFormat="0" applyAlignment="0" applyProtection="0"/>
    <xf numFmtId="0" fontId="26" fillId="16" borderId="196" applyNumberFormat="0" applyAlignment="0" applyProtection="0"/>
    <xf numFmtId="0" fontId="4" fillId="23" borderId="189" applyNumberFormat="0" applyFont="0" applyAlignment="0" applyProtection="0"/>
    <xf numFmtId="0" fontId="26" fillId="16" borderId="196" applyNumberFormat="0" applyAlignment="0" applyProtection="0"/>
    <xf numFmtId="0" fontId="4" fillId="23" borderId="189" applyNumberFormat="0" applyFont="0" applyAlignment="0" applyProtection="0"/>
    <xf numFmtId="0" fontId="18" fillId="16" borderId="194"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23" fillId="7" borderId="194" applyNumberFormat="0" applyAlignment="0" applyProtection="0"/>
    <xf numFmtId="0" fontId="23" fillId="7" borderId="194" applyNumberFormat="0" applyAlignment="0" applyProtection="0"/>
    <xf numFmtId="0" fontId="18" fillId="16" borderId="194" applyNumberFormat="0" applyAlignment="0" applyProtection="0"/>
    <xf numFmtId="0" fontId="23" fillId="7" borderId="194" applyNumberFormat="0" applyAlignment="0" applyProtection="0"/>
    <xf numFmtId="0" fontId="31" fillId="0" borderId="197" applyNumberFormat="0" applyFill="0" applyAlignment="0" applyProtection="0"/>
    <xf numFmtId="0" fontId="18" fillId="16" borderId="194" applyNumberFormat="0" applyAlignment="0" applyProtection="0"/>
    <xf numFmtId="0" fontId="31" fillId="0" borderId="197" applyNumberFormat="0" applyFill="0" applyAlignment="0" applyProtection="0"/>
    <xf numFmtId="0" fontId="23" fillId="7" borderId="194" applyNumberFormat="0" applyAlignment="0" applyProtection="0"/>
    <xf numFmtId="0" fontId="31" fillId="0" borderId="197" applyNumberFormat="0" applyFill="0" applyAlignment="0" applyProtection="0"/>
    <xf numFmtId="0" fontId="18" fillId="16" borderId="194" applyNumberFormat="0" applyAlignment="0" applyProtection="0"/>
    <xf numFmtId="0" fontId="31" fillId="0" borderId="197" applyNumberFormat="0" applyFill="0" applyAlignment="0" applyProtection="0"/>
    <xf numFmtId="0" fontId="4" fillId="23" borderId="189" applyNumberFormat="0" applyFont="0" applyAlignment="0" applyProtection="0"/>
    <xf numFmtId="0" fontId="18" fillId="16" borderId="194" applyNumberFormat="0" applyAlignment="0" applyProtection="0"/>
    <xf numFmtId="0" fontId="18" fillId="16" borderId="194" applyNumberFormat="0" applyAlignment="0" applyProtection="0"/>
    <xf numFmtId="0" fontId="26" fillId="16" borderId="196" applyNumberFormat="0" applyAlignment="0" applyProtection="0"/>
    <xf numFmtId="0" fontId="4" fillId="23" borderId="189" applyNumberFormat="0" applyFont="0" applyAlignment="0" applyProtection="0"/>
    <xf numFmtId="0" fontId="26" fillId="16" borderId="196" applyNumberFormat="0" applyAlignment="0" applyProtection="0"/>
    <xf numFmtId="0" fontId="23" fillId="7" borderId="194" applyNumberFormat="0" applyAlignment="0" applyProtection="0"/>
    <xf numFmtId="0" fontId="23" fillId="7" borderId="194" applyNumberFormat="0" applyAlignment="0" applyProtection="0"/>
    <xf numFmtId="0" fontId="26" fillId="16" borderId="196" applyNumberFormat="0" applyAlignment="0" applyProtection="0"/>
    <xf numFmtId="0" fontId="18" fillId="16" borderId="194" applyNumberFormat="0" applyAlignment="0" applyProtection="0"/>
    <xf numFmtId="0" fontId="4" fillId="23" borderId="189" applyNumberFormat="0" applyFont="0" applyAlignment="0" applyProtection="0"/>
    <xf numFmtId="0" fontId="31" fillId="0" borderId="197" applyNumberFormat="0" applyFill="0" applyAlignment="0" applyProtection="0"/>
    <xf numFmtId="0" fontId="23" fillId="7" borderId="194"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18" fillId="16" borderId="194" applyNumberFormat="0" applyAlignment="0" applyProtection="0"/>
    <xf numFmtId="0" fontId="23" fillId="7" borderId="194" applyNumberFormat="0" applyAlignment="0" applyProtection="0"/>
    <xf numFmtId="0" fontId="23" fillId="7" borderId="194" applyNumberFormat="0" applyAlignment="0" applyProtection="0"/>
    <xf numFmtId="0" fontId="4" fillId="23" borderId="189" applyNumberFormat="0" applyFont="0" applyAlignment="0" applyProtection="0"/>
    <xf numFmtId="0" fontId="23" fillId="7" borderId="194" applyNumberFormat="0" applyAlignment="0" applyProtection="0"/>
    <xf numFmtId="0" fontId="26" fillId="16" borderId="196" applyNumberFormat="0" applyAlignment="0" applyProtection="0"/>
    <xf numFmtId="0" fontId="4" fillId="23" borderId="189" applyNumberFormat="0" applyFont="0" applyAlignment="0" applyProtection="0"/>
    <xf numFmtId="0" fontId="18" fillId="16" borderId="194" applyNumberFormat="0" applyAlignment="0" applyProtection="0"/>
    <xf numFmtId="0" fontId="31" fillId="0" borderId="197" applyNumberFormat="0" applyFill="0" applyAlignment="0" applyProtection="0"/>
    <xf numFmtId="0" fontId="26" fillId="16" borderId="196" applyNumberFormat="0" applyAlignment="0" applyProtection="0"/>
    <xf numFmtId="0" fontId="23" fillId="7" borderId="194" applyNumberFormat="0" applyAlignment="0" applyProtection="0"/>
    <xf numFmtId="0" fontId="26" fillId="16" borderId="196" applyNumberFormat="0" applyAlignment="0" applyProtection="0"/>
    <xf numFmtId="0" fontId="31" fillId="0" borderId="197" applyNumberFormat="0" applyFill="0" applyAlignment="0" applyProtection="0"/>
    <xf numFmtId="0" fontId="26" fillId="16" borderId="196" applyNumberFormat="0" applyAlignment="0" applyProtection="0"/>
    <xf numFmtId="0" fontId="23" fillId="7" borderId="194" applyNumberFormat="0" applyAlignment="0" applyProtection="0"/>
    <xf numFmtId="0" fontId="26" fillId="16" borderId="196" applyNumberFormat="0" applyAlignment="0" applyProtection="0"/>
    <xf numFmtId="0" fontId="23" fillId="7" borderId="194" applyNumberFormat="0" applyAlignment="0" applyProtection="0"/>
    <xf numFmtId="0" fontId="23" fillId="7" borderId="194" applyNumberFormat="0" applyAlignment="0" applyProtection="0"/>
    <xf numFmtId="0" fontId="4" fillId="23" borderId="189" applyNumberFormat="0" applyFont="0" applyAlignment="0" applyProtection="0"/>
    <xf numFmtId="0" fontId="31" fillId="0" borderId="197" applyNumberFormat="0" applyFill="0" applyAlignment="0" applyProtection="0"/>
    <xf numFmtId="0" fontId="23" fillId="7" borderId="194" applyNumberFormat="0" applyAlignment="0" applyProtection="0"/>
    <xf numFmtId="0" fontId="18" fillId="16" borderId="194" applyNumberFormat="0" applyAlignment="0" applyProtection="0"/>
    <xf numFmtId="0" fontId="31" fillId="0" borderId="197" applyNumberFormat="0" applyFill="0" applyAlignment="0" applyProtection="0"/>
    <xf numFmtId="0" fontId="18" fillId="16" borderId="194" applyNumberFormat="0" applyAlignment="0" applyProtection="0"/>
    <xf numFmtId="0" fontId="23" fillId="7" borderId="194" applyNumberFormat="0" applyAlignment="0" applyProtection="0"/>
    <xf numFmtId="0" fontId="31" fillId="0" borderId="197" applyNumberFormat="0" applyFill="0" applyAlignment="0" applyProtection="0"/>
    <xf numFmtId="0" fontId="23" fillId="7" borderId="194" applyNumberFormat="0" applyAlignment="0" applyProtection="0"/>
    <xf numFmtId="0" fontId="31" fillId="0" borderId="197" applyNumberFormat="0" applyFill="0" applyAlignment="0" applyProtection="0"/>
    <xf numFmtId="0" fontId="23" fillId="7" borderId="194" applyNumberFormat="0" applyAlignment="0" applyProtection="0"/>
    <xf numFmtId="0" fontId="4" fillId="23" borderId="189" applyNumberFormat="0" applyFont="0" applyAlignment="0" applyProtection="0"/>
    <xf numFmtId="0" fontId="31" fillId="0" borderId="197" applyNumberFormat="0" applyFill="0" applyAlignment="0" applyProtection="0"/>
    <xf numFmtId="0" fontId="23" fillId="7" borderId="194" applyNumberFormat="0" applyAlignment="0" applyProtection="0"/>
    <xf numFmtId="0" fontId="26" fillId="16" borderId="196" applyNumberFormat="0" applyAlignment="0" applyProtection="0"/>
    <xf numFmtId="0" fontId="23" fillId="7" borderId="194" applyNumberFormat="0" applyAlignment="0" applyProtection="0"/>
    <xf numFmtId="0" fontId="26" fillId="16" borderId="196" applyNumberFormat="0" applyAlignment="0" applyProtection="0"/>
    <xf numFmtId="0" fontId="26" fillId="16" borderId="196" applyNumberFormat="0" applyAlignment="0" applyProtection="0"/>
    <xf numFmtId="0" fontId="31" fillId="0" borderId="197" applyNumberFormat="0" applyFill="0" applyAlignment="0" applyProtection="0"/>
    <xf numFmtId="0" fontId="18" fillId="16" borderId="194" applyNumberFormat="0" applyAlignment="0" applyProtection="0"/>
    <xf numFmtId="0" fontId="26" fillId="16" borderId="196" applyNumberFormat="0" applyAlignment="0" applyProtection="0"/>
    <xf numFmtId="0" fontId="18" fillId="16" borderId="194" applyNumberFormat="0" applyAlignment="0" applyProtection="0"/>
    <xf numFmtId="0" fontId="4" fillId="23" borderId="189" applyNumberFormat="0" applyFont="0" applyAlignment="0" applyProtection="0"/>
    <xf numFmtId="0" fontId="26" fillId="16" borderId="196" applyNumberFormat="0" applyAlignment="0" applyProtection="0"/>
    <xf numFmtId="0" fontId="26" fillId="16" borderId="196" applyNumberFormat="0" applyAlignment="0" applyProtection="0"/>
    <xf numFmtId="0" fontId="4" fillId="23" borderId="189" applyNumberFormat="0" applyFont="0" applyAlignment="0" applyProtection="0"/>
    <xf numFmtId="0" fontId="26" fillId="16" borderId="196" applyNumberFormat="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26" fillId="16" borderId="196"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31" fillId="0" borderId="197" applyNumberFormat="0" applyFill="0" applyAlignment="0" applyProtection="0"/>
    <xf numFmtId="0" fontId="23" fillId="7" borderId="194"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31" fillId="0" borderId="197" applyNumberFormat="0" applyFill="0" applyAlignment="0" applyProtection="0"/>
    <xf numFmtId="0" fontId="23" fillId="7" borderId="194" applyNumberFormat="0" applyAlignment="0" applyProtection="0"/>
    <xf numFmtId="0" fontId="26" fillId="16" borderId="196" applyNumberFormat="0" applyAlignment="0" applyProtection="0"/>
    <xf numFmtId="0" fontId="18" fillId="16" borderId="194" applyNumberFormat="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23" fillId="7" borderId="194" applyNumberFormat="0" applyAlignment="0" applyProtection="0"/>
    <xf numFmtId="0" fontId="26" fillId="16" borderId="196" applyNumberFormat="0" applyAlignment="0" applyProtection="0"/>
    <xf numFmtId="0" fontId="26" fillId="16" borderId="196" applyNumberFormat="0" applyAlignment="0" applyProtection="0"/>
    <xf numFmtId="0" fontId="23" fillId="7" borderId="194" applyNumberFormat="0" applyAlignment="0" applyProtection="0"/>
    <xf numFmtId="0" fontId="26" fillId="16" borderId="196" applyNumberFormat="0" applyAlignment="0" applyProtection="0"/>
    <xf numFmtId="0" fontId="23" fillId="7" borderId="194" applyNumberFormat="0" applyAlignment="0" applyProtection="0"/>
    <xf numFmtId="0" fontId="23" fillId="7" borderId="194" applyNumberFormat="0" applyAlignment="0" applyProtection="0"/>
    <xf numFmtId="0" fontId="31" fillId="0" borderId="197" applyNumberFormat="0" applyFill="0" applyAlignment="0" applyProtection="0"/>
    <xf numFmtId="0" fontId="4" fillId="23" borderId="189" applyNumberFormat="0" applyFont="0" applyAlignment="0" applyProtection="0"/>
    <xf numFmtId="0" fontId="18" fillId="16" borderId="194"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31" fillId="0" borderId="197" applyNumberFormat="0" applyFill="0" applyAlignment="0" applyProtection="0"/>
    <xf numFmtId="0" fontId="4" fillId="23" borderId="189" applyNumberFormat="0" applyFont="0" applyAlignment="0" applyProtection="0"/>
    <xf numFmtId="0" fontId="31" fillId="0" borderId="197" applyNumberFormat="0" applyFill="0" applyAlignment="0" applyProtection="0"/>
    <xf numFmtId="0" fontId="23" fillId="7" borderId="194" applyNumberFormat="0" applyAlignment="0" applyProtection="0"/>
    <xf numFmtId="0" fontId="23" fillId="7" borderId="194" applyNumberFormat="0" applyAlignment="0" applyProtection="0"/>
    <xf numFmtId="0" fontId="4" fillId="23" borderId="189" applyNumberFormat="0" applyFont="0" applyAlignment="0" applyProtection="0"/>
    <xf numFmtId="0" fontId="26" fillId="16" borderId="196" applyNumberFormat="0" applyAlignment="0" applyProtection="0"/>
    <xf numFmtId="0" fontId="31" fillId="0" borderId="197" applyNumberFormat="0" applyFill="0" applyAlignment="0" applyProtection="0"/>
    <xf numFmtId="0" fontId="23" fillId="7" borderId="194" applyNumberFormat="0" applyAlignment="0" applyProtection="0"/>
    <xf numFmtId="0" fontId="23" fillId="7" borderId="194" applyNumberFormat="0" applyAlignment="0" applyProtection="0"/>
    <xf numFmtId="0" fontId="18" fillId="16" borderId="194" applyNumberFormat="0" applyAlignment="0" applyProtection="0"/>
    <xf numFmtId="0" fontId="26" fillId="16" borderId="196" applyNumberFormat="0" applyAlignment="0" applyProtection="0"/>
    <xf numFmtId="0" fontId="4" fillId="23" borderId="189" applyNumberFormat="0" applyFont="0" applyAlignment="0" applyProtection="0"/>
    <xf numFmtId="0" fontId="26" fillId="16" borderId="196" applyNumberFormat="0" applyAlignment="0" applyProtection="0"/>
    <xf numFmtId="0" fontId="4" fillId="23" borderId="189" applyNumberFormat="0" applyFont="0" applyAlignment="0" applyProtection="0"/>
    <xf numFmtId="0" fontId="26" fillId="16" borderId="196" applyNumberFormat="0" applyAlignment="0" applyProtection="0"/>
    <xf numFmtId="0" fontId="18" fillId="16" borderId="194" applyNumberFormat="0" applyAlignment="0" applyProtection="0"/>
    <xf numFmtId="0" fontId="26" fillId="16" borderId="196" applyNumberFormat="0" applyAlignment="0" applyProtection="0"/>
    <xf numFmtId="0" fontId="18" fillId="16"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31" fillId="0" borderId="197" applyNumberFormat="0" applyFill="0" applyAlignment="0" applyProtection="0"/>
    <xf numFmtId="0" fontId="23" fillId="7" borderId="194"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23" fillId="7" borderId="194" applyNumberFormat="0" applyAlignment="0" applyProtection="0"/>
    <xf numFmtId="0" fontId="31" fillId="0" borderId="197" applyNumberFormat="0" applyFill="0" applyAlignment="0" applyProtection="0"/>
    <xf numFmtId="0" fontId="26" fillId="16" borderId="196" applyNumberFormat="0" applyAlignment="0" applyProtection="0"/>
    <xf numFmtId="0" fontId="23" fillId="7" borderId="194" applyNumberFormat="0" applyAlignment="0" applyProtection="0"/>
    <xf numFmtId="0" fontId="18" fillId="16" borderId="194" applyNumberFormat="0" applyAlignment="0" applyProtection="0"/>
    <xf numFmtId="0" fontId="4" fillId="23" borderId="189" applyNumberFormat="0" applyFont="0" applyAlignment="0" applyProtection="0"/>
    <xf numFmtId="0" fontId="18" fillId="16" borderId="194" applyNumberFormat="0" applyAlignment="0" applyProtection="0"/>
    <xf numFmtId="0" fontId="4" fillId="23" borderId="189" applyNumberFormat="0" applyFont="0" applyAlignment="0" applyProtection="0"/>
    <xf numFmtId="0" fontId="26" fillId="16" borderId="196" applyNumberFormat="0" applyAlignment="0" applyProtection="0"/>
    <xf numFmtId="0" fontId="26" fillId="16" borderId="196" applyNumberFormat="0" applyAlignment="0" applyProtection="0"/>
    <xf numFmtId="0" fontId="18" fillId="16" borderId="194" applyNumberFormat="0" applyAlignment="0" applyProtection="0"/>
    <xf numFmtId="0" fontId="26" fillId="16" borderId="196" applyNumberFormat="0" applyAlignment="0" applyProtection="0"/>
    <xf numFmtId="0" fontId="18" fillId="16" borderId="194" applyNumberFormat="0" applyAlignment="0" applyProtection="0"/>
    <xf numFmtId="0" fontId="4" fillId="23" borderId="189" applyNumberFormat="0" applyFont="0" applyAlignment="0" applyProtection="0"/>
    <xf numFmtId="0" fontId="23" fillId="7" borderId="194" applyNumberFormat="0" applyAlignment="0" applyProtection="0"/>
    <xf numFmtId="0" fontId="18" fillId="16" borderId="194" applyNumberFormat="0" applyAlignment="0" applyProtection="0"/>
    <xf numFmtId="0" fontId="4" fillId="23" borderId="189" applyNumberFormat="0" applyFont="0" applyAlignment="0" applyProtection="0"/>
    <xf numFmtId="0" fontId="18" fillId="16" borderId="194" applyNumberFormat="0" applyAlignment="0" applyProtection="0"/>
    <xf numFmtId="0" fontId="4" fillId="23" borderId="189" applyNumberFormat="0" applyFont="0" applyAlignment="0" applyProtection="0"/>
    <xf numFmtId="0" fontId="26" fillId="16" borderId="196" applyNumberFormat="0" applyAlignment="0" applyProtection="0"/>
    <xf numFmtId="0" fontId="18" fillId="16" borderId="194" applyNumberFormat="0" applyAlignment="0" applyProtection="0"/>
    <xf numFmtId="0" fontId="23" fillId="7" borderId="194" applyNumberFormat="0" applyAlignment="0" applyProtection="0"/>
    <xf numFmtId="0" fontId="4" fillId="23" borderId="189" applyNumberFormat="0" applyFont="0" applyAlignment="0" applyProtection="0"/>
    <xf numFmtId="0" fontId="18" fillId="16" borderId="194" applyNumberFormat="0" applyAlignment="0" applyProtection="0"/>
    <xf numFmtId="0" fontId="4" fillId="23" borderId="189" applyNumberFormat="0" applyFont="0" applyAlignment="0" applyProtection="0"/>
    <xf numFmtId="0" fontId="18" fillId="16" borderId="194" applyNumberFormat="0" applyAlignment="0" applyProtection="0"/>
    <xf numFmtId="0" fontId="18" fillId="16" borderId="194" applyNumberFormat="0" applyAlignment="0" applyProtection="0"/>
    <xf numFmtId="0" fontId="23" fillId="7" borderId="194" applyNumberFormat="0" applyAlignment="0" applyProtection="0"/>
    <xf numFmtId="0" fontId="26" fillId="16" borderId="196" applyNumberFormat="0" applyAlignment="0" applyProtection="0"/>
    <xf numFmtId="0" fontId="23" fillId="7" borderId="194" applyNumberFormat="0" applyAlignment="0" applyProtection="0"/>
    <xf numFmtId="0" fontId="23" fillId="7" borderId="194" applyNumberFormat="0" applyAlignment="0" applyProtection="0"/>
    <xf numFmtId="0" fontId="26" fillId="16" borderId="196" applyNumberFormat="0" applyAlignment="0" applyProtection="0"/>
    <xf numFmtId="0" fontId="26" fillId="16" borderId="196" applyNumberFormat="0" applyAlignment="0" applyProtection="0"/>
    <xf numFmtId="0" fontId="4" fillId="23" borderId="189" applyNumberFormat="0" applyFont="0" applyAlignment="0" applyProtection="0"/>
    <xf numFmtId="0" fontId="26" fillId="16" borderId="196" applyNumberFormat="0" applyAlignment="0" applyProtection="0"/>
    <xf numFmtId="0" fontId="31" fillId="0" borderId="197" applyNumberFormat="0" applyFill="0" applyAlignment="0" applyProtection="0"/>
    <xf numFmtId="0" fontId="4" fillId="23" borderId="189" applyNumberFormat="0" applyFont="0" applyAlignment="0" applyProtection="0"/>
    <xf numFmtId="0" fontId="31" fillId="0" borderId="197" applyNumberFormat="0" applyFill="0" applyAlignment="0" applyProtection="0"/>
    <xf numFmtId="0" fontId="26" fillId="16" borderId="196" applyNumberFormat="0" applyAlignment="0" applyProtection="0"/>
    <xf numFmtId="0" fontId="31" fillId="0" borderId="197" applyNumberFormat="0" applyFill="0" applyAlignment="0" applyProtection="0"/>
    <xf numFmtId="0" fontId="18" fillId="16" borderId="194" applyNumberFormat="0" applyAlignment="0" applyProtection="0"/>
    <xf numFmtId="0" fontId="18" fillId="16" borderId="194" applyNumberFormat="0" applyAlignment="0" applyProtection="0"/>
    <xf numFmtId="0" fontId="26" fillId="16" borderId="196"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26" fillId="16" borderId="196" applyNumberFormat="0" applyAlignment="0" applyProtection="0"/>
    <xf numFmtId="0" fontId="4" fillId="23" borderId="189" applyNumberFormat="0" applyFont="0" applyAlignment="0" applyProtection="0"/>
    <xf numFmtId="0" fontId="18" fillId="16" borderId="194" applyNumberFormat="0" applyAlignment="0" applyProtection="0"/>
    <xf numFmtId="0" fontId="26" fillId="16" borderId="196" applyNumberFormat="0" applyAlignment="0" applyProtection="0"/>
    <xf numFmtId="0" fontId="4" fillId="23" borderId="189" applyNumberFormat="0" applyFont="0" applyAlignment="0" applyProtection="0"/>
    <xf numFmtId="0" fontId="18" fillId="16" borderId="194" applyNumberFormat="0" applyAlignment="0" applyProtection="0"/>
    <xf numFmtId="0" fontId="23" fillId="7" borderId="194" applyNumberFormat="0" applyAlignment="0" applyProtection="0"/>
    <xf numFmtId="0" fontId="26" fillId="16" borderId="196" applyNumberFormat="0" applyAlignment="0" applyProtection="0"/>
    <xf numFmtId="0" fontId="18" fillId="16" borderId="194" applyNumberFormat="0" applyAlignment="0" applyProtection="0"/>
    <xf numFmtId="0" fontId="4" fillId="23" borderId="189" applyNumberFormat="0" applyFont="0" applyAlignment="0" applyProtection="0"/>
    <xf numFmtId="0" fontId="23" fillId="7" borderId="194" applyNumberFormat="0" applyAlignment="0" applyProtection="0"/>
    <xf numFmtId="0" fontId="23" fillId="7" borderId="194" applyNumberFormat="0" applyAlignment="0" applyProtection="0"/>
    <xf numFmtId="0" fontId="26" fillId="16" borderId="196" applyNumberFormat="0" applyAlignment="0" applyProtection="0"/>
    <xf numFmtId="0" fontId="18" fillId="16" borderId="194"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23" fillId="7" borderId="194" applyNumberFormat="0" applyAlignment="0" applyProtection="0"/>
    <xf numFmtId="0" fontId="18" fillId="16" borderId="194" applyNumberFormat="0" applyAlignment="0" applyProtection="0"/>
    <xf numFmtId="0" fontId="31" fillId="0" borderId="197" applyNumberFormat="0" applyFill="0" applyAlignment="0" applyProtection="0"/>
    <xf numFmtId="0" fontId="23" fillId="7" borderId="194" applyNumberFormat="0" applyAlignment="0" applyProtection="0"/>
    <xf numFmtId="0" fontId="26" fillId="16" borderId="196" applyNumberFormat="0" applyAlignment="0" applyProtection="0"/>
    <xf numFmtId="0" fontId="4" fillId="23" borderId="189" applyNumberFormat="0" applyFon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31" fillId="0" borderId="197" applyNumberFormat="0" applyFill="0" applyAlignment="0" applyProtection="0"/>
    <xf numFmtId="0" fontId="31" fillId="0" borderId="197" applyNumberFormat="0" applyFill="0" applyAlignment="0" applyProtection="0"/>
    <xf numFmtId="0" fontId="23" fillId="7" borderId="194" applyNumberFormat="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4" fillId="23" borderId="189" applyNumberFormat="0" applyFont="0" applyAlignment="0" applyProtection="0"/>
    <xf numFmtId="0" fontId="23" fillId="7" borderId="194" applyNumberFormat="0" applyAlignment="0" applyProtection="0"/>
    <xf numFmtId="0" fontId="4" fillId="23" borderId="189" applyNumberFormat="0" applyFont="0" applyAlignment="0" applyProtection="0"/>
    <xf numFmtId="0" fontId="31" fillId="0" borderId="197" applyNumberFormat="0" applyFill="0" applyAlignment="0" applyProtection="0"/>
    <xf numFmtId="0" fontId="4" fillId="23" borderId="189" applyNumberFormat="0" applyFont="0" applyAlignment="0" applyProtection="0"/>
    <xf numFmtId="0" fontId="18" fillId="16" borderId="194" applyNumberFormat="0" applyAlignment="0" applyProtection="0"/>
    <xf numFmtId="0" fontId="4" fillId="23" borderId="189" applyNumberFormat="0" applyFon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18" fillId="16" borderId="194" applyNumberFormat="0" applyAlignment="0" applyProtection="0"/>
    <xf numFmtId="0" fontId="18" fillId="16" borderId="194"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31" fillId="0" borderId="197" applyNumberFormat="0" applyFill="0" applyAlignment="0" applyProtection="0"/>
    <xf numFmtId="0" fontId="31" fillId="0" borderId="197" applyNumberFormat="0" applyFill="0" applyAlignment="0" applyProtection="0"/>
    <xf numFmtId="0" fontId="4" fillId="23" borderId="189" applyNumberFormat="0" applyFont="0" applyAlignment="0" applyProtection="0"/>
    <xf numFmtId="0" fontId="31" fillId="0" borderId="197" applyNumberFormat="0" applyFill="0" applyAlignment="0" applyProtection="0"/>
    <xf numFmtId="0" fontId="18" fillId="16" borderId="194" applyNumberFormat="0" applyAlignment="0" applyProtection="0"/>
    <xf numFmtId="0" fontId="26" fillId="16" borderId="196" applyNumberFormat="0" applyAlignment="0" applyProtection="0"/>
    <xf numFmtId="0" fontId="23" fillId="7" borderId="194" applyNumberFormat="0" applyAlignment="0" applyProtection="0"/>
    <xf numFmtId="0" fontId="23" fillId="7" borderId="194" applyNumberFormat="0" applyAlignment="0" applyProtection="0"/>
    <xf numFmtId="0" fontId="31" fillId="0" borderId="197" applyNumberFormat="0" applyFill="0" applyAlignment="0" applyProtection="0"/>
    <xf numFmtId="0" fontId="18" fillId="16" borderId="194"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18" fillId="16" borderId="194" applyNumberFormat="0" applyAlignment="0" applyProtection="0"/>
    <xf numFmtId="0" fontId="18" fillId="16" borderId="194" applyNumberFormat="0" applyAlignment="0" applyProtection="0"/>
    <xf numFmtId="0" fontId="26" fillId="16" borderId="196" applyNumberFormat="0" applyAlignment="0" applyProtection="0"/>
    <xf numFmtId="0" fontId="26" fillId="16" borderId="196" applyNumberFormat="0" applyAlignment="0" applyProtection="0"/>
    <xf numFmtId="0" fontId="23" fillId="7" borderId="194" applyNumberFormat="0" applyAlignment="0" applyProtection="0"/>
    <xf numFmtId="0" fontId="18" fillId="16" borderId="194" applyNumberFormat="0" applyAlignment="0" applyProtection="0"/>
    <xf numFmtId="0" fontId="23" fillId="7" borderId="194" applyNumberFormat="0" applyAlignment="0" applyProtection="0"/>
    <xf numFmtId="0" fontId="18" fillId="16" borderId="194" applyNumberFormat="0" applyAlignment="0" applyProtection="0"/>
    <xf numFmtId="0" fontId="23" fillId="7" borderId="194" applyNumberFormat="0" applyAlignment="0" applyProtection="0"/>
    <xf numFmtId="0" fontId="18" fillId="16" borderId="194" applyNumberFormat="0" applyAlignment="0" applyProtection="0"/>
    <xf numFmtId="0" fontId="4" fillId="23" borderId="189" applyNumberFormat="0" applyFont="0" applyAlignment="0" applyProtection="0"/>
    <xf numFmtId="0" fontId="31" fillId="0" borderId="197" applyNumberFormat="0" applyFill="0" applyAlignment="0" applyProtection="0"/>
    <xf numFmtId="0" fontId="4" fillId="23" borderId="189" applyNumberFormat="0" applyFont="0" applyAlignment="0" applyProtection="0"/>
    <xf numFmtId="0" fontId="23" fillId="7" borderId="194" applyNumberFormat="0" applyAlignment="0" applyProtection="0"/>
    <xf numFmtId="0" fontId="23" fillId="7" borderId="194" applyNumberFormat="0" applyAlignment="0" applyProtection="0"/>
    <xf numFmtId="0" fontId="4" fillId="23" borderId="189" applyNumberFormat="0" applyFont="0" applyAlignment="0" applyProtection="0"/>
    <xf numFmtId="0" fontId="18" fillId="16" borderId="194" applyNumberFormat="0" applyAlignment="0" applyProtection="0"/>
    <xf numFmtId="0" fontId="23" fillId="7" borderId="194"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23" fillId="7" borderId="194" applyNumberFormat="0" applyAlignment="0" applyProtection="0"/>
    <xf numFmtId="0" fontId="4" fillId="23" borderId="189" applyNumberFormat="0" applyFont="0" applyAlignment="0" applyProtection="0"/>
    <xf numFmtId="0" fontId="23" fillId="7" borderId="194" applyNumberFormat="0" applyAlignment="0" applyProtection="0"/>
    <xf numFmtId="0" fontId="31" fillId="0" borderId="197" applyNumberFormat="0" applyFill="0" applyAlignment="0" applyProtection="0"/>
    <xf numFmtId="0" fontId="26" fillId="16" borderId="196" applyNumberFormat="0" applyAlignment="0" applyProtection="0"/>
    <xf numFmtId="0" fontId="4" fillId="23" borderId="189" applyNumberFormat="0" applyFont="0" applyAlignment="0" applyProtection="0"/>
    <xf numFmtId="0" fontId="26" fillId="16" borderId="196" applyNumberFormat="0" applyAlignment="0" applyProtection="0"/>
    <xf numFmtId="0" fontId="4" fillId="23" borderId="189" applyNumberFormat="0" applyFont="0" applyAlignment="0" applyProtection="0"/>
    <xf numFmtId="0" fontId="18" fillId="16" borderId="194" applyNumberFormat="0" applyAlignment="0" applyProtection="0"/>
    <xf numFmtId="0" fontId="31" fillId="0" borderId="197" applyNumberFormat="0" applyFill="0" applyAlignment="0" applyProtection="0"/>
    <xf numFmtId="0" fontId="26" fillId="16" borderId="196" applyNumberFormat="0" applyAlignment="0" applyProtection="0"/>
    <xf numFmtId="0" fontId="23" fillId="7" borderId="194" applyNumberFormat="0" applyAlignment="0" applyProtection="0"/>
    <xf numFmtId="0" fontId="18" fillId="16" borderId="194" applyNumberFormat="0" applyAlignment="0" applyProtection="0"/>
    <xf numFmtId="0" fontId="18" fillId="16" borderId="194" applyNumberFormat="0" applyAlignment="0" applyProtection="0"/>
    <xf numFmtId="0" fontId="26" fillId="16" borderId="196" applyNumberFormat="0" applyAlignment="0" applyProtection="0"/>
    <xf numFmtId="0" fontId="31" fillId="0" borderId="197" applyNumberFormat="0" applyFill="0" applyAlignment="0" applyProtection="0"/>
    <xf numFmtId="0" fontId="23" fillId="7" borderId="194" applyNumberFormat="0" applyAlignment="0" applyProtection="0"/>
    <xf numFmtId="0" fontId="4" fillId="23" borderId="189" applyNumberFormat="0" applyFont="0" applyAlignment="0" applyProtection="0"/>
    <xf numFmtId="0" fontId="18" fillId="16" borderId="194" applyNumberFormat="0" applyAlignment="0" applyProtection="0"/>
    <xf numFmtId="0" fontId="31" fillId="0" borderId="197" applyNumberFormat="0" applyFill="0" applyAlignment="0" applyProtection="0"/>
    <xf numFmtId="0" fontId="23" fillId="7" borderId="194" applyNumberFormat="0" applyAlignment="0" applyProtection="0"/>
    <xf numFmtId="0" fontId="4" fillId="23" borderId="189" applyNumberFormat="0" applyFont="0" applyAlignment="0" applyProtection="0"/>
    <xf numFmtId="0" fontId="26" fillId="16" borderId="196" applyNumberFormat="0" applyAlignment="0" applyProtection="0"/>
    <xf numFmtId="0" fontId="31" fillId="0" borderId="197" applyNumberFormat="0" applyFill="0" applyAlignment="0" applyProtection="0"/>
    <xf numFmtId="0" fontId="4" fillId="23" borderId="189" applyNumberFormat="0" applyFont="0" applyAlignment="0" applyProtection="0"/>
    <xf numFmtId="0" fontId="23" fillId="7" borderId="194" applyNumberFormat="0" applyAlignment="0" applyProtection="0"/>
    <xf numFmtId="0" fontId="26" fillId="16" borderId="196" applyNumberFormat="0" applyAlignment="0" applyProtection="0"/>
    <xf numFmtId="0" fontId="23" fillId="7" borderId="194" applyNumberFormat="0" applyAlignment="0" applyProtection="0"/>
    <xf numFmtId="0" fontId="31" fillId="0" borderId="197" applyNumberFormat="0" applyFill="0" applyAlignment="0" applyProtection="0"/>
    <xf numFmtId="0" fontId="26" fillId="16" borderId="196" applyNumberFormat="0" applyAlignment="0" applyProtection="0"/>
    <xf numFmtId="0" fontId="23" fillId="7" borderId="194" applyNumberFormat="0" applyAlignment="0" applyProtection="0"/>
    <xf numFmtId="0" fontId="18" fillId="16" borderId="194" applyNumberFormat="0" applyAlignment="0" applyProtection="0"/>
    <xf numFmtId="0" fontId="31" fillId="0" borderId="197" applyNumberFormat="0" applyFill="0" applyAlignment="0" applyProtection="0"/>
    <xf numFmtId="0" fontId="26" fillId="16" borderId="196"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26" fillId="16" borderId="196" applyNumberFormat="0" applyAlignment="0" applyProtection="0"/>
    <xf numFmtId="0" fontId="23" fillId="7" borderId="194" applyNumberFormat="0" applyAlignment="0" applyProtection="0"/>
    <xf numFmtId="0" fontId="18" fillId="16" borderId="194" applyNumberFormat="0" applyAlignment="0" applyProtection="0"/>
    <xf numFmtId="0" fontId="31" fillId="0" borderId="197" applyNumberFormat="0" applyFill="0" applyAlignment="0" applyProtection="0"/>
    <xf numFmtId="0" fontId="26" fillId="16" borderId="196" applyNumberFormat="0" applyAlignment="0" applyProtection="0"/>
    <xf numFmtId="0" fontId="18" fillId="16" borderId="194" applyNumberFormat="0" applyAlignment="0" applyProtection="0"/>
    <xf numFmtId="0" fontId="31" fillId="0" borderId="197" applyNumberFormat="0" applyFill="0" applyAlignment="0" applyProtection="0"/>
    <xf numFmtId="0" fontId="26" fillId="16" borderId="196" applyNumberFormat="0" applyAlignment="0" applyProtection="0"/>
    <xf numFmtId="0" fontId="18" fillId="16" borderId="194" applyNumberFormat="0" applyAlignment="0" applyProtection="0"/>
    <xf numFmtId="0" fontId="26" fillId="16" borderId="196" applyNumberFormat="0" applyAlignment="0" applyProtection="0"/>
    <xf numFmtId="0" fontId="18" fillId="16" borderId="194" applyNumberFormat="0" applyAlignment="0" applyProtection="0"/>
    <xf numFmtId="0" fontId="26" fillId="16" borderId="196" applyNumberFormat="0" applyAlignment="0" applyProtection="0"/>
    <xf numFmtId="0" fontId="23" fillId="7" borderId="194" applyNumberFormat="0" applyAlignment="0" applyProtection="0"/>
    <xf numFmtId="0" fontId="4" fillId="23" borderId="189" applyNumberFormat="0" applyFont="0" applyAlignment="0" applyProtection="0"/>
    <xf numFmtId="0" fontId="26" fillId="16" borderId="196" applyNumberFormat="0" applyAlignment="0" applyProtection="0"/>
    <xf numFmtId="0" fontId="18" fillId="16" borderId="194" applyNumberFormat="0" applyAlignment="0" applyProtection="0"/>
    <xf numFmtId="0" fontId="23" fillId="7" borderId="194"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4" fillId="23" borderId="189" applyNumberFormat="0" applyFont="0" applyAlignment="0" applyProtection="0"/>
    <xf numFmtId="0" fontId="23" fillId="7" borderId="194" applyNumberFormat="0" applyAlignment="0" applyProtection="0"/>
    <xf numFmtId="0" fontId="23" fillId="7" borderId="194" applyNumberFormat="0" applyAlignment="0" applyProtection="0"/>
    <xf numFmtId="0" fontId="18" fillId="16" borderId="194" applyNumberFormat="0" applyAlignment="0" applyProtection="0"/>
    <xf numFmtId="0" fontId="4" fillId="23" borderId="189" applyNumberFormat="0" applyFont="0" applyAlignment="0" applyProtection="0"/>
    <xf numFmtId="0" fontId="31" fillId="0" borderId="197" applyNumberFormat="0" applyFill="0" applyAlignment="0" applyProtection="0"/>
    <xf numFmtId="0" fontId="18" fillId="16" borderId="194"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18" fillId="16" borderId="194" applyNumberFormat="0" applyAlignment="0" applyProtection="0"/>
    <xf numFmtId="0" fontId="26" fillId="16" borderId="196" applyNumberFormat="0" applyAlignment="0" applyProtection="0"/>
    <xf numFmtId="0" fontId="23" fillId="7" borderId="194" applyNumberFormat="0" applyAlignment="0" applyProtection="0"/>
    <xf numFmtId="0" fontId="4" fillId="23" borderId="189" applyNumberFormat="0" applyFont="0" applyAlignment="0" applyProtection="0"/>
    <xf numFmtId="0" fontId="18" fillId="16" borderId="194" applyNumberFormat="0" applyAlignment="0" applyProtection="0"/>
    <xf numFmtId="0" fontId="4" fillId="23" borderId="189" applyNumberFormat="0" applyFont="0" applyAlignment="0" applyProtection="0"/>
    <xf numFmtId="0" fontId="18" fillId="16" borderId="194" applyNumberFormat="0" applyAlignment="0" applyProtection="0"/>
    <xf numFmtId="0" fontId="23" fillId="7" borderId="194" applyNumberFormat="0" applyAlignment="0" applyProtection="0"/>
    <xf numFmtId="0" fontId="18" fillId="16" borderId="194" applyNumberFormat="0" applyAlignment="0" applyProtection="0"/>
    <xf numFmtId="0" fontId="26" fillId="16" borderId="196" applyNumberFormat="0" applyAlignment="0" applyProtection="0"/>
    <xf numFmtId="0" fontId="26" fillId="16" borderId="196" applyNumberFormat="0" applyAlignment="0" applyProtection="0"/>
    <xf numFmtId="0" fontId="31" fillId="0" borderId="197" applyNumberFormat="0" applyFill="0" applyAlignment="0" applyProtection="0"/>
    <xf numFmtId="0" fontId="4" fillId="23" borderId="189" applyNumberFormat="0" applyFont="0" applyAlignment="0" applyProtection="0"/>
    <xf numFmtId="0" fontId="26" fillId="16" borderId="196" applyNumberFormat="0" applyAlignment="0" applyProtection="0"/>
    <xf numFmtId="0" fontId="26" fillId="16" borderId="196" applyNumberFormat="0" applyAlignment="0" applyProtection="0"/>
    <xf numFmtId="0" fontId="23" fillId="7" borderId="194" applyNumberFormat="0" applyAlignment="0" applyProtection="0"/>
    <xf numFmtId="0" fontId="23" fillId="7" borderId="194" applyNumberFormat="0" applyAlignment="0" applyProtection="0"/>
    <xf numFmtId="0" fontId="18" fillId="16" borderId="194" applyNumberFormat="0" applyAlignment="0" applyProtection="0"/>
    <xf numFmtId="0" fontId="26" fillId="16" borderId="196" applyNumberFormat="0" applyAlignment="0" applyProtection="0"/>
    <xf numFmtId="0" fontId="31" fillId="0" borderId="197" applyNumberFormat="0" applyFill="0" applyAlignment="0" applyProtection="0"/>
    <xf numFmtId="0" fontId="18" fillId="16" borderId="194" applyNumberFormat="0" applyAlignment="0" applyProtection="0"/>
    <xf numFmtId="0" fontId="26" fillId="16" borderId="196" applyNumberFormat="0" applyAlignment="0" applyProtection="0"/>
    <xf numFmtId="0" fontId="18" fillId="16" borderId="194" applyNumberFormat="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23" fillId="7" borderId="194" applyNumberFormat="0" applyAlignment="0" applyProtection="0"/>
    <xf numFmtId="0" fontId="4" fillId="23" borderId="189" applyNumberFormat="0" applyFont="0" applyAlignment="0" applyProtection="0"/>
    <xf numFmtId="0" fontId="18" fillId="16" borderId="194" applyNumberFormat="0" applyAlignment="0" applyProtection="0"/>
    <xf numFmtId="0" fontId="4" fillId="23" borderId="189" applyNumberFormat="0" applyFont="0" applyAlignment="0" applyProtection="0"/>
    <xf numFmtId="0" fontId="18" fillId="16" borderId="194" applyNumberFormat="0" applyAlignment="0" applyProtection="0"/>
    <xf numFmtId="0" fontId="23" fillId="7" borderId="194" applyNumberFormat="0" applyAlignment="0" applyProtection="0"/>
    <xf numFmtId="0" fontId="26" fillId="16" borderId="196" applyNumberFormat="0" applyAlignment="0" applyProtection="0"/>
    <xf numFmtId="0" fontId="18" fillId="16" borderId="194" applyNumberFormat="0" applyAlignment="0" applyProtection="0"/>
    <xf numFmtId="0" fontId="26" fillId="16" borderId="196" applyNumberFormat="0" applyAlignment="0" applyProtection="0"/>
    <xf numFmtId="0" fontId="4" fillId="23" borderId="189" applyNumberFormat="0" applyFon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26" fillId="16" borderId="196" applyNumberFormat="0" applyAlignment="0" applyProtection="0"/>
    <xf numFmtId="43" fontId="33" fillId="0" borderId="0" applyFont="0" applyFill="0" applyBorder="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6" fillId="16" borderId="196" applyNumberFormat="0" applyAlignment="0" applyProtection="0"/>
    <xf numFmtId="0" fontId="4" fillId="23" borderId="189" applyNumberFormat="0" applyFont="0" applyAlignment="0" applyProtection="0"/>
    <xf numFmtId="0" fontId="31" fillId="0" borderId="197" applyNumberFormat="0" applyFill="0" applyAlignment="0" applyProtection="0"/>
    <xf numFmtId="0" fontId="23" fillId="7" borderId="194" applyNumberFormat="0" applyAlignment="0" applyProtection="0"/>
    <xf numFmtId="0" fontId="23" fillId="7" borderId="194" applyNumberFormat="0" applyAlignment="0" applyProtection="0"/>
    <xf numFmtId="0" fontId="26" fillId="16" borderId="196" applyNumberFormat="0" applyAlignment="0" applyProtection="0"/>
    <xf numFmtId="0" fontId="23" fillId="7"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4" fillId="23" borderId="189" applyNumberFormat="0" applyFont="0" applyAlignment="0" applyProtection="0"/>
    <xf numFmtId="0" fontId="18" fillId="16" borderId="194" applyNumberFormat="0" applyAlignment="0" applyProtection="0"/>
    <xf numFmtId="0" fontId="23" fillId="7" borderId="194" applyNumberFormat="0" applyAlignment="0" applyProtection="0"/>
    <xf numFmtId="0" fontId="26" fillId="16" borderId="196" applyNumberFormat="0" applyAlignment="0" applyProtection="0"/>
    <xf numFmtId="0" fontId="18" fillId="16" borderId="194" applyNumberFormat="0" applyAlignment="0" applyProtection="0"/>
    <xf numFmtId="0" fontId="18" fillId="16" borderId="194" applyNumberFormat="0" applyAlignment="0" applyProtection="0"/>
    <xf numFmtId="0" fontId="4" fillId="23" borderId="189" applyNumberFormat="0" applyFont="0" applyAlignment="0" applyProtection="0"/>
    <xf numFmtId="0" fontId="23" fillId="7" borderId="194" applyNumberFormat="0" applyAlignment="0" applyProtection="0"/>
    <xf numFmtId="0" fontId="26" fillId="16" borderId="196" applyNumberFormat="0" applyAlignment="0" applyProtection="0"/>
    <xf numFmtId="0" fontId="23" fillId="7" borderId="194" applyNumberFormat="0" applyAlignment="0" applyProtection="0"/>
    <xf numFmtId="0" fontId="18" fillId="16" borderId="194" applyNumberFormat="0" applyAlignment="0" applyProtection="0"/>
    <xf numFmtId="0" fontId="31" fillId="0" borderId="197" applyNumberFormat="0" applyFill="0" applyAlignment="0" applyProtection="0"/>
    <xf numFmtId="0" fontId="23" fillId="7" borderId="194" applyNumberFormat="0" applyAlignment="0" applyProtection="0"/>
    <xf numFmtId="0" fontId="31" fillId="0" borderId="197" applyNumberFormat="0" applyFill="0" applyAlignment="0" applyProtection="0"/>
    <xf numFmtId="0" fontId="31" fillId="0" borderId="197" applyNumberFormat="0" applyFill="0" applyAlignment="0" applyProtection="0"/>
    <xf numFmtId="0" fontId="18" fillId="16" borderId="194" applyNumberFormat="0" applyAlignment="0" applyProtection="0"/>
    <xf numFmtId="0" fontId="23" fillId="7" borderId="194" applyNumberFormat="0" applyAlignment="0" applyProtection="0"/>
    <xf numFmtId="0" fontId="31" fillId="0" borderId="197" applyNumberFormat="0" applyFill="0" applyAlignment="0" applyProtection="0"/>
    <xf numFmtId="0" fontId="18" fillId="16" borderId="194" applyNumberFormat="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18" fillId="16" borderId="194" applyNumberFormat="0" applyAlignment="0" applyProtection="0"/>
    <xf numFmtId="0" fontId="31" fillId="0" borderId="197" applyNumberFormat="0" applyFill="0" applyAlignment="0" applyProtection="0"/>
    <xf numFmtId="0" fontId="4" fillId="23" borderId="189" applyNumberFormat="0" applyFont="0" applyAlignment="0" applyProtection="0"/>
    <xf numFmtId="0" fontId="23" fillId="7" borderId="194" applyNumberFormat="0" applyAlignment="0" applyProtection="0"/>
    <xf numFmtId="0" fontId="18" fillId="16" borderId="194" applyNumberFormat="0" applyAlignment="0" applyProtection="0"/>
    <xf numFmtId="0" fontId="18" fillId="16" borderId="194" applyNumberFormat="0" applyAlignment="0" applyProtection="0"/>
    <xf numFmtId="0" fontId="31" fillId="0" borderId="197" applyNumberFormat="0" applyFill="0" applyAlignment="0" applyProtection="0"/>
    <xf numFmtId="0" fontId="31" fillId="0" borderId="197" applyNumberFormat="0" applyFill="0" applyAlignment="0" applyProtection="0"/>
    <xf numFmtId="0" fontId="18" fillId="16" borderId="194" applyNumberFormat="0" applyAlignment="0" applyProtection="0"/>
    <xf numFmtId="0" fontId="23" fillId="7" borderId="194" applyNumberFormat="0" applyAlignment="0" applyProtection="0"/>
    <xf numFmtId="0" fontId="18" fillId="16" borderId="194" applyNumberFormat="0" applyAlignment="0" applyProtection="0"/>
    <xf numFmtId="0" fontId="23" fillId="7" borderId="194" applyNumberFormat="0" applyAlignment="0" applyProtection="0"/>
    <xf numFmtId="0" fontId="18" fillId="16" borderId="194" applyNumberFormat="0" applyAlignment="0" applyProtection="0"/>
    <xf numFmtId="0" fontId="31" fillId="0" borderId="197" applyNumberFormat="0" applyFill="0" applyAlignment="0" applyProtection="0"/>
    <xf numFmtId="0" fontId="23" fillId="7" borderId="194" applyNumberFormat="0" applyAlignment="0" applyProtection="0"/>
    <xf numFmtId="0" fontId="18" fillId="16" borderId="194" applyNumberFormat="0" applyAlignment="0" applyProtection="0"/>
    <xf numFmtId="0" fontId="26" fillId="16" borderId="196" applyNumberFormat="0" applyAlignment="0" applyProtection="0"/>
    <xf numFmtId="0" fontId="31" fillId="0" borderId="197" applyNumberFormat="0" applyFill="0" applyAlignment="0" applyProtection="0"/>
    <xf numFmtId="0" fontId="26" fillId="16" borderId="196" applyNumberFormat="0" applyAlignment="0" applyProtection="0"/>
    <xf numFmtId="0" fontId="18" fillId="16" borderId="194" applyNumberFormat="0" applyAlignment="0" applyProtection="0"/>
    <xf numFmtId="0" fontId="23" fillId="7" borderId="194" applyNumberFormat="0" applyAlignment="0" applyProtection="0"/>
    <xf numFmtId="0" fontId="23" fillId="7" borderId="194" applyNumberFormat="0" applyAlignment="0" applyProtection="0"/>
    <xf numFmtId="0" fontId="18" fillId="16" borderId="194" applyNumberFormat="0" applyAlignment="0" applyProtection="0"/>
    <xf numFmtId="0" fontId="23" fillId="7" borderId="194" applyNumberFormat="0" applyAlignment="0" applyProtection="0"/>
    <xf numFmtId="0" fontId="18" fillId="16" borderId="194" applyNumberFormat="0" applyAlignment="0" applyProtection="0"/>
    <xf numFmtId="0" fontId="4" fillId="23" borderId="189" applyNumberFormat="0" applyFont="0" applyAlignment="0" applyProtection="0"/>
    <xf numFmtId="0" fontId="23" fillId="7" borderId="194" applyNumberFormat="0" applyAlignment="0" applyProtection="0"/>
    <xf numFmtId="0" fontId="18" fillId="16" borderId="194" applyNumberFormat="0" applyAlignment="0" applyProtection="0"/>
    <xf numFmtId="0" fontId="23" fillId="7" borderId="194" applyNumberFormat="0" applyAlignment="0" applyProtection="0"/>
    <xf numFmtId="0" fontId="18" fillId="16" borderId="194" applyNumberFormat="0" applyAlignment="0" applyProtection="0"/>
    <xf numFmtId="0" fontId="26" fillId="16" borderId="196" applyNumberFormat="0" applyAlignment="0" applyProtection="0"/>
    <xf numFmtId="0" fontId="18" fillId="16" borderId="194" applyNumberFormat="0" applyAlignment="0" applyProtection="0"/>
    <xf numFmtId="0" fontId="26" fillId="16" borderId="196"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18" fillId="16" borderId="194" applyNumberFormat="0" applyAlignment="0" applyProtection="0"/>
    <xf numFmtId="0" fontId="31" fillId="0" borderId="197" applyNumberFormat="0" applyFill="0" applyAlignment="0" applyProtection="0"/>
    <xf numFmtId="0" fontId="31" fillId="0" borderId="197" applyNumberFormat="0" applyFill="0" applyAlignment="0" applyProtection="0"/>
    <xf numFmtId="0" fontId="23" fillId="7" borderId="194" applyNumberFormat="0" applyAlignment="0" applyProtection="0"/>
    <xf numFmtId="0" fontId="26" fillId="16" borderId="196" applyNumberFormat="0" applyAlignment="0" applyProtection="0"/>
    <xf numFmtId="0" fontId="31" fillId="0" borderId="197" applyNumberFormat="0" applyFill="0" applyAlignment="0" applyProtection="0"/>
    <xf numFmtId="0" fontId="26" fillId="16" borderId="196" applyNumberFormat="0" applyAlignment="0" applyProtection="0"/>
    <xf numFmtId="0" fontId="31" fillId="0" borderId="197" applyNumberFormat="0" applyFill="0" applyAlignment="0" applyProtection="0"/>
    <xf numFmtId="0" fontId="26" fillId="16" borderId="196"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4" fillId="23" borderId="189" applyNumberFormat="0" applyFont="0" applyAlignment="0" applyProtection="0"/>
    <xf numFmtId="0" fontId="26" fillId="16" borderId="196" applyNumberFormat="0" applyAlignment="0" applyProtection="0"/>
    <xf numFmtId="0" fontId="26" fillId="16" borderId="196" applyNumberFormat="0" applyAlignment="0" applyProtection="0"/>
    <xf numFmtId="0" fontId="23" fillId="7" borderId="194" applyNumberFormat="0" applyAlignment="0" applyProtection="0"/>
    <xf numFmtId="0" fontId="31" fillId="0" borderId="197" applyNumberFormat="0" applyFill="0" applyAlignment="0" applyProtection="0"/>
    <xf numFmtId="0" fontId="31" fillId="0" borderId="197" applyNumberFormat="0" applyFill="0" applyAlignment="0" applyProtection="0"/>
    <xf numFmtId="0" fontId="23" fillId="7" borderId="194" applyNumberFormat="0" applyAlignment="0" applyProtection="0"/>
    <xf numFmtId="0" fontId="18" fillId="16" borderId="194" applyNumberFormat="0" applyAlignment="0" applyProtection="0"/>
    <xf numFmtId="0" fontId="4" fillId="23" borderId="189" applyNumberFormat="0" applyFont="0" applyAlignment="0" applyProtection="0"/>
    <xf numFmtId="0" fontId="26" fillId="16" borderId="196" applyNumberFormat="0" applyAlignment="0" applyProtection="0"/>
    <xf numFmtId="0" fontId="23" fillId="7" borderId="194" applyNumberFormat="0" applyAlignment="0" applyProtection="0"/>
    <xf numFmtId="0" fontId="26" fillId="16" borderId="196" applyNumberFormat="0" applyAlignment="0" applyProtection="0"/>
    <xf numFmtId="0" fontId="4" fillId="23" borderId="189" applyNumberFormat="0" applyFont="0" applyAlignment="0" applyProtection="0"/>
    <xf numFmtId="0" fontId="26" fillId="16" borderId="196" applyNumberFormat="0" applyAlignment="0" applyProtection="0"/>
    <xf numFmtId="0" fontId="26" fillId="16" borderId="196" applyNumberFormat="0" applyAlignment="0" applyProtection="0"/>
    <xf numFmtId="0" fontId="23" fillId="7" borderId="194" applyNumberFormat="0" applyAlignment="0" applyProtection="0"/>
    <xf numFmtId="0" fontId="18" fillId="16" borderId="194" applyNumberFormat="0" applyAlignment="0" applyProtection="0"/>
    <xf numFmtId="0" fontId="26" fillId="16" borderId="196" applyNumberFormat="0" applyAlignment="0" applyProtection="0"/>
    <xf numFmtId="0" fontId="26" fillId="16" borderId="196" applyNumberFormat="0" applyAlignment="0" applyProtection="0"/>
    <xf numFmtId="0" fontId="18" fillId="16" borderId="194" applyNumberFormat="0" applyAlignment="0" applyProtection="0"/>
    <xf numFmtId="0" fontId="31" fillId="0" borderId="197" applyNumberFormat="0" applyFill="0" applyAlignment="0" applyProtection="0"/>
    <xf numFmtId="0" fontId="26" fillId="16" borderId="196" applyNumberFormat="0" applyAlignment="0" applyProtection="0"/>
    <xf numFmtId="0" fontId="23" fillId="7" borderId="194" applyNumberFormat="0" applyAlignment="0" applyProtection="0"/>
    <xf numFmtId="0" fontId="31" fillId="0" borderId="197" applyNumberFormat="0" applyFill="0" applyAlignment="0" applyProtection="0"/>
    <xf numFmtId="0" fontId="18" fillId="16" borderId="194" applyNumberFormat="0" applyAlignment="0" applyProtection="0"/>
    <xf numFmtId="0" fontId="4" fillId="23" borderId="189" applyNumberFormat="0" applyFont="0" applyAlignment="0" applyProtection="0"/>
    <xf numFmtId="0" fontId="18" fillId="16" borderId="194" applyNumberFormat="0" applyAlignment="0" applyProtection="0"/>
    <xf numFmtId="0" fontId="23" fillId="7" borderId="194" applyNumberFormat="0" applyAlignment="0" applyProtection="0"/>
    <xf numFmtId="0" fontId="4" fillId="23" borderId="189" applyNumberFormat="0" applyFont="0" applyAlignment="0" applyProtection="0"/>
    <xf numFmtId="0" fontId="18" fillId="16" borderId="194" applyNumberFormat="0" applyAlignment="0" applyProtection="0"/>
    <xf numFmtId="0" fontId="18" fillId="16" borderId="194"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3" fillId="7" borderId="194" applyNumberFormat="0" applyAlignment="0" applyProtection="0"/>
    <xf numFmtId="0" fontId="26" fillId="16" borderId="196"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23" fillId="7" borderId="194" applyNumberFormat="0" applyAlignment="0" applyProtection="0"/>
    <xf numFmtId="0" fontId="31" fillId="0" borderId="197" applyNumberFormat="0" applyFill="0" applyAlignment="0" applyProtection="0"/>
    <xf numFmtId="0" fontId="4" fillId="23" borderId="189" applyNumberFormat="0" applyFont="0" applyAlignment="0" applyProtection="0"/>
    <xf numFmtId="0" fontId="23" fillId="7" borderId="194" applyNumberFormat="0" applyAlignment="0" applyProtection="0"/>
    <xf numFmtId="0" fontId="23" fillId="7" borderId="194" applyNumberFormat="0" applyAlignment="0" applyProtection="0"/>
    <xf numFmtId="0" fontId="31" fillId="0" borderId="197" applyNumberFormat="0" applyFill="0" applyAlignment="0" applyProtection="0"/>
    <xf numFmtId="0" fontId="4" fillId="23" borderId="189" applyNumberFormat="0" applyFont="0" applyAlignment="0" applyProtection="0"/>
    <xf numFmtId="0" fontId="26" fillId="16" borderId="196" applyNumberFormat="0" applyAlignment="0" applyProtection="0"/>
    <xf numFmtId="0" fontId="4" fillId="23" borderId="189" applyNumberFormat="0" applyFont="0" applyAlignment="0" applyProtection="0"/>
    <xf numFmtId="0" fontId="18" fillId="16" borderId="194" applyNumberFormat="0" applyAlignment="0" applyProtection="0"/>
    <xf numFmtId="0" fontId="18" fillId="16" borderId="194" applyNumberFormat="0" applyAlignment="0" applyProtection="0"/>
    <xf numFmtId="0" fontId="23" fillId="7"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4" fillId="23" borderId="189" applyNumberFormat="0" applyFont="0" applyAlignment="0" applyProtection="0"/>
    <xf numFmtId="0" fontId="26" fillId="16" borderId="196" applyNumberFormat="0" applyAlignment="0" applyProtection="0"/>
    <xf numFmtId="0" fontId="26" fillId="16" borderId="196" applyNumberFormat="0" applyAlignment="0" applyProtection="0"/>
    <xf numFmtId="0" fontId="4" fillId="23" borderId="189" applyNumberFormat="0" applyFont="0" applyAlignment="0" applyProtection="0"/>
    <xf numFmtId="0" fontId="18" fillId="16" borderId="194" applyNumberFormat="0" applyAlignment="0" applyProtection="0"/>
    <xf numFmtId="0" fontId="23" fillId="7" borderId="194" applyNumberFormat="0" applyAlignment="0" applyProtection="0"/>
    <xf numFmtId="0" fontId="18" fillId="16" borderId="194" applyNumberFormat="0" applyAlignment="0" applyProtection="0"/>
    <xf numFmtId="0" fontId="4" fillId="23" borderId="189" applyNumberFormat="0" applyFont="0" applyAlignment="0" applyProtection="0"/>
    <xf numFmtId="0" fontId="31" fillId="0" borderId="197" applyNumberFormat="0" applyFill="0" applyAlignment="0" applyProtection="0"/>
    <xf numFmtId="0" fontId="4" fillId="23" borderId="189" applyNumberFormat="0" applyFont="0" applyAlignment="0" applyProtection="0"/>
    <xf numFmtId="0" fontId="18" fillId="16" borderId="194" applyNumberFormat="0" applyAlignment="0" applyProtection="0"/>
    <xf numFmtId="0" fontId="26" fillId="16" borderId="196" applyNumberFormat="0" applyAlignment="0" applyProtection="0"/>
    <xf numFmtId="0" fontId="18" fillId="16" borderId="194"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31" fillId="0" borderId="197" applyNumberFormat="0" applyFill="0" applyAlignment="0" applyProtection="0"/>
    <xf numFmtId="0" fontId="4" fillId="23" borderId="189" applyNumberFormat="0" applyFont="0" applyAlignment="0" applyProtection="0"/>
    <xf numFmtId="0" fontId="4" fillId="23" borderId="189" applyNumberFormat="0" applyFont="0" applyAlignment="0" applyProtection="0"/>
    <xf numFmtId="0" fontId="23" fillId="7" borderId="194" applyNumberFormat="0" applyAlignment="0" applyProtection="0"/>
    <xf numFmtId="0" fontId="4" fillId="23" borderId="189" applyNumberFormat="0" applyFont="0" applyAlignment="0" applyProtection="0"/>
    <xf numFmtId="0" fontId="23" fillId="7" borderId="194" applyNumberFormat="0" applyAlignment="0" applyProtection="0"/>
    <xf numFmtId="0" fontId="18" fillId="16" borderId="194" applyNumberFormat="0" applyAlignment="0" applyProtection="0"/>
    <xf numFmtId="0" fontId="26" fillId="16" borderId="196" applyNumberFormat="0" applyAlignment="0" applyProtection="0"/>
    <xf numFmtId="0" fontId="4" fillId="23" borderId="189" applyNumberFormat="0" applyFon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18" fillId="16" borderId="194" applyNumberFormat="0" applyAlignment="0" applyProtection="0"/>
    <xf numFmtId="0" fontId="4" fillId="23" borderId="189" applyNumberFormat="0" applyFont="0" applyAlignment="0" applyProtection="0"/>
    <xf numFmtId="0" fontId="18" fillId="16" borderId="194" applyNumberFormat="0" applyAlignment="0" applyProtection="0"/>
    <xf numFmtId="0" fontId="18" fillId="16" borderId="194" applyNumberFormat="0" applyAlignment="0" applyProtection="0"/>
    <xf numFmtId="0" fontId="26" fillId="16" borderId="196" applyNumberFormat="0" applyAlignment="0" applyProtection="0"/>
    <xf numFmtId="0" fontId="23" fillId="7" borderId="194" applyNumberFormat="0" applyAlignment="0" applyProtection="0"/>
    <xf numFmtId="0" fontId="31" fillId="0" borderId="197" applyNumberFormat="0" applyFill="0" applyAlignment="0" applyProtection="0"/>
    <xf numFmtId="0" fontId="18" fillId="16" borderId="194" applyNumberFormat="0" applyAlignment="0" applyProtection="0"/>
    <xf numFmtId="0" fontId="31" fillId="0" borderId="197" applyNumberFormat="0" applyFill="0" applyAlignment="0" applyProtection="0"/>
    <xf numFmtId="0" fontId="23" fillId="7" borderId="194" applyNumberFormat="0" applyAlignment="0" applyProtection="0"/>
    <xf numFmtId="0" fontId="31" fillId="0" borderId="197" applyNumberFormat="0" applyFill="0" applyAlignment="0" applyProtection="0"/>
    <xf numFmtId="0" fontId="23" fillId="7" borderId="194" applyNumberFormat="0" applyAlignment="0" applyProtection="0"/>
    <xf numFmtId="0" fontId="18" fillId="16" borderId="194" applyNumberFormat="0" applyAlignment="0" applyProtection="0"/>
    <xf numFmtId="0" fontId="31" fillId="0" borderId="197" applyNumberFormat="0" applyFill="0" applyAlignment="0" applyProtection="0"/>
    <xf numFmtId="0" fontId="23" fillId="7" borderId="194" applyNumberFormat="0" applyAlignment="0" applyProtection="0"/>
    <xf numFmtId="0" fontId="18" fillId="16" borderId="194" applyNumberFormat="0" applyAlignment="0" applyProtection="0"/>
    <xf numFmtId="0" fontId="23" fillId="7" borderId="194"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4" fillId="23" borderId="189" applyNumberFormat="0" applyFont="0" applyAlignment="0" applyProtection="0"/>
    <xf numFmtId="0" fontId="18" fillId="16" borderId="194" applyNumberFormat="0" applyAlignment="0" applyProtection="0"/>
    <xf numFmtId="0" fontId="31" fillId="0" borderId="197" applyNumberFormat="0" applyFill="0" applyAlignment="0" applyProtection="0"/>
    <xf numFmtId="0" fontId="4" fillId="23" borderId="189" applyNumberFormat="0" applyFont="0" applyAlignment="0" applyProtection="0"/>
    <xf numFmtId="0" fontId="18" fillId="16" borderId="194" applyNumberFormat="0" applyAlignment="0" applyProtection="0"/>
    <xf numFmtId="0" fontId="23" fillId="7" borderId="194" applyNumberFormat="0" applyAlignment="0" applyProtection="0"/>
    <xf numFmtId="0" fontId="23" fillId="7" borderId="194" applyNumberFormat="0" applyAlignment="0" applyProtection="0"/>
    <xf numFmtId="0" fontId="4" fillId="23" borderId="189" applyNumberFormat="0" applyFont="0" applyAlignment="0" applyProtection="0"/>
    <xf numFmtId="0" fontId="26" fillId="16" borderId="196" applyNumberFormat="0" applyAlignment="0" applyProtection="0"/>
    <xf numFmtId="0" fontId="18" fillId="16" borderId="194" applyNumberFormat="0" applyAlignment="0" applyProtection="0"/>
    <xf numFmtId="0" fontId="23" fillId="7" borderId="194" applyNumberFormat="0" applyAlignment="0" applyProtection="0"/>
    <xf numFmtId="0" fontId="23" fillId="7" borderId="194" applyNumberFormat="0" applyAlignment="0" applyProtection="0"/>
    <xf numFmtId="0" fontId="18" fillId="16" borderId="194" applyNumberFormat="0" applyAlignment="0" applyProtection="0"/>
    <xf numFmtId="0" fontId="26" fillId="16" borderId="196" applyNumberFormat="0" applyAlignment="0" applyProtection="0"/>
    <xf numFmtId="0" fontId="26" fillId="16" borderId="196" applyNumberFormat="0" applyAlignment="0" applyProtection="0"/>
    <xf numFmtId="0" fontId="31" fillId="0" borderId="197" applyNumberFormat="0" applyFill="0" applyAlignment="0" applyProtection="0"/>
    <xf numFmtId="0" fontId="18" fillId="16" borderId="194" applyNumberFormat="0" applyAlignment="0" applyProtection="0"/>
    <xf numFmtId="0" fontId="18" fillId="16" borderId="194" applyNumberFormat="0" applyAlignment="0" applyProtection="0"/>
    <xf numFmtId="0" fontId="23" fillId="7" borderId="194" applyNumberFormat="0" applyAlignment="0" applyProtection="0"/>
    <xf numFmtId="0" fontId="26" fillId="16" borderId="196" applyNumberFormat="0" applyAlignment="0" applyProtection="0"/>
    <xf numFmtId="0" fontId="23" fillId="7" borderId="194" applyNumberFormat="0" applyAlignment="0" applyProtection="0"/>
    <xf numFmtId="0" fontId="26" fillId="16" borderId="196" applyNumberFormat="0" applyAlignment="0" applyProtection="0"/>
    <xf numFmtId="0" fontId="26" fillId="16" borderId="196" applyNumberFormat="0" applyAlignment="0" applyProtection="0"/>
    <xf numFmtId="0" fontId="31" fillId="0" borderId="197" applyNumberFormat="0" applyFill="0" applyAlignment="0" applyProtection="0"/>
    <xf numFmtId="0" fontId="31" fillId="0" borderId="197" applyNumberFormat="0" applyFill="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4" fillId="23" borderId="189" applyNumberFormat="0" applyFont="0" applyAlignment="0" applyProtection="0"/>
    <xf numFmtId="0" fontId="23" fillId="7" borderId="194" applyNumberFormat="0" applyAlignment="0" applyProtection="0"/>
    <xf numFmtId="0" fontId="31" fillId="0" borderId="197" applyNumberFormat="0" applyFill="0" applyAlignment="0" applyProtection="0"/>
    <xf numFmtId="0" fontId="18" fillId="16" borderId="194" applyNumberFormat="0" applyAlignment="0" applyProtection="0"/>
    <xf numFmtId="0" fontId="4" fillId="23" borderId="189" applyNumberFormat="0" applyFont="0" applyAlignment="0" applyProtection="0"/>
    <xf numFmtId="0" fontId="31" fillId="0" borderId="197" applyNumberFormat="0" applyFill="0" applyAlignment="0" applyProtection="0"/>
    <xf numFmtId="0" fontId="26" fillId="16" borderId="196" applyNumberFormat="0" applyAlignment="0" applyProtection="0"/>
    <xf numFmtId="0" fontId="23" fillId="7" borderId="194" applyNumberFormat="0" applyAlignment="0" applyProtection="0"/>
    <xf numFmtId="0" fontId="4" fillId="23" borderId="189" applyNumberFormat="0" applyFont="0" applyAlignment="0" applyProtection="0"/>
    <xf numFmtId="0" fontId="26" fillId="16" borderId="196" applyNumberFormat="0" applyAlignment="0" applyProtection="0"/>
    <xf numFmtId="0" fontId="4" fillId="23" borderId="189" applyNumberFormat="0" applyFont="0" applyAlignment="0" applyProtection="0"/>
    <xf numFmtId="0" fontId="31" fillId="0" borderId="197" applyNumberFormat="0" applyFill="0" applyAlignment="0" applyProtection="0"/>
    <xf numFmtId="0" fontId="18" fillId="16" borderId="194" applyNumberFormat="0" applyAlignment="0" applyProtection="0"/>
    <xf numFmtId="0" fontId="4" fillId="23" borderId="189" applyNumberFormat="0" applyFont="0" applyAlignment="0" applyProtection="0"/>
    <xf numFmtId="0" fontId="18" fillId="16" borderId="194" applyNumberFormat="0" applyAlignment="0" applyProtection="0"/>
    <xf numFmtId="0" fontId="4" fillId="23" borderId="189" applyNumberFormat="0" applyFont="0" applyAlignment="0" applyProtection="0"/>
    <xf numFmtId="0" fontId="26" fillId="16" borderId="196" applyNumberFormat="0" applyAlignment="0" applyProtection="0"/>
    <xf numFmtId="0" fontId="23" fillId="7" borderId="194" applyNumberFormat="0" applyAlignment="0" applyProtection="0"/>
    <xf numFmtId="0" fontId="31" fillId="0" borderId="197" applyNumberFormat="0" applyFill="0" applyAlignment="0" applyProtection="0"/>
    <xf numFmtId="0" fontId="23" fillId="7" borderId="194" applyNumberFormat="0" applyAlignment="0" applyProtection="0"/>
    <xf numFmtId="0" fontId="23" fillId="7" borderId="194" applyNumberFormat="0" applyAlignment="0" applyProtection="0"/>
    <xf numFmtId="0" fontId="18" fillId="16" borderId="194" applyNumberFormat="0" applyAlignment="0" applyProtection="0"/>
    <xf numFmtId="0" fontId="23" fillId="7" borderId="194" applyNumberFormat="0" applyAlignment="0" applyProtection="0"/>
    <xf numFmtId="0" fontId="31" fillId="0" borderId="197" applyNumberFormat="0" applyFill="0" applyAlignment="0" applyProtection="0"/>
    <xf numFmtId="0" fontId="18" fillId="16" borderId="194" applyNumberFormat="0" applyAlignment="0" applyProtection="0"/>
    <xf numFmtId="0" fontId="23" fillId="7" borderId="194"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31" fillId="0" borderId="197" applyNumberFormat="0" applyFill="0" applyAlignment="0" applyProtection="0"/>
    <xf numFmtId="0" fontId="23" fillId="7" borderId="194" applyNumberFormat="0" applyAlignment="0" applyProtection="0"/>
    <xf numFmtId="0" fontId="4" fillId="23" borderId="189" applyNumberFormat="0" applyFont="0" applyAlignment="0" applyProtection="0"/>
    <xf numFmtId="0" fontId="26" fillId="16" borderId="196" applyNumberFormat="0" applyAlignment="0" applyProtection="0"/>
    <xf numFmtId="0" fontId="18" fillId="16" borderId="194" applyNumberFormat="0" applyAlignment="0" applyProtection="0"/>
    <xf numFmtId="0" fontId="23" fillId="7" borderId="194" applyNumberFormat="0" applyAlignment="0" applyProtection="0"/>
    <xf numFmtId="0" fontId="4" fillId="23" borderId="189" applyNumberFormat="0" applyFont="0" applyAlignment="0" applyProtection="0"/>
    <xf numFmtId="0" fontId="23" fillId="7" borderId="194" applyNumberFormat="0" applyAlignment="0" applyProtection="0"/>
    <xf numFmtId="0" fontId="18" fillId="16" borderId="194" applyNumberFormat="0" applyAlignment="0" applyProtection="0"/>
    <xf numFmtId="0" fontId="31" fillId="0" borderId="197" applyNumberFormat="0" applyFill="0" applyAlignment="0" applyProtection="0"/>
    <xf numFmtId="0" fontId="4" fillId="23" borderId="189" applyNumberFormat="0" applyFont="0" applyAlignment="0" applyProtection="0"/>
    <xf numFmtId="0" fontId="26" fillId="16" borderId="196" applyNumberFormat="0" applyAlignment="0" applyProtection="0"/>
    <xf numFmtId="0" fontId="26" fillId="16" borderId="196" applyNumberFormat="0" applyAlignment="0" applyProtection="0"/>
    <xf numFmtId="0" fontId="31" fillId="0" borderId="197" applyNumberFormat="0" applyFill="0" applyAlignment="0" applyProtection="0"/>
    <xf numFmtId="0" fontId="18" fillId="16" borderId="194" applyNumberFormat="0" applyAlignment="0" applyProtection="0"/>
    <xf numFmtId="0" fontId="4" fillId="23" borderId="189" applyNumberFormat="0" applyFont="0" applyAlignment="0" applyProtection="0"/>
    <xf numFmtId="0" fontId="26" fillId="16" borderId="196" applyNumberFormat="0" applyAlignment="0" applyProtection="0"/>
    <xf numFmtId="0" fontId="26" fillId="16" borderId="196" applyNumberFormat="0" applyAlignment="0" applyProtection="0"/>
    <xf numFmtId="0" fontId="4" fillId="23" borderId="189" applyNumberFormat="0" applyFont="0" applyAlignment="0" applyProtection="0"/>
    <xf numFmtId="0" fontId="31" fillId="0" borderId="197" applyNumberFormat="0" applyFill="0" applyAlignment="0" applyProtection="0"/>
    <xf numFmtId="0" fontId="4" fillId="23" borderId="189" applyNumberFormat="0" applyFont="0" applyAlignment="0" applyProtection="0"/>
    <xf numFmtId="0" fontId="18" fillId="16" borderId="194" applyNumberFormat="0" applyAlignment="0" applyProtection="0"/>
    <xf numFmtId="0" fontId="23" fillId="7" borderId="194" applyNumberFormat="0" applyAlignment="0" applyProtection="0"/>
    <xf numFmtId="0" fontId="4" fillId="23" borderId="189" applyNumberFormat="0" applyFont="0" applyAlignment="0" applyProtection="0"/>
    <xf numFmtId="0" fontId="26" fillId="16" borderId="196" applyNumberFormat="0" applyAlignment="0" applyProtection="0"/>
    <xf numFmtId="0" fontId="18" fillId="16" borderId="194"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18" fillId="16" borderId="194" applyNumberFormat="0" applyAlignment="0" applyProtection="0"/>
    <xf numFmtId="0" fontId="26" fillId="16" borderId="196" applyNumberFormat="0" applyAlignment="0" applyProtection="0"/>
    <xf numFmtId="0" fontId="18" fillId="16" borderId="194" applyNumberFormat="0" applyAlignment="0" applyProtection="0"/>
    <xf numFmtId="0" fontId="23" fillId="7" borderId="194" applyNumberFormat="0" applyAlignment="0" applyProtection="0"/>
    <xf numFmtId="0" fontId="26" fillId="16" borderId="196" applyNumberFormat="0" applyAlignment="0" applyProtection="0"/>
    <xf numFmtId="0" fontId="18" fillId="16" borderId="194" applyNumberFormat="0" applyAlignment="0" applyProtection="0"/>
    <xf numFmtId="0" fontId="18" fillId="16" borderId="194" applyNumberFormat="0" applyAlignment="0" applyProtection="0"/>
    <xf numFmtId="0" fontId="31" fillId="0" borderId="197" applyNumberFormat="0" applyFill="0" applyAlignment="0" applyProtection="0"/>
    <xf numFmtId="0" fontId="23" fillId="7" borderId="194" applyNumberFormat="0" applyAlignment="0" applyProtection="0"/>
    <xf numFmtId="0" fontId="26" fillId="16" borderId="196" applyNumberFormat="0" applyAlignment="0" applyProtection="0"/>
    <xf numFmtId="0" fontId="18" fillId="16" borderId="194" applyNumberFormat="0" applyAlignment="0" applyProtection="0"/>
    <xf numFmtId="0" fontId="26" fillId="16" borderId="196" applyNumberFormat="0" applyAlignment="0" applyProtection="0"/>
    <xf numFmtId="0" fontId="23" fillId="7" borderId="194" applyNumberFormat="0" applyAlignment="0" applyProtection="0"/>
    <xf numFmtId="0" fontId="4" fillId="23" borderId="189" applyNumberFormat="0" applyFont="0" applyAlignment="0" applyProtection="0"/>
    <xf numFmtId="0" fontId="23" fillId="7" borderId="194" applyNumberFormat="0" applyAlignment="0" applyProtection="0"/>
    <xf numFmtId="0" fontId="4" fillId="23" borderId="189" applyNumberFormat="0" applyFont="0" applyAlignment="0" applyProtection="0"/>
    <xf numFmtId="0" fontId="18" fillId="16" borderId="194" applyNumberFormat="0" applyAlignment="0" applyProtection="0"/>
    <xf numFmtId="0" fontId="31" fillId="0" borderId="197" applyNumberFormat="0" applyFill="0" applyAlignment="0" applyProtection="0"/>
    <xf numFmtId="0" fontId="26" fillId="16" borderId="196" applyNumberFormat="0" applyAlignment="0" applyProtection="0"/>
    <xf numFmtId="0" fontId="26" fillId="16" borderId="196" applyNumberFormat="0" applyAlignment="0" applyProtection="0"/>
    <xf numFmtId="0" fontId="18" fillId="16" borderId="194" applyNumberFormat="0" applyAlignment="0" applyProtection="0"/>
    <xf numFmtId="0" fontId="4" fillId="23" borderId="189" applyNumberFormat="0" applyFont="0" applyAlignment="0" applyProtection="0"/>
    <xf numFmtId="0" fontId="18" fillId="16" borderId="194" applyNumberFormat="0" applyAlignment="0" applyProtection="0"/>
    <xf numFmtId="0" fontId="26" fillId="16" borderId="196" applyNumberFormat="0" applyAlignment="0" applyProtection="0"/>
    <xf numFmtId="0" fontId="26" fillId="16" borderId="196"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18" fillId="16" borderId="194" applyNumberFormat="0" applyAlignment="0" applyProtection="0"/>
    <xf numFmtId="0" fontId="4" fillId="23" borderId="189" applyNumberFormat="0" applyFont="0" applyAlignment="0" applyProtection="0"/>
    <xf numFmtId="0" fontId="18" fillId="16" borderId="194" applyNumberFormat="0" applyAlignment="0" applyProtection="0"/>
    <xf numFmtId="0" fontId="26" fillId="16" borderId="196" applyNumberFormat="0" applyAlignment="0" applyProtection="0"/>
    <xf numFmtId="0" fontId="18" fillId="16" borderId="194" applyNumberFormat="0" applyAlignment="0" applyProtection="0"/>
    <xf numFmtId="0" fontId="23" fillId="7" borderId="194"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26" fillId="16" borderId="196"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26" fillId="16" borderId="196" applyNumberFormat="0" applyAlignment="0" applyProtection="0"/>
    <xf numFmtId="0" fontId="31" fillId="0" borderId="197" applyNumberFormat="0" applyFill="0" applyAlignment="0" applyProtection="0"/>
    <xf numFmtId="0" fontId="18" fillId="16" borderId="194" applyNumberFormat="0" applyAlignment="0" applyProtection="0"/>
    <xf numFmtId="0" fontId="31" fillId="0" borderId="197" applyNumberFormat="0" applyFill="0" applyAlignment="0" applyProtection="0"/>
    <xf numFmtId="0" fontId="4" fillId="23" borderId="189" applyNumberFormat="0" applyFont="0" applyAlignment="0" applyProtection="0"/>
    <xf numFmtId="0" fontId="18" fillId="16" borderId="194" applyNumberFormat="0" applyAlignment="0" applyProtection="0"/>
    <xf numFmtId="0" fontId="31" fillId="0" borderId="197" applyNumberFormat="0" applyFill="0" applyAlignment="0" applyProtection="0"/>
    <xf numFmtId="0" fontId="18" fillId="16" borderId="194" applyNumberFormat="0" applyAlignment="0" applyProtection="0"/>
    <xf numFmtId="0" fontId="18" fillId="16"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4" fillId="23" borderId="189" applyNumberFormat="0" applyFont="0" applyAlignment="0" applyProtection="0"/>
    <xf numFmtId="0" fontId="31" fillId="0" borderId="197" applyNumberFormat="0" applyFill="0" applyAlignment="0" applyProtection="0"/>
    <xf numFmtId="0" fontId="26" fillId="16" borderId="196" applyNumberFormat="0" applyAlignment="0" applyProtection="0"/>
    <xf numFmtId="0" fontId="18" fillId="16" borderId="194" applyNumberFormat="0" applyAlignment="0" applyProtection="0"/>
    <xf numFmtId="0" fontId="26" fillId="16" borderId="196" applyNumberFormat="0" applyAlignment="0" applyProtection="0"/>
    <xf numFmtId="0" fontId="4" fillId="23" borderId="189" applyNumberFormat="0" applyFont="0" applyAlignment="0" applyProtection="0"/>
    <xf numFmtId="0" fontId="31" fillId="0" borderId="197" applyNumberFormat="0" applyFill="0" applyAlignment="0" applyProtection="0"/>
    <xf numFmtId="0" fontId="4" fillId="23" borderId="189" applyNumberFormat="0" applyFont="0" applyAlignment="0" applyProtection="0"/>
    <xf numFmtId="0" fontId="4" fillId="23" borderId="189" applyNumberFormat="0" applyFont="0" applyAlignment="0" applyProtection="0"/>
    <xf numFmtId="0" fontId="23" fillId="7" borderId="194" applyNumberFormat="0" applyAlignment="0" applyProtection="0"/>
    <xf numFmtId="0" fontId="18" fillId="16" borderId="194" applyNumberFormat="0" applyAlignment="0" applyProtection="0"/>
    <xf numFmtId="0" fontId="23" fillId="7" borderId="194" applyNumberFormat="0" applyAlignment="0" applyProtection="0"/>
    <xf numFmtId="0" fontId="26" fillId="16" borderId="196" applyNumberFormat="0" applyAlignment="0" applyProtection="0"/>
    <xf numFmtId="0" fontId="4" fillId="23" borderId="189" applyNumberFormat="0" applyFont="0" applyAlignment="0" applyProtection="0"/>
    <xf numFmtId="0" fontId="31" fillId="0" borderId="197" applyNumberFormat="0" applyFill="0" applyAlignment="0" applyProtection="0"/>
    <xf numFmtId="0" fontId="4" fillId="23" borderId="189" applyNumberFormat="0" applyFont="0" applyAlignment="0" applyProtection="0"/>
    <xf numFmtId="0" fontId="18" fillId="16" borderId="194" applyNumberFormat="0" applyAlignment="0" applyProtection="0"/>
    <xf numFmtId="0" fontId="26" fillId="16" borderId="196" applyNumberFormat="0" applyAlignment="0" applyProtection="0"/>
    <xf numFmtId="0" fontId="18" fillId="16" borderId="194" applyNumberFormat="0" applyAlignment="0" applyProtection="0"/>
    <xf numFmtId="0" fontId="18" fillId="16" borderId="194" applyNumberFormat="0" applyAlignment="0" applyProtection="0"/>
    <xf numFmtId="0" fontId="26" fillId="16" borderId="196" applyNumberFormat="0" applyAlignment="0" applyProtection="0"/>
    <xf numFmtId="0" fontId="18" fillId="16" borderId="194" applyNumberFormat="0" applyAlignment="0" applyProtection="0"/>
    <xf numFmtId="0" fontId="23" fillId="7" borderId="194" applyNumberFormat="0" applyAlignment="0" applyProtection="0"/>
    <xf numFmtId="0" fontId="26" fillId="16" borderId="196" applyNumberFormat="0" applyAlignment="0" applyProtection="0"/>
    <xf numFmtId="0" fontId="23" fillId="7" borderId="194" applyNumberFormat="0" applyAlignment="0" applyProtection="0"/>
    <xf numFmtId="0" fontId="4" fillId="23" borderId="189" applyNumberFormat="0" applyFont="0" applyAlignment="0" applyProtection="0"/>
    <xf numFmtId="0" fontId="18" fillId="16" borderId="194" applyNumberFormat="0" applyAlignment="0" applyProtection="0"/>
    <xf numFmtId="0" fontId="23" fillId="7" borderId="194" applyNumberFormat="0" applyAlignment="0" applyProtection="0"/>
    <xf numFmtId="0" fontId="26" fillId="16" borderId="196" applyNumberFormat="0" applyAlignment="0" applyProtection="0"/>
    <xf numFmtId="0" fontId="31" fillId="0" borderId="197" applyNumberFormat="0" applyFill="0" applyAlignment="0" applyProtection="0"/>
    <xf numFmtId="0" fontId="4" fillId="23" borderId="189" applyNumberFormat="0" applyFont="0" applyAlignment="0" applyProtection="0"/>
    <xf numFmtId="0" fontId="18" fillId="16" borderId="194" applyNumberFormat="0" applyAlignment="0" applyProtection="0"/>
    <xf numFmtId="0" fontId="23" fillId="7" borderId="194" applyNumberFormat="0" applyAlignment="0" applyProtection="0"/>
    <xf numFmtId="0" fontId="4" fillId="23" borderId="189" applyNumberFormat="0" applyFont="0" applyAlignment="0" applyProtection="0"/>
    <xf numFmtId="0" fontId="23" fillId="7" borderId="194"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23" fillId="7" borderId="194" applyNumberFormat="0" applyAlignment="0" applyProtection="0"/>
    <xf numFmtId="0" fontId="23" fillId="7" borderId="194" applyNumberFormat="0" applyAlignment="0" applyProtection="0"/>
    <xf numFmtId="0" fontId="4" fillId="23" borderId="189" applyNumberFormat="0" applyFont="0" applyAlignment="0" applyProtection="0"/>
    <xf numFmtId="0" fontId="31" fillId="0" borderId="197" applyNumberFormat="0" applyFill="0" applyAlignment="0" applyProtection="0"/>
    <xf numFmtId="0" fontId="18" fillId="16" borderId="194" applyNumberFormat="0" applyAlignment="0" applyProtection="0"/>
    <xf numFmtId="0" fontId="31" fillId="0" borderId="197" applyNumberFormat="0" applyFill="0" applyAlignment="0" applyProtection="0"/>
    <xf numFmtId="0" fontId="26" fillId="16" borderId="196" applyNumberFormat="0" applyAlignment="0" applyProtection="0"/>
    <xf numFmtId="0" fontId="4" fillId="23" borderId="189" applyNumberFormat="0" applyFont="0" applyAlignment="0" applyProtection="0"/>
    <xf numFmtId="0" fontId="23" fillId="7" borderId="194" applyNumberFormat="0" applyAlignment="0" applyProtection="0"/>
    <xf numFmtId="0" fontId="31" fillId="0" borderId="197" applyNumberFormat="0" applyFill="0" applyAlignment="0" applyProtection="0"/>
    <xf numFmtId="0" fontId="23" fillId="7" borderId="194" applyNumberFormat="0" applyAlignment="0" applyProtection="0"/>
    <xf numFmtId="0" fontId="31" fillId="0" borderId="197" applyNumberFormat="0" applyFill="0" applyAlignment="0" applyProtection="0"/>
    <xf numFmtId="0" fontId="23" fillId="7" borderId="194" applyNumberFormat="0" applyAlignment="0" applyProtection="0"/>
    <xf numFmtId="0" fontId="26" fillId="16" borderId="196" applyNumberFormat="0" applyAlignment="0" applyProtection="0"/>
    <xf numFmtId="0" fontId="18" fillId="16" borderId="194" applyNumberFormat="0" applyAlignment="0" applyProtection="0"/>
    <xf numFmtId="0" fontId="23" fillId="7" borderId="194" applyNumberFormat="0" applyAlignment="0" applyProtection="0"/>
    <xf numFmtId="0" fontId="31" fillId="0" borderId="197" applyNumberFormat="0" applyFill="0" applyAlignment="0" applyProtection="0"/>
    <xf numFmtId="0" fontId="18" fillId="16" borderId="194" applyNumberFormat="0" applyAlignment="0" applyProtection="0"/>
    <xf numFmtId="0" fontId="31" fillId="0" borderId="197" applyNumberFormat="0" applyFill="0" applyAlignment="0" applyProtection="0"/>
    <xf numFmtId="0" fontId="23" fillId="7" borderId="194" applyNumberFormat="0" applyAlignment="0" applyProtection="0"/>
    <xf numFmtId="0" fontId="31" fillId="0" borderId="197" applyNumberFormat="0" applyFill="0" applyAlignment="0" applyProtection="0"/>
    <xf numFmtId="0" fontId="26" fillId="16" borderId="196" applyNumberFormat="0" applyAlignment="0" applyProtection="0"/>
    <xf numFmtId="0" fontId="4" fillId="23" borderId="189" applyNumberFormat="0" applyFont="0" applyAlignment="0" applyProtection="0"/>
    <xf numFmtId="0" fontId="18" fillId="16" borderId="194" applyNumberFormat="0" applyAlignment="0" applyProtection="0"/>
    <xf numFmtId="0" fontId="18" fillId="16" borderId="194"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26" fillId="16" borderId="196" applyNumberFormat="0" applyAlignment="0" applyProtection="0"/>
    <xf numFmtId="0" fontId="23" fillId="7" borderId="194" applyNumberFormat="0" applyAlignment="0" applyProtection="0"/>
    <xf numFmtId="0" fontId="23" fillId="7" borderId="194" applyNumberFormat="0" applyAlignment="0" applyProtection="0"/>
    <xf numFmtId="0" fontId="26" fillId="16" borderId="196" applyNumberFormat="0" applyAlignment="0" applyProtection="0"/>
    <xf numFmtId="0" fontId="18" fillId="16" borderId="194" applyNumberFormat="0" applyAlignment="0" applyProtection="0"/>
    <xf numFmtId="0" fontId="31" fillId="0" borderId="197" applyNumberFormat="0" applyFill="0" applyAlignment="0" applyProtection="0"/>
    <xf numFmtId="0" fontId="23" fillId="7" borderId="194" applyNumberFormat="0" applyAlignment="0" applyProtection="0"/>
    <xf numFmtId="0" fontId="18" fillId="16" borderId="194" applyNumberFormat="0" applyAlignment="0" applyProtection="0"/>
    <xf numFmtId="0" fontId="26" fillId="16" borderId="196" applyNumberFormat="0" applyAlignment="0" applyProtection="0"/>
    <xf numFmtId="0" fontId="23" fillId="7" borderId="194" applyNumberFormat="0" applyAlignment="0" applyProtection="0"/>
    <xf numFmtId="0" fontId="26" fillId="16" borderId="196" applyNumberFormat="0" applyAlignment="0" applyProtection="0"/>
    <xf numFmtId="0" fontId="4" fillId="23" borderId="189" applyNumberFormat="0" applyFont="0" applyAlignment="0" applyProtection="0"/>
    <xf numFmtId="0" fontId="18" fillId="16" borderId="194" applyNumberFormat="0" applyAlignment="0" applyProtection="0"/>
    <xf numFmtId="0" fontId="31" fillId="0" borderId="197" applyNumberFormat="0" applyFill="0" applyAlignment="0" applyProtection="0"/>
    <xf numFmtId="0" fontId="23" fillId="7" borderId="194" applyNumberFormat="0" applyAlignment="0" applyProtection="0"/>
    <xf numFmtId="0" fontId="23" fillId="7" borderId="194" applyNumberFormat="0" applyAlignment="0" applyProtection="0"/>
    <xf numFmtId="0" fontId="31" fillId="0" borderId="197" applyNumberFormat="0" applyFill="0" applyAlignment="0" applyProtection="0"/>
    <xf numFmtId="0" fontId="18" fillId="16" borderId="194" applyNumberFormat="0" applyAlignment="0" applyProtection="0"/>
    <xf numFmtId="0" fontId="26" fillId="16" borderId="196" applyNumberFormat="0" applyAlignment="0" applyProtection="0"/>
    <xf numFmtId="0" fontId="18" fillId="16" borderId="194" applyNumberFormat="0" applyAlignment="0" applyProtection="0"/>
    <xf numFmtId="0" fontId="31" fillId="0" borderId="197" applyNumberFormat="0" applyFill="0" applyAlignment="0" applyProtection="0"/>
    <xf numFmtId="0" fontId="23" fillId="7" borderId="194" applyNumberFormat="0" applyAlignment="0" applyProtection="0"/>
    <xf numFmtId="0" fontId="31" fillId="0" borderId="197" applyNumberFormat="0" applyFill="0" applyAlignment="0" applyProtection="0"/>
    <xf numFmtId="0" fontId="4" fillId="23" borderId="189" applyNumberFormat="0" applyFont="0" applyAlignment="0" applyProtection="0"/>
    <xf numFmtId="0" fontId="23" fillId="7" borderId="194" applyNumberFormat="0" applyAlignment="0" applyProtection="0"/>
    <xf numFmtId="0" fontId="26" fillId="16" borderId="196" applyNumberFormat="0" applyAlignment="0" applyProtection="0"/>
    <xf numFmtId="0" fontId="26" fillId="16" borderId="196" applyNumberFormat="0" applyAlignment="0" applyProtection="0"/>
    <xf numFmtId="0" fontId="18" fillId="16" borderId="194" applyNumberFormat="0" applyAlignment="0" applyProtection="0"/>
    <xf numFmtId="0" fontId="31" fillId="0" borderId="197" applyNumberFormat="0" applyFill="0" applyAlignment="0" applyProtection="0"/>
    <xf numFmtId="0" fontId="23" fillId="7" borderId="194" applyNumberFormat="0" applyAlignment="0" applyProtection="0"/>
    <xf numFmtId="0" fontId="26" fillId="16" borderId="196" applyNumberFormat="0" applyAlignment="0" applyProtection="0"/>
    <xf numFmtId="0" fontId="23" fillId="7" borderId="194" applyNumberFormat="0" applyAlignment="0" applyProtection="0"/>
    <xf numFmtId="0" fontId="26" fillId="16" borderId="196" applyNumberFormat="0" applyAlignment="0" applyProtection="0"/>
    <xf numFmtId="0" fontId="31" fillId="0" borderId="197" applyNumberFormat="0" applyFill="0" applyAlignment="0" applyProtection="0"/>
    <xf numFmtId="0" fontId="23" fillId="7" borderId="194" applyNumberFormat="0" applyAlignment="0" applyProtection="0"/>
    <xf numFmtId="0" fontId="4" fillId="23" borderId="189" applyNumberFormat="0" applyFont="0" applyAlignment="0" applyProtection="0"/>
    <xf numFmtId="0" fontId="26" fillId="16" borderId="196" applyNumberFormat="0" applyAlignment="0" applyProtection="0"/>
    <xf numFmtId="0" fontId="31" fillId="0" borderId="197" applyNumberFormat="0" applyFill="0" applyAlignment="0" applyProtection="0"/>
    <xf numFmtId="0" fontId="18" fillId="16" borderId="194" applyNumberFormat="0" applyAlignment="0" applyProtection="0"/>
    <xf numFmtId="0" fontId="18" fillId="16" borderId="194" applyNumberFormat="0" applyAlignment="0" applyProtection="0"/>
    <xf numFmtId="0" fontId="4" fillId="23" borderId="189" applyNumberFormat="0" applyFont="0" applyAlignment="0" applyProtection="0"/>
    <xf numFmtId="0" fontId="18" fillId="16" borderId="194" applyNumberFormat="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23" fillId="7" borderId="194" applyNumberFormat="0" applyAlignment="0" applyProtection="0"/>
    <xf numFmtId="0" fontId="31" fillId="0" borderId="197" applyNumberFormat="0" applyFill="0" applyAlignment="0" applyProtection="0"/>
    <xf numFmtId="0" fontId="26" fillId="16" borderId="196" applyNumberFormat="0" applyAlignment="0" applyProtection="0"/>
    <xf numFmtId="0" fontId="31" fillId="0" borderId="197" applyNumberFormat="0" applyFill="0" applyAlignment="0" applyProtection="0"/>
    <xf numFmtId="0" fontId="23" fillId="7" borderId="194" applyNumberFormat="0" applyAlignment="0" applyProtection="0"/>
    <xf numFmtId="0" fontId="4" fillId="23" borderId="189" applyNumberFormat="0" applyFont="0" applyAlignment="0" applyProtection="0"/>
    <xf numFmtId="0" fontId="26" fillId="16" borderId="196" applyNumberFormat="0" applyAlignment="0" applyProtection="0"/>
    <xf numFmtId="0" fontId="4" fillId="23" borderId="189" applyNumberFormat="0" applyFont="0" applyAlignment="0" applyProtection="0"/>
    <xf numFmtId="0" fontId="18" fillId="16" borderId="194" applyNumberFormat="0" applyAlignment="0" applyProtection="0"/>
    <xf numFmtId="0" fontId="31" fillId="0" borderId="197" applyNumberFormat="0" applyFill="0" applyAlignment="0" applyProtection="0"/>
    <xf numFmtId="0" fontId="26" fillId="16" borderId="196" applyNumberFormat="0" applyAlignment="0" applyProtection="0"/>
    <xf numFmtId="0" fontId="26" fillId="16" borderId="196" applyNumberFormat="0" applyAlignment="0" applyProtection="0"/>
    <xf numFmtId="0" fontId="4" fillId="23" borderId="189" applyNumberFormat="0" applyFont="0" applyAlignment="0" applyProtection="0"/>
    <xf numFmtId="0" fontId="26" fillId="16" borderId="196" applyNumberFormat="0" applyAlignment="0" applyProtection="0"/>
    <xf numFmtId="0" fontId="4" fillId="23" borderId="189" applyNumberFormat="0" applyFont="0" applyAlignment="0" applyProtection="0"/>
    <xf numFmtId="0" fontId="23" fillId="7" borderId="194" applyNumberFormat="0" applyAlignment="0" applyProtection="0"/>
    <xf numFmtId="0" fontId="18" fillId="16" borderId="194" applyNumberFormat="0" applyAlignment="0" applyProtection="0"/>
    <xf numFmtId="0" fontId="26" fillId="16" borderId="196" applyNumberFormat="0" applyAlignment="0" applyProtection="0"/>
    <xf numFmtId="0" fontId="18" fillId="16" borderId="194" applyNumberFormat="0" applyAlignment="0" applyProtection="0"/>
    <xf numFmtId="0" fontId="23" fillId="7" borderId="194" applyNumberFormat="0" applyAlignment="0" applyProtection="0"/>
    <xf numFmtId="0" fontId="4" fillId="23" borderId="189" applyNumberFormat="0" applyFont="0" applyAlignment="0" applyProtection="0"/>
    <xf numFmtId="0" fontId="26" fillId="16" borderId="196" applyNumberFormat="0" applyAlignment="0" applyProtection="0"/>
    <xf numFmtId="0" fontId="23" fillId="7" borderId="194" applyNumberFormat="0" applyAlignment="0" applyProtection="0"/>
    <xf numFmtId="0" fontId="23" fillId="7" borderId="194" applyNumberFormat="0" applyAlignment="0" applyProtection="0"/>
    <xf numFmtId="0" fontId="18" fillId="16" borderId="194" applyNumberFormat="0" applyAlignment="0" applyProtection="0"/>
    <xf numFmtId="0" fontId="4" fillId="23" borderId="189" applyNumberFormat="0" applyFont="0" applyAlignment="0" applyProtection="0"/>
    <xf numFmtId="0" fontId="23" fillId="7" borderId="194" applyNumberFormat="0" applyAlignment="0" applyProtection="0"/>
    <xf numFmtId="0" fontId="26" fillId="16" borderId="196" applyNumberFormat="0" applyAlignment="0" applyProtection="0"/>
    <xf numFmtId="0" fontId="4" fillId="23" borderId="189" applyNumberFormat="0" applyFont="0" applyAlignment="0" applyProtection="0"/>
    <xf numFmtId="0" fontId="23" fillId="7" borderId="194" applyNumberFormat="0" applyAlignment="0" applyProtection="0"/>
    <xf numFmtId="0" fontId="26" fillId="16" borderId="196"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26" fillId="16" borderId="196" applyNumberFormat="0" applyAlignment="0" applyProtection="0"/>
    <xf numFmtId="0" fontId="23" fillId="7" borderId="194" applyNumberFormat="0" applyAlignment="0" applyProtection="0"/>
    <xf numFmtId="0" fontId="18" fillId="16" borderId="194"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26" fillId="16" borderId="196" applyNumberFormat="0" applyAlignment="0" applyProtection="0"/>
    <xf numFmtId="0" fontId="4" fillId="23" borderId="189" applyNumberFormat="0" applyFont="0" applyAlignment="0" applyProtection="0"/>
    <xf numFmtId="0" fontId="18" fillId="16" borderId="194" applyNumberFormat="0" applyAlignment="0" applyProtection="0"/>
    <xf numFmtId="0" fontId="4" fillId="23" borderId="189" applyNumberFormat="0" applyFont="0" applyAlignment="0" applyProtection="0"/>
    <xf numFmtId="0" fontId="23" fillId="7" borderId="194" applyNumberFormat="0" applyAlignment="0" applyProtection="0"/>
    <xf numFmtId="0" fontId="4" fillId="23" borderId="189" applyNumberFormat="0" applyFont="0" applyAlignment="0" applyProtection="0"/>
    <xf numFmtId="0" fontId="18" fillId="16" borderId="194" applyNumberFormat="0" applyAlignment="0" applyProtection="0"/>
    <xf numFmtId="0" fontId="23" fillId="7" borderId="194" applyNumberFormat="0" applyAlignment="0" applyProtection="0"/>
    <xf numFmtId="0" fontId="4" fillId="23" borderId="189" applyNumberFormat="0" applyFont="0" applyAlignment="0" applyProtection="0"/>
    <xf numFmtId="0" fontId="18" fillId="16" borderId="194" applyNumberFormat="0" applyAlignment="0" applyProtection="0"/>
    <xf numFmtId="0" fontId="18" fillId="16" borderId="194" applyNumberFormat="0" applyAlignment="0" applyProtection="0"/>
    <xf numFmtId="0" fontId="23" fillId="7" borderId="194" applyNumberFormat="0" applyAlignment="0" applyProtection="0"/>
    <xf numFmtId="0" fontId="23" fillId="7" borderId="194" applyNumberFormat="0" applyAlignment="0" applyProtection="0"/>
    <xf numFmtId="0" fontId="18" fillId="16" borderId="194" applyNumberFormat="0" applyAlignment="0" applyProtection="0"/>
    <xf numFmtId="0" fontId="31" fillId="0" borderId="197" applyNumberFormat="0" applyFill="0" applyAlignment="0" applyProtection="0"/>
    <xf numFmtId="0" fontId="26" fillId="16" borderId="196" applyNumberFormat="0" applyAlignment="0" applyProtection="0"/>
    <xf numFmtId="0" fontId="23" fillId="7" borderId="194" applyNumberFormat="0" applyAlignment="0" applyProtection="0"/>
    <xf numFmtId="0" fontId="23" fillId="7" borderId="194" applyNumberFormat="0" applyAlignment="0" applyProtection="0"/>
    <xf numFmtId="0" fontId="4" fillId="23" borderId="189" applyNumberFormat="0" applyFont="0" applyAlignment="0" applyProtection="0"/>
    <xf numFmtId="0" fontId="26" fillId="16" borderId="196" applyNumberFormat="0" applyAlignment="0" applyProtection="0"/>
    <xf numFmtId="0" fontId="18" fillId="16" borderId="194" applyNumberFormat="0" applyAlignment="0" applyProtection="0"/>
    <xf numFmtId="0" fontId="18" fillId="16" borderId="194" applyNumberFormat="0" applyAlignment="0" applyProtection="0"/>
    <xf numFmtId="0" fontId="31" fillId="0" borderId="197" applyNumberFormat="0" applyFill="0" applyAlignment="0" applyProtection="0"/>
    <xf numFmtId="0" fontId="26" fillId="16" borderId="196" applyNumberFormat="0" applyAlignment="0" applyProtection="0"/>
    <xf numFmtId="0" fontId="4" fillId="23" borderId="189" applyNumberFormat="0" applyFont="0" applyAlignment="0" applyProtection="0"/>
    <xf numFmtId="0" fontId="23" fillId="7" borderId="194" applyNumberFormat="0" applyAlignment="0" applyProtection="0"/>
    <xf numFmtId="0" fontId="23" fillId="7" borderId="194" applyNumberFormat="0" applyAlignment="0" applyProtection="0"/>
    <xf numFmtId="0" fontId="31" fillId="0" borderId="197" applyNumberFormat="0" applyFill="0" applyAlignment="0" applyProtection="0"/>
    <xf numFmtId="0" fontId="26" fillId="16" borderId="196" applyNumberFormat="0" applyAlignment="0" applyProtection="0"/>
    <xf numFmtId="0" fontId="23" fillId="7" borderId="194"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23" fillId="7" borderId="194" applyNumberFormat="0" applyAlignment="0" applyProtection="0"/>
    <xf numFmtId="0" fontId="18" fillId="16" borderId="194" applyNumberFormat="0" applyAlignment="0" applyProtection="0"/>
    <xf numFmtId="0" fontId="4" fillId="23" borderId="189" applyNumberFormat="0" applyFont="0" applyAlignment="0" applyProtection="0"/>
    <xf numFmtId="0" fontId="31" fillId="0" borderId="197" applyNumberFormat="0" applyFill="0" applyAlignment="0" applyProtection="0"/>
    <xf numFmtId="0" fontId="31" fillId="0" borderId="197" applyNumberFormat="0" applyFill="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26" fillId="16" borderId="196" applyNumberFormat="0" applyAlignment="0" applyProtection="0"/>
    <xf numFmtId="0" fontId="18" fillId="16" borderId="194" applyNumberFormat="0" applyAlignment="0" applyProtection="0"/>
    <xf numFmtId="0" fontId="18" fillId="16" borderId="194" applyNumberFormat="0" applyAlignment="0" applyProtection="0"/>
    <xf numFmtId="0" fontId="4" fillId="23" borderId="189" applyNumberFormat="0" applyFont="0" applyAlignment="0" applyProtection="0"/>
    <xf numFmtId="0" fontId="31" fillId="0" borderId="197" applyNumberFormat="0" applyFill="0" applyAlignment="0" applyProtection="0"/>
    <xf numFmtId="0" fontId="26" fillId="16" borderId="196" applyNumberFormat="0" applyAlignment="0" applyProtection="0"/>
    <xf numFmtId="0" fontId="4" fillId="23" borderId="189" applyNumberFormat="0" applyFont="0" applyAlignment="0" applyProtection="0"/>
    <xf numFmtId="0" fontId="26" fillId="16" borderId="196" applyNumberFormat="0" applyAlignment="0" applyProtection="0"/>
    <xf numFmtId="0" fontId="18" fillId="16" borderId="194" applyNumberFormat="0" applyAlignment="0" applyProtection="0"/>
    <xf numFmtId="0" fontId="23" fillId="7" borderId="194" applyNumberFormat="0" applyAlignment="0" applyProtection="0"/>
    <xf numFmtId="0" fontId="23" fillId="7" borderId="194" applyNumberFormat="0" applyAlignment="0" applyProtection="0"/>
    <xf numFmtId="0" fontId="31" fillId="0" borderId="197" applyNumberFormat="0" applyFill="0" applyAlignment="0" applyProtection="0"/>
    <xf numFmtId="0" fontId="26" fillId="16" borderId="196" applyNumberFormat="0" applyAlignment="0" applyProtection="0"/>
    <xf numFmtId="0" fontId="4" fillId="23" borderId="189" applyNumberFormat="0" applyFont="0" applyAlignment="0" applyProtection="0"/>
    <xf numFmtId="0" fontId="23" fillId="7" borderId="194" applyNumberFormat="0" applyAlignment="0" applyProtection="0"/>
    <xf numFmtId="0" fontId="18" fillId="16" borderId="194" applyNumberFormat="0" applyAlignment="0" applyProtection="0"/>
    <xf numFmtId="0" fontId="26" fillId="16" borderId="196" applyNumberFormat="0" applyAlignment="0" applyProtection="0"/>
    <xf numFmtId="0" fontId="23" fillId="7" borderId="194" applyNumberFormat="0" applyAlignment="0" applyProtection="0"/>
    <xf numFmtId="0" fontId="23" fillId="7" borderId="194" applyNumberFormat="0" applyAlignment="0" applyProtection="0"/>
    <xf numFmtId="0" fontId="26" fillId="16" borderId="196" applyNumberFormat="0" applyAlignment="0" applyProtection="0"/>
    <xf numFmtId="0" fontId="23" fillId="7" borderId="194" applyNumberFormat="0" applyAlignment="0" applyProtection="0"/>
    <xf numFmtId="0" fontId="31" fillId="0" borderId="197" applyNumberFormat="0" applyFill="0" applyAlignment="0" applyProtection="0"/>
    <xf numFmtId="0" fontId="18" fillId="16" borderId="194" applyNumberFormat="0" applyAlignment="0" applyProtection="0"/>
    <xf numFmtId="0" fontId="23" fillId="7" borderId="194" applyNumberFormat="0" applyAlignment="0" applyProtection="0"/>
    <xf numFmtId="0" fontId="18" fillId="16" borderId="194" applyNumberFormat="0" applyAlignment="0" applyProtection="0"/>
    <xf numFmtId="0" fontId="31" fillId="0" borderId="197" applyNumberFormat="0" applyFill="0" applyAlignment="0" applyProtection="0"/>
    <xf numFmtId="0" fontId="26" fillId="16" borderId="196" applyNumberFormat="0" applyAlignment="0" applyProtection="0"/>
    <xf numFmtId="0" fontId="18" fillId="16" borderId="194"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18" fillId="16" borderId="194" applyNumberFormat="0" applyAlignment="0" applyProtection="0"/>
    <xf numFmtId="0" fontId="4" fillId="23" borderId="189" applyNumberFormat="0" applyFont="0" applyAlignment="0" applyProtection="0"/>
    <xf numFmtId="0" fontId="18" fillId="16" borderId="194" applyNumberFormat="0" applyAlignment="0" applyProtection="0"/>
    <xf numFmtId="0" fontId="23" fillId="7" borderId="194" applyNumberFormat="0" applyAlignment="0" applyProtection="0"/>
    <xf numFmtId="0" fontId="26" fillId="16" borderId="196" applyNumberFormat="0" applyAlignment="0" applyProtection="0"/>
    <xf numFmtId="0" fontId="31" fillId="0" borderId="197" applyNumberFormat="0" applyFill="0" applyAlignment="0" applyProtection="0"/>
    <xf numFmtId="0" fontId="23" fillId="7" borderId="194" applyNumberFormat="0" applyAlignment="0" applyProtection="0"/>
    <xf numFmtId="0" fontId="18" fillId="16" borderId="194" applyNumberFormat="0" applyAlignment="0" applyProtection="0"/>
    <xf numFmtId="0" fontId="4" fillId="23" borderId="189" applyNumberFormat="0" applyFont="0" applyAlignment="0" applyProtection="0"/>
    <xf numFmtId="0" fontId="18" fillId="16" borderId="194" applyNumberFormat="0" applyAlignment="0" applyProtection="0"/>
    <xf numFmtId="0" fontId="31" fillId="0" borderId="197" applyNumberFormat="0" applyFill="0" applyAlignment="0" applyProtection="0"/>
    <xf numFmtId="0" fontId="4" fillId="23" borderId="189" applyNumberFormat="0" applyFont="0" applyAlignment="0" applyProtection="0"/>
    <xf numFmtId="0" fontId="18" fillId="16" borderId="194"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23" fillId="7" borderId="194" applyNumberFormat="0" applyAlignment="0" applyProtection="0"/>
    <xf numFmtId="0" fontId="26" fillId="16" borderId="196" applyNumberFormat="0" applyAlignment="0" applyProtection="0"/>
    <xf numFmtId="0" fontId="23" fillId="7" borderId="194" applyNumberFormat="0" applyAlignment="0" applyProtection="0"/>
    <xf numFmtId="0" fontId="26" fillId="16" borderId="196" applyNumberFormat="0" applyAlignment="0" applyProtection="0"/>
    <xf numFmtId="0" fontId="26" fillId="16" borderId="196" applyNumberFormat="0" applyAlignment="0" applyProtection="0"/>
    <xf numFmtId="0" fontId="4" fillId="23" borderId="189" applyNumberFormat="0" applyFont="0" applyAlignment="0" applyProtection="0"/>
    <xf numFmtId="0" fontId="18" fillId="16" borderId="194" applyNumberFormat="0" applyAlignment="0" applyProtection="0"/>
    <xf numFmtId="0" fontId="23" fillId="7" borderId="194" applyNumberFormat="0" applyAlignment="0" applyProtection="0"/>
    <xf numFmtId="0" fontId="23" fillId="7" borderId="194" applyNumberFormat="0" applyAlignment="0" applyProtection="0"/>
    <xf numFmtId="0" fontId="26" fillId="16" borderId="196" applyNumberFormat="0" applyAlignment="0" applyProtection="0"/>
    <xf numFmtId="0" fontId="18" fillId="16" borderId="194" applyNumberFormat="0" applyAlignment="0" applyProtection="0"/>
    <xf numFmtId="0" fontId="18" fillId="16" borderId="194" applyNumberFormat="0" applyAlignment="0" applyProtection="0"/>
    <xf numFmtId="0" fontId="4" fillId="23" borderId="189" applyNumberFormat="0" applyFont="0" applyAlignment="0" applyProtection="0"/>
    <xf numFmtId="0" fontId="26" fillId="16" borderId="196" applyNumberFormat="0" applyAlignment="0" applyProtection="0"/>
    <xf numFmtId="0" fontId="26" fillId="16" borderId="196" applyNumberFormat="0" applyAlignment="0" applyProtection="0"/>
    <xf numFmtId="0" fontId="31" fillId="0" borderId="197" applyNumberFormat="0" applyFill="0" applyAlignment="0" applyProtection="0"/>
    <xf numFmtId="0" fontId="18" fillId="16" borderId="194"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18" fillId="16" borderId="194" applyNumberFormat="0" applyAlignment="0" applyProtection="0"/>
    <xf numFmtId="0" fontId="18" fillId="16" borderId="194" applyNumberFormat="0" applyAlignment="0" applyProtection="0"/>
    <xf numFmtId="0" fontId="31" fillId="0" borderId="197" applyNumberFormat="0" applyFill="0" applyAlignment="0" applyProtection="0"/>
    <xf numFmtId="0" fontId="4" fillId="23" borderId="189" applyNumberFormat="0" applyFont="0" applyAlignment="0" applyProtection="0"/>
    <xf numFmtId="0" fontId="4" fillId="23" borderId="189" applyNumberFormat="0" applyFont="0" applyAlignment="0" applyProtection="0"/>
    <xf numFmtId="0" fontId="31" fillId="0" borderId="197" applyNumberFormat="0" applyFill="0" applyAlignment="0" applyProtection="0"/>
    <xf numFmtId="0" fontId="23" fillId="7" borderId="194" applyNumberFormat="0" applyAlignment="0" applyProtection="0"/>
    <xf numFmtId="0" fontId="4" fillId="23" borderId="189" applyNumberFormat="0" applyFont="0" applyAlignment="0" applyProtection="0"/>
    <xf numFmtId="0" fontId="18" fillId="16" borderId="194" applyNumberFormat="0" applyAlignment="0" applyProtection="0"/>
    <xf numFmtId="0" fontId="18" fillId="16" borderId="194" applyNumberFormat="0" applyAlignment="0" applyProtection="0"/>
    <xf numFmtId="0" fontId="23" fillId="7" borderId="194" applyNumberFormat="0" applyAlignment="0" applyProtection="0"/>
    <xf numFmtId="0" fontId="31" fillId="0" borderId="197" applyNumberFormat="0" applyFill="0" applyAlignment="0" applyProtection="0"/>
    <xf numFmtId="0" fontId="26" fillId="16" borderId="196" applyNumberFormat="0" applyAlignment="0" applyProtection="0"/>
    <xf numFmtId="0" fontId="4" fillId="23" borderId="189" applyNumberFormat="0" applyFont="0" applyAlignment="0" applyProtection="0"/>
    <xf numFmtId="0" fontId="26" fillId="16" borderId="196" applyNumberFormat="0" applyAlignment="0" applyProtection="0"/>
    <xf numFmtId="0" fontId="23" fillId="7" borderId="194" applyNumberFormat="0" applyAlignment="0" applyProtection="0"/>
    <xf numFmtId="0" fontId="26" fillId="16" borderId="196" applyNumberFormat="0" applyAlignment="0" applyProtection="0"/>
    <xf numFmtId="0" fontId="4" fillId="23" borderId="189" applyNumberFormat="0" applyFont="0" applyAlignment="0" applyProtection="0"/>
    <xf numFmtId="0" fontId="23" fillId="7" borderId="194" applyNumberFormat="0" applyAlignment="0" applyProtection="0"/>
    <xf numFmtId="0" fontId="4" fillId="23" borderId="189" applyNumberFormat="0" applyFont="0" applyAlignment="0" applyProtection="0"/>
    <xf numFmtId="0" fontId="31" fillId="0" borderId="197" applyNumberFormat="0" applyFill="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26" fillId="16" borderId="196" applyNumberFormat="0" applyAlignment="0" applyProtection="0"/>
    <xf numFmtId="0" fontId="26" fillId="16" borderId="196" applyNumberFormat="0" applyAlignment="0" applyProtection="0"/>
    <xf numFmtId="0" fontId="18" fillId="16" borderId="194" applyNumberFormat="0" applyAlignment="0" applyProtection="0"/>
    <xf numFmtId="0" fontId="23" fillId="7" borderId="194" applyNumberFormat="0" applyAlignment="0" applyProtection="0"/>
    <xf numFmtId="0" fontId="4" fillId="23" borderId="189" applyNumberFormat="0" applyFont="0" applyAlignment="0" applyProtection="0"/>
    <xf numFmtId="0" fontId="31" fillId="0" borderId="197" applyNumberFormat="0" applyFill="0" applyAlignment="0" applyProtection="0"/>
    <xf numFmtId="0" fontId="23" fillId="7" borderId="194" applyNumberFormat="0" applyAlignment="0" applyProtection="0"/>
    <xf numFmtId="0" fontId="26" fillId="16" borderId="196" applyNumberFormat="0" applyAlignment="0" applyProtection="0"/>
    <xf numFmtId="0" fontId="18" fillId="16" borderId="194" applyNumberFormat="0" applyAlignment="0" applyProtection="0"/>
    <xf numFmtId="0" fontId="4" fillId="23" borderId="189" applyNumberFormat="0" applyFont="0" applyAlignment="0" applyProtection="0"/>
    <xf numFmtId="0" fontId="18" fillId="16" borderId="194" applyNumberFormat="0" applyAlignment="0" applyProtection="0"/>
    <xf numFmtId="0" fontId="4" fillId="23" borderId="189" applyNumberFormat="0" applyFont="0" applyAlignment="0" applyProtection="0"/>
    <xf numFmtId="0" fontId="26" fillId="16" borderId="196" applyNumberFormat="0" applyAlignment="0" applyProtection="0"/>
    <xf numFmtId="0" fontId="31" fillId="0" borderId="197" applyNumberFormat="0" applyFill="0" applyAlignment="0" applyProtection="0"/>
    <xf numFmtId="0" fontId="4" fillId="23" borderId="189" applyNumberFormat="0" applyFont="0" applyAlignment="0" applyProtection="0"/>
    <xf numFmtId="0" fontId="23" fillId="7" borderId="194" applyNumberFormat="0" applyAlignment="0" applyProtection="0"/>
    <xf numFmtId="0" fontId="26" fillId="16" borderId="196" applyNumberFormat="0" applyAlignment="0" applyProtection="0"/>
    <xf numFmtId="0" fontId="18" fillId="16" borderId="194" applyNumberFormat="0" applyAlignment="0" applyProtection="0"/>
    <xf numFmtId="0" fontId="18" fillId="16" borderId="194" applyNumberFormat="0" applyAlignment="0" applyProtection="0"/>
    <xf numFmtId="0" fontId="4" fillId="23" borderId="189" applyNumberFormat="0" applyFont="0" applyAlignment="0" applyProtection="0"/>
    <xf numFmtId="0" fontId="18" fillId="16" borderId="194" applyNumberFormat="0" applyAlignment="0" applyProtection="0"/>
    <xf numFmtId="0" fontId="31" fillId="0" borderId="197" applyNumberFormat="0" applyFill="0" applyAlignment="0" applyProtection="0"/>
    <xf numFmtId="0" fontId="4" fillId="23" borderId="189" applyNumberFormat="0" applyFont="0" applyAlignment="0" applyProtection="0"/>
    <xf numFmtId="0" fontId="26" fillId="16" borderId="196" applyNumberFormat="0" applyAlignment="0" applyProtection="0"/>
    <xf numFmtId="0" fontId="31" fillId="0" borderId="197" applyNumberFormat="0" applyFill="0" applyAlignment="0" applyProtection="0"/>
    <xf numFmtId="0" fontId="18" fillId="16" borderId="194" applyNumberFormat="0" applyAlignment="0" applyProtection="0"/>
    <xf numFmtId="0" fontId="4" fillId="23" borderId="189" applyNumberFormat="0" applyFont="0" applyAlignment="0" applyProtection="0"/>
    <xf numFmtId="0" fontId="23" fillId="7" borderId="194" applyNumberFormat="0" applyAlignment="0" applyProtection="0"/>
    <xf numFmtId="0" fontId="31" fillId="0" borderId="197" applyNumberFormat="0" applyFill="0" applyAlignment="0" applyProtection="0"/>
    <xf numFmtId="0" fontId="18" fillId="16" borderId="194"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23" fillId="7" borderId="194" applyNumberFormat="0" applyAlignment="0" applyProtection="0"/>
    <xf numFmtId="0" fontId="26" fillId="16" borderId="196" applyNumberFormat="0" applyAlignment="0" applyProtection="0"/>
    <xf numFmtId="0" fontId="18" fillId="16" borderId="194" applyNumberFormat="0" applyAlignment="0" applyProtection="0"/>
    <xf numFmtId="0" fontId="4" fillId="23" borderId="189" applyNumberFormat="0" applyFont="0" applyAlignment="0" applyProtection="0"/>
    <xf numFmtId="0" fontId="31" fillId="0" borderId="197" applyNumberFormat="0" applyFill="0" applyAlignment="0" applyProtection="0"/>
    <xf numFmtId="0" fontId="23" fillId="7" borderId="194"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31" fillId="0" borderId="197" applyNumberFormat="0" applyFill="0" applyAlignment="0" applyProtection="0"/>
    <xf numFmtId="0" fontId="26" fillId="16" borderId="196" applyNumberFormat="0" applyAlignment="0" applyProtection="0"/>
    <xf numFmtId="0" fontId="4" fillId="23" borderId="189" applyNumberFormat="0" applyFont="0" applyAlignment="0" applyProtection="0"/>
    <xf numFmtId="0" fontId="18" fillId="16" borderId="194"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26" fillId="16" borderId="196" applyNumberFormat="0" applyAlignment="0" applyProtection="0"/>
    <xf numFmtId="0" fontId="18" fillId="16" borderId="194" applyNumberFormat="0" applyAlignment="0" applyProtection="0"/>
    <xf numFmtId="0" fontId="31" fillId="0" borderId="197" applyNumberFormat="0" applyFill="0" applyAlignment="0" applyProtection="0"/>
    <xf numFmtId="0" fontId="4" fillId="23" borderId="189" applyNumberFormat="0" applyFont="0" applyAlignment="0" applyProtection="0"/>
    <xf numFmtId="0" fontId="18" fillId="16" borderId="194" applyNumberFormat="0" applyAlignment="0" applyProtection="0"/>
    <xf numFmtId="0" fontId="26" fillId="16" borderId="196" applyNumberFormat="0" applyAlignment="0" applyProtection="0"/>
    <xf numFmtId="0" fontId="31" fillId="0" borderId="197" applyNumberFormat="0" applyFill="0" applyAlignment="0" applyProtection="0"/>
    <xf numFmtId="0" fontId="26" fillId="16" borderId="196" applyNumberFormat="0" applyAlignment="0" applyProtection="0"/>
    <xf numFmtId="0" fontId="4" fillId="23" borderId="189" applyNumberFormat="0" applyFont="0" applyAlignment="0" applyProtection="0"/>
    <xf numFmtId="0" fontId="26" fillId="16" borderId="196" applyNumberFormat="0" applyAlignment="0" applyProtection="0"/>
    <xf numFmtId="0" fontId="31" fillId="0" borderId="197" applyNumberFormat="0" applyFill="0" applyAlignment="0" applyProtection="0"/>
    <xf numFmtId="0" fontId="4" fillId="23" borderId="189" applyNumberFormat="0" applyFont="0" applyAlignment="0" applyProtection="0"/>
    <xf numFmtId="0" fontId="18" fillId="16" borderId="194" applyNumberFormat="0" applyAlignment="0" applyProtection="0"/>
    <xf numFmtId="0" fontId="23" fillId="7" borderId="194"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18" fillId="16" borderId="194" applyNumberFormat="0" applyAlignment="0" applyProtection="0"/>
    <xf numFmtId="0" fontId="31" fillId="0" borderId="197" applyNumberFormat="0" applyFill="0" applyAlignment="0" applyProtection="0"/>
    <xf numFmtId="0" fontId="23" fillId="7" borderId="194" applyNumberFormat="0" applyAlignment="0" applyProtection="0"/>
    <xf numFmtId="0" fontId="18" fillId="16" borderId="194" applyNumberFormat="0" applyAlignment="0" applyProtection="0"/>
    <xf numFmtId="0" fontId="31" fillId="0" borderId="197" applyNumberFormat="0" applyFill="0" applyAlignment="0" applyProtection="0"/>
    <xf numFmtId="0" fontId="4" fillId="23" borderId="189" applyNumberFormat="0" applyFont="0" applyAlignment="0" applyProtection="0"/>
    <xf numFmtId="0" fontId="23" fillId="7" borderId="194" applyNumberFormat="0" applyAlignment="0" applyProtection="0"/>
    <xf numFmtId="0" fontId="4" fillId="23" borderId="189" applyNumberFormat="0" applyFont="0" applyAlignment="0" applyProtection="0"/>
    <xf numFmtId="0" fontId="23" fillId="7" borderId="194" applyNumberFormat="0" applyAlignment="0" applyProtection="0"/>
    <xf numFmtId="0" fontId="18" fillId="16" borderId="194" applyNumberFormat="0" applyAlignment="0" applyProtection="0"/>
    <xf numFmtId="0" fontId="23" fillId="7" borderId="194" applyNumberFormat="0" applyAlignment="0" applyProtection="0"/>
    <xf numFmtId="0" fontId="31" fillId="0" borderId="197" applyNumberFormat="0" applyFill="0" applyAlignment="0" applyProtection="0"/>
    <xf numFmtId="0" fontId="31" fillId="0" borderId="197" applyNumberFormat="0" applyFill="0" applyAlignment="0" applyProtection="0"/>
    <xf numFmtId="0" fontId="18" fillId="16" borderId="194" applyNumberFormat="0" applyAlignment="0" applyProtection="0"/>
    <xf numFmtId="0" fontId="18" fillId="16" borderId="194"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23" fillId="7" borderId="194" applyNumberFormat="0" applyAlignment="0" applyProtection="0"/>
    <xf numFmtId="0" fontId="31" fillId="0" borderId="197" applyNumberFormat="0" applyFill="0" applyAlignment="0" applyProtection="0"/>
    <xf numFmtId="0" fontId="26" fillId="16" borderId="196" applyNumberFormat="0" applyAlignment="0" applyProtection="0"/>
    <xf numFmtId="0" fontId="31" fillId="0" borderId="197" applyNumberFormat="0" applyFill="0" applyAlignment="0" applyProtection="0"/>
    <xf numFmtId="0" fontId="18" fillId="16" borderId="194" applyNumberFormat="0" applyAlignment="0" applyProtection="0"/>
    <xf numFmtId="0" fontId="18" fillId="16" borderId="194" applyNumberFormat="0" applyAlignment="0" applyProtection="0"/>
    <xf numFmtId="0" fontId="26" fillId="16" borderId="196" applyNumberFormat="0" applyAlignment="0" applyProtection="0"/>
    <xf numFmtId="0" fontId="4" fillId="23" borderId="189" applyNumberFormat="0" applyFont="0" applyAlignment="0" applyProtection="0"/>
    <xf numFmtId="0" fontId="31" fillId="0" borderId="197" applyNumberFormat="0" applyFill="0" applyAlignment="0" applyProtection="0"/>
    <xf numFmtId="0" fontId="18" fillId="16" borderId="194" applyNumberFormat="0" applyAlignment="0" applyProtection="0"/>
    <xf numFmtId="0" fontId="18" fillId="16" borderId="194" applyNumberFormat="0" applyAlignment="0" applyProtection="0"/>
    <xf numFmtId="0" fontId="4" fillId="23" borderId="189" applyNumberFormat="0" applyFont="0" applyAlignment="0" applyProtection="0"/>
    <xf numFmtId="0" fontId="26" fillId="16" borderId="196" applyNumberFormat="0" applyAlignment="0" applyProtection="0"/>
    <xf numFmtId="0" fontId="23" fillId="7" borderId="194" applyNumberFormat="0" applyAlignment="0" applyProtection="0"/>
    <xf numFmtId="0" fontId="26" fillId="16" borderId="196" applyNumberFormat="0" applyAlignment="0" applyProtection="0"/>
    <xf numFmtId="0" fontId="26" fillId="16" borderId="196" applyNumberFormat="0" applyAlignment="0" applyProtection="0"/>
    <xf numFmtId="0" fontId="4" fillId="23" borderId="189" applyNumberFormat="0" applyFont="0" applyAlignment="0" applyProtection="0"/>
    <xf numFmtId="0" fontId="18" fillId="16" borderId="194" applyNumberFormat="0" applyAlignment="0" applyProtection="0"/>
    <xf numFmtId="0" fontId="23" fillId="7" borderId="194" applyNumberFormat="0" applyAlignment="0" applyProtection="0"/>
    <xf numFmtId="0" fontId="26" fillId="16" borderId="196" applyNumberFormat="0" applyAlignment="0" applyProtection="0"/>
    <xf numFmtId="0" fontId="23" fillId="7" borderId="194" applyNumberFormat="0" applyAlignment="0" applyProtection="0"/>
    <xf numFmtId="0" fontId="18" fillId="16" borderId="194" applyNumberFormat="0" applyAlignment="0" applyProtection="0"/>
    <xf numFmtId="0" fontId="26" fillId="16" borderId="196" applyNumberFormat="0" applyAlignment="0" applyProtection="0"/>
    <xf numFmtId="0" fontId="18" fillId="16" borderId="194"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26" fillId="16" borderId="196" applyNumberFormat="0" applyAlignment="0" applyProtection="0"/>
    <xf numFmtId="0" fontId="31" fillId="0" borderId="197" applyNumberFormat="0" applyFill="0" applyAlignment="0" applyProtection="0"/>
    <xf numFmtId="0" fontId="18" fillId="16" borderId="194" applyNumberFormat="0" applyAlignment="0" applyProtection="0"/>
    <xf numFmtId="0" fontId="23" fillId="7" borderId="194"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31" fillId="0" borderId="197" applyNumberFormat="0" applyFill="0" applyAlignment="0" applyProtection="0"/>
    <xf numFmtId="0" fontId="4" fillId="23" borderId="189" applyNumberFormat="0" applyFont="0" applyAlignment="0" applyProtection="0"/>
    <xf numFmtId="0" fontId="26" fillId="16" borderId="196" applyNumberFormat="0" applyAlignment="0" applyProtection="0"/>
    <xf numFmtId="0" fontId="26" fillId="16" borderId="196" applyNumberFormat="0" applyAlignment="0" applyProtection="0"/>
    <xf numFmtId="0" fontId="18" fillId="16" borderId="194" applyNumberFormat="0" applyAlignment="0" applyProtection="0"/>
    <xf numFmtId="0" fontId="26" fillId="16" borderId="196"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23" fillId="7" borderId="194" applyNumberFormat="0" applyAlignment="0" applyProtection="0"/>
    <xf numFmtId="0" fontId="18" fillId="16" borderId="194" applyNumberFormat="0" applyAlignment="0" applyProtection="0"/>
    <xf numFmtId="0" fontId="23" fillId="7" borderId="194" applyNumberFormat="0" applyAlignment="0" applyProtection="0"/>
    <xf numFmtId="0" fontId="26" fillId="16" borderId="196" applyNumberFormat="0" applyAlignment="0" applyProtection="0"/>
    <xf numFmtId="0" fontId="18" fillId="16" borderId="194" applyNumberFormat="0" applyAlignment="0" applyProtection="0"/>
    <xf numFmtId="0" fontId="18" fillId="16" borderId="194" applyNumberFormat="0" applyAlignment="0" applyProtection="0"/>
    <xf numFmtId="0" fontId="26" fillId="16" borderId="196" applyNumberFormat="0" applyAlignment="0" applyProtection="0"/>
    <xf numFmtId="0" fontId="4" fillId="23" borderId="189" applyNumberFormat="0" applyFont="0" applyAlignment="0" applyProtection="0"/>
    <xf numFmtId="0" fontId="31" fillId="0" borderId="197" applyNumberFormat="0" applyFill="0" applyAlignment="0" applyProtection="0"/>
    <xf numFmtId="0" fontId="26" fillId="16" borderId="196" applyNumberFormat="0" applyAlignment="0" applyProtection="0"/>
    <xf numFmtId="0" fontId="26" fillId="16" borderId="196" applyNumberFormat="0" applyAlignment="0" applyProtection="0"/>
    <xf numFmtId="0" fontId="23" fillId="7" borderId="194" applyNumberFormat="0" applyAlignment="0" applyProtection="0"/>
    <xf numFmtId="0" fontId="23" fillId="7" borderId="194" applyNumberFormat="0" applyAlignment="0" applyProtection="0"/>
    <xf numFmtId="0" fontId="26" fillId="16" borderId="196" applyNumberFormat="0" applyAlignment="0" applyProtection="0"/>
    <xf numFmtId="0" fontId="26" fillId="16" borderId="196" applyNumberFormat="0" applyAlignment="0" applyProtection="0"/>
    <xf numFmtId="0" fontId="23" fillId="7" borderId="194" applyNumberFormat="0" applyAlignment="0" applyProtection="0"/>
    <xf numFmtId="0" fontId="26" fillId="16" borderId="196" applyNumberFormat="0" applyAlignment="0" applyProtection="0"/>
    <xf numFmtId="0" fontId="26" fillId="16" borderId="196" applyNumberFormat="0" applyAlignment="0" applyProtection="0"/>
    <xf numFmtId="0" fontId="18" fillId="16" borderId="194" applyNumberFormat="0" applyAlignment="0" applyProtection="0"/>
    <xf numFmtId="0" fontId="23" fillId="7" borderId="194" applyNumberFormat="0" applyAlignment="0" applyProtection="0"/>
    <xf numFmtId="0" fontId="18" fillId="16" borderId="194" applyNumberFormat="0" applyAlignment="0" applyProtection="0"/>
    <xf numFmtId="0" fontId="23" fillId="7" borderId="194" applyNumberFormat="0" applyAlignment="0" applyProtection="0"/>
    <xf numFmtId="0" fontId="18" fillId="16" borderId="194" applyNumberFormat="0" applyAlignment="0" applyProtection="0"/>
    <xf numFmtId="0" fontId="26" fillId="16" borderId="196"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23" fillId="7" borderId="194"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23" fillId="7" borderId="194" applyNumberFormat="0" applyAlignment="0" applyProtection="0"/>
    <xf numFmtId="0" fontId="23" fillId="7" borderId="194" applyNumberFormat="0" applyAlignment="0" applyProtection="0"/>
    <xf numFmtId="0" fontId="4" fillId="23" borderId="189" applyNumberFormat="0" applyFont="0" applyAlignment="0" applyProtection="0"/>
    <xf numFmtId="0" fontId="31" fillId="0" borderId="197" applyNumberFormat="0" applyFill="0" applyAlignment="0" applyProtection="0"/>
    <xf numFmtId="0" fontId="26" fillId="16" borderId="196"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23" fillId="7" borderId="194" applyNumberFormat="0" applyAlignment="0" applyProtection="0"/>
    <xf numFmtId="0" fontId="23" fillId="7" borderId="194" applyNumberFormat="0" applyAlignment="0" applyProtection="0"/>
    <xf numFmtId="0" fontId="18" fillId="16" borderId="194" applyNumberFormat="0" applyAlignment="0" applyProtection="0"/>
    <xf numFmtId="0" fontId="18" fillId="16" borderId="194" applyNumberFormat="0" applyAlignment="0" applyProtection="0"/>
    <xf numFmtId="0" fontId="23" fillId="7" borderId="194" applyNumberFormat="0" applyAlignment="0" applyProtection="0"/>
    <xf numFmtId="0" fontId="23" fillId="7" borderId="194" applyNumberFormat="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4" fillId="23" borderId="189" applyNumberFormat="0" applyFont="0" applyAlignment="0" applyProtection="0"/>
    <xf numFmtId="0" fontId="18" fillId="16" borderId="194" applyNumberFormat="0" applyAlignment="0" applyProtection="0"/>
    <xf numFmtId="0" fontId="26" fillId="16" borderId="196" applyNumberFormat="0" applyAlignment="0" applyProtection="0"/>
    <xf numFmtId="0" fontId="23" fillId="7" borderId="194" applyNumberFormat="0" applyAlignment="0" applyProtection="0"/>
    <xf numFmtId="0" fontId="18" fillId="16" borderId="194" applyNumberFormat="0" applyAlignment="0" applyProtection="0"/>
    <xf numFmtId="0" fontId="4" fillId="23" borderId="189" applyNumberFormat="0" applyFont="0" applyAlignment="0" applyProtection="0"/>
    <xf numFmtId="0" fontId="31" fillId="0" borderId="197" applyNumberFormat="0" applyFill="0" applyAlignment="0" applyProtection="0"/>
    <xf numFmtId="0" fontId="23" fillId="7" borderId="194" applyNumberFormat="0" applyAlignment="0" applyProtection="0"/>
    <xf numFmtId="0" fontId="18" fillId="16" borderId="194" applyNumberFormat="0" applyAlignment="0" applyProtection="0"/>
    <xf numFmtId="0" fontId="18" fillId="16" borderId="194" applyNumberFormat="0" applyAlignment="0" applyProtection="0"/>
    <xf numFmtId="0" fontId="31" fillId="0" borderId="197" applyNumberFormat="0" applyFill="0" applyAlignment="0" applyProtection="0"/>
    <xf numFmtId="0" fontId="31" fillId="0" borderId="197" applyNumberFormat="0" applyFill="0" applyAlignment="0" applyProtection="0"/>
    <xf numFmtId="0" fontId="18" fillId="16" borderId="194" applyNumberFormat="0" applyAlignment="0" applyProtection="0"/>
    <xf numFmtId="0" fontId="26" fillId="16" borderId="196" applyNumberFormat="0" applyAlignment="0" applyProtection="0"/>
    <xf numFmtId="0" fontId="18" fillId="16" borderId="194" applyNumberFormat="0" applyAlignment="0" applyProtection="0"/>
    <xf numFmtId="0" fontId="26" fillId="16" borderId="196" applyNumberFormat="0" applyAlignment="0" applyProtection="0"/>
    <xf numFmtId="0" fontId="23" fillId="7" borderId="194" applyNumberFormat="0" applyAlignment="0" applyProtection="0"/>
    <xf numFmtId="0" fontId="4" fillId="23" borderId="189" applyNumberFormat="0" applyFont="0" applyAlignment="0" applyProtection="0"/>
    <xf numFmtId="0" fontId="26" fillId="16" borderId="196" applyNumberFormat="0" applyAlignment="0" applyProtection="0"/>
    <xf numFmtId="0" fontId="31" fillId="0" borderId="197" applyNumberFormat="0" applyFill="0" applyAlignment="0" applyProtection="0"/>
    <xf numFmtId="0" fontId="23" fillId="7" borderId="194" applyNumberFormat="0" applyAlignment="0" applyProtection="0"/>
    <xf numFmtId="0" fontId="18" fillId="16" borderId="194" applyNumberFormat="0" applyAlignment="0" applyProtection="0"/>
    <xf numFmtId="0" fontId="4" fillId="23" borderId="189" applyNumberFormat="0" applyFont="0" applyAlignment="0" applyProtection="0"/>
    <xf numFmtId="0" fontId="23" fillId="7" borderId="194" applyNumberFormat="0" applyAlignment="0" applyProtection="0"/>
    <xf numFmtId="0" fontId="26" fillId="16" borderId="196"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23" fillId="7" borderId="194" applyNumberFormat="0" applyAlignment="0" applyProtection="0"/>
    <xf numFmtId="0" fontId="4" fillId="23" borderId="189" applyNumberFormat="0" applyFont="0" applyAlignment="0" applyProtection="0"/>
    <xf numFmtId="0" fontId="26" fillId="16" borderId="196" applyNumberFormat="0" applyAlignment="0" applyProtection="0"/>
    <xf numFmtId="0" fontId="31" fillId="0" borderId="197" applyNumberFormat="0" applyFill="0" applyAlignment="0" applyProtection="0"/>
    <xf numFmtId="0" fontId="26" fillId="16" borderId="196" applyNumberFormat="0" applyAlignment="0" applyProtection="0"/>
    <xf numFmtId="0" fontId="23" fillId="7" borderId="194" applyNumberFormat="0" applyAlignment="0" applyProtection="0"/>
    <xf numFmtId="0" fontId="23" fillId="7" borderId="194" applyNumberFormat="0" applyAlignment="0" applyProtection="0"/>
    <xf numFmtId="0" fontId="18" fillId="16" borderId="194" applyNumberFormat="0" applyAlignment="0" applyProtection="0"/>
    <xf numFmtId="0" fontId="4" fillId="23" borderId="189" applyNumberFormat="0" applyFont="0" applyAlignment="0" applyProtection="0"/>
    <xf numFmtId="0" fontId="26" fillId="16" borderId="196" applyNumberFormat="0" applyAlignment="0" applyProtection="0"/>
    <xf numFmtId="0" fontId="26" fillId="16" borderId="196" applyNumberFormat="0" applyAlignment="0" applyProtection="0"/>
    <xf numFmtId="0" fontId="23" fillId="7" borderId="194" applyNumberFormat="0" applyAlignment="0" applyProtection="0"/>
    <xf numFmtId="0" fontId="23" fillId="7" borderId="194" applyNumberFormat="0" applyAlignment="0" applyProtection="0"/>
    <xf numFmtId="0" fontId="18" fillId="16" borderId="194" applyNumberFormat="0" applyAlignment="0" applyProtection="0"/>
    <xf numFmtId="0" fontId="26" fillId="16" borderId="196" applyNumberFormat="0" applyAlignment="0" applyProtection="0"/>
    <xf numFmtId="0" fontId="31" fillId="0" borderId="197" applyNumberFormat="0" applyFill="0" applyAlignment="0" applyProtection="0"/>
    <xf numFmtId="0" fontId="23" fillId="7" borderId="194" applyNumberFormat="0" applyAlignment="0" applyProtection="0"/>
    <xf numFmtId="0" fontId="18" fillId="16" borderId="194" applyNumberFormat="0" applyAlignment="0" applyProtection="0"/>
    <xf numFmtId="0" fontId="31" fillId="0" borderId="197" applyNumberFormat="0" applyFill="0" applyAlignment="0" applyProtection="0"/>
    <xf numFmtId="0" fontId="4" fillId="23" borderId="189" applyNumberFormat="0" applyFont="0" applyAlignment="0" applyProtection="0"/>
    <xf numFmtId="0" fontId="4" fillId="23" borderId="189" applyNumberFormat="0" applyFont="0" applyAlignment="0" applyProtection="0"/>
    <xf numFmtId="0" fontId="31" fillId="0" borderId="197" applyNumberFormat="0" applyFill="0" applyAlignment="0" applyProtection="0"/>
    <xf numFmtId="0" fontId="26" fillId="16" borderId="196" applyNumberFormat="0" applyAlignment="0" applyProtection="0"/>
    <xf numFmtId="0" fontId="23" fillId="7" borderId="194" applyNumberFormat="0" applyAlignment="0" applyProtection="0"/>
    <xf numFmtId="0" fontId="31" fillId="0" borderId="197" applyNumberFormat="0" applyFill="0" applyAlignment="0" applyProtection="0"/>
    <xf numFmtId="0" fontId="18" fillId="16" borderId="194" applyNumberFormat="0" applyAlignment="0" applyProtection="0"/>
    <xf numFmtId="0" fontId="26" fillId="16" borderId="196" applyNumberFormat="0" applyAlignment="0" applyProtection="0"/>
    <xf numFmtId="0" fontId="4" fillId="23" borderId="189" applyNumberFormat="0" applyFont="0" applyAlignment="0" applyProtection="0"/>
    <xf numFmtId="0" fontId="18" fillId="16" borderId="194" applyNumberFormat="0" applyAlignment="0" applyProtection="0"/>
    <xf numFmtId="0" fontId="23" fillId="7" borderId="194" applyNumberFormat="0" applyAlignment="0" applyProtection="0"/>
    <xf numFmtId="0" fontId="26" fillId="16" borderId="196" applyNumberFormat="0" applyAlignment="0" applyProtection="0"/>
    <xf numFmtId="0" fontId="23" fillId="7" borderId="194" applyNumberFormat="0" applyAlignment="0" applyProtection="0"/>
    <xf numFmtId="0" fontId="23" fillId="7" borderId="194" applyNumberFormat="0" applyAlignment="0" applyProtection="0"/>
    <xf numFmtId="0" fontId="4" fillId="23" borderId="189" applyNumberFormat="0" applyFont="0" applyAlignment="0" applyProtection="0"/>
    <xf numFmtId="0" fontId="18" fillId="16" borderId="194" applyNumberFormat="0" applyAlignment="0" applyProtection="0"/>
    <xf numFmtId="0" fontId="26" fillId="16" borderId="196" applyNumberFormat="0" applyAlignment="0" applyProtection="0"/>
    <xf numFmtId="0" fontId="23" fillId="7" borderId="194" applyNumberFormat="0" applyAlignment="0" applyProtection="0"/>
    <xf numFmtId="0" fontId="26" fillId="16" borderId="196" applyNumberFormat="0" applyAlignment="0" applyProtection="0"/>
    <xf numFmtId="0" fontId="4" fillId="23" borderId="189" applyNumberFormat="0" applyFont="0" applyAlignment="0" applyProtection="0"/>
    <xf numFmtId="0" fontId="31" fillId="0" borderId="197" applyNumberFormat="0" applyFill="0" applyAlignment="0" applyProtection="0"/>
    <xf numFmtId="0" fontId="23" fillId="7" borderId="194" applyNumberFormat="0" applyAlignment="0" applyProtection="0"/>
    <xf numFmtId="0" fontId="23" fillId="7" borderId="194" applyNumberFormat="0" applyAlignment="0" applyProtection="0"/>
    <xf numFmtId="0" fontId="31" fillId="0" borderId="197" applyNumberFormat="0" applyFill="0" applyAlignment="0" applyProtection="0"/>
    <xf numFmtId="0" fontId="23" fillId="7" borderId="194" applyNumberFormat="0" applyAlignment="0" applyProtection="0"/>
    <xf numFmtId="0" fontId="18" fillId="16" borderId="194" applyNumberFormat="0" applyAlignment="0" applyProtection="0"/>
    <xf numFmtId="0" fontId="23" fillId="7" borderId="194" applyNumberFormat="0" applyAlignment="0" applyProtection="0"/>
    <xf numFmtId="0" fontId="31" fillId="0" borderId="197" applyNumberFormat="0" applyFill="0" applyAlignment="0" applyProtection="0"/>
    <xf numFmtId="0" fontId="23" fillId="7" borderId="194" applyNumberFormat="0" applyAlignment="0" applyProtection="0"/>
    <xf numFmtId="0" fontId="26" fillId="16" borderId="196" applyNumberFormat="0" applyAlignment="0" applyProtection="0"/>
    <xf numFmtId="0" fontId="18" fillId="16" borderId="194" applyNumberFormat="0" applyAlignment="0" applyProtection="0"/>
    <xf numFmtId="0" fontId="4" fillId="23" borderId="189" applyNumberFormat="0" applyFont="0" applyAlignment="0" applyProtection="0"/>
    <xf numFmtId="0" fontId="18" fillId="16" borderId="194" applyNumberFormat="0" applyAlignment="0" applyProtection="0"/>
    <xf numFmtId="0" fontId="26" fillId="16" borderId="196" applyNumberFormat="0" applyAlignment="0" applyProtection="0"/>
    <xf numFmtId="0" fontId="26" fillId="16" borderId="196" applyNumberFormat="0" applyAlignment="0" applyProtection="0"/>
    <xf numFmtId="0" fontId="4" fillId="23" borderId="189" applyNumberFormat="0" applyFont="0" applyAlignment="0" applyProtection="0"/>
    <xf numFmtId="0" fontId="26" fillId="16" borderId="196" applyNumberFormat="0" applyAlignment="0" applyProtection="0"/>
    <xf numFmtId="0" fontId="31" fillId="0" borderId="197" applyNumberFormat="0" applyFill="0" applyAlignment="0" applyProtection="0"/>
    <xf numFmtId="0" fontId="31" fillId="0" borderId="197" applyNumberFormat="0" applyFill="0" applyAlignment="0" applyProtection="0"/>
    <xf numFmtId="0" fontId="4" fillId="23" borderId="189" applyNumberFormat="0" applyFont="0" applyAlignment="0" applyProtection="0"/>
    <xf numFmtId="0" fontId="23" fillId="7" borderId="194"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23" fillId="7" borderId="194" applyNumberFormat="0" applyAlignment="0" applyProtection="0"/>
    <xf numFmtId="0" fontId="4" fillId="23" borderId="189" applyNumberFormat="0" applyFon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31" fillId="0" borderId="197" applyNumberFormat="0" applyFill="0" applyAlignment="0" applyProtection="0"/>
    <xf numFmtId="0" fontId="26" fillId="16" borderId="196" applyNumberFormat="0" applyAlignment="0" applyProtection="0"/>
    <xf numFmtId="0" fontId="26" fillId="16" borderId="196" applyNumberFormat="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23" fillId="7" borderId="194" applyNumberFormat="0" applyAlignment="0" applyProtection="0"/>
    <xf numFmtId="0" fontId="31" fillId="0" borderId="197" applyNumberFormat="0" applyFill="0" applyAlignment="0" applyProtection="0"/>
    <xf numFmtId="0" fontId="18" fillId="16" borderId="194" applyNumberFormat="0" applyAlignment="0" applyProtection="0"/>
    <xf numFmtId="0" fontId="23" fillId="7" borderId="194" applyNumberFormat="0" applyAlignment="0" applyProtection="0"/>
    <xf numFmtId="0" fontId="18" fillId="16" borderId="194" applyNumberFormat="0" applyAlignment="0" applyProtection="0"/>
    <xf numFmtId="0" fontId="31" fillId="0" borderId="197" applyNumberFormat="0" applyFill="0" applyAlignment="0" applyProtection="0"/>
    <xf numFmtId="0" fontId="4" fillId="23" borderId="189" applyNumberFormat="0" applyFont="0" applyAlignment="0" applyProtection="0"/>
    <xf numFmtId="0" fontId="26" fillId="16" borderId="196" applyNumberFormat="0" applyAlignment="0" applyProtection="0"/>
    <xf numFmtId="0" fontId="18" fillId="16" borderId="194" applyNumberFormat="0" applyAlignment="0" applyProtection="0"/>
    <xf numFmtId="0" fontId="23" fillId="7" borderId="194" applyNumberFormat="0" applyAlignment="0" applyProtection="0"/>
    <xf numFmtId="0" fontId="18" fillId="16" borderId="194" applyNumberFormat="0" applyAlignment="0" applyProtection="0"/>
    <xf numFmtId="0" fontId="4" fillId="23" borderId="189" applyNumberFormat="0" applyFont="0" applyAlignment="0" applyProtection="0"/>
    <xf numFmtId="0" fontId="26" fillId="16" borderId="196" applyNumberFormat="0" applyAlignment="0" applyProtection="0"/>
    <xf numFmtId="0" fontId="4" fillId="23" borderId="189" applyNumberFormat="0" applyFont="0" applyAlignment="0" applyProtection="0"/>
    <xf numFmtId="0" fontId="26" fillId="16" borderId="196" applyNumberFormat="0" applyAlignment="0" applyProtection="0"/>
    <xf numFmtId="0" fontId="31" fillId="0" borderId="197" applyNumberFormat="0" applyFill="0" applyAlignment="0" applyProtection="0"/>
    <xf numFmtId="0" fontId="23" fillId="7" borderId="194" applyNumberFormat="0" applyAlignment="0" applyProtection="0"/>
    <xf numFmtId="0" fontId="18" fillId="16" borderId="194"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4" fillId="23" borderId="189" applyNumberFormat="0" applyFont="0" applyAlignment="0" applyProtection="0"/>
    <xf numFmtId="0" fontId="23" fillId="7"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4" fillId="23" borderId="189" applyNumberFormat="0" applyFont="0" applyAlignment="0" applyProtection="0"/>
    <xf numFmtId="0" fontId="18" fillId="16" borderId="194" applyNumberFormat="0" applyAlignment="0" applyProtection="0"/>
    <xf numFmtId="0" fontId="18" fillId="16" borderId="194" applyNumberFormat="0" applyAlignment="0" applyProtection="0"/>
    <xf numFmtId="0" fontId="4" fillId="23" borderId="189" applyNumberFormat="0" applyFont="0" applyAlignment="0" applyProtection="0"/>
    <xf numFmtId="0" fontId="23" fillId="7" borderId="194" applyNumberFormat="0" applyAlignment="0" applyProtection="0"/>
    <xf numFmtId="0" fontId="26" fillId="16" borderId="196" applyNumberFormat="0" applyAlignment="0" applyProtection="0"/>
    <xf numFmtId="0" fontId="18" fillId="16" borderId="194" applyNumberFormat="0" applyAlignment="0" applyProtection="0"/>
    <xf numFmtId="0" fontId="23" fillId="7" borderId="194" applyNumberFormat="0" applyAlignment="0" applyProtection="0"/>
    <xf numFmtId="0" fontId="4" fillId="23" borderId="189" applyNumberFormat="0" applyFont="0" applyAlignment="0" applyProtection="0"/>
    <xf numFmtId="0" fontId="26" fillId="16" borderId="196" applyNumberFormat="0" applyAlignment="0" applyProtection="0"/>
    <xf numFmtId="0" fontId="26" fillId="16" borderId="196" applyNumberFormat="0" applyAlignment="0" applyProtection="0"/>
    <xf numFmtId="0" fontId="31" fillId="0" borderId="197" applyNumberFormat="0" applyFill="0" applyAlignment="0" applyProtection="0"/>
    <xf numFmtId="0" fontId="23" fillId="7" borderId="194" applyNumberFormat="0" applyAlignment="0" applyProtection="0"/>
    <xf numFmtId="0" fontId="26" fillId="16" borderId="196" applyNumberFormat="0" applyAlignment="0" applyProtection="0"/>
    <xf numFmtId="0" fontId="31" fillId="0" borderId="197" applyNumberFormat="0" applyFill="0" applyAlignment="0" applyProtection="0"/>
    <xf numFmtId="0" fontId="18" fillId="16" borderId="194" applyNumberFormat="0" applyAlignment="0" applyProtection="0"/>
    <xf numFmtId="0" fontId="31" fillId="0" borderId="197" applyNumberFormat="0" applyFill="0" applyAlignment="0" applyProtection="0"/>
    <xf numFmtId="0" fontId="26" fillId="16" borderId="196" applyNumberFormat="0" applyAlignment="0" applyProtection="0"/>
    <xf numFmtId="0" fontId="4" fillId="23" borderId="189" applyNumberFormat="0" applyFont="0" applyAlignment="0" applyProtection="0"/>
    <xf numFmtId="0" fontId="18" fillId="16" borderId="194" applyNumberFormat="0" applyAlignment="0" applyProtection="0"/>
    <xf numFmtId="0" fontId="18" fillId="16" borderId="194" applyNumberFormat="0" applyAlignment="0" applyProtection="0"/>
    <xf numFmtId="0" fontId="31" fillId="0" borderId="197" applyNumberFormat="0" applyFill="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4" fillId="23" borderId="189" applyNumberFormat="0" applyFont="0" applyAlignment="0" applyProtection="0"/>
    <xf numFmtId="0" fontId="26" fillId="16" borderId="196"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4" fillId="23" borderId="189" applyNumberFormat="0" applyFont="0" applyAlignment="0" applyProtection="0"/>
    <xf numFmtId="0" fontId="26" fillId="16" borderId="196" applyNumberFormat="0" applyAlignment="0" applyProtection="0"/>
    <xf numFmtId="0" fontId="18" fillId="16" borderId="194" applyNumberFormat="0" applyAlignment="0" applyProtection="0"/>
    <xf numFmtId="0" fontId="26" fillId="16" borderId="196" applyNumberFormat="0" applyAlignment="0" applyProtection="0"/>
    <xf numFmtId="0" fontId="23" fillId="7" borderId="194" applyNumberFormat="0" applyAlignment="0" applyProtection="0"/>
    <xf numFmtId="0" fontId="26" fillId="16" borderId="196" applyNumberFormat="0" applyAlignment="0" applyProtection="0"/>
    <xf numFmtId="0" fontId="18" fillId="16" borderId="194" applyNumberFormat="0" applyAlignment="0" applyProtection="0"/>
    <xf numFmtId="0" fontId="23" fillId="7" borderId="194" applyNumberFormat="0" applyAlignment="0" applyProtection="0"/>
    <xf numFmtId="0" fontId="31" fillId="0" borderId="197" applyNumberFormat="0" applyFill="0" applyAlignment="0" applyProtection="0"/>
    <xf numFmtId="0" fontId="23" fillId="7" borderId="194" applyNumberFormat="0" applyAlignment="0" applyProtection="0"/>
    <xf numFmtId="0" fontId="26" fillId="16" borderId="196"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4" fillId="23" borderId="189" applyNumberFormat="0" applyFont="0" applyAlignment="0" applyProtection="0"/>
    <xf numFmtId="0" fontId="18" fillId="16" borderId="194" applyNumberFormat="0" applyAlignment="0" applyProtection="0"/>
    <xf numFmtId="0" fontId="23" fillId="7" borderId="194" applyNumberFormat="0" applyAlignment="0" applyProtection="0"/>
    <xf numFmtId="0" fontId="18" fillId="16" borderId="194" applyNumberFormat="0" applyAlignment="0" applyProtection="0"/>
    <xf numFmtId="0" fontId="23" fillId="7" borderId="194" applyNumberFormat="0" applyAlignment="0" applyProtection="0"/>
    <xf numFmtId="0" fontId="23" fillId="7" borderId="194" applyNumberFormat="0" applyAlignment="0" applyProtection="0"/>
    <xf numFmtId="0" fontId="26" fillId="16" borderId="196" applyNumberFormat="0" applyAlignment="0" applyProtection="0"/>
    <xf numFmtId="0" fontId="31" fillId="0" borderId="197" applyNumberFormat="0" applyFill="0" applyAlignment="0" applyProtection="0"/>
    <xf numFmtId="0" fontId="4" fillId="23" borderId="189" applyNumberFormat="0" applyFont="0" applyAlignment="0" applyProtection="0"/>
    <xf numFmtId="0" fontId="26" fillId="16" borderId="196" applyNumberFormat="0" applyAlignment="0" applyProtection="0"/>
    <xf numFmtId="0" fontId="26" fillId="16" borderId="196"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31" fillId="0" borderId="197" applyNumberFormat="0" applyFill="0" applyAlignment="0" applyProtection="0"/>
    <xf numFmtId="0" fontId="26" fillId="16" borderId="196" applyNumberFormat="0" applyAlignment="0" applyProtection="0"/>
    <xf numFmtId="0" fontId="26" fillId="16" borderId="196" applyNumberFormat="0" applyAlignment="0" applyProtection="0"/>
    <xf numFmtId="0" fontId="18" fillId="16" borderId="194" applyNumberFormat="0" applyAlignment="0" applyProtection="0"/>
    <xf numFmtId="0" fontId="4" fillId="23" borderId="189" applyNumberFormat="0" applyFont="0" applyAlignment="0" applyProtection="0"/>
    <xf numFmtId="0" fontId="26" fillId="16" borderId="196" applyNumberFormat="0" applyAlignment="0" applyProtection="0"/>
    <xf numFmtId="0" fontId="31" fillId="0" borderId="197" applyNumberFormat="0" applyFill="0" applyAlignment="0" applyProtection="0"/>
    <xf numFmtId="0" fontId="31" fillId="0" borderId="197" applyNumberFormat="0" applyFill="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18" fillId="16" borderId="194" applyNumberFormat="0" applyAlignment="0" applyProtection="0"/>
    <xf numFmtId="0" fontId="4" fillId="23" borderId="189" applyNumberFormat="0" applyFont="0" applyAlignment="0" applyProtection="0"/>
    <xf numFmtId="0" fontId="23" fillId="7" borderId="194" applyNumberFormat="0" applyAlignment="0" applyProtection="0"/>
    <xf numFmtId="0" fontId="26" fillId="16" borderId="196" applyNumberFormat="0" applyAlignment="0" applyProtection="0"/>
    <xf numFmtId="0" fontId="18" fillId="16" borderId="194" applyNumberFormat="0" applyAlignment="0" applyProtection="0"/>
    <xf numFmtId="0" fontId="23" fillId="7" borderId="194" applyNumberFormat="0" applyAlignment="0" applyProtection="0"/>
    <xf numFmtId="0" fontId="4" fillId="23" borderId="189" applyNumberFormat="0" applyFon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4" fillId="23" borderId="189" applyNumberFormat="0" applyFont="0" applyAlignment="0" applyProtection="0"/>
    <xf numFmtId="0" fontId="18" fillId="16" borderId="194"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4" fillId="23" borderId="189" applyNumberFormat="0" applyFont="0" applyAlignment="0" applyProtection="0"/>
    <xf numFmtId="0" fontId="31" fillId="0" borderId="197" applyNumberFormat="0" applyFill="0" applyAlignment="0" applyProtection="0"/>
    <xf numFmtId="0" fontId="23" fillId="7" borderId="194" applyNumberFormat="0" applyAlignment="0" applyProtection="0"/>
    <xf numFmtId="0" fontId="18" fillId="16" borderId="194" applyNumberFormat="0" applyAlignment="0" applyProtection="0"/>
    <xf numFmtId="0" fontId="18" fillId="16" borderId="194" applyNumberFormat="0" applyAlignment="0" applyProtection="0"/>
    <xf numFmtId="0" fontId="4" fillId="23" borderId="189" applyNumberFormat="0" applyFont="0" applyAlignment="0" applyProtection="0"/>
    <xf numFmtId="0" fontId="26" fillId="16" borderId="196" applyNumberFormat="0" applyAlignment="0" applyProtection="0"/>
    <xf numFmtId="0" fontId="26" fillId="16" borderId="196" applyNumberFormat="0" applyAlignment="0" applyProtection="0"/>
    <xf numFmtId="0" fontId="4" fillId="23" borderId="189" applyNumberFormat="0" applyFont="0" applyAlignment="0" applyProtection="0"/>
    <xf numFmtId="0" fontId="23" fillId="7" borderId="194" applyNumberFormat="0" applyAlignment="0" applyProtection="0"/>
    <xf numFmtId="0" fontId="18" fillId="16" borderId="194" applyNumberFormat="0" applyAlignment="0" applyProtection="0"/>
    <xf numFmtId="0" fontId="18" fillId="16" borderId="194" applyNumberFormat="0" applyAlignment="0" applyProtection="0"/>
    <xf numFmtId="0" fontId="4" fillId="23" borderId="189" applyNumberFormat="0" applyFont="0" applyAlignment="0" applyProtection="0"/>
    <xf numFmtId="0" fontId="18" fillId="16" borderId="194" applyNumberFormat="0" applyAlignment="0" applyProtection="0"/>
    <xf numFmtId="0" fontId="18" fillId="16" borderId="194" applyNumberFormat="0" applyAlignment="0" applyProtection="0"/>
    <xf numFmtId="0" fontId="4" fillId="23" borderId="189" applyNumberFormat="0" applyFont="0" applyAlignment="0" applyProtection="0"/>
    <xf numFmtId="0" fontId="23" fillId="7" borderId="194" applyNumberFormat="0" applyAlignment="0" applyProtection="0"/>
    <xf numFmtId="0" fontId="31" fillId="0" borderId="197" applyNumberFormat="0" applyFill="0" applyAlignment="0" applyProtection="0"/>
    <xf numFmtId="0" fontId="4" fillId="23" borderId="189" applyNumberFormat="0" applyFont="0" applyAlignment="0" applyProtection="0"/>
    <xf numFmtId="0" fontId="23" fillId="7" borderId="194" applyNumberFormat="0" applyAlignment="0" applyProtection="0"/>
    <xf numFmtId="0" fontId="23" fillId="7" borderId="194" applyNumberFormat="0" applyAlignment="0" applyProtection="0"/>
    <xf numFmtId="0" fontId="4" fillId="23" borderId="189" applyNumberFormat="0" applyFont="0" applyAlignment="0" applyProtection="0"/>
    <xf numFmtId="0" fontId="31" fillId="0" borderId="197" applyNumberFormat="0" applyFill="0" applyAlignment="0" applyProtection="0"/>
    <xf numFmtId="0" fontId="31" fillId="0" borderId="197" applyNumberFormat="0" applyFill="0" applyAlignment="0" applyProtection="0"/>
    <xf numFmtId="0" fontId="18" fillId="16" borderId="194" applyNumberFormat="0" applyAlignment="0" applyProtection="0"/>
    <xf numFmtId="0" fontId="18" fillId="16" borderId="194" applyNumberFormat="0" applyAlignment="0" applyProtection="0"/>
    <xf numFmtId="0" fontId="4" fillId="23" borderId="189" applyNumberFormat="0" applyFont="0" applyAlignment="0" applyProtection="0"/>
    <xf numFmtId="0" fontId="31" fillId="0" borderId="197" applyNumberFormat="0" applyFill="0" applyAlignment="0" applyProtection="0"/>
    <xf numFmtId="0" fontId="23" fillId="7" borderId="194" applyNumberFormat="0" applyAlignment="0" applyProtection="0"/>
    <xf numFmtId="0" fontId="18" fillId="16" borderId="194" applyNumberFormat="0" applyAlignment="0" applyProtection="0"/>
    <xf numFmtId="0" fontId="23" fillId="7" borderId="194" applyNumberFormat="0" applyAlignment="0" applyProtection="0"/>
    <xf numFmtId="0" fontId="4" fillId="23" borderId="189" applyNumberFormat="0" applyFont="0" applyAlignment="0" applyProtection="0"/>
    <xf numFmtId="0" fontId="26" fillId="16" borderId="196" applyNumberFormat="0" applyAlignment="0" applyProtection="0"/>
    <xf numFmtId="0" fontId="26" fillId="16" borderId="196" applyNumberFormat="0" applyAlignment="0" applyProtection="0"/>
    <xf numFmtId="0" fontId="4" fillId="23" borderId="189" applyNumberFormat="0" applyFont="0" applyAlignment="0" applyProtection="0"/>
    <xf numFmtId="0" fontId="18" fillId="16" borderId="194" applyNumberFormat="0" applyAlignment="0" applyProtection="0"/>
    <xf numFmtId="0" fontId="23" fillId="7" borderId="194" applyNumberFormat="0" applyAlignment="0" applyProtection="0"/>
    <xf numFmtId="0" fontId="18" fillId="16" borderId="194"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23" fillId="7" borderId="194" applyNumberFormat="0" applyAlignment="0" applyProtection="0"/>
    <xf numFmtId="0" fontId="26" fillId="16" borderId="196" applyNumberFormat="0" applyAlignment="0" applyProtection="0"/>
    <xf numFmtId="0" fontId="31" fillId="0" borderId="197" applyNumberFormat="0" applyFill="0" applyAlignment="0" applyProtection="0"/>
    <xf numFmtId="0" fontId="31" fillId="0" borderId="197" applyNumberFormat="0" applyFill="0" applyAlignment="0" applyProtection="0"/>
    <xf numFmtId="0" fontId="23" fillId="7" borderId="194" applyNumberFormat="0" applyAlignment="0" applyProtection="0"/>
    <xf numFmtId="0" fontId="26" fillId="16" borderId="196" applyNumberFormat="0" applyAlignment="0" applyProtection="0"/>
    <xf numFmtId="0" fontId="31" fillId="0" borderId="197" applyNumberFormat="0" applyFill="0" applyAlignment="0" applyProtection="0"/>
    <xf numFmtId="0" fontId="26" fillId="16" borderId="196" applyNumberFormat="0" applyAlignment="0" applyProtection="0"/>
    <xf numFmtId="0" fontId="4" fillId="23" borderId="189" applyNumberFormat="0" applyFont="0" applyAlignment="0" applyProtection="0"/>
    <xf numFmtId="0" fontId="18" fillId="16" borderId="194" applyNumberFormat="0" applyAlignment="0" applyProtection="0"/>
    <xf numFmtId="0" fontId="4" fillId="23" borderId="189" applyNumberFormat="0" applyFont="0" applyAlignment="0" applyProtection="0"/>
    <xf numFmtId="0" fontId="31" fillId="0" borderId="197" applyNumberFormat="0" applyFill="0" applyAlignment="0" applyProtection="0"/>
    <xf numFmtId="0" fontId="31" fillId="0" borderId="197" applyNumberFormat="0" applyFill="0" applyAlignment="0" applyProtection="0"/>
    <xf numFmtId="0" fontId="4" fillId="23" borderId="189" applyNumberFormat="0" applyFont="0" applyAlignment="0" applyProtection="0"/>
    <xf numFmtId="0" fontId="18" fillId="16" borderId="194" applyNumberFormat="0" applyAlignment="0" applyProtection="0"/>
    <xf numFmtId="0" fontId="26" fillId="16" borderId="196" applyNumberFormat="0" applyAlignment="0" applyProtection="0"/>
    <xf numFmtId="0" fontId="4" fillId="23" borderId="189" applyNumberFormat="0" applyFont="0" applyAlignment="0" applyProtection="0"/>
    <xf numFmtId="0" fontId="31" fillId="0" borderId="197" applyNumberFormat="0" applyFill="0" applyAlignment="0" applyProtection="0"/>
    <xf numFmtId="0" fontId="26" fillId="16" borderId="196" applyNumberFormat="0" applyAlignment="0" applyProtection="0"/>
    <xf numFmtId="0" fontId="4" fillId="23" borderId="189" applyNumberFormat="0" applyFont="0" applyAlignment="0" applyProtection="0"/>
    <xf numFmtId="0" fontId="31" fillId="0" borderId="197" applyNumberFormat="0" applyFill="0" applyAlignment="0" applyProtection="0"/>
    <xf numFmtId="0" fontId="18" fillId="16" borderId="194" applyNumberFormat="0" applyAlignment="0" applyProtection="0"/>
    <xf numFmtId="0" fontId="18" fillId="16" borderId="194" applyNumberFormat="0" applyAlignment="0" applyProtection="0"/>
    <xf numFmtId="0" fontId="23" fillId="7" borderId="194"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31" fillId="0" borderId="197" applyNumberFormat="0" applyFill="0" applyAlignment="0" applyProtection="0"/>
    <xf numFmtId="0" fontId="26" fillId="16" borderId="196" applyNumberFormat="0" applyAlignment="0" applyProtection="0"/>
    <xf numFmtId="0" fontId="18" fillId="16" borderId="194"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18" fillId="16" borderId="194" applyNumberFormat="0" applyAlignment="0" applyProtection="0"/>
    <xf numFmtId="0" fontId="23" fillId="7" borderId="194" applyNumberFormat="0" applyAlignment="0" applyProtection="0"/>
    <xf numFmtId="0" fontId="4" fillId="23" borderId="189" applyNumberFormat="0" applyFont="0" applyAlignment="0" applyProtection="0"/>
    <xf numFmtId="0" fontId="26" fillId="16" borderId="196" applyNumberFormat="0" applyAlignment="0" applyProtection="0"/>
    <xf numFmtId="0" fontId="26" fillId="16" borderId="196" applyNumberFormat="0" applyAlignment="0" applyProtection="0"/>
    <xf numFmtId="0" fontId="23" fillId="7" borderId="194" applyNumberFormat="0" applyAlignment="0" applyProtection="0"/>
    <xf numFmtId="0" fontId="4" fillId="23" borderId="189" applyNumberFormat="0" applyFont="0" applyAlignment="0" applyProtection="0"/>
    <xf numFmtId="0" fontId="18" fillId="16" borderId="194" applyNumberFormat="0" applyAlignment="0" applyProtection="0"/>
    <xf numFmtId="0" fontId="18" fillId="16" borderId="194" applyNumberFormat="0" applyAlignment="0" applyProtection="0"/>
    <xf numFmtId="0" fontId="23" fillId="7" borderId="194" applyNumberFormat="0" applyAlignment="0" applyProtection="0"/>
    <xf numFmtId="0" fontId="4" fillId="23" borderId="189" applyNumberFormat="0" applyFont="0" applyAlignment="0" applyProtection="0"/>
    <xf numFmtId="0" fontId="31" fillId="0" borderId="197" applyNumberFormat="0" applyFill="0" applyAlignment="0" applyProtection="0"/>
    <xf numFmtId="0" fontId="23" fillId="7" borderId="194" applyNumberFormat="0" applyAlignment="0" applyProtection="0"/>
    <xf numFmtId="0" fontId="26" fillId="16" borderId="196"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23" fillId="7" borderId="194" applyNumberFormat="0" applyAlignment="0" applyProtection="0"/>
    <xf numFmtId="0" fontId="18" fillId="16" borderId="194" applyNumberFormat="0" applyAlignment="0" applyProtection="0"/>
    <xf numFmtId="0" fontId="31" fillId="0" borderId="197" applyNumberFormat="0" applyFill="0" applyAlignment="0" applyProtection="0"/>
    <xf numFmtId="0" fontId="18" fillId="16" borderId="194" applyNumberFormat="0" applyAlignment="0" applyProtection="0"/>
    <xf numFmtId="0" fontId="4" fillId="23" borderId="189" applyNumberFormat="0" applyFont="0" applyAlignment="0" applyProtection="0"/>
    <xf numFmtId="0" fontId="26" fillId="16" borderId="196" applyNumberFormat="0" applyAlignment="0" applyProtection="0"/>
    <xf numFmtId="0" fontId="4" fillId="23" borderId="189" applyNumberFormat="0" applyFont="0" applyAlignment="0" applyProtection="0"/>
    <xf numFmtId="0" fontId="18" fillId="16" borderId="194" applyNumberFormat="0" applyAlignment="0" applyProtection="0"/>
    <xf numFmtId="0" fontId="31" fillId="0" borderId="197" applyNumberFormat="0" applyFill="0" applyAlignment="0" applyProtection="0"/>
    <xf numFmtId="0" fontId="31" fillId="0" borderId="197" applyNumberFormat="0" applyFill="0" applyAlignment="0" applyProtection="0"/>
    <xf numFmtId="0" fontId="26" fillId="16" borderId="196" applyNumberFormat="0" applyAlignment="0" applyProtection="0"/>
    <xf numFmtId="0" fontId="26" fillId="16" borderId="196" applyNumberFormat="0" applyAlignment="0" applyProtection="0"/>
    <xf numFmtId="0" fontId="18" fillId="16" borderId="194" applyNumberFormat="0" applyAlignment="0" applyProtection="0"/>
    <xf numFmtId="0" fontId="23" fillId="7" borderId="194" applyNumberFormat="0" applyAlignment="0" applyProtection="0"/>
    <xf numFmtId="0" fontId="4" fillId="23" borderId="189" applyNumberFormat="0" applyFont="0" applyAlignment="0" applyProtection="0"/>
    <xf numFmtId="0" fontId="18" fillId="16" borderId="194" applyNumberFormat="0" applyAlignment="0" applyProtection="0"/>
    <xf numFmtId="0" fontId="23" fillId="7" borderId="194" applyNumberFormat="0" applyAlignment="0" applyProtection="0"/>
    <xf numFmtId="0" fontId="18" fillId="16" borderId="194" applyNumberFormat="0" applyAlignment="0" applyProtection="0"/>
    <xf numFmtId="0" fontId="23" fillId="7" borderId="194" applyNumberFormat="0" applyAlignment="0" applyProtection="0"/>
    <xf numFmtId="0" fontId="26" fillId="16" borderId="196" applyNumberFormat="0" applyAlignment="0" applyProtection="0"/>
    <xf numFmtId="0" fontId="18" fillId="16" borderId="194" applyNumberFormat="0" applyAlignment="0" applyProtection="0"/>
    <xf numFmtId="0" fontId="26" fillId="16" borderId="196" applyNumberFormat="0" applyAlignment="0" applyProtection="0"/>
    <xf numFmtId="0" fontId="31" fillId="0" borderId="197" applyNumberFormat="0" applyFill="0" applyAlignment="0" applyProtection="0"/>
    <xf numFmtId="0" fontId="23" fillId="7" borderId="194" applyNumberFormat="0" applyAlignment="0" applyProtection="0"/>
    <xf numFmtId="0" fontId="31" fillId="0" borderId="197" applyNumberFormat="0" applyFill="0" applyAlignment="0" applyProtection="0"/>
    <xf numFmtId="0" fontId="4" fillId="23" borderId="189" applyNumberFormat="0" applyFont="0" applyAlignment="0" applyProtection="0"/>
    <xf numFmtId="0" fontId="18" fillId="16" borderId="194" applyNumberFormat="0" applyAlignment="0" applyProtection="0"/>
    <xf numFmtId="0" fontId="26" fillId="16" borderId="196" applyNumberFormat="0" applyAlignment="0" applyProtection="0"/>
    <xf numFmtId="0" fontId="23" fillId="7" borderId="194" applyNumberFormat="0" applyAlignment="0" applyProtection="0"/>
    <xf numFmtId="43" fontId="33" fillId="0" borderId="0" applyFont="0" applyFill="0" applyBorder="0" applyAlignment="0" applyProtection="0"/>
    <xf numFmtId="0" fontId="31" fillId="0" borderId="197" applyNumberFormat="0" applyFill="0" applyAlignment="0" applyProtection="0"/>
    <xf numFmtId="0" fontId="18" fillId="16" borderId="194" applyNumberFormat="0" applyAlignment="0" applyProtection="0"/>
    <xf numFmtId="0" fontId="31" fillId="0" borderId="197" applyNumberFormat="0" applyFill="0" applyAlignment="0" applyProtection="0"/>
    <xf numFmtId="0" fontId="18" fillId="16" borderId="194" applyNumberFormat="0" applyAlignment="0" applyProtection="0"/>
    <xf numFmtId="0" fontId="26" fillId="16" borderId="196" applyNumberFormat="0" applyAlignment="0" applyProtection="0"/>
    <xf numFmtId="0" fontId="26" fillId="16" borderId="196" applyNumberFormat="0" applyAlignment="0" applyProtection="0"/>
    <xf numFmtId="0" fontId="18" fillId="16" borderId="194" applyNumberFormat="0" applyAlignment="0" applyProtection="0"/>
    <xf numFmtId="0" fontId="31" fillId="0" borderId="197" applyNumberFormat="0" applyFill="0" applyAlignment="0" applyProtection="0"/>
    <xf numFmtId="0" fontId="26" fillId="16" borderId="196" applyNumberFormat="0" applyAlignment="0" applyProtection="0"/>
    <xf numFmtId="0" fontId="18" fillId="16" borderId="194" applyNumberFormat="0" applyAlignment="0" applyProtection="0"/>
    <xf numFmtId="0" fontId="26" fillId="16" borderId="196" applyNumberFormat="0" applyAlignment="0" applyProtection="0"/>
    <xf numFmtId="0" fontId="4" fillId="23" borderId="189" applyNumberFormat="0" applyFont="0" applyAlignment="0" applyProtection="0"/>
    <xf numFmtId="0" fontId="26" fillId="16" borderId="196" applyNumberFormat="0" applyAlignment="0" applyProtection="0"/>
    <xf numFmtId="0" fontId="23" fillId="7" borderId="194" applyNumberFormat="0" applyAlignment="0" applyProtection="0"/>
    <xf numFmtId="0" fontId="18" fillId="16" borderId="194" applyNumberFormat="0" applyAlignment="0" applyProtection="0"/>
    <xf numFmtId="0" fontId="4" fillId="23" borderId="189" applyNumberFormat="0" applyFont="0" applyAlignment="0" applyProtection="0"/>
    <xf numFmtId="0" fontId="26" fillId="16" borderId="196"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23" fillId="7" borderId="194" applyNumberFormat="0" applyAlignment="0" applyProtection="0"/>
    <xf numFmtId="0" fontId="4" fillId="23" borderId="189" applyNumberFormat="0" applyFont="0" applyAlignment="0" applyProtection="0"/>
    <xf numFmtId="0" fontId="23" fillId="7" borderId="194" applyNumberFormat="0" applyAlignment="0" applyProtection="0"/>
    <xf numFmtId="0" fontId="23" fillId="7" borderId="194" applyNumberFormat="0" applyAlignment="0" applyProtection="0"/>
    <xf numFmtId="0" fontId="4" fillId="23" borderId="189" applyNumberFormat="0" applyFont="0" applyAlignment="0" applyProtection="0"/>
    <xf numFmtId="0" fontId="31" fillId="0" borderId="197" applyNumberFormat="0" applyFill="0" applyAlignment="0" applyProtection="0"/>
    <xf numFmtId="0" fontId="31" fillId="0" borderId="197" applyNumberFormat="0" applyFill="0" applyAlignment="0" applyProtection="0"/>
    <xf numFmtId="0" fontId="23" fillId="7" borderId="194" applyNumberFormat="0" applyAlignment="0" applyProtection="0"/>
    <xf numFmtId="0" fontId="26" fillId="16" borderId="196" applyNumberFormat="0" applyAlignment="0" applyProtection="0"/>
    <xf numFmtId="0" fontId="18" fillId="16" borderId="194" applyNumberFormat="0" applyAlignment="0" applyProtection="0"/>
    <xf numFmtId="0" fontId="26" fillId="16" borderId="196" applyNumberFormat="0" applyAlignment="0" applyProtection="0"/>
    <xf numFmtId="0" fontId="23" fillId="7" borderId="194" applyNumberFormat="0" applyAlignment="0" applyProtection="0"/>
    <xf numFmtId="0" fontId="4" fillId="23" borderId="189" applyNumberFormat="0" applyFon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4" fillId="23" borderId="189" applyNumberFormat="0" applyFont="0" applyAlignment="0" applyProtection="0"/>
    <xf numFmtId="0" fontId="18" fillId="16" borderId="194" applyNumberFormat="0" applyAlignment="0" applyProtection="0"/>
    <xf numFmtId="0" fontId="4" fillId="23" borderId="189" applyNumberFormat="0" applyFont="0" applyAlignment="0" applyProtection="0"/>
    <xf numFmtId="0" fontId="31" fillId="0" borderId="197" applyNumberFormat="0" applyFill="0" applyAlignment="0" applyProtection="0"/>
    <xf numFmtId="0" fontId="18" fillId="16" borderId="194" applyNumberFormat="0" applyAlignment="0" applyProtection="0"/>
    <xf numFmtId="0" fontId="31" fillId="0" borderId="197" applyNumberFormat="0" applyFill="0" applyAlignment="0" applyProtection="0"/>
    <xf numFmtId="0" fontId="31" fillId="0" borderId="197" applyNumberFormat="0" applyFill="0" applyAlignment="0" applyProtection="0"/>
    <xf numFmtId="0" fontId="4" fillId="23" borderId="189" applyNumberFormat="0" applyFont="0" applyAlignment="0" applyProtection="0"/>
    <xf numFmtId="0" fontId="23" fillId="7" borderId="194" applyNumberFormat="0" applyAlignment="0" applyProtection="0"/>
    <xf numFmtId="0" fontId="26" fillId="16" borderId="196" applyNumberFormat="0" applyAlignment="0" applyProtection="0"/>
    <xf numFmtId="0" fontId="26" fillId="16" borderId="196" applyNumberFormat="0" applyAlignment="0" applyProtection="0"/>
    <xf numFmtId="0" fontId="31" fillId="0" borderId="197" applyNumberFormat="0" applyFill="0" applyAlignment="0" applyProtection="0"/>
    <xf numFmtId="0" fontId="4" fillId="23" borderId="189" applyNumberFormat="0" applyFont="0" applyAlignment="0" applyProtection="0"/>
    <xf numFmtId="0" fontId="26" fillId="16" borderId="196" applyNumberFormat="0" applyAlignment="0" applyProtection="0"/>
    <xf numFmtId="0" fontId="23" fillId="7" borderId="194"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31" fillId="0" borderId="197" applyNumberFormat="0" applyFill="0" applyAlignment="0" applyProtection="0"/>
    <xf numFmtId="0" fontId="23" fillId="7" borderId="194" applyNumberFormat="0" applyAlignment="0" applyProtection="0"/>
    <xf numFmtId="0" fontId="23" fillId="7" borderId="194" applyNumberFormat="0" applyAlignment="0" applyProtection="0"/>
    <xf numFmtId="0" fontId="31" fillId="0" borderId="197" applyNumberFormat="0" applyFill="0" applyAlignment="0" applyProtection="0"/>
    <xf numFmtId="0" fontId="4" fillId="23" borderId="189" applyNumberFormat="0" applyFont="0" applyAlignment="0" applyProtection="0"/>
    <xf numFmtId="0" fontId="18" fillId="16" borderId="194"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31" fillId="0" borderId="197" applyNumberFormat="0" applyFill="0" applyAlignment="0" applyProtection="0"/>
    <xf numFmtId="0" fontId="31" fillId="0" borderId="197" applyNumberFormat="0" applyFill="0" applyAlignment="0" applyProtection="0"/>
    <xf numFmtId="0" fontId="26" fillId="16" borderId="196" applyNumberFormat="0" applyAlignment="0" applyProtection="0"/>
    <xf numFmtId="0" fontId="18" fillId="16" borderId="194" applyNumberFormat="0" applyAlignment="0" applyProtection="0"/>
    <xf numFmtId="0" fontId="18" fillId="16" borderId="194" applyNumberFormat="0" applyAlignment="0" applyProtection="0"/>
    <xf numFmtId="0" fontId="23" fillId="7" borderId="194" applyNumberFormat="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23" fillId="7" borderId="194" applyNumberFormat="0" applyAlignment="0" applyProtection="0"/>
    <xf numFmtId="0" fontId="31" fillId="0" borderId="197" applyNumberFormat="0" applyFill="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23" fillId="7" borderId="194" applyNumberFormat="0" applyAlignment="0" applyProtection="0"/>
    <xf numFmtId="0" fontId="26" fillId="16" borderId="196" applyNumberFormat="0" applyAlignment="0" applyProtection="0"/>
    <xf numFmtId="0" fontId="23" fillId="7" borderId="194" applyNumberFormat="0" applyAlignment="0" applyProtection="0"/>
    <xf numFmtId="0" fontId="31" fillId="0" borderId="197" applyNumberFormat="0" applyFill="0" applyAlignment="0" applyProtection="0"/>
    <xf numFmtId="0" fontId="4" fillId="23" borderId="189" applyNumberFormat="0" applyFont="0" applyAlignment="0" applyProtection="0"/>
    <xf numFmtId="0" fontId="23" fillId="7" borderId="194" applyNumberFormat="0" applyAlignment="0" applyProtection="0"/>
    <xf numFmtId="0" fontId="18" fillId="16" borderId="194" applyNumberFormat="0" applyAlignment="0" applyProtection="0"/>
    <xf numFmtId="0" fontId="26" fillId="16" borderId="196" applyNumberFormat="0" applyAlignment="0" applyProtection="0"/>
    <xf numFmtId="0" fontId="26" fillId="16" borderId="196"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18" fillId="16" borderId="194" applyNumberFormat="0" applyAlignment="0" applyProtection="0"/>
    <xf numFmtId="0" fontId="31" fillId="0" borderId="197" applyNumberFormat="0" applyFill="0" applyAlignment="0" applyProtection="0"/>
    <xf numFmtId="0" fontId="18" fillId="16" borderId="194" applyNumberFormat="0" applyAlignment="0" applyProtection="0"/>
    <xf numFmtId="0" fontId="26" fillId="16" borderId="196" applyNumberFormat="0" applyAlignment="0" applyProtection="0"/>
    <xf numFmtId="0" fontId="23" fillId="7" borderId="194" applyNumberFormat="0" applyAlignment="0" applyProtection="0"/>
    <xf numFmtId="0" fontId="26" fillId="16" borderId="196"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18" fillId="16" borderId="194" applyNumberFormat="0" applyAlignment="0" applyProtection="0"/>
    <xf numFmtId="0" fontId="18" fillId="16" borderId="194" applyNumberFormat="0" applyAlignment="0" applyProtection="0"/>
    <xf numFmtId="0" fontId="4" fillId="23" borderId="189" applyNumberFormat="0" applyFont="0" applyAlignment="0" applyProtection="0"/>
    <xf numFmtId="0" fontId="23" fillId="7" borderId="194" applyNumberFormat="0" applyAlignment="0" applyProtection="0"/>
    <xf numFmtId="0" fontId="18" fillId="16" borderId="194" applyNumberFormat="0" applyAlignment="0" applyProtection="0"/>
    <xf numFmtId="0" fontId="31" fillId="0" borderId="197" applyNumberFormat="0" applyFill="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18" fillId="16" borderId="194" applyNumberFormat="0" applyAlignment="0" applyProtection="0"/>
    <xf numFmtId="0" fontId="4" fillId="23" borderId="189" applyNumberFormat="0" applyFont="0" applyAlignment="0" applyProtection="0"/>
    <xf numFmtId="0" fontId="26" fillId="16" borderId="196" applyNumberFormat="0" applyAlignment="0" applyProtection="0"/>
    <xf numFmtId="0" fontId="18" fillId="16" borderId="194" applyNumberFormat="0" applyAlignment="0" applyProtection="0"/>
    <xf numFmtId="0" fontId="4" fillId="23" borderId="189" applyNumberFormat="0" applyFon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18" fillId="16" borderId="194" applyNumberFormat="0" applyAlignment="0" applyProtection="0"/>
    <xf numFmtId="0" fontId="26" fillId="16" borderId="196" applyNumberFormat="0" applyAlignment="0" applyProtection="0"/>
    <xf numFmtId="0" fontId="4" fillId="23" borderId="189" applyNumberFormat="0" applyFont="0" applyAlignment="0" applyProtection="0"/>
    <xf numFmtId="0" fontId="18" fillId="16" borderId="194" applyNumberFormat="0" applyAlignment="0" applyProtection="0"/>
    <xf numFmtId="0" fontId="26" fillId="16" borderId="196" applyNumberFormat="0" applyAlignment="0" applyProtection="0"/>
    <xf numFmtId="0" fontId="31" fillId="0" borderId="197" applyNumberFormat="0" applyFill="0" applyAlignment="0" applyProtection="0"/>
    <xf numFmtId="0" fontId="18" fillId="16" borderId="194" applyNumberFormat="0" applyAlignment="0" applyProtection="0"/>
    <xf numFmtId="0" fontId="31" fillId="0" borderId="197" applyNumberFormat="0" applyFill="0" applyAlignment="0" applyProtection="0"/>
    <xf numFmtId="0" fontId="26" fillId="16" borderId="196" applyNumberFormat="0" applyAlignment="0" applyProtection="0"/>
    <xf numFmtId="0" fontId="31" fillId="0" borderId="197" applyNumberFormat="0" applyFill="0" applyAlignment="0" applyProtection="0"/>
    <xf numFmtId="0" fontId="23" fillId="7" borderId="194" applyNumberFormat="0" applyAlignment="0" applyProtection="0"/>
    <xf numFmtId="0" fontId="23" fillId="7" borderId="194" applyNumberFormat="0" applyAlignment="0" applyProtection="0"/>
    <xf numFmtId="0" fontId="18" fillId="16" borderId="194" applyNumberFormat="0" applyAlignment="0" applyProtection="0"/>
    <xf numFmtId="0" fontId="4" fillId="23" borderId="189" applyNumberFormat="0" applyFont="0" applyAlignment="0" applyProtection="0"/>
    <xf numFmtId="0" fontId="31" fillId="0" borderId="197" applyNumberFormat="0" applyFill="0" applyAlignment="0" applyProtection="0"/>
    <xf numFmtId="0" fontId="4" fillId="23" borderId="189" applyNumberFormat="0" applyFont="0" applyAlignment="0" applyProtection="0"/>
    <xf numFmtId="0" fontId="26" fillId="16" borderId="196" applyNumberFormat="0" applyAlignment="0" applyProtection="0"/>
    <xf numFmtId="0" fontId="26" fillId="16" borderId="196" applyNumberFormat="0" applyAlignment="0" applyProtection="0"/>
    <xf numFmtId="0" fontId="18" fillId="16" borderId="194" applyNumberFormat="0" applyAlignment="0" applyProtection="0"/>
    <xf numFmtId="0" fontId="23" fillId="7" borderId="194" applyNumberFormat="0" applyAlignment="0" applyProtection="0"/>
    <xf numFmtId="0" fontId="26" fillId="16" borderId="196" applyNumberFormat="0" applyAlignment="0" applyProtection="0"/>
    <xf numFmtId="0" fontId="31" fillId="0" borderId="197" applyNumberFormat="0" applyFill="0" applyAlignment="0" applyProtection="0"/>
    <xf numFmtId="0" fontId="18" fillId="16" borderId="194" applyNumberFormat="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26" fillId="16" borderId="196" applyNumberFormat="0" applyAlignment="0" applyProtection="0"/>
    <xf numFmtId="0" fontId="23" fillId="7" borderId="194" applyNumberFormat="0" applyAlignment="0" applyProtection="0"/>
    <xf numFmtId="0" fontId="18" fillId="16" borderId="194" applyNumberFormat="0" applyAlignment="0" applyProtection="0"/>
    <xf numFmtId="0" fontId="23" fillId="7" borderId="194"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23" fillId="7" borderId="194" applyNumberFormat="0" applyAlignment="0" applyProtection="0"/>
    <xf numFmtId="0" fontId="18" fillId="16" borderId="194" applyNumberFormat="0" applyAlignment="0" applyProtection="0"/>
    <xf numFmtId="0" fontId="26" fillId="16" borderId="196" applyNumberFormat="0" applyAlignment="0" applyProtection="0"/>
    <xf numFmtId="0" fontId="23" fillId="7" borderId="194" applyNumberFormat="0" applyAlignment="0" applyProtection="0"/>
    <xf numFmtId="0" fontId="4" fillId="23" borderId="189" applyNumberFormat="0" applyFont="0" applyAlignment="0" applyProtection="0"/>
    <xf numFmtId="0" fontId="26" fillId="16" borderId="196" applyNumberFormat="0" applyAlignment="0" applyProtection="0"/>
    <xf numFmtId="0" fontId="18" fillId="16" borderId="194" applyNumberFormat="0" applyAlignment="0" applyProtection="0"/>
    <xf numFmtId="0" fontId="23" fillId="7" borderId="194" applyNumberFormat="0" applyAlignment="0" applyProtection="0"/>
    <xf numFmtId="0" fontId="26" fillId="16" borderId="196" applyNumberFormat="0" applyAlignment="0" applyProtection="0"/>
    <xf numFmtId="0" fontId="18" fillId="16" borderId="194" applyNumberFormat="0" applyAlignment="0" applyProtection="0"/>
    <xf numFmtId="0" fontId="26" fillId="16" borderId="196" applyNumberFormat="0" applyAlignment="0" applyProtection="0"/>
    <xf numFmtId="0" fontId="26" fillId="16" borderId="196" applyNumberFormat="0" applyAlignment="0" applyProtection="0"/>
    <xf numFmtId="0" fontId="18" fillId="16" borderId="194" applyNumberFormat="0" applyAlignment="0" applyProtection="0"/>
    <xf numFmtId="0" fontId="31" fillId="0" borderId="197" applyNumberFormat="0" applyFill="0" applyAlignment="0" applyProtection="0"/>
    <xf numFmtId="0" fontId="18" fillId="16" borderId="194" applyNumberFormat="0" applyAlignment="0" applyProtection="0"/>
    <xf numFmtId="0" fontId="23" fillId="7" borderId="194"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18" fillId="16" borderId="194" applyNumberFormat="0" applyAlignment="0" applyProtection="0"/>
    <xf numFmtId="0" fontId="18" fillId="16" borderId="194" applyNumberFormat="0" applyAlignment="0" applyProtection="0"/>
    <xf numFmtId="0" fontId="4" fillId="23" borderId="189" applyNumberFormat="0" applyFont="0" applyAlignment="0" applyProtection="0"/>
    <xf numFmtId="0" fontId="18" fillId="16" borderId="194" applyNumberFormat="0" applyAlignment="0" applyProtection="0"/>
    <xf numFmtId="0" fontId="31" fillId="0" borderId="197" applyNumberFormat="0" applyFill="0" applyAlignment="0" applyProtection="0"/>
    <xf numFmtId="0" fontId="4" fillId="23" borderId="189" applyNumberFormat="0" applyFont="0" applyAlignment="0" applyProtection="0"/>
    <xf numFmtId="0" fontId="18" fillId="16" borderId="194" applyNumberFormat="0" applyAlignment="0" applyProtection="0"/>
    <xf numFmtId="0" fontId="26" fillId="16" borderId="196"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26" fillId="16" borderId="196"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31" fillId="0" borderId="197" applyNumberFormat="0" applyFill="0" applyAlignment="0" applyProtection="0"/>
    <xf numFmtId="0" fontId="23" fillId="7" borderId="194" applyNumberFormat="0" applyAlignment="0" applyProtection="0"/>
    <xf numFmtId="0" fontId="23" fillId="7" borderId="194" applyNumberFormat="0" applyAlignment="0" applyProtection="0"/>
    <xf numFmtId="0" fontId="31" fillId="0" borderId="197" applyNumberFormat="0" applyFill="0" applyAlignment="0" applyProtection="0"/>
    <xf numFmtId="0" fontId="23" fillId="7" borderId="194" applyNumberFormat="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23" fillId="7" borderId="194" applyNumberFormat="0" applyAlignment="0" applyProtection="0"/>
    <xf numFmtId="0" fontId="23" fillId="7" borderId="194" applyNumberFormat="0" applyAlignment="0" applyProtection="0"/>
    <xf numFmtId="0" fontId="18" fillId="16" borderId="194" applyNumberFormat="0" applyAlignment="0" applyProtection="0"/>
    <xf numFmtId="0" fontId="23" fillId="7" borderId="194" applyNumberFormat="0" applyAlignment="0" applyProtection="0"/>
    <xf numFmtId="0" fontId="4" fillId="23" borderId="189" applyNumberFormat="0" applyFont="0" applyAlignment="0" applyProtection="0"/>
    <xf numFmtId="0" fontId="26" fillId="16" borderId="196" applyNumberFormat="0" applyAlignment="0" applyProtection="0"/>
    <xf numFmtId="0" fontId="23" fillId="7" borderId="194" applyNumberFormat="0" applyAlignment="0" applyProtection="0"/>
    <xf numFmtId="0" fontId="23" fillId="7" borderId="194" applyNumberFormat="0" applyAlignment="0" applyProtection="0"/>
    <xf numFmtId="0" fontId="31" fillId="0" borderId="197" applyNumberFormat="0" applyFill="0" applyAlignment="0" applyProtection="0"/>
    <xf numFmtId="0" fontId="18" fillId="16" borderId="194" applyNumberFormat="0" applyAlignment="0" applyProtection="0"/>
    <xf numFmtId="0" fontId="4" fillId="23" borderId="189" applyNumberFormat="0" applyFont="0" applyAlignment="0" applyProtection="0"/>
    <xf numFmtId="0" fontId="18" fillId="16"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18" fillId="16" borderId="194" applyNumberFormat="0" applyAlignment="0" applyProtection="0"/>
    <xf numFmtId="0" fontId="4" fillId="23" borderId="189" applyNumberFormat="0" applyFont="0" applyAlignment="0" applyProtection="0"/>
    <xf numFmtId="0" fontId="26" fillId="16" borderId="196" applyNumberFormat="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18" fillId="16" borderId="194" applyNumberFormat="0" applyAlignment="0" applyProtection="0"/>
    <xf numFmtId="0" fontId="26" fillId="16" borderId="196" applyNumberFormat="0" applyAlignment="0" applyProtection="0"/>
    <xf numFmtId="0" fontId="23" fillId="7" borderId="194" applyNumberFormat="0" applyAlignment="0" applyProtection="0"/>
    <xf numFmtId="0" fontId="26" fillId="16" borderId="196" applyNumberFormat="0" applyAlignment="0" applyProtection="0"/>
    <xf numFmtId="0" fontId="31" fillId="0" borderId="197" applyNumberFormat="0" applyFill="0" applyAlignment="0" applyProtection="0"/>
    <xf numFmtId="0" fontId="31" fillId="0" borderId="197" applyNumberFormat="0" applyFill="0" applyAlignment="0" applyProtection="0"/>
    <xf numFmtId="0" fontId="4" fillId="23" borderId="189" applyNumberFormat="0" applyFont="0" applyAlignment="0" applyProtection="0"/>
    <xf numFmtId="0" fontId="23" fillId="7" borderId="194" applyNumberFormat="0" applyAlignment="0" applyProtection="0"/>
    <xf numFmtId="0" fontId="23" fillId="7" borderId="194" applyNumberFormat="0" applyAlignment="0" applyProtection="0"/>
    <xf numFmtId="0" fontId="18" fillId="16" borderId="194" applyNumberFormat="0" applyAlignment="0" applyProtection="0"/>
    <xf numFmtId="0" fontId="31" fillId="0" borderId="197" applyNumberFormat="0" applyFill="0" applyAlignment="0" applyProtection="0"/>
    <xf numFmtId="0" fontId="4" fillId="23" borderId="189" applyNumberFormat="0" applyFont="0" applyAlignment="0" applyProtection="0"/>
    <xf numFmtId="0" fontId="31" fillId="0" borderId="197" applyNumberFormat="0" applyFill="0" applyAlignment="0" applyProtection="0"/>
    <xf numFmtId="0" fontId="4" fillId="23" borderId="189" applyNumberFormat="0" applyFont="0" applyAlignment="0" applyProtection="0"/>
    <xf numFmtId="0" fontId="18" fillId="16" borderId="194" applyNumberFormat="0" applyAlignment="0" applyProtection="0"/>
    <xf numFmtId="0" fontId="4" fillId="23" borderId="189" applyNumberFormat="0" applyFont="0" applyAlignment="0" applyProtection="0"/>
    <xf numFmtId="0" fontId="18" fillId="16" borderId="194"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26" fillId="16" borderId="196" applyNumberFormat="0" applyAlignment="0" applyProtection="0"/>
    <xf numFmtId="0" fontId="31" fillId="0" borderId="197" applyNumberFormat="0" applyFill="0" applyAlignment="0" applyProtection="0"/>
    <xf numFmtId="0" fontId="18" fillId="16" borderId="194" applyNumberFormat="0" applyAlignment="0" applyProtection="0"/>
    <xf numFmtId="0" fontId="31" fillId="0" borderId="197" applyNumberFormat="0" applyFill="0" applyAlignment="0" applyProtection="0"/>
    <xf numFmtId="0" fontId="26" fillId="16" borderId="196" applyNumberFormat="0" applyAlignment="0" applyProtection="0"/>
    <xf numFmtId="0" fontId="23" fillId="7" borderId="194" applyNumberFormat="0" applyAlignment="0" applyProtection="0"/>
    <xf numFmtId="0" fontId="4" fillId="23" borderId="189" applyNumberFormat="0" applyFont="0" applyAlignment="0" applyProtection="0"/>
    <xf numFmtId="0" fontId="23" fillId="7" borderId="194" applyNumberFormat="0" applyAlignment="0" applyProtection="0"/>
    <xf numFmtId="0" fontId="4" fillId="23" borderId="189" applyNumberFormat="0" applyFont="0" applyAlignment="0" applyProtection="0"/>
    <xf numFmtId="0" fontId="26" fillId="16" borderId="196" applyNumberFormat="0" applyAlignment="0" applyProtection="0"/>
    <xf numFmtId="0" fontId="4" fillId="23" borderId="189" applyNumberFormat="0" applyFont="0" applyAlignment="0" applyProtection="0"/>
    <xf numFmtId="0" fontId="23" fillId="7" borderId="194" applyNumberFormat="0" applyAlignment="0" applyProtection="0"/>
    <xf numFmtId="0" fontId="18" fillId="16" borderId="194" applyNumberFormat="0" applyAlignment="0" applyProtection="0"/>
    <xf numFmtId="0" fontId="18" fillId="16" borderId="194" applyNumberFormat="0" applyAlignment="0" applyProtection="0"/>
    <xf numFmtId="0" fontId="31" fillId="0" borderId="197" applyNumberFormat="0" applyFill="0" applyAlignment="0" applyProtection="0"/>
    <xf numFmtId="0" fontId="26" fillId="16" borderId="196" applyNumberFormat="0" applyAlignment="0" applyProtection="0"/>
    <xf numFmtId="0" fontId="4" fillId="23" borderId="189" applyNumberFormat="0" applyFont="0" applyAlignment="0" applyProtection="0"/>
    <xf numFmtId="0" fontId="31" fillId="0" borderId="197" applyNumberFormat="0" applyFill="0" applyAlignment="0" applyProtection="0"/>
    <xf numFmtId="0" fontId="26" fillId="16" borderId="196" applyNumberFormat="0" applyAlignment="0" applyProtection="0"/>
    <xf numFmtId="0" fontId="23" fillId="7" borderId="194" applyNumberFormat="0" applyAlignment="0" applyProtection="0"/>
    <xf numFmtId="0" fontId="23" fillId="7" borderId="194"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18" fillId="16" borderId="194" applyNumberFormat="0" applyAlignment="0" applyProtection="0"/>
    <xf numFmtId="0" fontId="26" fillId="16" borderId="196" applyNumberFormat="0" applyAlignment="0" applyProtection="0"/>
    <xf numFmtId="0" fontId="26" fillId="16" borderId="196" applyNumberFormat="0" applyAlignment="0" applyProtection="0"/>
    <xf numFmtId="0" fontId="18" fillId="16" borderId="194" applyNumberFormat="0" applyAlignment="0" applyProtection="0"/>
    <xf numFmtId="0" fontId="18" fillId="16" borderId="194" applyNumberFormat="0" applyAlignment="0" applyProtection="0"/>
    <xf numFmtId="0" fontId="4" fillId="23" borderId="189" applyNumberFormat="0" applyFont="0" applyAlignment="0" applyProtection="0"/>
    <xf numFmtId="0" fontId="26" fillId="16" borderId="196" applyNumberFormat="0" applyAlignment="0" applyProtection="0"/>
    <xf numFmtId="0" fontId="18" fillId="16" borderId="194" applyNumberFormat="0" applyAlignment="0" applyProtection="0"/>
    <xf numFmtId="0" fontId="31" fillId="0" borderId="197" applyNumberFormat="0" applyFill="0" applyAlignment="0" applyProtection="0"/>
    <xf numFmtId="0" fontId="31" fillId="0" borderId="197" applyNumberFormat="0" applyFill="0" applyAlignment="0" applyProtection="0"/>
    <xf numFmtId="0" fontId="18" fillId="16" borderId="194" applyNumberFormat="0" applyAlignment="0" applyProtection="0"/>
    <xf numFmtId="0" fontId="18" fillId="16" borderId="194" applyNumberFormat="0" applyAlignment="0" applyProtection="0"/>
    <xf numFmtId="0" fontId="26" fillId="16" borderId="196" applyNumberFormat="0" applyAlignment="0" applyProtection="0"/>
    <xf numFmtId="0" fontId="31" fillId="0" borderId="197" applyNumberFormat="0" applyFill="0" applyAlignment="0" applyProtection="0"/>
    <xf numFmtId="0" fontId="31" fillId="0" borderId="197" applyNumberFormat="0" applyFill="0" applyAlignment="0" applyProtection="0"/>
    <xf numFmtId="0" fontId="18" fillId="16" borderId="194" applyNumberFormat="0" applyAlignment="0" applyProtection="0"/>
    <xf numFmtId="0" fontId="23" fillId="7" borderId="194" applyNumberFormat="0" applyAlignment="0" applyProtection="0"/>
    <xf numFmtId="0" fontId="18" fillId="16" borderId="194"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18" fillId="16" borderId="194" applyNumberFormat="0" applyAlignment="0" applyProtection="0"/>
    <xf numFmtId="0" fontId="31" fillId="0" borderId="197" applyNumberFormat="0" applyFill="0" applyAlignment="0" applyProtection="0"/>
    <xf numFmtId="0" fontId="18" fillId="16" borderId="194" applyNumberFormat="0" applyAlignment="0" applyProtection="0"/>
    <xf numFmtId="0" fontId="23" fillId="7" borderId="194" applyNumberFormat="0" applyAlignment="0" applyProtection="0"/>
    <xf numFmtId="0" fontId="18" fillId="16" borderId="194" applyNumberFormat="0" applyAlignment="0" applyProtection="0"/>
    <xf numFmtId="0" fontId="18" fillId="16" borderId="194" applyNumberFormat="0" applyAlignment="0" applyProtection="0"/>
    <xf numFmtId="0" fontId="23" fillId="7" borderId="194" applyNumberFormat="0" applyAlignment="0" applyProtection="0"/>
    <xf numFmtId="0" fontId="26" fillId="16" borderId="196" applyNumberFormat="0" applyAlignment="0" applyProtection="0"/>
    <xf numFmtId="0" fontId="31" fillId="0" borderId="197" applyNumberFormat="0" applyFill="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4" fillId="23" borderId="189" applyNumberFormat="0" applyFont="0" applyAlignment="0" applyProtection="0"/>
    <xf numFmtId="0" fontId="23" fillId="7" borderId="194" applyNumberFormat="0" applyAlignment="0" applyProtection="0"/>
    <xf numFmtId="0" fontId="31" fillId="0" borderId="197" applyNumberFormat="0" applyFill="0" applyAlignment="0" applyProtection="0"/>
    <xf numFmtId="0" fontId="26" fillId="16" borderId="196" applyNumberFormat="0" applyAlignment="0" applyProtection="0"/>
    <xf numFmtId="0" fontId="23" fillId="7" borderId="194" applyNumberFormat="0" applyAlignment="0" applyProtection="0"/>
    <xf numFmtId="0" fontId="4" fillId="23" borderId="189" applyNumberFormat="0" applyFont="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18" fillId="16" borderId="194" applyNumberFormat="0" applyAlignment="0" applyProtection="0"/>
    <xf numFmtId="0" fontId="26" fillId="16" borderId="196" applyNumberFormat="0" applyAlignment="0" applyProtection="0"/>
    <xf numFmtId="0" fontId="26" fillId="16" borderId="196" applyNumberFormat="0" applyAlignment="0" applyProtection="0"/>
    <xf numFmtId="0" fontId="4" fillId="23" borderId="189" applyNumberFormat="0" applyFont="0" applyAlignment="0" applyProtection="0"/>
    <xf numFmtId="0" fontId="18" fillId="16" borderId="194" applyNumberFormat="0" applyAlignment="0" applyProtection="0"/>
    <xf numFmtId="0" fontId="31" fillId="0" borderId="197" applyNumberFormat="0" applyFill="0" applyAlignment="0" applyProtection="0"/>
    <xf numFmtId="0" fontId="4" fillId="23" borderId="189" applyNumberFormat="0" applyFont="0" applyAlignment="0" applyProtection="0"/>
    <xf numFmtId="0" fontId="31" fillId="0" borderId="197" applyNumberFormat="0" applyFill="0" applyAlignment="0" applyProtection="0"/>
    <xf numFmtId="0" fontId="23" fillId="7" borderId="194" applyNumberFormat="0" applyAlignment="0" applyProtection="0"/>
    <xf numFmtId="0" fontId="4" fillId="23" borderId="189" applyNumberFormat="0" applyFont="0" applyAlignment="0" applyProtection="0"/>
    <xf numFmtId="0" fontId="26" fillId="16" borderId="196" applyNumberFormat="0" applyAlignment="0" applyProtection="0"/>
    <xf numFmtId="0" fontId="18" fillId="16" borderId="194" applyNumberFormat="0" applyAlignment="0" applyProtection="0"/>
    <xf numFmtId="0" fontId="26" fillId="16" borderId="196" applyNumberFormat="0" applyAlignment="0" applyProtection="0"/>
    <xf numFmtId="0" fontId="18" fillId="16" borderId="194" applyNumberFormat="0" applyAlignment="0" applyProtection="0"/>
    <xf numFmtId="0" fontId="31" fillId="0" borderId="197" applyNumberFormat="0" applyFill="0" applyAlignment="0" applyProtection="0"/>
    <xf numFmtId="0" fontId="26" fillId="16" borderId="196" applyNumberFormat="0" applyAlignment="0" applyProtection="0"/>
    <xf numFmtId="0" fontId="4" fillId="23" borderId="189" applyNumberFormat="0" applyFont="0" applyAlignment="0" applyProtection="0"/>
    <xf numFmtId="0" fontId="26" fillId="16" borderId="196" applyNumberFormat="0" applyAlignment="0" applyProtection="0"/>
    <xf numFmtId="0" fontId="26" fillId="16" borderId="196" applyNumberFormat="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23" fillId="7" borderId="194" applyNumberFormat="0" applyAlignment="0" applyProtection="0"/>
    <xf numFmtId="0" fontId="26" fillId="16" borderId="196" applyNumberFormat="0" applyAlignment="0" applyProtection="0"/>
    <xf numFmtId="0" fontId="23" fillId="7" borderId="194" applyNumberFormat="0" applyAlignment="0" applyProtection="0"/>
    <xf numFmtId="0" fontId="26" fillId="16" borderId="196" applyNumberFormat="0" applyAlignment="0" applyProtection="0"/>
    <xf numFmtId="0" fontId="4" fillId="23" borderId="189" applyNumberFormat="0" applyFont="0" applyAlignment="0" applyProtection="0"/>
    <xf numFmtId="0" fontId="26" fillId="16" borderId="196" applyNumberFormat="0" applyAlignment="0" applyProtection="0"/>
    <xf numFmtId="0" fontId="18" fillId="16" borderId="194" applyNumberFormat="0" applyAlignment="0" applyProtection="0"/>
    <xf numFmtId="0" fontId="18" fillId="16" borderId="194" applyNumberFormat="0" applyAlignment="0" applyProtection="0"/>
    <xf numFmtId="0" fontId="23" fillId="7" borderId="194" applyNumberFormat="0" applyAlignment="0" applyProtection="0"/>
    <xf numFmtId="0" fontId="26" fillId="16" borderId="196" applyNumberFormat="0" applyAlignment="0" applyProtection="0"/>
    <xf numFmtId="0" fontId="23" fillId="7" borderId="194" applyNumberFormat="0" applyAlignment="0" applyProtection="0"/>
    <xf numFmtId="0" fontId="23" fillId="7" borderId="194" applyNumberFormat="0" applyAlignment="0" applyProtection="0"/>
    <xf numFmtId="0" fontId="4" fillId="23" borderId="189" applyNumberFormat="0" applyFont="0" applyAlignment="0" applyProtection="0"/>
    <xf numFmtId="0" fontId="23" fillId="7" borderId="194" applyNumberFormat="0" applyAlignment="0" applyProtection="0"/>
    <xf numFmtId="0" fontId="26" fillId="16" borderId="196" applyNumberFormat="0" applyAlignment="0" applyProtection="0"/>
    <xf numFmtId="0" fontId="26" fillId="16" borderId="196" applyNumberFormat="0" applyAlignment="0" applyProtection="0"/>
    <xf numFmtId="0" fontId="18" fillId="16" borderId="194" applyNumberFormat="0" applyAlignment="0" applyProtection="0"/>
    <xf numFmtId="0" fontId="31" fillId="0" borderId="197" applyNumberFormat="0" applyFill="0" applyAlignment="0" applyProtection="0"/>
    <xf numFmtId="0" fontId="4" fillId="23" borderId="189" applyNumberFormat="0" applyFont="0" applyAlignment="0" applyProtection="0"/>
    <xf numFmtId="0" fontId="31" fillId="0" borderId="197" applyNumberFormat="0" applyFill="0" applyAlignment="0" applyProtection="0"/>
    <xf numFmtId="0" fontId="26" fillId="16" borderId="196" applyNumberFormat="0" applyAlignment="0" applyProtection="0"/>
    <xf numFmtId="0" fontId="31" fillId="0" borderId="197" applyNumberFormat="0" applyFill="0" applyAlignment="0" applyProtection="0"/>
    <xf numFmtId="0" fontId="31" fillId="0" borderId="197" applyNumberFormat="0" applyFill="0" applyAlignment="0" applyProtection="0"/>
    <xf numFmtId="0" fontId="4" fillId="23" borderId="189" applyNumberFormat="0" applyFont="0" applyAlignment="0" applyProtection="0"/>
    <xf numFmtId="0" fontId="18" fillId="16" borderId="194" applyNumberFormat="0" applyAlignment="0" applyProtection="0"/>
    <xf numFmtId="0" fontId="31" fillId="0" borderId="197" applyNumberFormat="0" applyFill="0" applyAlignment="0" applyProtection="0"/>
    <xf numFmtId="0" fontId="4" fillId="23" borderId="189" applyNumberFormat="0" applyFont="0" applyAlignment="0" applyProtection="0"/>
    <xf numFmtId="0" fontId="23" fillId="7" borderId="194" applyNumberFormat="0" applyAlignment="0" applyProtection="0"/>
    <xf numFmtId="0" fontId="23" fillId="7" borderId="194" applyNumberFormat="0" applyAlignment="0" applyProtection="0"/>
    <xf numFmtId="0" fontId="4" fillId="23" borderId="189" applyNumberFormat="0" applyFont="0" applyAlignment="0" applyProtection="0"/>
    <xf numFmtId="0" fontId="31" fillId="0" borderId="197" applyNumberFormat="0" applyFill="0" applyAlignment="0" applyProtection="0"/>
    <xf numFmtId="0" fontId="4" fillId="23" borderId="189" applyNumberFormat="0" applyFont="0" applyAlignment="0" applyProtection="0"/>
    <xf numFmtId="0" fontId="4" fillId="23" borderId="189" applyNumberFormat="0" applyFont="0" applyAlignment="0" applyProtection="0"/>
    <xf numFmtId="0" fontId="31" fillId="0" borderId="197" applyNumberFormat="0" applyFill="0" applyAlignment="0" applyProtection="0"/>
    <xf numFmtId="0" fontId="18" fillId="16" borderId="194" applyNumberFormat="0" applyAlignment="0" applyProtection="0"/>
    <xf numFmtId="0" fontId="31" fillId="0" borderId="197" applyNumberFormat="0" applyFill="0" applyAlignment="0" applyProtection="0"/>
    <xf numFmtId="0" fontId="23" fillId="7" borderId="194" applyNumberFormat="0" applyAlignment="0" applyProtection="0"/>
    <xf numFmtId="0" fontId="18" fillId="16"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18" fillId="16" borderId="194" applyNumberFormat="0" applyAlignment="0" applyProtection="0"/>
    <xf numFmtId="0" fontId="18" fillId="16" borderId="194" applyNumberFormat="0" applyAlignment="0" applyProtection="0"/>
    <xf numFmtId="0" fontId="4" fillId="23" borderId="189" applyNumberFormat="0" applyFont="0" applyAlignment="0" applyProtection="0"/>
    <xf numFmtId="0" fontId="31" fillId="0" borderId="197" applyNumberFormat="0" applyFill="0" applyAlignment="0" applyProtection="0"/>
    <xf numFmtId="0" fontId="18" fillId="16" borderId="194"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23" fillId="7" borderId="194" applyNumberFormat="0" applyAlignment="0" applyProtection="0"/>
    <xf numFmtId="0" fontId="26" fillId="16" borderId="196" applyNumberFormat="0" applyAlignment="0" applyProtection="0"/>
    <xf numFmtId="0" fontId="31" fillId="0" borderId="197" applyNumberFormat="0" applyFill="0" applyAlignment="0" applyProtection="0"/>
    <xf numFmtId="0" fontId="4" fillId="23" borderId="189" applyNumberFormat="0" applyFont="0" applyAlignment="0" applyProtection="0"/>
    <xf numFmtId="0" fontId="18" fillId="16" borderId="194" applyNumberFormat="0" applyAlignment="0" applyProtection="0"/>
    <xf numFmtId="0" fontId="4" fillId="23" borderId="189" applyNumberFormat="0" applyFont="0" applyAlignment="0" applyProtection="0"/>
    <xf numFmtId="0" fontId="23" fillId="7"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4" fillId="23" borderId="189" applyNumberFormat="0" applyFont="0" applyAlignment="0" applyProtection="0"/>
    <xf numFmtId="0" fontId="23" fillId="7" borderId="194" applyNumberFormat="0" applyAlignment="0" applyProtection="0"/>
    <xf numFmtId="0" fontId="26" fillId="16" borderId="196" applyNumberFormat="0" applyAlignment="0" applyProtection="0"/>
    <xf numFmtId="0" fontId="4" fillId="23" borderId="189" applyNumberFormat="0" applyFont="0" applyAlignment="0" applyProtection="0"/>
    <xf numFmtId="0" fontId="23" fillId="7" borderId="194" applyNumberFormat="0" applyAlignment="0" applyProtection="0"/>
    <xf numFmtId="0" fontId="26" fillId="16" borderId="196" applyNumberFormat="0" applyAlignment="0" applyProtection="0"/>
    <xf numFmtId="0" fontId="26" fillId="16" borderId="196" applyNumberFormat="0" applyAlignment="0" applyProtection="0"/>
    <xf numFmtId="0" fontId="4" fillId="23" borderId="189" applyNumberFormat="0" applyFont="0" applyAlignment="0" applyProtection="0"/>
    <xf numFmtId="0" fontId="26" fillId="16" borderId="196" applyNumberFormat="0" applyAlignment="0" applyProtection="0"/>
    <xf numFmtId="0" fontId="31" fillId="0" borderId="197" applyNumberFormat="0" applyFill="0" applyAlignment="0" applyProtection="0"/>
    <xf numFmtId="0" fontId="31" fillId="0" borderId="197" applyNumberFormat="0" applyFill="0" applyAlignment="0" applyProtection="0"/>
    <xf numFmtId="0" fontId="18" fillId="16" borderId="194"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6" fillId="16" borderId="196" applyNumberFormat="0" applyAlignment="0" applyProtection="0"/>
    <xf numFmtId="0" fontId="18" fillId="16" borderId="194" applyNumberFormat="0" applyAlignment="0" applyProtection="0"/>
    <xf numFmtId="0" fontId="23" fillId="7" borderId="194" applyNumberFormat="0" applyAlignment="0" applyProtection="0"/>
    <xf numFmtId="0" fontId="18" fillId="16" borderId="194" applyNumberFormat="0" applyAlignment="0" applyProtection="0"/>
    <xf numFmtId="0" fontId="31" fillId="0" borderId="197" applyNumberFormat="0" applyFill="0" applyAlignment="0" applyProtection="0"/>
    <xf numFmtId="0" fontId="4" fillId="23" borderId="189" applyNumberFormat="0" applyFont="0" applyAlignment="0" applyProtection="0"/>
    <xf numFmtId="0" fontId="18" fillId="16" borderId="194" applyNumberFormat="0" applyAlignment="0" applyProtection="0"/>
    <xf numFmtId="0" fontId="4" fillId="23" borderId="189" applyNumberFormat="0" applyFont="0" applyAlignment="0" applyProtection="0"/>
    <xf numFmtId="0" fontId="18" fillId="16" borderId="194" applyNumberFormat="0" applyAlignment="0" applyProtection="0"/>
    <xf numFmtId="0" fontId="31" fillId="0" borderId="197" applyNumberFormat="0" applyFill="0" applyAlignment="0" applyProtection="0"/>
    <xf numFmtId="0" fontId="31" fillId="0" borderId="197" applyNumberFormat="0" applyFill="0" applyAlignment="0" applyProtection="0"/>
    <xf numFmtId="0" fontId="18" fillId="16" borderId="194"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18" fillId="16" borderId="194" applyNumberFormat="0" applyAlignment="0" applyProtection="0"/>
    <xf numFmtId="0" fontId="4" fillId="23" borderId="189" applyNumberFormat="0" applyFont="0" applyAlignment="0" applyProtection="0"/>
    <xf numFmtId="0" fontId="18" fillId="16" borderId="194" applyNumberFormat="0" applyAlignment="0" applyProtection="0"/>
    <xf numFmtId="0" fontId="31" fillId="0" borderId="197" applyNumberFormat="0" applyFill="0" applyAlignment="0" applyProtection="0"/>
    <xf numFmtId="0" fontId="18" fillId="16" borderId="194" applyNumberFormat="0" applyAlignment="0" applyProtection="0"/>
    <xf numFmtId="0" fontId="31" fillId="0" borderId="197" applyNumberFormat="0" applyFill="0" applyAlignment="0" applyProtection="0"/>
    <xf numFmtId="0" fontId="4" fillId="23" borderId="189" applyNumberFormat="0" applyFont="0" applyAlignment="0" applyProtection="0"/>
    <xf numFmtId="0" fontId="26" fillId="16" borderId="196" applyNumberFormat="0" applyAlignment="0" applyProtection="0"/>
    <xf numFmtId="0" fontId="23" fillId="7" borderId="194" applyNumberFormat="0" applyAlignment="0" applyProtection="0"/>
    <xf numFmtId="0" fontId="18" fillId="16" borderId="194" applyNumberFormat="0" applyAlignment="0" applyProtection="0"/>
    <xf numFmtId="0" fontId="4" fillId="23" borderId="189" applyNumberFormat="0" applyFont="0" applyAlignment="0" applyProtection="0"/>
    <xf numFmtId="0" fontId="26" fillId="16" borderId="196" applyNumberFormat="0" applyAlignment="0" applyProtection="0"/>
    <xf numFmtId="0" fontId="23" fillId="7" borderId="194"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26" fillId="16" borderId="196" applyNumberFormat="0" applyAlignment="0" applyProtection="0"/>
    <xf numFmtId="0" fontId="4" fillId="23" borderId="189" applyNumberFormat="0" applyFont="0" applyAlignment="0" applyProtection="0"/>
    <xf numFmtId="0" fontId="26" fillId="16" borderId="196" applyNumberFormat="0" applyAlignment="0" applyProtection="0"/>
    <xf numFmtId="0" fontId="26" fillId="16" borderId="196" applyNumberFormat="0" applyAlignment="0" applyProtection="0"/>
    <xf numFmtId="0" fontId="4" fillId="23" borderId="189" applyNumberFormat="0" applyFont="0" applyAlignment="0" applyProtection="0"/>
    <xf numFmtId="0" fontId="31" fillId="0" borderId="197" applyNumberFormat="0" applyFill="0" applyAlignment="0" applyProtection="0"/>
    <xf numFmtId="0" fontId="23" fillId="7" borderId="194" applyNumberFormat="0" applyAlignment="0" applyProtection="0"/>
    <xf numFmtId="0" fontId="26" fillId="16" borderId="196" applyNumberFormat="0" applyAlignment="0" applyProtection="0"/>
    <xf numFmtId="0" fontId="26" fillId="16" borderId="196" applyNumberFormat="0" applyAlignment="0" applyProtection="0"/>
    <xf numFmtId="0" fontId="23" fillId="7" borderId="194" applyNumberFormat="0" applyAlignment="0" applyProtection="0"/>
    <xf numFmtId="0" fontId="4" fillId="23" borderId="189" applyNumberFormat="0" applyFon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4" fillId="23" borderId="189" applyNumberFormat="0" applyFont="0" applyAlignment="0" applyProtection="0"/>
    <xf numFmtId="0" fontId="31" fillId="0" borderId="197" applyNumberFormat="0" applyFill="0" applyAlignment="0" applyProtection="0"/>
    <xf numFmtId="0" fontId="31" fillId="0" borderId="197" applyNumberFormat="0" applyFill="0" applyAlignment="0" applyProtection="0"/>
    <xf numFmtId="0" fontId="26" fillId="16" borderId="196" applyNumberFormat="0" applyAlignment="0" applyProtection="0"/>
    <xf numFmtId="0" fontId="26" fillId="16" borderId="196" applyNumberFormat="0" applyAlignment="0" applyProtection="0"/>
    <xf numFmtId="0" fontId="4" fillId="23" borderId="189" applyNumberFormat="0" applyFont="0" applyAlignment="0" applyProtection="0"/>
    <xf numFmtId="0" fontId="31" fillId="0" borderId="197" applyNumberFormat="0" applyFill="0" applyAlignment="0" applyProtection="0"/>
    <xf numFmtId="0" fontId="26" fillId="16" borderId="196" applyNumberFormat="0" applyAlignment="0" applyProtection="0"/>
    <xf numFmtId="0" fontId="26" fillId="16" borderId="196" applyNumberFormat="0" applyAlignment="0" applyProtection="0"/>
    <xf numFmtId="0" fontId="4" fillId="23" borderId="189" applyNumberFormat="0" applyFont="0" applyAlignment="0" applyProtection="0"/>
    <xf numFmtId="0" fontId="26" fillId="16" borderId="196" applyNumberFormat="0" applyAlignment="0" applyProtection="0"/>
    <xf numFmtId="0" fontId="18" fillId="16" borderId="194" applyNumberFormat="0" applyAlignment="0" applyProtection="0"/>
    <xf numFmtId="0" fontId="4" fillId="23" borderId="189" applyNumberFormat="0" applyFont="0" applyAlignment="0" applyProtection="0"/>
    <xf numFmtId="0" fontId="31" fillId="0" borderId="197" applyNumberFormat="0" applyFill="0" applyAlignment="0" applyProtection="0"/>
    <xf numFmtId="0" fontId="4" fillId="23" borderId="189" applyNumberFormat="0" applyFont="0" applyAlignment="0" applyProtection="0"/>
    <xf numFmtId="0" fontId="4" fillId="23" borderId="189" applyNumberFormat="0" applyFont="0" applyAlignment="0" applyProtection="0"/>
    <xf numFmtId="0" fontId="26" fillId="16" borderId="196" applyNumberFormat="0" applyAlignment="0" applyProtection="0"/>
    <xf numFmtId="0" fontId="18" fillId="16" borderId="194" applyNumberFormat="0" applyAlignment="0" applyProtection="0"/>
    <xf numFmtId="0" fontId="4" fillId="23" borderId="189" applyNumberFormat="0" applyFont="0" applyAlignment="0" applyProtection="0"/>
    <xf numFmtId="0" fontId="26" fillId="16" borderId="196" applyNumberFormat="0" applyAlignment="0" applyProtection="0"/>
    <xf numFmtId="0" fontId="23" fillId="7" borderId="194" applyNumberFormat="0" applyAlignment="0" applyProtection="0"/>
    <xf numFmtId="0" fontId="26" fillId="16" borderId="196" applyNumberFormat="0" applyAlignment="0" applyProtection="0"/>
    <xf numFmtId="0" fontId="18" fillId="16" borderId="194" applyNumberFormat="0" applyAlignment="0" applyProtection="0"/>
    <xf numFmtId="0" fontId="23" fillId="7" borderId="194" applyNumberFormat="0" applyAlignment="0" applyProtection="0"/>
    <xf numFmtId="0" fontId="18" fillId="16" borderId="194" applyNumberFormat="0" applyAlignment="0" applyProtection="0"/>
    <xf numFmtId="0" fontId="18" fillId="16" borderId="194" applyNumberFormat="0" applyAlignment="0" applyProtection="0"/>
    <xf numFmtId="0" fontId="31" fillId="0" borderId="197" applyNumberFormat="0" applyFill="0" applyAlignment="0" applyProtection="0"/>
    <xf numFmtId="0" fontId="23" fillId="7" borderId="194" applyNumberFormat="0" applyAlignment="0" applyProtection="0"/>
    <xf numFmtId="0" fontId="4" fillId="23" borderId="189" applyNumberFormat="0" applyFont="0" applyAlignment="0" applyProtection="0"/>
    <xf numFmtId="0" fontId="26" fillId="16" borderId="196" applyNumberFormat="0" applyAlignment="0" applyProtection="0"/>
    <xf numFmtId="0" fontId="4" fillId="23" borderId="189" applyNumberFormat="0" applyFont="0" applyAlignment="0" applyProtection="0"/>
    <xf numFmtId="0" fontId="18" fillId="16" borderId="194" applyNumberFormat="0" applyAlignment="0" applyProtection="0"/>
    <xf numFmtId="0" fontId="26" fillId="16" borderId="196" applyNumberFormat="0" applyAlignment="0" applyProtection="0"/>
    <xf numFmtId="0" fontId="26" fillId="16" borderId="196" applyNumberFormat="0" applyAlignment="0" applyProtection="0"/>
    <xf numFmtId="0" fontId="4" fillId="23" borderId="189" applyNumberFormat="0" applyFont="0" applyAlignment="0" applyProtection="0"/>
    <xf numFmtId="0" fontId="31" fillId="0" borderId="197" applyNumberFormat="0" applyFill="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4" fillId="23" borderId="189" applyNumberFormat="0" applyFont="0" applyAlignment="0" applyProtection="0"/>
    <xf numFmtId="0" fontId="18" fillId="16" borderId="194" applyNumberFormat="0" applyAlignment="0" applyProtection="0"/>
    <xf numFmtId="0" fontId="18" fillId="16" borderId="194"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23" fillId="7" borderId="194" applyNumberFormat="0" applyAlignment="0" applyProtection="0"/>
    <xf numFmtId="0" fontId="26" fillId="16" borderId="196" applyNumberFormat="0" applyAlignment="0" applyProtection="0"/>
    <xf numFmtId="0" fontId="23" fillId="7" borderId="194" applyNumberFormat="0" applyAlignment="0" applyProtection="0"/>
    <xf numFmtId="0" fontId="4" fillId="23" borderId="189" applyNumberFormat="0" applyFont="0" applyAlignment="0" applyProtection="0"/>
    <xf numFmtId="0" fontId="31" fillId="0" borderId="197" applyNumberFormat="0" applyFill="0" applyAlignment="0" applyProtection="0"/>
    <xf numFmtId="0" fontId="26" fillId="16" borderId="196" applyNumberFormat="0" applyAlignment="0" applyProtection="0"/>
    <xf numFmtId="0" fontId="23" fillId="7" borderId="194" applyNumberFormat="0" applyAlignment="0" applyProtection="0"/>
    <xf numFmtId="0" fontId="31" fillId="0" borderId="197" applyNumberFormat="0" applyFill="0" applyAlignment="0" applyProtection="0"/>
    <xf numFmtId="0" fontId="31" fillId="0" borderId="197" applyNumberFormat="0" applyFill="0" applyAlignment="0" applyProtection="0"/>
    <xf numFmtId="0" fontId="4" fillId="23" borderId="189" applyNumberFormat="0" applyFont="0" applyAlignment="0" applyProtection="0"/>
    <xf numFmtId="0" fontId="26" fillId="16" borderId="196" applyNumberFormat="0" applyAlignment="0" applyProtection="0"/>
    <xf numFmtId="0" fontId="23" fillId="7" borderId="194" applyNumberFormat="0" applyAlignment="0" applyProtection="0"/>
    <xf numFmtId="0" fontId="23" fillId="7" borderId="194" applyNumberFormat="0" applyAlignment="0" applyProtection="0"/>
    <xf numFmtId="0" fontId="31" fillId="0" borderId="197" applyNumberFormat="0" applyFill="0" applyAlignment="0" applyProtection="0"/>
    <xf numFmtId="0" fontId="18" fillId="16" borderId="194" applyNumberFormat="0" applyAlignment="0" applyProtection="0"/>
    <xf numFmtId="0" fontId="31" fillId="0" borderId="197" applyNumberFormat="0" applyFill="0" applyAlignment="0" applyProtection="0"/>
    <xf numFmtId="0" fontId="23" fillId="7" borderId="194" applyNumberFormat="0" applyAlignment="0" applyProtection="0"/>
    <xf numFmtId="0" fontId="31" fillId="0" borderId="197" applyNumberFormat="0" applyFill="0" applyAlignment="0" applyProtection="0"/>
    <xf numFmtId="0" fontId="23" fillId="7" borderId="194" applyNumberFormat="0" applyAlignment="0" applyProtection="0"/>
    <xf numFmtId="0" fontId="4" fillId="23" borderId="189" applyNumberFormat="0" applyFont="0" applyAlignment="0" applyProtection="0"/>
    <xf numFmtId="0" fontId="18" fillId="16" borderId="194" applyNumberFormat="0" applyAlignment="0" applyProtection="0"/>
    <xf numFmtId="0" fontId="23" fillId="7" borderId="194" applyNumberFormat="0" applyAlignment="0" applyProtection="0"/>
    <xf numFmtId="0" fontId="18" fillId="16" borderId="194" applyNumberFormat="0" applyAlignment="0" applyProtection="0"/>
    <xf numFmtId="0" fontId="23" fillId="7" borderId="194" applyNumberFormat="0" applyAlignment="0" applyProtection="0"/>
    <xf numFmtId="0" fontId="31" fillId="0" borderId="197" applyNumberFormat="0" applyFill="0" applyAlignment="0" applyProtection="0"/>
    <xf numFmtId="0" fontId="4" fillId="23" borderId="189" applyNumberFormat="0" applyFont="0" applyAlignment="0" applyProtection="0"/>
    <xf numFmtId="0" fontId="4" fillId="23" borderId="189" applyNumberFormat="0" applyFont="0" applyAlignment="0" applyProtection="0"/>
    <xf numFmtId="0" fontId="31" fillId="0" borderId="197" applyNumberFormat="0" applyFill="0" applyAlignment="0" applyProtection="0"/>
    <xf numFmtId="0" fontId="4" fillId="23" borderId="189" applyNumberFormat="0" applyFont="0" applyAlignment="0" applyProtection="0"/>
    <xf numFmtId="0" fontId="26" fillId="16" borderId="196" applyNumberFormat="0" applyAlignment="0" applyProtection="0"/>
    <xf numFmtId="0" fontId="23" fillId="7" borderId="194" applyNumberFormat="0" applyAlignment="0" applyProtection="0"/>
    <xf numFmtId="0" fontId="4" fillId="23" borderId="189" applyNumberFormat="0" applyFont="0" applyAlignment="0" applyProtection="0"/>
    <xf numFmtId="0" fontId="26" fillId="16" borderId="196" applyNumberFormat="0" applyAlignment="0" applyProtection="0"/>
    <xf numFmtId="0" fontId="18" fillId="16" borderId="194" applyNumberFormat="0" applyAlignment="0" applyProtection="0"/>
    <xf numFmtId="0" fontId="18" fillId="16" borderId="194"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23" fillId="7" borderId="194" applyNumberFormat="0" applyAlignment="0" applyProtection="0"/>
    <xf numFmtId="0" fontId="4" fillId="23" borderId="189" applyNumberFormat="0" applyFont="0" applyAlignment="0" applyProtection="0"/>
    <xf numFmtId="0" fontId="23" fillId="7" borderId="194" applyNumberFormat="0" applyAlignment="0" applyProtection="0"/>
    <xf numFmtId="0" fontId="31" fillId="0" borderId="197" applyNumberFormat="0" applyFill="0" applyAlignment="0" applyProtection="0"/>
    <xf numFmtId="0" fontId="18" fillId="16" borderId="194" applyNumberFormat="0" applyAlignment="0" applyProtection="0"/>
    <xf numFmtId="0" fontId="18" fillId="16" borderId="194" applyNumberFormat="0" applyAlignment="0" applyProtection="0"/>
    <xf numFmtId="0" fontId="26" fillId="16" borderId="196" applyNumberFormat="0" applyAlignment="0" applyProtection="0"/>
    <xf numFmtId="0" fontId="23" fillId="7" borderId="194" applyNumberFormat="0" applyAlignment="0" applyProtection="0"/>
    <xf numFmtId="0" fontId="4" fillId="23" borderId="189" applyNumberFormat="0" applyFont="0" applyAlignment="0" applyProtection="0"/>
    <xf numFmtId="0" fontId="26" fillId="16" borderId="196" applyNumberFormat="0" applyAlignment="0" applyProtection="0"/>
    <xf numFmtId="0" fontId="4" fillId="23" borderId="189" applyNumberFormat="0" applyFont="0" applyAlignment="0" applyProtection="0"/>
    <xf numFmtId="0" fontId="18" fillId="16" borderId="194" applyNumberFormat="0" applyAlignment="0" applyProtection="0"/>
    <xf numFmtId="0" fontId="4" fillId="23" borderId="189" applyNumberFormat="0" applyFont="0" applyAlignment="0" applyProtection="0"/>
    <xf numFmtId="0" fontId="31" fillId="0" borderId="197" applyNumberFormat="0" applyFill="0" applyAlignment="0" applyProtection="0"/>
    <xf numFmtId="0" fontId="18" fillId="16" borderId="194" applyNumberFormat="0" applyAlignment="0" applyProtection="0"/>
    <xf numFmtId="0" fontId="31" fillId="0" borderId="197" applyNumberFormat="0" applyFill="0" applyAlignment="0" applyProtection="0"/>
    <xf numFmtId="0" fontId="23" fillId="7" borderId="194" applyNumberFormat="0" applyAlignment="0" applyProtection="0"/>
    <xf numFmtId="0" fontId="26" fillId="16" borderId="196" applyNumberFormat="0" applyAlignment="0" applyProtection="0"/>
    <xf numFmtId="0" fontId="23" fillId="7" borderId="194" applyNumberFormat="0" applyAlignment="0" applyProtection="0"/>
    <xf numFmtId="0" fontId="31" fillId="0" borderId="197" applyNumberFormat="0" applyFill="0" applyAlignment="0" applyProtection="0"/>
    <xf numFmtId="0" fontId="18" fillId="16" borderId="194"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18" fillId="16" borderId="194" applyNumberFormat="0" applyAlignment="0" applyProtection="0"/>
    <xf numFmtId="0" fontId="23" fillId="7" borderId="194" applyNumberFormat="0" applyAlignment="0" applyProtection="0"/>
    <xf numFmtId="0" fontId="23" fillId="7" borderId="194" applyNumberFormat="0" applyAlignment="0" applyProtection="0"/>
    <xf numFmtId="0" fontId="26" fillId="16" borderId="196" applyNumberFormat="0" applyAlignment="0" applyProtection="0"/>
    <xf numFmtId="0" fontId="26" fillId="16" borderId="196" applyNumberFormat="0" applyAlignment="0" applyProtection="0"/>
    <xf numFmtId="0" fontId="31" fillId="0" borderId="197" applyNumberFormat="0" applyFill="0" applyAlignment="0" applyProtection="0"/>
    <xf numFmtId="0" fontId="23" fillId="7" borderId="194" applyNumberFormat="0" applyAlignment="0" applyProtection="0"/>
    <xf numFmtId="0" fontId="18" fillId="16" borderId="194" applyNumberFormat="0" applyAlignment="0" applyProtection="0"/>
    <xf numFmtId="0" fontId="18" fillId="16" borderId="194" applyNumberFormat="0" applyAlignment="0" applyProtection="0"/>
    <xf numFmtId="0" fontId="26" fillId="16" borderId="196"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18" fillId="16" borderId="194" applyNumberFormat="0" applyAlignment="0" applyProtection="0"/>
    <xf numFmtId="0" fontId="18" fillId="16" borderId="194" applyNumberFormat="0" applyAlignment="0" applyProtection="0"/>
    <xf numFmtId="0" fontId="23" fillId="7" borderId="194" applyNumberFormat="0" applyAlignment="0" applyProtection="0"/>
    <xf numFmtId="0" fontId="23" fillId="7" borderId="194" applyNumberFormat="0" applyAlignment="0" applyProtection="0"/>
    <xf numFmtId="0" fontId="18" fillId="16" borderId="194" applyNumberFormat="0" applyAlignment="0" applyProtection="0"/>
    <xf numFmtId="0" fontId="31" fillId="0" borderId="197" applyNumberFormat="0" applyFill="0" applyAlignment="0" applyProtection="0"/>
    <xf numFmtId="0" fontId="4" fillId="23" borderId="189" applyNumberFormat="0" applyFont="0" applyAlignment="0" applyProtection="0"/>
    <xf numFmtId="0" fontId="23" fillId="7" borderId="194" applyNumberFormat="0" applyAlignment="0" applyProtection="0"/>
    <xf numFmtId="0" fontId="23" fillId="7" borderId="194" applyNumberFormat="0" applyAlignment="0" applyProtection="0"/>
    <xf numFmtId="0" fontId="18" fillId="16" borderId="194" applyNumberFormat="0" applyAlignment="0" applyProtection="0"/>
    <xf numFmtId="0" fontId="31" fillId="0" borderId="197" applyNumberFormat="0" applyFill="0" applyAlignment="0" applyProtection="0"/>
    <xf numFmtId="0" fontId="23" fillId="7" borderId="194" applyNumberFormat="0" applyAlignment="0" applyProtection="0"/>
    <xf numFmtId="0" fontId="26" fillId="16" borderId="196" applyNumberFormat="0" applyAlignment="0" applyProtection="0"/>
    <xf numFmtId="0" fontId="31" fillId="0" borderId="197" applyNumberFormat="0" applyFill="0" applyAlignment="0" applyProtection="0"/>
    <xf numFmtId="0" fontId="31" fillId="0" borderId="197" applyNumberFormat="0" applyFill="0" applyAlignment="0" applyProtection="0"/>
    <xf numFmtId="0" fontId="23" fillId="7" borderId="194" applyNumberFormat="0" applyAlignment="0" applyProtection="0"/>
    <xf numFmtId="0" fontId="4" fillId="23" borderId="189" applyNumberFormat="0" applyFont="0" applyAlignment="0" applyProtection="0"/>
    <xf numFmtId="0" fontId="31" fillId="0" borderId="197" applyNumberFormat="0" applyFill="0" applyAlignment="0" applyProtection="0"/>
    <xf numFmtId="0" fontId="4" fillId="23" borderId="189" applyNumberFormat="0" applyFont="0" applyAlignment="0" applyProtection="0"/>
    <xf numFmtId="0" fontId="23" fillId="7" borderId="194" applyNumberFormat="0" applyAlignment="0" applyProtection="0"/>
    <xf numFmtId="0" fontId="26" fillId="16" borderId="196" applyNumberFormat="0" applyAlignment="0" applyProtection="0"/>
    <xf numFmtId="0" fontId="18" fillId="16" borderId="194" applyNumberFormat="0" applyAlignment="0" applyProtection="0"/>
    <xf numFmtId="0" fontId="18" fillId="16" borderId="194" applyNumberFormat="0" applyAlignment="0" applyProtection="0"/>
    <xf numFmtId="0" fontId="31" fillId="0" borderId="197" applyNumberFormat="0" applyFill="0" applyAlignment="0" applyProtection="0"/>
    <xf numFmtId="0" fontId="4" fillId="23" borderId="189" applyNumberFormat="0" applyFont="0" applyAlignment="0" applyProtection="0"/>
    <xf numFmtId="0" fontId="31" fillId="0" borderId="197" applyNumberFormat="0" applyFill="0" applyAlignment="0" applyProtection="0"/>
    <xf numFmtId="0" fontId="26" fillId="16" borderId="196" applyNumberFormat="0" applyAlignment="0" applyProtection="0"/>
    <xf numFmtId="0" fontId="31" fillId="0" borderId="197" applyNumberFormat="0" applyFill="0" applyAlignment="0" applyProtection="0"/>
    <xf numFmtId="0" fontId="31" fillId="0" borderId="197" applyNumberFormat="0" applyFill="0" applyAlignment="0" applyProtection="0"/>
    <xf numFmtId="0" fontId="23" fillId="7" borderId="194" applyNumberFormat="0" applyAlignment="0" applyProtection="0"/>
    <xf numFmtId="0" fontId="31" fillId="0" borderId="197" applyNumberFormat="0" applyFill="0" applyAlignment="0" applyProtection="0"/>
    <xf numFmtId="0" fontId="26" fillId="16" borderId="196" applyNumberFormat="0" applyAlignment="0" applyProtection="0"/>
    <xf numFmtId="0" fontId="23" fillId="7" borderId="194" applyNumberFormat="0" applyAlignment="0" applyProtection="0"/>
    <xf numFmtId="0" fontId="26" fillId="16" borderId="196" applyNumberFormat="0" applyAlignment="0" applyProtection="0"/>
    <xf numFmtId="0" fontId="18" fillId="16" borderId="194" applyNumberFormat="0" applyAlignment="0" applyProtection="0"/>
    <xf numFmtId="0" fontId="23" fillId="7" borderId="194" applyNumberFormat="0" applyAlignment="0" applyProtection="0"/>
    <xf numFmtId="0" fontId="26" fillId="16" borderId="196" applyNumberFormat="0" applyAlignment="0" applyProtection="0"/>
    <xf numFmtId="0" fontId="31" fillId="0" borderId="197" applyNumberFormat="0" applyFill="0" applyAlignment="0" applyProtection="0"/>
    <xf numFmtId="0" fontId="23" fillId="7" borderId="194" applyNumberFormat="0" applyAlignment="0" applyProtection="0"/>
    <xf numFmtId="0" fontId="31" fillId="0" borderId="197" applyNumberFormat="0" applyFill="0" applyAlignment="0" applyProtection="0"/>
    <xf numFmtId="0" fontId="26" fillId="16" borderId="196" applyNumberFormat="0" applyAlignment="0" applyProtection="0"/>
    <xf numFmtId="0" fontId="26" fillId="16" borderId="196" applyNumberFormat="0" applyAlignment="0" applyProtection="0"/>
    <xf numFmtId="0" fontId="31" fillId="0" borderId="197" applyNumberFormat="0" applyFill="0" applyAlignment="0" applyProtection="0"/>
    <xf numFmtId="0" fontId="26" fillId="16" borderId="196" applyNumberFormat="0" applyAlignment="0" applyProtection="0"/>
    <xf numFmtId="0" fontId="4" fillId="23" borderId="189" applyNumberFormat="0" applyFont="0" applyAlignment="0" applyProtection="0"/>
    <xf numFmtId="0" fontId="23" fillId="7" borderId="194" applyNumberFormat="0" applyAlignment="0" applyProtection="0"/>
    <xf numFmtId="0" fontId="4" fillId="23" borderId="189" applyNumberFormat="0" applyFont="0" applyAlignment="0" applyProtection="0"/>
    <xf numFmtId="0" fontId="18" fillId="16" borderId="194" applyNumberFormat="0" applyAlignment="0" applyProtection="0"/>
    <xf numFmtId="0" fontId="18" fillId="16" borderId="194" applyNumberFormat="0" applyAlignment="0" applyProtection="0"/>
    <xf numFmtId="0" fontId="23" fillId="7" borderId="194" applyNumberFormat="0" applyAlignment="0" applyProtection="0"/>
    <xf numFmtId="0" fontId="26" fillId="16" borderId="196" applyNumberFormat="0" applyAlignment="0" applyProtection="0"/>
    <xf numFmtId="0" fontId="26" fillId="16" borderId="196"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18" fillId="16" borderId="194" applyNumberFormat="0" applyAlignment="0" applyProtection="0"/>
    <xf numFmtId="0" fontId="23" fillId="7" borderId="194" applyNumberFormat="0" applyAlignment="0" applyProtection="0"/>
    <xf numFmtId="0" fontId="18" fillId="16" borderId="194" applyNumberFormat="0" applyAlignment="0" applyProtection="0"/>
    <xf numFmtId="0" fontId="18" fillId="16" borderId="194" applyNumberFormat="0" applyAlignment="0" applyProtection="0"/>
    <xf numFmtId="0" fontId="31" fillId="0" borderId="197" applyNumberFormat="0" applyFill="0" applyAlignment="0" applyProtection="0"/>
    <xf numFmtId="0" fontId="18" fillId="16" borderId="194" applyNumberFormat="0" applyAlignment="0" applyProtection="0"/>
    <xf numFmtId="0" fontId="18" fillId="16" borderId="194" applyNumberFormat="0" applyAlignment="0" applyProtection="0"/>
    <xf numFmtId="0" fontId="23" fillId="7" borderId="194" applyNumberFormat="0" applyAlignment="0" applyProtection="0"/>
    <xf numFmtId="0" fontId="4" fillId="23" borderId="189" applyNumberFormat="0" applyFon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3" fillId="7" borderId="194" applyNumberFormat="0" applyAlignment="0" applyProtection="0"/>
    <xf numFmtId="0" fontId="23" fillId="7" borderId="194" applyNumberFormat="0" applyAlignment="0" applyProtection="0"/>
    <xf numFmtId="0" fontId="4" fillId="23" borderId="189" applyNumberFormat="0" applyFont="0" applyAlignment="0" applyProtection="0"/>
    <xf numFmtId="0" fontId="23" fillId="7" borderId="194" applyNumberFormat="0" applyAlignment="0" applyProtection="0"/>
    <xf numFmtId="0" fontId="18" fillId="16" borderId="194" applyNumberFormat="0" applyAlignment="0" applyProtection="0"/>
    <xf numFmtId="0" fontId="18" fillId="16" borderId="194" applyNumberFormat="0" applyAlignment="0" applyProtection="0"/>
    <xf numFmtId="0" fontId="31" fillId="0" borderId="197" applyNumberFormat="0" applyFill="0" applyAlignment="0" applyProtection="0"/>
    <xf numFmtId="0" fontId="23" fillId="7" borderId="194" applyNumberFormat="0" applyAlignment="0" applyProtection="0"/>
    <xf numFmtId="0" fontId="31" fillId="0" borderId="197" applyNumberFormat="0" applyFill="0" applyAlignment="0" applyProtection="0"/>
    <xf numFmtId="0" fontId="26" fillId="16" borderId="196" applyNumberFormat="0" applyAlignment="0" applyProtection="0"/>
    <xf numFmtId="0" fontId="4" fillId="23" borderId="189" applyNumberFormat="0" applyFont="0" applyAlignment="0" applyProtection="0"/>
    <xf numFmtId="0" fontId="18" fillId="16" borderId="194"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31" fillId="0" borderId="197" applyNumberFormat="0" applyFill="0" applyAlignment="0" applyProtection="0"/>
    <xf numFmtId="0" fontId="23" fillId="7" borderId="194" applyNumberFormat="0" applyAlignment="0" applyProtection="0"/>
    <xf numFmtId="0" fontId="4" fillId="23" borderId="189" applyNumberFormat="0" applyFont="0" applyAlignment="0" applyProtection="0"/>
    <xf numFmtId="0" fontId="18" fillId="16" borderId="194" applyNumberFormat="0" applyAlignment="0" applyProtection="0"/>
    <xf numFmtId="0" fontId="31" fillId="0" borderId="197" applyNumberFormat="0" applyFill="0" applyAlignment="0" applyProtection="0"/>
    <xf numFmtId="0" fontId="23" fillId="7" borderId="194" applyNumberFormat="0" applyAlignment="0" applyProtection="0"/>
    <xf numFmtId="0" fontId="31" fillId="0" borderId="197" applyNumberFormat="0" applyFill="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26" fillId="16" borderId="196" applyNumberFormat="0" applyAlignment="0" applyProtection="0"/>
    <xf numFmtId="0" fontId="18" fillId="16" borderId="194" applyNumberFormat="0" applyAlignment="0" applyProtection="0"/>
    <xf numFmtId="0" fontId="4" fillId="23" borderId="189" applyNumberFormat="0" applyFont="0" applyAlignment="0" applyProtection="0"/>
    <xf numFmtId="0" fontId="26" fillId="16" borderId="196"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18" fillId="16" borderId="194"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26" fillId="16" borderId="196" applyNumberFormat="0" applyAlignment="0" applyProtection="0"/>
    <xf numFmtId="0" fontId="23" fillId="7" borderId="194" applyNumberFormat="0" applyAlignment="0" applyProtection="0"/>
    <xf numFmtId="0" fontId="18" fillId="16" borderId="194" applyNumberFormat="0" applyAlignment="0" applyProtection="0"/>
    <xf numFmtId="0" fontId="26" fillId="16" borderId="196" applyNumberFormat="0" applyAlignment="0" applyProtection="0"/>
    <xf numFmtId="0" fontId="18" fillId="16" borderId="194" applyNumberFormat="0" applyAlignment="0" applyProtection="0"/>
    <xf numFmtId="0" fontId="23" fillId="7" borderId="194" applyNumberFormat="0" applyAlignment="0" applyProtection="0"/>
    <xf numFmtId="0" fontId="4" fillId="23" borderId="189" applyNumberFormat="0" applyFont="0" applyAlignment="0" applyProtection="0"/>
    <xf numFmtId="0" fontId="23" fillId="7" borderId="194" applyNumberFormat="0" applyAlignment="0" applyProtection="0"/>
    <xf numFmtId="0" fontId="4" fillId="23" borderId="189" applyNumberFormat="0" applyFont="0" applyAlignment="0" applyProtection="0"/>
    <xf numFmtId="0" fontId="31" fillId="0" borderId="197" applyNumberFormat="0" applyFill="0" applyAlignment="0" applyProtection="0"/>
    <xf numFmtId="0" fontId="23" fillId="7" borderId="194" applyNumberFormat="0" applyAlignment="0" applyProtection="0"/>
    <xf numFmtId="0" fontId="18" fillId="16" borderId="194" applyNumberFormat="0" applyAlignment="0" applyProtection="0"/>
    <xf numFmtId="0" fontId="18" fillId="16" borderId="194" applyNumberFormat="0" applyAlignment="0" applyProtection="0"/>
    <xf numFmtId="0" fontId="4" fillId="23" borderId="189" applyNumberFormat="0" applyFont="0" applyAlignment="0" applyProtection="0"/>
    <xf numFmtId="0" fontId="23" fillId="7" borderId="194" applyNumberFormat="0" applyAlignment="0" applyProtection="0"/>
    <xf numFmtId="0" fontId="31" fillId="0" borderId="197" applyNumberFormat="0" applyFill="0" applyAlignment="0" applyProtection="0"/>
    <xf numFmtId="0" fontId="26" fillId="16" borderId="196" applyNumberFormat="0" applyAlignment="0" applyProtection="0"/>
    <xf numFmtId="0" fontId="31" fillId="0" borderId="197" applyNumberFormat="0" applyFill="0" applyAlignment="0" applyProtection="0"/>
    <xf numFmtId="0" fontId="26" fillId="16" borderId="196" applyNumberFormat="0" applyAlignment="0" applyProtection="0"/>
    <xf numFmtId="0" fontId="4" fillId="23" borderId="189" applyNumberFormat="0" applyFont="0" applyAlignment="0" applyProtection="0"/>
    <xf numFmtId="0" fontId="26" fillId="16" borderId="196" applyNumberFormat="0" applyAlignment="0" applyProtection="0"/>
    <xf numFmtId="0" fontId="23" fillId="7" borderId="194" applyNumberFormat="0" applyAlignment="0" applyProtection="0"/>
    <xf numFmtId="0" fontId="26" fillId="16" borderId="196" applyNumberFormat="0" applyAlignment="0" applyProtection="0"/>
    <xf numFmtId="0" fontId="4" fillId="23" borderId="189" applyNumberFormat="0" applyFont="0" applyAlignment="0" applyProtection="0"/>
    <xf numFmtId="0" fontId="23" fillId="7" borderId="194" applyNumberFormat="0" applyAlignment="0" applyProtection="0"/>
    <xf numFmtId="0" fontId="31" fillId="0" borderId="197" applyNumberFormat="0" applyFill="0" applyAlignment="0" applyProtection="0"/>
    <xf numFmtId="0" fontId="4" fillId="23" borderId="189" applyNumberFormat="0" applyFont="0" applyAlignment="0" applyProtection="0"/>
    <xf numFmtId="0" fontId="23" fillId="7" borderId="194" applyNumberFormat="0" applyAlignment="0" applyProtection="0"/>
    <xf numFmtId="0" fontId="23" fillId="7" borderId="194" applyNumberFormat="0" applyAlignment="0" applyProtection="0"/>
    <xf numFmtId="0" fontId="18" fillId="16" borderId="194" applyNumberFormat="0" applyAlignment="0" applyProtection="0"/>
    <xf numFmtId="0" fontId="23" fillId="7" borderId="194" applyNumberFormat="0" applyAlignment="0" applyProtection="0"/>
    <xf numFmtId="0" fontId="23" fillId="7" borderId="194" applyNumberFormat="0" applyAlignment="0" applyProtection="0"/>
    <xf numFmtId="0" fontId="18" fillId="16" borderId="194" applyNumberFormat="0" applyAlignment="0" applyProtection="0"/>
    <xf numFmtId="0" fontId="23" fillId="7" borderId="194"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23" fillId="7" borderId="194" applyNumberFormat="0" applyAlignment="0" applyProtection="0"/>
    <xf numFmtId="0" fontId="23" fillId="7" borderId="194" applyNumberFormat="0" applyAlignment="0" applyProtection="0"/>
    <xf numFmtId="0" fontId="26" fillId="16" borderId="196" applyNumberFormat="0" applyAlignment="0" applyProtection="0"/>
    <xf numFmtId="0" fontId="26" fillId="16" borderId="196" applyNumberFormat="0" applyAlignment="0" applyProtection="0"/>
    <xf numFmtId="0" fontId="4" fillId="23" borderId="189" applyNumberFormat="0" applyFont="0" applyAlignment="0" applyProtection="0"/>
    <xf numFmtId="0" fontId="23" fillId="7" borderId="194" applyNumberFormat="0" applyAlignment="0" applyProtection="0"/>
    <xf numFmtId="0" fontId="26" fillId="16" borderId="196"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cellStyleXfs>
  <cellXfs count="848">
    <xf numFmtId="0" fontId="0" fillId="0" borderId="0" xfId="0"/>
    <xf numFmtId="0" fontId="50" fillId="0" borderId="11" xfId="0" applyFont="1" applyBorder="1" applyAlignment="1" applyProtection="1">
      <alignment vertical="center" wrapText="1"/>
    </xf>
    <xf numFmtId="0" fontId="50" fillId="0" borderId="12" xfId="0" applyFont="1" applyBorder="1" applyAlignment="1" applyProtection="1">
      <alignment vertical="center" wrapText="1"/>
    </xf>
    <xf numFmtId="0" fontId="51" fillId="0" borderId="0" xfId="0" applyFont="1" applyProtection="1"/>
    <xf numFmtId="0" fontId="50" fillId="0" borderId="0" xfId="0" applyFont="1" applyBorder="1" applyAlignment="1" applyProtection="1">
      <alignment horizontal="center" vertical="center" wrapText="1"/>
    </xf>
    <xf numFmtId="0" fontId="52" fillId="0" borderId="0" xfId="0" applyFont="1" applyProtection="1"/>
    <xf numFmtId="0" fontId="53" fillId="0" borderId="0" xfId="0" applyFont="1" applyFill="1"/>
    <xf numFmtId="0" fontId="54" fillId="0" borderId="0" xfId="0" applyFont="1"/>
    <xf numFmtId="0" fontId="55" fillId="0" borderId="0" xfId="0" applyFont="1" applyAlignment="1">
      <alignment horizontal="center"/>
    </xf>
    <xf numFmtId="0" fontId="55" fillId="0" borderId="0" xfId="0" applyFont="1"/>
    <xf numFmtId="0" fontId="54" fillId="0" borderId="0" xfId="0" applyFont="1" applyFill="1"/>
    <xf numFmtId="0" fontId="51" fillId="0" borderId="0" xfId="0" applyFont="1" applyFill="1"/>
    <xf numFmtId="0" fontId="51" fillId="0" borderId="0" xfId="0" applyFont="1"/>
    <xf numFmtId="0" fontId="55" fillId="0" borderId="0" xfId="0" applyFont="1" applyFill="1" applyBorder="1" applyAlignment="1" applyProtection="1">
      <alignment horizontal="center" vertical="center" wrapText="1"/>
      <protection locked="0"/>
    </xf>
    <xf numFmtId="0" fontId="56" fillId="0" borderId="0" xfId="1327" applyFont="1" applyFill="1" applyAlignment="1" applyProtection="1">
      <alignment vertical="center" wrapText="1"/>
    </xf>
    <xf numFmtId="0" fontId="3" fillId="0" borderId="0" xfId="1371" applyFont="1" applyFill="1" applyBorder="1" applyAlignment="1" applyProtection="1">
      <alignment horizontal="center" vertical="center"/>
    </xf>
    <xf numFmtId="0" fontId="55" fillId="0" borderId="0" xfId="1371" applyFont="1" applyFill="1" applyBorder="1" applyAlignment="1">
      <alignment horizontal="center" vertical="center"/>
    </xf>
    <xf numFmtId="0" fontId="12" fillId="0" borderId="0" xfId="1371" applyFont="1" applyFill="1" applyBorder="1" applyAlignment="1">
      <alignment horizontal="center" vertical="top" wrapText="1"/>
    </xf>
    <xf numFmtId="0" fontId="8" fillId="52" borderId="10" xfId="1371" applyFont="1" applyFill="1" applyBorder="1" applyAlignment="1">
      <alignment vertical="center" wrapText="1"/>
    </xf>
    <xf numFmtId="0" fontId="12" fillId="0" borderId="0" xfId="1371" applyFont="1" applyFill="1" applyBorder="1" applyAlignment="1">
      <alignment horizontal="center" vertical="center"/>
    </xf>
    <xf numFmtId="0" fontId="8" fillId="52" borderId="16" xfId="1371" applyFont="1" applyFill="1" applyBorder="1" applyAlignment="1">
      <alignment horizontal="left" vertical="center" wrapText="1"/>
    </xf>
    <xf numFmtId="1" fontId="11" fillId="0" borderId="0" xfId="1273" applyNumberFormat="1" applyFont="1" applyFill="1" applyBorder="1" applyAlignment="1">
      <alignment horizontal="center" vertical="center" wrapText="1"/>
    </xf>
    <xf numFmtId="0" fontId="11" fillId="0" borderId="0" xfId="1496" applyNumberFormat="1" applyFont="1" applyFill="1" applyBorder="1" applyAlignment="1">
      <alignment horizontal="center" vertical="center" wrapText="1"/>
    </xf>
    <xf numFmtId="0" fontId="56" fillId="0" borderId="0" xfId="1327" applyFont="1" applyFill="1" applyAlignment="1" applyProtection="1">
      <alignment vertical="center"/>
    </xf>
    <xf numFmtId="0" fontId="12" fillId="0" borderId="0" xfId="1371" applyFont="1" applyFill="1" applyBorder="1" applyAlignment="1">
      <alignment horizontal="left" vertical="center" wrapText="1"/>
    </xf>
    <xf numFmtId="0" fontId="12" fillId="0" borderId="0" xfId="1371" applyFont="1" applyFill="1" applyBorder="1" applyAlignment="1">
      <alignment horizontal="center" vertical="center" wrapText="1"/>
    </xf>
    <xf numFmtId="0" fontId="11" fillId="0" borderId="0" xfId="1371" applyFont="1" applyFill="1" applyBorder="1" applyAlignment="1">
      <alignment horizontal="center" vertical="center" wrapText="1"/>
    </xf>
    <xf numFmtId="0" fontId="13" fillId="0" borderId="0" xfId="1371" applyFont="1" applyFill="1" applyBorder="1" applyAlignment="1">
      <alignment horizontal="center" vertical="center"/>
    </xf>
    <xf numFmtId="9" fontId="11" fillId="0" borderId="0" xfId="1496" applyFont="1" applyFill="1" applyBorder="1" applyAlignment="1">
      <alignment horizontal="center" vertical="center"/>
    </xf>
    <xf numFmtId="0" fontId="58" fillId="0" borderId="0" xfId="1327" applyFont="1" applyFill="1" applyAlignment="1" applyProtection="1">
      <alignment vertical="center"/>
    </xf>
    <xf numFmtId="170" fontId="12" fillId="0" borderId="0" xfId="1496" applyNumberFormat="1" applyFont="1" applyFill="1" applyBorder="1" applyAlignment="1">
      <alignment horizontal="center" vertical="top" wrapText="1"/>
    </xf>
    <xf numFmtId="9" fontId="12" fillId="0" borderId="0" xfId="1496" applyFont="1" applyFill="1" applyBorder="1" applyAlignment="1">
      <alignment horizontal="center" vertical="top" wrapText="1"/>
    </xf>
    <xf numFmtId="0" fontId="8" fillId="52" borderId="17" xfId="1371" applyFont="1" applyFill="1" applyBorder="1" applyAlignment="1">
      <alignment vertical="top" wrapText="1"/>
    </xf>
    <xf numFmtId="0" fontId="8" fillId="52" borderId="16" xfId="1371" applyFont="1" applyFill="1" applyBorder="1" applyAlignment="1">
      <alignment horizontal="center" vertical="center" wrapText="1"/>
    </xf>
    <xf numFmtId="0" fontId="8" fillId="52" borderId="10" xfId="1371" applyFont="1" applyFill="1" applyBorder="1" applyAlignment="1">
      <alignment horizontal="center" vertical="center" wrapText="1"/>
    </xf>
    <xf numFmtId="0" fontId="8" fillId="52" borderId="10" xfId="0" applyFont="1" applyFill="1" applyBorder="1" applyAlignment="1">
      <alignment horizontal="center" vertical="center" wrapText="1"/>
    </xf>
    <xf numFmtId="0" fontId="8" fillId="52" borderId="18" xfId="1371" applyFont="1" applyFill="1" applyBorder="1" applyAlignment="1">
      <alignment horizontal="center" vertical="center" wrapText="1"/>
    </xf>
    <xf numFmtId="0" fontId="8" fillId="52" borderId="16" xfId="1371" applyFont="1" applyFill="1" applyBorder="1" applyAlignment="1">
      <alignment horizontal="center" vertical="center"/>
    </xf>
    <xf numFmtId="9" fontId="59" fillId="0" borderId="0" xfId="1495" applyFont="1" applyFill="1" applyBorder="1" applyAlignment="1">
      <alignment horizontal="center" vertical="center" wrapText="1"/>
    </xf>
    <xf numFmtId="0" fontId="60" fillId="0" borderId="0" xfId="1371" applyFont="1" applyFill="1" applyBorder="1" applyAlignment="1" applyProtection="1">
      <alignment horizontal="center" vertical="center" wrapText="1"/>
      <protection locked="0"/>
    </xf>
    <xf numFmtId="0" fontId="3" fillId="0" borderId="0" xfId="1371" applyFont="1" applyFill="1" applyBorder="1" applyAlignment="1">
      <alignment horizontal="center" vertical="center"/>
    </xf>
    <xf numFmtId="0" fontId="54" fillId="0" borderId="0" xfId="0" applyFont="1" applyFill="1" applyBorder="1" applyAlignment="1">
      <alignment horizontal="center" vertical="center"/>
    </xf>
    <xf numFmtId="0" fontId="3" fillId="0" borderId="0" xfId="1371" applyFont="1" applyFill="1" applyBorder="1" applyAlignment="1" applyProtection="1">
      <alignment horizontal="center" vertical="center" wrapText="1"/>
      <protection locked="0"/>
    </xf>
    <xf numFmtId="0" fontId="9" fillId="24" borderId="10" xfId="1371" applyFont="1" applyFill="1" applyBorder="1" applyAlignment="1" applyProtection="1">
      <alignment vertical="center" wrapText="1"/>
      <protection locked="0"/>
    </xf>
    <xf numFmtId="0" fontId="4" fillId="0" borderId="0" xfId="1371" applyFont="1" applyFill="1" applyBorder="1" applyAlignment="1" applyProtection="1">
      <alignment horizontal="center" vertical="center"/>
      <protection locked="0"/>
    </xf>
    <xf numFmtId="0" fontId="4" fillId="0" borderId="0" xfId="1371" applyFont="1" applyFill="1" applyBorder="1" applyAlignment="1" applyProtection="1">
      <alignment vertical="center" wrapText="1"/>
      <protection locked="0"/>
    </xf>
    <xf numFmtId="0" fontId="61" fillId="0" borderId="0" xfId="0" applyFont="1" applyFill="1" applyAlignment="1" applyProtection="1">
      <alignment horizontal="center"/>
    </xf>
    <xf numFmtId="0" fontId="4" fillId="0" borderId="0" xfId="1371" applyFont="1" applyFill="1" applyAlignment="1">
      <alignment vertical="center"/>
    </xf>
    <xf numFmtId="10" fontId="62" fillId="0" borderId="10" xfId="1495" applyNumberFormat="1" applyFont="1" applyBorder="1" applyAlignment="1">
      <alignment horizontal="center" vertical="center" wrapText="1"/>
    </xf>
    <xf numFmtId="10" fontId="63" fillId="0" borderId="10" xfId="1495" applyNumberFormat="1" applyFont="1" applyBorder="1" applyAlignment="1">
      <alignment horizontal="center" vertical="center" wrapText="1"/>
    </xf>
    <xf numFmtId="10" fontId="51" fillId="0" borderId="18" xfId="1495" applyNumberFormat="1" applyFont="1" applyBorder="1" applyAlignment="1">
      <alignment horizontal="center" vertical="center" wrapText="1"/>
    </xf>
    <xf numFmtId="0" fontId="54" fillId="0" borderId="0" xfId="0" applyFont="1" applyBorder="1" applyAlignment="1" applyProtection="1">
      <alignment horizontal="center"/>
      <protection locked="0"/>
    </xf>
    <xf numFmtId="0" fontId="55" fillId="0" borderId="0" xfId="0" applyFont="1" applyBorder="1" applyAlignment="1" applyProtection="1">
      <alignment horizontal="center" vertical="center" wrapText="1"/>
      <protection locked="0"/>
    </xf>
    <xf numFmtId="0" fontId="49" fillId="0" borderId="0" xfId="0" applyFont="1" applyBorder="1" applyAlignment="1">
      <alignment horizontal="center"/>
    </xf>
    <xf numFmtId="0" fontId="50" fillId="0" borderId="0" xfId="0" applyFont="1" applyBorder="1" applyAlignment="1" applyProtection="1">
      <alignment vertical="center" wrapText="1"/>
    </xf>
    <xf numFmtId="0" fontId="0" fillId="0" borderId="0" xfId="0" applyAlignment="1">
      <alignment horizontal="center"/>
    </xf>
    <xf numFmtId="0" fontId="49" fillId="0" borderId="0" xfId="0" applyFont="1" applyFill="1" applyBorder="1" applyAlignment="1">
      <alignment horizontal="center" vertical="center" wrapText="1"/>
    </xf>
    <xf numFmtId="9" fontId="64" fillId="53" borderId="10" xfId="1495" applyFont="1" applyFill="1" applyBorder="1" applyAlignment="1">
      <alignment horizontal="center" vertical="center" wrapText="1"/>
    </xf>
    <xf numFmtId="0" fontId="57" fillId="0" borderId="0" xfId="1371" applyFont="1" applyFill="1" applyBorder="1" applyAlignment="1">
      <alignment horizontal="center" vertical="center"/>
    </xf>
    <xf numFmtId="0" fontId="9" fillId="24" borderId="19" xfId="1371" applyFont="1" applyFill="1" applyBorder="1" applyAlignment="1">
      <alignment horizontal="center" vertical="center"/>
    </xf>
    <xf numFmtId="0" fontId="9" fillId="24" borderId="10" xfId="1371" applyFont="1" applyFill="1" applyBorder="1" applyAlignment="1">
      <alignment vertical="center"/>
    </xf>
    <xf numFmtId="0" fontId="51" fillId="0" borderId="0" xfId="0" applyFont="1" applyAlignment="1" applyProtection="1">
      <alignment horizontal="center"/>
    </xf>
    <xf numFmtId="0" fontId="8" fillId="24" borderId="0" xfId="1371" applyFont="1" applyFill="1" applyAlignment="1">
      <alignment horizontal="center" vertical="center"/>
    </xf>
    <xf numFmtId="0" fontId="9" fillId="24" borderId="0" xfId="1371" applyFont="1" applyFill="1" applyAlignment="1">
      <alignment vertical="center"/>
    </xf>
    <xf numFmtId="0" fontId="9" fillId="24" borderId="0" xfId="1371" applyFont="1" applyFill="1" applyAlignment="1">
      <alignment vertical="top" wrapText="1"/>
    </xf>
    <xf numFmtId="9" fontId="8" fillId="24" borderId="0" xfId="1496" applyFont="1" applyFill="1" applyAlignment="1">
      <alignment vertical="center"/>
    </xf>
    <xf numFmtId="9" fontId="9" fillId="24" borderId="0" xfId="1496" applyFont="1" applyFill="1" applyAlignment="1">
      <alignment vertical="center"/>
    </xf>
    <xf numFmtId="0" fontId="50" fillId="0" borderId="0" xfId="0" applyFont="1" applyAlignment="1">
      <alignment horizontal="center"/>
    </xf>
    <xf numFmtId="0" fontId="50" fillId="0" borderId="0" xfId="0" applyFont="1"/>
    <xf numFmtId="10" fontId="65" fillId="0" borderId="0" xfId="1495" applyNumberFormat="1" applyFont="1" applyFill="1" applyBorder="1" applyAlignment="1">
      <alignment horizontal="center" vertical="center" wrapText="1"/>
    </xf>
    <xf numFmtId="0" fontId="66" fillId="50" borderId="0" xfId="1371" applyFont="1" applyFill="1" applyBorder="1" applyAlignment="1">
      <alignment horizontal="center" vertical="center" wrapText="1"/>
    </xf>
    <xf numFmtId="10" fontId="63" fillId="24" borderId="10" xfId="1495" applyNumberFormat="1" applyFont="1" applyFill="1" applyBorder="1" applyAlignment="1">
      <alignment horizontal="center" vertical="center"/>
    </xf>
    <xf numFmtId="10" fontId="9" fillId="24" borderId="10" xfId="1495" applyNumberFormat="1" applyFont="1" applyFill="1" applyBorder="1" applyAlignment="1">
      <alignment horizontal="center" vertical="center"/>
    </xf>
    <xf numFmtId="10" fontId="9" fillId="50" borderId="10" xfId="1495" applyNumberFormat="1" applyFont="1" applyFill="1" applyBorder="1" applyAlignment="1" applyProtection="1">
      <alignment horizontal="center" vertical="center" wrapText="1"/>
      <protection locked="0"/>
    </xf>
    <xf numFmtId="0" fontId="0" fillId="0" borderId="0" xfId="0" applyFill="1" applyProtection="1">
      <protection locked="0"/>
    </xf>
    <xf numFmtId="0" fontId="0" fillId="0" borderId="10" xfId="0" applyBorder="1" applyAlignment="1">
      <alignment vertical="center" wrapText="1"/>
    </xf>
    <xf numFmtId="0" fontId="9" fillId="24" borderId="18" xfId="1371" applyFont="1" applyFill="1" applyBorder="1" applyAlignment="1">
      <alignment vertical="center"/>
    </xf>
    <xf numFmtId="0" fontId="8" fillId="52" borderId="16" xfId="1371" applyFont="1" applyFill="1" applyBorder="1" applyAlignment="1" applyProtection="1">
      <alignment horizontal="justify" vertical="center" wrapText="1"/>
      <protection locked="0"/>
    </xf>
    <xf numFmtId="0" fontId="8" fillId="52" borderId="21" xfId="1371" applyFont="1" applyFill="1" applyBorder="1" applyAlignment="1">
      <alignment horizontal="justify" vertical="center" wrapText="1"/>
    </xf>
    <xf numFmtId="0" fontId="8" fillId="54" borderId="17" xfId="0" applyFont="1" applyFill="1" applyBorder="1" applyAlignment="1" applyProtection="1">
      <alignment horizontal="center" vertical="center" wrapText="1"/>
      <protection hidden="1"/>
    </xf>
    <xf numFmtId="0" fontId="11" fillId="54" borderId="17" xfId="0" applyFont="1" applyFill="1" applyBorder="1" applyAlignment="1" applyProtection="1">
      <alignment horizontal="center" vertical="center" wrapText="1"/>
      <protection locked="0"/>
    </xf>
    <xf numFmtId="0" fontId="3" fillId="54" borderId="10" xfId="0" applyFont="1" applyFill="1" applyBorder="1" applyAlignment="1" applyProtection="1">
      <alignment horizontal="center" vertical="center" wrapText="1"/>
      <protection hidden="1"/>
    </xf>
    <xf numFmtId="0" fontId="4" fillId="0" borderId="0" xfId="0" applyFont="1" applyFill="1" applyProtection="1">
      <protection locked="0"/>
    </xf>
    <xf numFmtId="0" fontId="9" fillId="0" borderId="0" xfId="0" applyFont="1" applyFill="1" applyBorder="1" applyAlignment="1" applyProtection="1">
      <alignment vertical="top" wrapText="1"/>
      <protection locked="0"/>
    </xf>
    <xf numFmtId="0" fontId="9" fillId="0" borderId="0" xfId="0" applyFont="1" applyFill="1" applyBorder="1" applyAlignment="1" applyProtection="1">
      <alignment horizontal="center" vertical="center" wrapText="1"/>
      <protection locked="0"/>
    </xf>
    <xf numFmtId="0" fontId="52" fillId="0" borderId="0" xfId="0" applyFont="1" applyFill="1" applyProtection="1">
      <protection locked="0"/>
    </xf>
    <xf numFmtId="0" fontId="67" fillId="0" borderId="0" xfId="0" applyFont="1" applyProtection="1">
      <protection locked="0"/>
    </xf>
    <xf numFmtId="0" fontId="4" fillId="24" borderId="0" xfId="1327" applyFill="1" applyAlignment="1" applyProtection="1">
      <alignment vertical="center"/>
      <protection locked="0"/>
    </xf>
    <xf numFmtId="0" fontId="4" fillId="0" borderId="0" xfId="1327" applyAlignment="1" applyProtection="1">
      <alignment vertical="center"/>
      <protection locked="0"/>
    </xf>
    <xf numFmtId="0" fontId="11" fillId="54" borderId="10" xfId="0" applyFont="1" applyFill="1" applyBorder="1" applyAlignment="1" applyProtection="1">
      <alignment horizontal="center" vertical="center" wrapText="1"/>
      <protection hidden="1"/>
    </xf>
    <xf numFmtId="0" fontId="11" fillId="54" borderId="34" xfId="0" applyFont="1" applyFill="1" applyBorder="1" applyAlignment="1" applyProtection="1">
      <alignment horizontal="center" vertical="center" wrapText="1"/>
      <protection hidden="1"/>
    </xf>
    <xf numFmtId="0" fontId="0" fillId="0" borderId="10" xfId="0" applyBorder="1" applyAlignment="1">
      <alignment horizontal="center" vertical="center" wrapText="1"/>
    </xf>
    <xf numFmtId="10" fontId="63" fillId="50" borderId="10" xfId="1495" applyNumberFormat="1" applyFont="1" applyFill="1" applyBorder="1" applyAlignment="1">
      <alignment horizontal="center" vertical="center"/>
    </xf>
    <xf numFmtId="0" fontId="0" fillId="50" borderId="10" xfId="0" applyFill="1" applyBorder="1" applyAlignment="1">
      <alignment vertical="center" wrapText="1"/>
    </xf>
    <xf numFmtId="0" fontId="0" fillId="50" borderId="0" xfId="0" applyFill="1" applyProtection="1">
      <protection locked="0"/>
    </xf>
    <xf numFmtId="9" fontId="33" fillId="0" borderId="17" xfId="1495" applyFont="1" applyBorder="1" applyAlignment="1">
      <alignment horizontal="center" vertical="center"/>
    </xf>
    <xf numFmtId="0" fontId="49" fillId="50" borderId="35" xfId="0" applyFont="1" applyFill="1" applyBorder="1" applyAlignment="1">
      <alignment horizontal="center" vertical="center" wrapText="1"/>
    </xf>
    <xf numFmtId="0" fontId="8" fillId="52" borderId="36" xfId="1371" applyFont="1" applyFill="1" applyBorder="1" applyAlignment="1">
      <alignment horizontal="left" vertical="center" wrapText="1"/>
    </xf>
    <xf numFmtId="0" fontId="8" fillId="52" borderId="33" xfId="1371" applyFont="1" applyFill="1" applyBorder="1" applyAlignment="1">
      <alignment horizontal="left" vertical="center" wrapText="1"/>
    </xf>
    <xf numFmtId="0" fontId="9" fillId="50" borderId="0" xfId="0" applyFont="1" applyFill="1" applyBorder="1" applyAlignment="1" applyProtection="1">
      <alignment horizontal="center" vertical="center" wrapText="1"/>
      <protection locked="0"/>
    </xf>
    <xf numFmtId="0" fontId="50" fillId="50" borderId="12" xfId="0" applyFont="1" applyFill="1" applyBorder="1" applyAlignment="1" applyProtection="1">
      <alignment vertical="center" wrapText="1"/>
    </xf>
    <xf numFmtId="0" fontId="49" fillId="0" borderId="10" xfId="0" applyFont="1" applyFill="1" applyBorder="1" applyAlignment="1">
      <alignment horizontal="center" vertical="center" wrapText="1"/>
    </xf>
    <xf numFmtId="0" fontId="0" fillId="0" borderId="10" xfId="0" applyBorder="1"/>
    <xf numFmtId="0" fontId="49" fillId="52" borderId="10" xfId="0" applyFont="1" applyFill="1" applyBorder="1" applyAlignment="1">
      <alignment vertical="center" wrapText="1"/>
    </xf>
    <xf numFmtId="9" fontId="33" fillId="0" borderId="10" xfId="1495" applyFont="1" applyBorder="1" applyAlignment="1">
      <alignment vertical="center"/>
    </xf>
    <xf numFmtId="9" fontId="49" fillId="52" borderId="10" xfId="0" applyNumberFormat="1" applyFont="1" applyFill="1" applyBorder="1" applyAlignment="1">
      <alignment vertical="center" wrapText="1"/>
    </xf>
    <xf numFmtId="17" fontId="0" fillId="0" borderId="10" xfId="0" applyNumberFormat="1" applyBorder="1" applyAlignment="1">
      <alignment vertical="center"/>
    </xf>
    <xf numFmtId="14" fontId="9" fillId="24" borderId="10" xfId="1371" applyNumberFormat="1" applyFont="1" applyFill="1" applyBorder="1" applyAlignment="1" applyProtection="1">
      <alignment vertical="center" wrapText="1"/>
      <protection locked="0"/>
    </xf>
    <xf numFmtId="9" fontId="49" fillId="0" borderId="0" xfId="0" applyNumberFormat="1" applyFont="1" applyFill="1" applyBorder="1" applyAlignment="1">
      <alignment horizontal="center" vertical="center" wrapText="1"/>
    </xf>
    <xf numFmtId="9" fontId="0" fillId="0" borderId="0" xfId="0" applyNumberFormat="1"/>
    <xf numFmtId="17" fontId="0" fillId="0" borderId="20" xfId="0" applyNumberFormat="1" applyBorder="1" applyAlignment="1">
      <alignment vertical="center" wrapText="1"/>
    </xf>
    <xf numFmtId="0" fontId="8" fillId="52" borderId="10" xfId="1371" applyFont="1" applyFill="1" applyBorder="1" applyAlignment="1" applyProtection="1">
      <alignment horizontal="center" vertical="center" wrapText="1"/>
      <protection locked="0"/>
    </xf>
    <xf numFmtId="0" fontId="8" fillId="52" borderId="36" xfId="1371" applyFont="1" applyFill="1" applyBorder="1" applyAlignment="1">
      <alignment horizontal="left" vertical="center" wrapText="1"/>
    </xf>
    <xf numFmtId="0" fontId="8" fillId="52" borderId="33" xfId="1371" applyFont="1" applyFill="1" applyBorder="1" applyAlignment="1">
      <alignment horizontal="left" vertical="center" wrapText="1"/>
    </xf>
    <xf numFmtId="0" fontId="8" fillId="52" borderId="16" xfId="1371" applyFont="1" applyFill="1" applyBorder="1" applyAlignment="1">
      <alignment horizontal="justify" vertical="center" wrapText="1"/>
    </xf>
    <xf numFmtId="0" fontId="9" fillId="50" borderId="18" xfId="1371" applyFont="1" applyFill="1" applyBorder="1" applyAlignment="1">
      <alignment horizontal="center" vertical="center"/>
    </xf>
    <xf numFmtId="0" fontId="49" fillId="0" borderId="0" xfId="0" applyFont="1" applyFill="1" applyProtection="1">
      <protection locked="0"/>
    </xf>
    <xf numFmtId="0" fontId="8" fillId="0" borderId="0" xfId="0" applyFont="1" applyFill="1" applyBorder="1" applyAlignment="1" applyProtection="1">
      <alignment horizontal="center" vertical="center" wrapText="1"/>
      <protection locked="0"/>
    </xf>
    <xf numFmtId="0" fontId="68" fillId="50" borderId="0" xfId="0" applyFont="1" applyFill="1" applyBorder="1" applyProtection="1">
      <protection locked="0"/>
    </xf>
    <xf numFmtId="0" fontId="68" fillId="0" borderId="0" xfId="0" applyFont="1" applyFill="1" applyProtection="1">
      <protection locked="0"/>
    </xf>
    <xf numFmtId="0" fontId="5" fillId="0" borderId="0" xfId="0" applyFont="1" applyFill="1" applyProtection="1">
      <protection locked="0"/>
    </xf>
    <xf numFmtId="0" fontId="68" fillId="50" borderId="0" xfId="0" applyFont="1" applyFill="1" applyProtection="1">
      <protection locked="0"/>
    </xf>
    <xf numFmtId="0" fontId="69" fillId="0" borderId="0" xfId="0" applyFont="1" applyFill="1" applyProtection="1">
      <protection locked="0"/>
    </xf>
    <xf numFmtId="0" fontId="15" fillId="0" borderId="10" xfId="0" applyFont="1" applyFill="1" applyBorder="1" applyAlignment="1" applyProtection="1">
      <alignment horizontal="left" vertical="center" wrapText="1"/>
      <protection locked="0"/>
    </xf>
    <xf numFmtId="0" fontId="15" fillId="0" borderId="10" xfId="0" applyFont="1" applyFill="1" applyBorder="1" applyAlignment="1" applyProtection="1">
      <alignment vertical="center" wrapText="1"/>
      <protection locked="0"/>
    </xf>
    <xf numFmtId="43" fontId="68" fillId="0" borderId="0" xfId="0" applyNumberFormat="1" applyFont="1" applyFill="1" applyProtection="1">
      <protection locked="0"/>
    </xf>
    <xf numFmtId="9" fontId="68" fillId="0" borderId="0" xfId="1495" applyFont="1" applyFill="1" applyProtection="1">
      <protection locked="0"/>
    </xf>
    <xf numFmtId="0" fontId="8" fillId="52" borderId="16" xfId="1371" applyFont="1" applyFill="1" applyBorder="1" applyAlignment="1">
      <alignment horizontal="justify" vertical="center" wrapText="1"/>
    </xf>
    <xf numFmtId="0" fontId="8" fillId="52" borderId="10" xfId="1371" applyFont="1" applyFill="1" applyBorder="1" applyAlignment="1" applyProtection="1">
      <alignment horizontal="center" vertical="center" wrapText="1"/>
      <protection locked="0"/>
    </xf>
    <xf numFmtId="0" fontId="49" fillId="52" borderId="10" xfId="0" applyFont="1" applyFill="1" applyBorder="1" applyAlignment="1">
      <alignment horizontal="center" vertical="center" wrapText="1"/>
    </xf>
    <xf numFmtId="0" fontId="49" fillId="53" borderId="17" xfId="0" applyFont="1" applyFill="1" applyBorder="1" applyAlignment="1">
      <alignment horizontal="center" vertical="center" wrapText="1"/>
    </xf>
    <xf numFmtId="0" fontId="0" fillId="57" borderId="10" xfId="0" applyFill="1" applyBorder="1"/>
    <xf numFmtId="9" fontId="33" fillId="0" borderId="0" xfId="1495" applyFont="1"/>
    <xf numFmtId="0" fontId="0" fillId="58" borderId="10" xfId="0" applyFill="1" applyBorder="1"/>
    <xf numFmtId="0" fontId="45" fillId="0" borderId="0" xfId="0" applyFont="1"/>
    <xf numFmtId="9" fontId="45" fillId="0" borderId="0" xfId="1495" applyFont="1"/>
    <xf numFmtId="0" fontId="0" fillId="59" borderId="10" xfId="0" applyFill="1" applyBorder="1"/>
    <xf numFmtId="166" fontId="33" fillId="0" borderId="0" xfId="1251" applyFont="1"/>
    <xf numFmtId="166" fontId="0" fillId="0" borderId="0" xfId="0" applyNumberFormat="1"/>
    <xf numFmtId="0" fontId="0" fillId="0" borderId="22" xfId="0" applyBorder="1" applyAlignment="1">
      <alignment horizontal="center" vertical="center"/>
    </xf>
    <xf numFmtId="0" fontId="0" fillId="0" borderId="17" xfId="0" applyBorder="1" applyAlignment="1">
      <alignment vertical="center" wrapText="1"/>
    </xf>
    <xf numFmtId="171" fontId="63" fillId="26" borderId="10" xfId="1250" applyNumberFormat="1" applyFont="1" applyFill="1" applyBorder="1" applyAlignment="1">
      <alignment horizontal="center" vertical="center"/>
    </xf>
    <xf numFmtId="168" fontId="9" fillId="26" borderId="10" xfId="1250" applyFont="1" applyFill="1" applyBorder="1" applyAlignment="1">
      <alignment horizontal="center" vertical="center"/>
    </xf>
    <xf numFmtId="171" fontId="63" fillId="60" borderId="10" xfId="1250" applyNumberFormat="1" applyFont="1" applyFill="1" applyBorder="1" applyAlignment="1">
      <alignment horizontal="center" vertical="center"/>
    </xf>
    <xf numFmtId="168" fontId="9" fillId="60" borderId="10" xfId="1250" applyFont="1" applyFill="1" applyBorder="1" applyAlignment="1" applyProtection="1">
      <alignment horizontal="center" vertical="center" wrapText="1"/>
      <protection locked="0"/>
    </xf>
    <xf numFmtId="10" fontId="62" fillId="25" borderId="10" xfId="1495" applyNumberFormat="1" applyFont="1" applyFill="1" applyBorder="1" applyAlignment="1">
      <alignment horizontal="center" vertical="center" wrapText="1"/>
    </xf>
    <xf numFmtId="10" fontId="63" fillId="25" borderId="10" xfId="1495" applyNumberFormat="1" applyFont="1" applyFill="1" applyBorder="1" applyAlignment="1">
      <alignment horizontal="center" vertical="center" wrapText="1"/>
    </xf>
    <xf numFmtId="10" fontId="51" fillId="25" borderId="18" xfId="1495" applyNumberFormat="1" applyFont="1" applyFill="1" applyBorder="1" applyAlignment="1">
      <alignment horizontal="center" vertical="center" wrapText="1"/>
    </xf>
    <xf numFmtId="0" fontId="0" fillId="56" borderId="17" xfId="0" applyFill="1" applyBorder="1" applyAlignment="1">
      <alignment horizontal="center" vertical="center"/>
    </xf>
    <xf numFmtId="0" fontId="0" fillId="56" borderId="10" xfId="0" applyFill="1" applyBorder="1" applyAlignment="1">
      <alignment vertical="center" wrapText="1"/>
    </xf>
    <xf numFmtId="9" fontId="33" fillId="56" borderId="17" xfId="1495" applyFont="1" applyFill="1" applyBorder="1" applyAlignment="1">
      <alignment horizontal="center" vertical="center"/>
    </xf>
    <xf numFmtId="0" fontId="0" fillId="56" borderId="10" xfId="0" applyFill="1" applyBorder="1" applyAlignment="1">
      <alignment horizontal="center" vertical="center" wrapText="1"/>
    </xf>
    <xf numFmtId="17" fontId="0" fillId="56" borderId="10" xfId="0" applyNumberFormat="1" applyFill="1" applyBorder="1" applyAlignment="1">
      <alignment vertical="center"/>
    </xf>
    <xf numFmtId="9" fontId="33" fillId="56" borderId="10" xfId="1495" applyFont="1" applyFill="1" applyBorder="1" applyAlignment="1">
      <alignment horizontal="center" vertical="center"/>
    </xf>
    <xf numFmtId="17" fontId="0" fillId="56" borderId="10" xfId="0" applyNumberFormat="1" applyFill="1" applyBorder="1" applyAlignment="1">
      <alignment horizontal="center" vertical="center"/>
    </xf>
    <xf numFmtId="0" fontId="0" fillId="56" borderId="10" xfId="0" applyFont="1" applyFill="1" applyBorder="1" applyAlignment="1">
      <alignment horizontal="center" vertical="center" wrapText="1"/>
    </xf>
    <xf numFmtId="0" fontId="0" fillId="56" borderId="17" xfId="0" applyFill="1" applyBorder="1" applyAlignment="1">
      <alignment horizontal="justify" vertical="center" wrapText="1"/>
    </xf>
    <xf numFmtId="0" fontId="0" fillId="56" borderId="10" xfId="0" applyFill="1" applyBorder="1" applyAlignment="1">
      <alignment horizontal="center" wrapText="1"/>
    </xf>
    <xf numFmtId="0" fontId="0" fillId="56" borderId="10" xfId="0" applyFill="1" applyBorder="1" applyAlignment="1">
      <alignment wrapText="1"/>
    </xf>
    <xf numFmtId="0" fontId="0" fillId="56" borderId="34" xfId="0" applyFill="1" applyBorder="1" applyAlignment="1">
      <alignment vertical="center" wrapText="1"/>
    </xf>
    <xf numFmtId="17" fontId="0" fillId="56" borderId="20" xfId="0" applyNumberFormat="1" applyFill="1" applyBorder="1" applyAlignment="1">
      <alignment vertical="center"/>
    </xf>
    <xf numFmtId="9" fontId="33" fillId="56" borderId="10" xfId="1495" applyFont="1" applyFill="1" applyBorder="1" applyAlignment="1">
      <alignment vertical="center" wrapText="1"/>
    </xf>
    <xf numFmtId="0" fontId="0" fillId="56" borderId="10" xfId="0" applyFill="1" applyBorder="1"/>
    <xf numFmtId="9" fontId="64" fillId="56" borderId="10" xfId="1495" applyFont="1" applyFill="1" applyBorder="1" applyAlignment="1">
      <alignment horizontal="center" vertical="center" wrapText="1"/>
    </xf>
    <xf numFmtId="9" fontId="64" fillId="56" borderId="20" xfId="1495" applyFont="1" applyFill="1" applyBorder="1" applyAlignment="1">
      <alignment horizontal="center" vertical="center" wrapText="1"/>
    </xf>
    <xf numFmtId="9" fontId="49" fillId="56" borderId="10" xfId="0" applyNumberFormat="1" applyFont="1" applyFill="1" applyBorder="1" applyAlignment="1">
      <alignment vertical="center" wrapText="1"/>
    </xf>
    <xf numFmtId="0" fontId="49" fillId="56" borderId="10" xfId="0" applyFont="1" applyFill="1" applyBorder="1" applyAlignment="1">
      <alignment vertical="center" wrapText="1"/>
    </xf>
    <xf numFmtId="9" fontId="64" fillId="53" borderId="20" xfId="1495" applyFont="1" applyFill="1" applyBorder="1" applyAlignment="1">
      <alignment horizontal="center" vertical="center" wrapText="1"/>
    </xf>
    <xf numFmtId="0" fontId="0" fillId="0" borderId="17" xfId="0" applyBorder="1" applyAlignment="1">
      <alignment horizontal="center" vertical="center"/>
    </xf>
    <xf numFmtId="9" fontId="33" fillId="50" borderId="17" xfId="1495" applyFont="1" applyFill="1" applyBorder="1" applyAlignment="1">
      <alignment horizontal="center" vertical="center"/>
    </xf>
    <xf numFmtId="0" fontId="55" fillId="0" borderId="0" xfId="0" applyFont="1" applyAlignment="1" applyProtection="1">
      <alignment horizontal="center" vertical="center" wrapText="1"/>
      <protection locked="0" hidden="1"/>
    </xf>
    <xf numFmtId="0" fontId="51" fillId="0" borderId="0" xfId="0" applyFont="1" applyProtection="1">
      <protection hidden="1"/>
    </xf>
    <xf numFmtId="0" fontId="56" fillId="0" borderId="0" xfId="1327" applyFont="1" applyAlignment="1" applyProtection="1">
      <alignment vertical="center" wrapText="1"/>
      <protection hidden="1"/>
    </xf>
    <xf numFmtId="0" fontId="54" fillId="0" borderId="0" xfId="0" applyFont="1" applyProtection="1">
      <protection hidden="1"/>
    </xf>
    <xf numFmtId="0" fontId="3" fillId="0" borderId="0" xfId="1371" applyFont="1" applyAlignment="1" applyProtection="1">
      <alignment horizontal="center" vertical="center"/>
      <protection hidden="1"/>
    </xf>
    <xf numFmtId="0" fontId="57" fillId="0" borderId="0" xfId="1371" applyFont="1" applyAlignment="1" applyProtection="1">
      <alignment horizontal="center" vertical="center"/>
      <protection hidden="1"/>
    </xf>
    <xf numFmtId="0" fontId="53" fillId="0" borderId="0" xfId="0" applyFont="1" applyProtection="1">
      <protection hidden="1"/>
    </xf>
    <xf numFmtId="0" fontId="12" fillId="0" borderId="0" xfId="1371" applyFont="1" applyAlignment="1" applyProtection="1">
      <alignment horizontal="center" vertical="top" wrapText="1"/>
      <protection hidden="1"/>
    </xf>
    <xf numFmtId="0" fontId="8" fillId="61" borderId="71" xfId="1371" applyFont="1" applyFill="1" applyBorder="1" applyAlignment="1" applyProtection="1">
      <alignment vertical="center" wrapText="1"/>
      <protection hidden="1"/>
    </xf>
    <xf numFmtId="0" fontId="12" fillId="0" borderId="0" xfId="1371" applyFont="1" applyAlignment="1" applyProtection="1">
      <alignment horizontal="center" vertical="center"/>
      <protection hidden="1"/>
    </xf>
    <xf numFmtId="1" fontId="11" fillId="0" borderId="0" xfId="1273" applyNumberFormat="1" applyFont="1" applyFill="1" applyBorder="1" applyAlignment="1" applyProtection="1">
      <alignment horizontal="center" vertical="center" wrapText="1"/>
      <protection hidden="1"/>
    </xf>
    <xf numFmtId="0" fontId="11" fillId="0" borderId="0" xfId="1496" applyNumberFormat="1" applyFont="1" applyFill="1" applyBorder="1" applyAlignment="1" applyProtection="1">
      <alignment horizontal="center" vertical="center" wrapText="1"/>
      <protection hidden="1"/>
    </xf>
    <xf numFmtId="0" fontId="56" fillId="0" borderId="0" xfId="1327" applyFont="1" applyAlignment="1" applyProtection="1">
      <alignment vertical="center"/>
      <protection hidden="1"/>
    </xf>
    <xf numFmtId="0" fontId="12" fillId="0" borderId="0" xfId="1371" applyFont="1" applyAlignment="1" applyProtection="1">
      <alignment horizontal="left" vertical="center" wrapText="1"/>
      <protection hidden="1"/>
    </xf>
    <xf numFmtId="0" fontId="12" fillId="0" borderId="0" xfId="1371" applyFont="1" applyAlignment="1" applyProtection="1">
      <alignment horizontal="center" vertical="center" wrapText="1"/>
      <protection hidden="1"/>
    </xf>
    <xf numFmtId="0" fontId="11" fillId="0" borderId="0" xfId="1371" applyFont="1" applyAlignment="1" applyProtection="1">
      <alignment horizontal="center" vertical="center" wrapText="1"/>
      <protection hidden="1"/>
    </xf>
    <xf numFmtId="0" fontId="13" fillId="0" borderId="0" xfId="1371" applyFont="1" applyAlignment="1" applyProtection="1">
      <alignment horizontal="center" vertical="center"/>
      <protection hidden="1"/>
    </xf>
    <xf numFmtId="9" fontId="11" fillId="0" borderId="0" xfId="1496" applyFont="1" applyFill="1" applyBorder="1" applyAlignment="1" applyProtection="1">
      <alignment horizontal="center" vertical="center"/>
      <protection hidden="1"/>
    </xf>
    <xf numFmtId="0" fontId="58" fillId="0" borderId="0" xfId="1327" applyFont="1" applyAlignment="1" applyProtection="1">
      <alignment vertical="center"/>
      <protection hidden="1"/>
    </xf>
    <xf numFmtId="170" fontId="12" fillId="0" borderId="0" xfId="1496" applyNumberFormat="1" applyFont="1" applyFill="1" applyBorder="1" applyAlignment="1" applyProtection="1">
      <alignment horizontal="center" vertical="top" wrapText="1"/>
      <protection hidden="1"/>
    </xf>
    <xf numFmtId="9" fontId="12" fillId="0" borderId="0" xfId="1496" applyFont="1" applyFill="1" applyBorder="1" applyAlignment="1" applyProtection="1">
      <alignment horizontal="center" vertical="top" wrapText="1"/>
      <protection hidden="1"/>
    </xf>
    <xf numFmtId="0" fontId="8" fillId="61" borderId="73" xfId="1371" applyFont="1" applyFill="1" applyBorder="1" applyAlignment="1" applyProtection="1">
      <alignment horizontal="center" vertical="center" wrapText="1"/>
      <protection hidden="1"/>
    </xf>
    <xf numFmtId="0" fontId="8" fillId="61" borderId="71" xfId="0" applyFont="1" applyFill="1" applyBorder="1" applyAlignment="1" applyProtection="1">
      <alignment horizontal="center" vertical="center" wrapText="1"/>
      <protection hidden="1"/>
    </xf>
    <xf numFmtId="0" fontId="8" fillId="61" borderId="72" xfId="1371" applyFont="1" applyFill="1" applyBorder="1" applyAlignment="1" applyProtection="1">
      <alignment horizontal="center" vertical="center" wrapText="1"/>
      <protection hidden="1"/>
    </xf>
    <xf numFmtId="0" fontId="8" fillId="61" borderId="73" xfId="1371" applyFont="1" applyFill="1" applyBorder="1" applyAlignment="1" applyProtection="1">
      <alignment horizontal="center" vertical="center"/>
      <protection hidden="1"/>
    </xf>
    <xf numFmtId="9" fontId="59" fillId="0" borderId="0" xfId="1495" applyFont="1" applyFill="1" applyBorder="1" applyAlignment="1" applyProtection="1">
      <alignment horizontal="center" vertical="center" wrapText="1"/>
      <protection hidden="1"/>
    </xf>
    <xf numFmtId="0" fontId="60" fillId="0" borderId="0" xfId="1371" applyFont="1" applyAlignment="1" applyProtection="1">
      <alignment horizontal="center" vertical="center" wrapText="1"/>
      <protection locked="0" hidden="1"/>
    </xf>
    <xf numFmtId="0" fontId="54" fillId="0" borderId="0" xfId="0" applyFont="1" applyAlignment="1" applyProtection="1">
      <alignment horizontal="center" vertical="center"/>
      <protection hidden="1"/>
    </xf>
    <xf numFmtId="0" fontId="3" fillId="0" borderId="0" xfId="1371" applyFont="1" applyAlignment="1" applyProtection="1">
      <alignment horizontal="center" vertical="center" wrapText="1"/>
      <protection locked="0" hidden="1"/>
    </xf>
    <xf numFmtId="14" fontId="9" fillId="0" borderId="71" xfId="1371" applyNumberFormat="1" applyFont="1" applyBorder="1" applyAlignment="1" applyProtection="1">
      <alignment vertical="center" wrapText="1"/>
      <protection locked="0" hidden="1"/>
    </xf>
    <xf numFmtId="0" fontId="4" fillId="0" borderId="0" xfId="1371" applyAlignment="1" applyProtection="1">
      <alignment vertical="center" wrapText="1"/>
      <protection locked="0" hidden="1"/>
    </xf>
    <xf numFmtId="0" fontId="61" fillId="0" borderId="0" xfId="0" applyFont="1" applyAlignment="1" applyProtection="1">
      <alignment horizontal="center"/>
      <protection hidden="1"/>
    </xf>
    <xf numFmtId="0" fontId="4" fillId="0" borderId="0" xfId="1371" applyAlignment="1" applyProtection="1">
      <alignment vertical="center"/>
      <protection hidden="1"/>
    </xf>
    <xf numFmtId="0" fontId="3" fillId="24" borderId="0" xfId="1371" applyFont="1" applyFill="1" applyAlignment="1" applyProtection="1">
      <alignment horizontal="center" vertical="center"/>
      <protection hidden="1"/>
    </xf>
    <xf numFmtId="0" fontId="4" fillId="24" borderId="0" xfId="1371" applyFill="1" applyAlignment="1" applyProtection="1">
      <alignment vertical="center"/>
      <protection hidden="1"/>
    </xf>
    <xf numFmtId="0" fontId="4" fillId="24" borderId="0" xfId="1371" applyFill="1" applyAlignment="1" applyProtection="1">
      <alignment vertical="top" wrapText="1"/>
      <protection hidden="1"/>
    </xf>
    <xf numFmtId="9" fontId="3" fillId="24" borderId="0" xfId="1496" applyFont="1" applyFill="1" applyAlignment="1" applyProtection="1">
      <alignment vertical="center"/>
      <protection hidden="1"/>
    </xf>
    <xf numFmtId="9" fontId="4" fillId="24" borderId="0" xfId="1496" applyFont="1" applyFill="1" applyAlignment="1" applyProtection="1">
      <alignment vertical="center"/>
      <protection hidden="1"/>
    </xf>
    <xf numFmtId="0" fontId="55" fillId="0" borderId="0" xfId="0" applyFont="1" applyAlignment="1" applyProtection="1">
      <alignment horizontal="center"/>
      <protection hidden="1"/>
    </xf>
    <xf numFmtId="0" fontId="55" fillId="0" borderId="0" xfId="0" applyFont="1" applyProtection="1">
      <protection hidden="1"/>
    </xf>
    <xf numFmtId="178" fontId="54" fillId="0" borderId="71" xfId="0" applyNumberFormat="1" applyFont="1" applyBorder="1" applyProtection="1">
      <protection hidden="1"/>
    </xf>
    <xf numFmtId="0" fontId="8" fillId="61" borderId="65" xfId="1371" applyFont="1" applyFill="1" applyBorder="1" applyAlignment="1" applyProtection="1">
      <alignment horizontal="justify" vertical="center" wrapText="1"/>
      <protection hidden="1"/>
    </xf>
    <xf numFmtId="9" fontId="3" fillId="24" borderId="0" xfId="1496" applyFont="1" applyFill="1" applyAlignment="1" applyProtection="1">
      <alignment horizontal="center" vertical="center"/>
      <protection hidden="1"/>
    </xf>
    <xf numFmtId="0" fontId="76" fillId="0" borderId="0" xfId="0" applyFont="1" applyProtection="1">
      <protection hidden="1"/>
    </xf>
    <xf numFmtId="0" fontId="76" fillId="0" borderId="0" xfId="1327" applyFont="1" applyAlignment="1" applyProtection="1">
      <alignment vertical="center" wrapText="1"/>
      <protection hidden="1"/>
    </xf>
    <xf numFmtId="0" fontId="76" fillId="0" borderId="0" xfId="1327" applyFont="1" applyAlignment="1" applyProtection="1">
      <alignment vertical="center"/>
      <protection hidden="1"/>
    </xf>
    <xf numFmtId="179" fontId="70" fillId="50" borderId="71" xfId="1250" applyNumberFormat="1" applyFont="1" applyFill="1" applyBorder="1" applyAlignment="1" applyProtection="1">
      <alignment horizontal="center" vertical="center"/>
      <protection hidden="1"/>
    </xf>
    <xf numFmtId="179" fontId="70" fillId="0" borderId="71" xfId="0" applyNumberFormat="1" applyFont="1" applyBorder="1" applyProtection="1">
      <protection hidden="1"/>
    </xf>
    <xf numFmtId="0" fontId="8" fillId="61" borderId="71" xfId="1371" applyFont="1" applyFill="1" applyBorder="1" applyAlignment="1" applyProtection="1">
      <alignment horizontal="center" vertical="center" wrapText="1"/>
      <protection locked="0" hidden="1"/>
    </xf>
    <xf numFmtId="0" fontId="5" fillId="0" borderId="71" xfId="1371" applyFont="1" applyBorder="1" applyAlignment="1" applyProtection="1">
      <alignment horizontal="center" vertical="center" wrapText="1"/>
      <protection hidden="1"/>
    </xf>
    <xf numFmtId="0" fontId="5" fillId="0" borderId="72" xfId="1371" applyFont="1" applyBorder="1" applyAlignment="1" applyProtection="1">
      <alignment horizontal="center" vertical="center" wrapText="1"/>
      <protection hidden="1"/>
    </xf>
    <xf numFmtId="0" fontId="8" fillId="61" borderId="71" xfId="1371" applyFont="1" applyFill="1" applyBorder="1" applyAlignment="1" applyProtection="1">
      <alignment horizontal="center" vertical="center" wrapText="1"/>
      <protection hidden="1"/>
    </xf>
    <xf numFmtId="0" fontId="5" fillId="0" borderId="71" xfId="1371" applyFont="1" applyBorder="1" applyAlignment="1" applyProtection="1">
      <alignment horizontal="center" vertical="center"/>
      <protection hidden="1"/>
    </xf>
    <xf numFmtId="0" fontId="5" fillId="0" borderId="72" xfId="1371" applyFont="1" applyBorder="1" applyAlignment="1" applyProtection="1">
      <alignment horizontal="center" vertical="center"/>
      <protection hidden="1"/>
    </xf>
    <xf numFmtId="0" fontId="8" fillId="61" borderId="73" xfId="1371" applyFont="1" applyFill="1" applyBorder="1" applyAlignment="1" applyProtection="1">
      <alignment horizontal="left" vertical="center" wrapText="1"/>
      <protection hidden="1"/>
    </xf>
    <xf numFmtId="177" fontId="5" fillId="0" borderId="75" xfId="1496" applyNumberFormat="1" applyFont="1" applyFill="1" applyBorder="1" applyAlignment="1" applyProtection="1">
      <alignment horizontal="center" vertical="center" wrapText="1"/>
      <protection hidden="1"/>
    </xf>
    <xf numFmtId="177" fontId="5" fillId="0" borderId="78" xfId="1496" applyNumberFormat="1" applyFont="1" applyFill="1" applyBorder="1" applyAlignment="1" applyProtection="1">
      <alignment vertical="center" wrapText="1"/>
      <protection hidden="1"/>
    </xf>
    <xf numFmtId="0" fontId="8" fillId="61" borderId="74" xfId="1371" applyFont="1" applyFill="1" applyBorder="1" applyAlignment="1" applyProtection="1">
      <alignment vertical="top" wrapText="1"/>
      <protection hidden="1"/>
    </xf>
    <xf numFmtId="179" fontId="5" fillId="24" borderId="75" xfId="1250" applyNumberFormat="1" applyFont="1" applyFill="1" applyBorder="1" applyAlignment="1" applyProtection="1">
      <alignment horizontal="center" vertical="center"/>
      <protection hidden="1"/>
    </xf>
    <xf numFmtId="0" fontId="8" fillId="61" borderId="73" xfId="1371" applyFont="1" applyFill="1" applyBorder="1" applyAlignment="1" applyProtection="1">
      <alignment horizontal="justify" vertical="center" wrapText="1"/>
      <protection locked="0" hidden="1"/>
    </xf>
    <xf numFmtId="0" fontId="8" fillId="61" borderId="73" xfId="1371" applyFont="1" applyFill="1" applyBorder="1" applyAlignment="1" applyProtection="1">
      <alignment horizontal="justify" vertical="center" wrapText="1"/>
      <protection hidden="1"/>
    </xf>
    <xf numFmtId="0" fontId="8" fillId="61" borderId="79" xfId="1371" applyFont="1" applyFill="1" applyBorder="1" applyAlignment="1" applyProtection="1">
      <alignment horizontal="left" vertical="center" wrapText="1"/>
      <protection hidden="1"/>
    </xf>
    <xf numFmtId="14" fontId="9" fillId="0" borderId="71" xfId="1371" applyNumberFormat="1" applyFont="1" applyBorder="1" applyAlignment="1" applyProtection="1">
      <alignment horizontal="center" vertical="center" wrapText="1"/>
      <protection locked="0" hidden="1"/>
    </xf>
    <xf numFmtId="0" fontId="8" fillId="61" borderId="73" xfId="1371" applyFont="1" applyFill="1" applyBorder="1" applyAlignment="1" applyProtection="1">
      <alignment horizontal="justify" vertical="center"/>
      <protection hidden="1"/>
    </xf>
    <xf numFmtId="0" fontId="8" fillId="61" borderId="73" xfId="1371" applyFont="1" applyFill="1" applyBorder="1" applyAlignment="1" applyProtection="1">
      <alignment vertical="center" wrapText="1"/>
      <protection hidden="1"/>
    </xf>
    <xf numFmtId="0" fontId="55" fillId="0" borderId="0" xfId="0" applyFont="1" applyAlignment="1" applyProtection="1">
      <alignment horizontal="center" vertical="center" wrapText="1"/>
      <protection locked="0"/>
    </xf>
    <xf numFmtId="0" fontId="56" fillId="0" borderId="0" xfId="1327" applyFont="1" applyAlignment="1">
      <alignment vertical="center" wrapText="1"/>
    </xf>
    <xf numFmtId="0" fontId="3" fillId="0" borderId="0" xfId="1371" applyFont="1" applyAlignment="1">
      <alignment horizontal="center" vertical="center"/>
    </xf>
    <xf numFmtId="0" fontId="57" fillId="0" borderId="0" xfId="1371" applyFont="1" applyAlignment="1">
      <alignment horizontal="center" vertical="center"/>
    </xf>
    <xf numFmtId="0" fontId="53" fillId="0" borderId="0" xfId="0" applyFont="1"/>
    <xf numFmtId="0" fontId="12" fillId="0" borderId="0" xfId="1371" applyFont="1" applyAlignment="1">
      <alignment horizontal="center" vertical="top" wrapText="1"/>
    </xf>
    <xf numFmtId="0" fontId="12" fillId="0" borderId="0" xfId="1371" applyFont="1" applyAlignment="1">
      <alignment horizontal="center" vertical="center"/>
    </xf>
    <xf numFmtId="0" fontId="56" fillId="0" borderId="0" xfId="1327" applyFont="1" applyAlignment="1">
      <alignment vertical="center"/>
    </xf>
    <xf numFmtId="0" fontId="12" fillId="0" borderId="0" xfId="1371" applyFont="1" applyAlignment="1">
      <alignment horizontal="left" vertical="center" wrapText="1"/>
    </xf>
    <xf numFmtId="0" fontId="12" fillId="0" borderId="0" xfId="1371" applyFont="1" applyAlignment="1">
      <alignment horizontal="center" vertical="center" wrapText="1"/>
    </xf>
    <xf numFmtId="0" fontId="11" fillId="0" borderId="0" xfId="1371" applyFont="1" applyAlignment="1">
      <alignment horizontal="center" vertical="center" wrapText="1"/>
    </xf>
    <xf numFmtId="0" fontId="13" fillId="0" borderId="0" xfId="1371" applyFont="1" applyAlignment="1">
      <alignment horizontal="center" vertical="center"/>
    </xf>
    <xf numFmtId="0" fontId="58" fillId="0" borderId="0" xfId="1327" applyFont="1" applyAlignment="1">
      <alignment vertical="center"/>
    </xf>
    <xf numFmtId="168" fontId="59" fillId="0" borderId="0" xfId="1495" applyNumberFormat="1" applyFont="1" applyFill="1" applyBorder="1" applyAlignment="1">
      <alignment horizontal="center" vertical="center" wrapText="1"/>
    </xf>
    <xf numFmtId="0" fontId="60" fillId="0" borderId="0" xfId="1371" applyFont="1" applyAlignment="1" applyProtection="1">
      <alignment horizontal="center" vertical="center" wrapText="1"/>
      <protection locked="0"/>
    </xf>
    <xf numFmtId="0" fontId="54" fillId="0" borderId="0" xfId="0" applyFont="1" applyAlignment="1">
      <alignment horizontal="center" vertical="center"/>
    </xf>
    <xf numFmtId="0" fontId="3" fillId="0" borderId="0" xfId="1371" applyFont="1" applyAlignment="1" applyProtection="1">
      <alignment horizontal="center" vertical="center" wrapText="1"/>
      <protection locked="0"/>
    </xf>
    <xf numFmtId="0" fontId="4" fillId="0" borderId="0" xfId="1371" applyAlignment="1" applyProtection="1">
      <alignment vertical="center" wrapText="1"/>
      <protection locked="0"/>
    </xf>
    <xf numFmtId="0" fontId="61" fillId="0" borderId="0" xfId="0" applyFont="1" applyAlignment="1">
      <alignment horizontal="center"/>
    </xf>
    <xf numFmtId="0" fontId="4" fillId="0" borderId="0" xfId="1371" applyAlignment="1">
      <alignment vertical="center"/>
    </xf>
    <xf numFmtId="0" fontId="3" fillId="24" borderId="0" xfId="1371" applyFont="1" applyFill="1" applyAlignment="1">
      <alignment horizontal="center" vertical="center"/>
    </xf>
    <xf numFmtId="0" fontId="4" fillId="24" borderId="0" xfId="1371" applyFill="1" applyAlignment="1">
      <alignment vertical="center"/>
    </xf>
    <xf numFmtId="0" fontId="4" fillId="24" borderId="0" xfId="1371" applyFill="1" applyAlignment="1">
      <alignment vertical="top" wrapText="1"/>
    </xf>
    <xf numFmtId="9" fontId="3" fillId="24" borderId="0" xfId="1496" applyFont="1" applyFill="1" applyAlignment="1">
      <alignment vertical="center"/>
    </xf>
    <xf numFmtId="9" fontId="4" fillId="24" borderId="0" xfId="1496" applyFont="1" applyFill="1" applyAlignment="1">
      <alignment vertical="center"/>
    </xf>
    <xf numFmtId="177" fontId="5" fillId="0" borderId="78" xfId="1496" applyNumberFormat="1" applyFont="1" applyFill="1" applyBorder="1" applyAlignment="1" applyProtection="1">
      <alignment horizontal="center" vertical="center" wrapText="1"/>
      <protection hidden="1"/>
    </xf>
    <xf numFmtId="14" fontId="5" fillId="0" borderId="71" xfId="1371" applyNumberFormat="1" applyFont="1" applyBorder="1" applyAlignment="1" applyProtection="1">
      <alignment horizontal="center" vertical="center" wrapText="1"/>
      <protection locked="0" hidden="1"/>
    </xf>
    <xf numFmtId="178" fontId="81" fillId="24" borderId="71" xfId="1250" applyNumberFormat="1" applyFont="1" applyFill="1" applyBorder="1" applyAlignment="1" applyProtection="1">
      <alignment horizontal="center" vertical="center"/>
      <protection hidden="1"/>
    </xf>
    <xf numFmtId="9" fontId="54" fillId="0" borderId="71" xfId="1495" applyFont="1" applyBorder="1" applyProtection="1">
      <protection hidden="1"/>
    </xf>
    <xf numFmtId="10" fontId="9" fillId="50" borderId="74" xfId="1495" applyNumberFormat="1" applyFont="1" applyFill="1" applyBorder="1" applyAlignment="1" applyProtection="1">
      <alignment vertical="center" wrapText="1"/>
      <protection locked="0" hidden="1"/>
    </xf>
    <xf numFmtId="178" fontId="5" fillId="0" borderId="75" xfId="1496" applyNumberFormat="1" applyFont="1" applyFill="1" applyBorder="1" applyAlignment="1" applyProtection="1">
      <alignment horizontal="center" vertical="center" wrapText="1"/>
      <protection hidden="1"/>
    </xf>
    <xf numFmtId="178" fontId="5" fillId="0" borderId="72" xfId="1496" applyNumberFormat="1" applyFont="1" applyFill="1" applyBorder="1" applyAlignment="1" applyProtection="1">
      <alignment horizontal="center" vertical="center" wrapText="1"/>
      <protection hidden="1"/>
    </xf>
    <xf numFmtId="0" fontId="9" fillId="0" borderId="71" xfId="1371" applyFont="1" applyBorder="1" applyAlignment="1" applyProtection="1">
      <alignment horizontal="center" vertical="center"/>
      <protection hidden="1"/>
    </xf>
    <xf numFmtId="0" fontId="9" fillId="0" borderId="72" xfId="1371" applyFont="1" applyBorder="1" applyAlignment="1" applyProtection="1">
      <alignment horizontal="center" vertical="center"/>
      <protection hidden="1"/>
    </xf>
    <xf numFmtId="1" fontId="9" fillId="24" borderId="78" xfId="1496" applyNumberFormat="1" applyFont="1" applyFill="1" applyBorder="1" applyAlignment="1" applyProtection="1">
      <alignment vertical="center" wrapText="1"/>
      <protection hidden="1"/>
    </xf>
    <xf numFmtId="177" fontId="5" fillId="24" borderId="75" xfId="1496" applyNumberFormat="1" applyFont="1" applyFill="1" applyBorder="1" applyAlignment="1" applyProtection="1">
      <alignment horizontal="center" vertical="center" wrapText="1"/>
      <protection hidden="1"/>
    </xf>
    <xf numFmtId="179" fontId="70" fillId="24" borderId="71" xfId="1250" applyNumberFormat="1" applyFont="1" applyFill="1" applyBorder="1" applyAlignment="1" applyProtection="1">
      <alignment horizontal="center" vertical="center"/>
      <protection hidden="1"/>
    </xf>
    <xf numFmtId="180" fontId="70" fillId="24" borderId="75" xfId="1250" applyNumberFormat="1" applyFont="1" applyFill="1" applyBorder="1" applyAlignment="1" applyProtection="1">
      <alignment horizontal="center" vertical="center"/>
      <protection hidden="1"/>
    </xf>
    <xf numFmtId="0" fontId="54" fillId="0" borderId="52" xfId="0" applyFont="1" applyBorder="1" applyProtection="1">
      <protection hidden="1"/>
    </xf>
    <xf numFmtId="0" fontId="54" fillId="0" borderId="14" xfId="0" applyFont="1" applyBorder="1" applyProtection="1">
      <protection hidden="1"/>
    </xf>
    <xf numFmtId="0" fontId="15" fillId="61" borderId="71" xfId="1371" applyFont="1" applyFill="1" applyBorder="1" applyAlignment="1" applyProtection="1">
      <alignment vertical="center" wrapText="1"/>
      <protection hidden="1"/>
    </xf>
    <xf numFmtId="2" fontId="5" fillId="0" borderId="75" xfId="1496" applyNumberFormat="1" applyFont="1" applyFill="1" applyBorder="1" applyAlignment="1" applyProtection="1">
      <alignment horizontal="center" vertical="center" wrapText="1"/>
      <protection hidden="1"/>
    </xf>
    <xf numFmtId="2" fontId="5" fillId="0" borderId="78" xfId="1496" applyNumberFormat="1" applyFont="1" applyFill="1" applyBorder="1" applyAlignment="1" applyProtection="1">
      <alignment horizontal="center" vertical="center" wrapText="1"/>
      <protection hidden="1"/>
    </xf>
    <xf numFmtId="14" fontId="12" fillId="0" borderId="71" xfId="1371" applyNumberFormat="1" applyFont="1" applyBorder="1" applyAlignment="1" applyProtection="1">
      <alignment horizontal="center" vertical="center" wrapText="1"/>
      <protection locked="0" hidden="1"/>
    </xf>
    <xf numFmtId="0" fontId="54" fillId="0" borderId="39" xfId="0" applyFont="1" applyBorder="1" applyProtection="1">
      <protection hidden="1"/>
    </xf>
    <xf numFmtId="9" fontId="70" fillId="0" borderId="71" xfId="1495" applyFont="1" applyBorder="1" applyProtection="1">
      <protection hidden="1"/>
    </xf>
    <xf numFmtId="10" fontId="4" fillId="50" borderId="74" xfId="1495" applyNumberFormat="1" applyFont="1" applyFill="1" applyBorder="1" applyAlignment="1" applyProtection="1">
      <alignment vertical="center" wrapText="1"/>
      <protection locked="0" hidden="1"/>
    </xf>
    <xf numFmtId="0" fontId="8" fillId="61" borderId="128" xfId="1371" applyFont="1" applyFill="1" applyBorder="1" applyAlignment="1" applyProtection="1">
      <alignment horizontal="justify" vertical="center" wrapText="1"/>
      <protection locked="0" hidden="1"/>
    </xf>
    <xf numFmtId="10" fontId="59" fillId="0" borderId="0" xfId="1495" applyNumberFormat="1" applyFont="1" applyFill="1" applyBorder="1" applyAlignment="1">
      <alignment horizontal="center" vertical="center" wrapText="1"/>
    </xf>
    <xf numFmtId="10" fontId="12" fillId="50" borderId="74" xfId="1495" applyNumberFormat="1" applyFont="1" applyFill="1" applyBorder="1" applyAlignment="1" applyProtection="1">
      <alignment vertical="center" wrapText="1"/>
      <protection locked="0" hidden="1"/>
    </xf>
    <xf numFmtId="10" fontId="59" fillId="0" borderId="157" xfId="1495" applyNumberFormat="1" applyFont="1" applyFill="1" applyBorder="1" applyAlignment="1">
      <alignment horizontal="center" vertical="center" wrapText="1"/>
    </xf>
    <xf numFmtId="179" fontId="12" fillId="24" borderId="157" xfId="1250" applyNumberFormat="1" applyFont="1" applyFill="1" applyBorder="1" applyAlignment="1" applyProtection="1">
      <alignment horizontal="center" vertical="center"/>
      <protection hidden="1"/>
    </xf>
    <xf numFmtId="9" fontId="59" fillId="0" borderId="157" xfId="1495" applyFont="1" applyBorder="1" applyProtection="1">
      <protection hidden="1"/>
    </xf>
    <xf numFmtId="43" fontId="9" fillId="0" borderId="159" xfId="14326" applyFont="1" applyFill="1" applyBorder="1" applyAlignment="1">
      <alignment horizontal="center" vertical="center"/>
    </xf>
    <xf numFmtId="9" fontId="54" fillId="0" borderId="157" xfId="0" applyNumberFormat="1" applyFont="1" applyBorder="1"/>
    <xf numFmtId="168" fontId="9" fillId="24" borderId="75" xfId="1250" applyFont="1" applyFill="1" applyBorder="1" applyAlignment="1" applyProtection="1">
      <alignment vertical="center" wrapText="1"/>
      <protection hidden="1"/>
    </xf>
    <xf numFmtId="10" fontId="63" fillId="0" borderId="157" xfId="1495" applyNumberFormat="1" applyFont="1" applyFill="1" applyBorder="1" applyAlignment="1">
      <alignment horizontal="center" vertical="center"/>
    </xf>
    <xf numFmtId="10" fontId="63" fillId="24" borderId="157" xfId="1495" applyNumberFormat="1" applyFont="1" applyFill="1" applyBorder="1" applyAlignment="1">
      <alignment horizontal="center" vertical="center"/>
    </xf>
    <xf numFmtId="10" fontId="9" fillId="0" borderId="159" xfId="1495" applyNumberFormat="1" applyFont="1" applyFill="1" applyBorder="1" applyAlignment="1">
      <alignment horizontal="center" vertical="center"/>
    </xf>
    <xf numFmtId="168" fontId="9" fillId="0" borderId="198" xfId="1250" applyFont="1" applyFill="1" applyBorder="1" applyAlignment="1">
      <alignment horizontal="center" vertical="center"/>
    </xf>
    <xf numFmtId="10" fontId="9" fillId="0" borderId="198" xfId="14326" applyNumberFormat="1" applyFont="1" applyFill="1" applyBorder="1" applyAlignment="1">
      <alignment horizontal="center" vertical="center"/>
    </xf>
    <xf numFmtId="181" fontId="59" fillId="0" borderId="0" xfId="1495" applyNumberFormat="1" applyFont="1" applyFill="1" applyBorder="1" applyAlignment="1">
      <alignment horizontal="center" vertical="center" wrapText="1"/>
    </xf>
    <xf numFmtId="0" fontId="8" fillId="61" borderId="36" xfId="1371" applyFont="1" applyFill="1" applyBorder="1" applyAlignment="1" applyProtection="1">
      <alignment horizontal="center" vertical="center" wrapText="1"/>
      <protection hidden="1"/>
    </xf>
    <xf numFmtId="168" fontId="63" fillId="0" borderId="199" xfId="1250" applyFont="1" applyFill="1" applyBorder="1" applyAlignment="1">
      <alignment horizontal="center" vertical="center"/>
    </xf>
    <xf numFmtId="9" fontId="54" fillId="0" borderId="199" xfId="0" applyNumberFormat="1" applyFont="1" applyBorder="1"/>
    <xf numFmtId="168" fontId="63" fillId="24" borderId="199" xfId="1250" applyFont="1" applyFill="1" applyBorder="1" applyAlignment="1">
      <alignment horizontal="center" vertical="center"/>
    </xf>
    <xf numFmtId="10" fontId="9" fillId="24" borderId="157" xfId="1495" applyNumberFormat="1" applyFont="1" applyFill="1" applyBorder="1" applyAlignment="1">
      <alignment horizontal="center" vertical="center"/>
    </xf>
    <xf numFmtId="0" fontId="5" fillId="0" borderId="17" xfId="0" applyFont="1" applyFill="1" applyBorder="1" applyAlignment="1" applyProtection="1">
      <alignment horizontal="center" vertical="center" wrapText="1"/>
      <protection locked="0"/>
    </xf>
    <xf numFmtId="0" fontId="5" fillId="0" borderId="19" xfId="0" applyFont="1" applyFill="1" applyBorder="1" applyAlignment="1" applyProtection="1">
      <alignment horizontal="center" vertical="center" wrapText="1"/>
      <protection locked="0"/>
    </xf>
    <xf numFmtId="170" fontId="5" fillId="50" borderId="22" xfId="0" applyNumberFormat="1" applyFont="1" applyFill="1" applyBorder="1" applyAlignment="1" applyProtection="1">
      <alignment horizontal="center" vertical="center" wrapText="1"/>
      <protection hidden="1"/>
    </xf>
    <xf numFmtId="170" fontId="5" fillId="50" borderId="23" xfId="0" applyNumberFormat="1" applyFont="1" applyFill="1" applyBorder="1" applyAlignment="1" applyProtection="1">
      <alignment horizontal="center" vertical="center" wrapText="1"/>
      <protection hidden="1"/>
    </xf>
    <xf numFmtId="170" fontId="5" fillId="50" borderId="26" xfId="0" applyNumberFormat="1" applyFont="1" applyFill="1" applyBorder="1" applyAlignment="1" applyProtection="1">
      <alignment horizontal="center" vertical="center" wrapText="1"/>
      <protection hidden="1"/>
    </xf>
    <xf numFmtId="170" fontId="5" fillId="50" borderId="27" xfId="0" applyNumberFormat="1" applyFont="1" applyFill="1" applyBorder="1" applyAlignment="1" applyProtection="1">
      <alignment horizontal="center" vertical="center" wrapText="1"/>
      <protection hidden="1"/>
    </xf>
    <xf numFmtId="0" fontId="5" fillId="0" borderId="10" xfId="0" applyFont="1" applyFill="1" applyBorder="1" applyAlignment="1" applyProtection="1">
      <alignment horizontal="center" vertical="center" wrapText="1"/>
      <protection hidden="1"/>
    </xf>
    <xf numFmtId="0" fontId="5" fillId="50" borderId="10" xfId="0" applyFont="1" applyFill="1" applyBorder="1" applyAlignment="1" applyProtection="1">
      <alignment horizontal="center" vertical="center" wrapText="1"/>
      <protection hidden="1"/>
    </xf>
    <xf numFmtId="170" fontId="5" fillId="50" borderId="17" xfId="0" applyNumberFormat="1" applyFont="1" applyFill="1" applyBorder="1" applyAlignment="1" applyProtection="1">
      <alignment vertical="center" wrapText="1"/>
      <protection hidden="1"/>
    </xf>
    <xf numFmtId="170" fontId="5" fillId="50" borderId="19" xfId="0" applyNumberFormat="1" applyFont="1" applyFill="1" applyBorder="1" applyAlignment="1" applyProtection="1">
      <alignment vertical="center" wrapText="1"/>
      <protection hidden="1"/>
    </xf>
    <xf numFmtId="0" fontId="15" fillId="0" borderId="10" xfId="0" applyFont="1" applyFill="1" applyBorder="1" applyAlignment="1" applyProtection="1">
      <alignment horizontal="center" vertical="center" wrapText="1"/>
      <protection hidden="1"/>
    </xf>
    <xf numFmtId="170" fontId="15" fillId="50" borderId="17" xfId="0" applyNumberFormat="1" applyFont="1" applyFill="1" applyBorder="1" applyAlignment="1" applyProtection="1">
      <alignment vertical="center" wrapText="1"/>
      <protection hidden="1"/>
    </xf>
    <xf numFmtId="170" fontId="15" fillId="50" borderId="19" xfId="0" applyNumberFormat="1" applyFont="1" applyFill="1" applyBorder="1" applyAlignment="1" applyProtection="1">
      <alignment vertical="center" wrapText="1"/>
      <protection hidden="1"/>
    </xf>
    <xf numFmtId="170" fontId="5" fillId="0" borderId="10" xfId="0" applyNumberFormat="1" applyFont="1" applyFill="1" applyBorder="1" applyAlignment="1" applyProtection="1">
      <alignment horizontal="center" vertical="center" wrapText="1"/>
      <protection hidden="1"/>
    </xf>
    <xf numFmtId="9" fontId="15" fillId="0" borderId="10" xfId="0" applyNumberFormat="1" applyFont="1" applyFill="1" applyBorder="1" applyAlignment="1" applyProtection="1">
      <alignment vertical="center" wrapText="1"/>
      <protection hidden="1"/>
    </xf>
    <xf numFmtId="0" fontId="15" fillId="0" borderId="10" xfId="0" applyFont="1" applyFill="1" applyBorder="1" applyAlignment="1" applyProtection="1">
      <alignment vertical="center" wrapText="1"/>
      <protection hidden="1"/>
    </xf>
    <xf numFmtId="9" fontId="5" fillId="50" borderId="22" xfId="0" applyNumberFormat="1" applyFont="1" applyFill="1" applyBorder="1" applyAlignment="1" applyProtection="1">
      <alignment horizontal="center" vertical="center" wrapText="1"/>
      <protection hidden="1"/>
    </xf>
    <xf numFmtId="9" fontId="5" fillId="50" borderId="23" xfId="0" applyNumberFormat="1" applyFont="1" applyFill="1" applyBorder="1" applyAlignment="1" applyProtection="1">
      <alignment horizontal="center" vertical="center" wrapText="1"/>
      <protection hidden="1"/>
    </xf>
    <xf numFmtId="9" fontId="5" fillId="50" borderId="26" xfId="0" applyNumberFormat="1" applyFont="1" applyFill="1" applyBorder="1" applyAlignment="1" applyProtection="1">
      <alignment horizontal="center" vertical="center" wrapText="1"/>
      <protection hidden="1"/>
    </xf>
    <xf numFmtId="9" fontId="5" fillId="50" borderId="27" xfId="0" applyNumberFormat="1" applyFont="1" applyFill="1" applyBorder="1" applyAlignment="1" applyProtection="1">
      <alignment horizontal="center" vertical="center" wrapText="1"/>
      <protection hidden="1"/>
    </xf>
    <xf numFmtId="9" fontId="70" fillId="50" borderId="22" xfId="0" applyNumberFormat="1" applyFont="1" applyFill="1" applyBorder="1" applyAlignment="1" applyProtection="1">
      <alignment horizontal="center" vertical="center" wrapText="1"/>
      <protection hidden="1"/>
    </xf>
    <xf numFmtId="9" fontId="70" fillId="50" borderId="23" xfId="0" applyNumberFormat="1" applyFont="1" applyFill="1" applyBorder="1" applyAlignment="1" applyProtection="1">
      <alignment horizontal="center" vertical="center" wrapText="1"/>
      <protection hidden="1"/>
    </xf>
    <xf numFmtId="9" fontId="70" fillId="50" borderId="26" xfId="0" applyNumberFormat="1" applyFont="1" applyFill="1" applyBorder="1" applyAlignment="1" applyProtection="1">
      <alignment horizontal="center" vertical="center" wrapText="1"/>
      <protection hidden="1"/>
    </xf>
    <xf numFmtId="9" fontId="70" fillId="50" borderId="27" xfId="0" applyNumberFormat="1" applyFont="1" applyFill="1" applyBorder="1" applyAlignment="1" applyProtection="1">
      <alignment horizontal="center" vertical="center" wrapText="1"/>
      <protection hidden="1"/>
    </xf>
    <xf numFmtId="170" fontId="5" fillId="51" borderId="17" xfId="0" applyNumberFormat="1" applyFont="1" applyFill="1" applyBorder="1" applyAlignment="1" applyProtection="1">
      <alignment vertical="center" wrapText="1"/>
      <protection hidden="1"/>
    </xf>
    <xf numFmtId="170" fontId="5" fillId="51" borderId="19" xfId="0" applyNumberFormat="1" applyFont="1" applyFill="1" applyBorder="1" applyAlignment="1" applyProtection="1">
      <alignment vertical="center" wrapText="1"/>
      <protection hidden="1"/>
    </xf>
    <xf numFmtId="0" fontId="5" fillId="50" borderId="17" xfId="0" applyFont="1" applyFill="1" applyBorder="1" applyAlignment="1" applyProtection="1">
      <alignment horizontal="justify" vertical="center" wrapText="1"/>
      <protection locked="0"/>
    </xf>
    <xf numFmtId="0" fontId="5" fillId="50" borderId="19" xfId="0" applyFont="1" applyFill="1" applyBorder="1" applyAlignment="1" applyProtection="1">
      <alignment horizontal="justify" vertical="center" wrapText="1"/>
      <protection locked="0"/>
    </xf>
    <xf numFmtId="170" fontId="15" fillId="55" borderId="17" xfId="0" applyNumberFormat="1" applyFont="1" applyFill="1" applyBorder="1" applyAlignment="1" applyProtection="1">
      <alignment horizontal="center" vertical="center" wrapText="1"/>
      <protection hidden="1"/>
    </xf>
    <xf numFmtId="170" fontId="15" fillId="55" borderId="19" xfId="0" applyNumberFormat="1" applyFont="1" applyFill="1" applyBorder="1" applyAlignment="1" applyProtection="1">
      <alignment horizontal="center" vertical="center" wrapText="1"/>
      <protection hidden="1"/>
    </xf>
    <xf numFmtId="170" fontId="70" fillId="50" borderId="22" xfId="0" applyNumberFormat="1" applyFont="1" applyFill="1" applyBorder="1" applyAlignment="1" applyProtection="1">
      <alignment horizontal="center" vertical="center" wrapText="1"/>
      <protection hidden="1"/>
    </xf>
    <xf numFmtId="170" fontId="70" fillId="50" borderId="23" xfId="0" applyNumberFormat="1" applyFont="1" applyFill="1" applyBorder="1" applyAlignment="1" applyProtection="1">
      <alignment horizontal="center" vertical="center" wrapText="1"/>
      <protection hidden="1"/>
    </xf>
    <xf numFmtId="170" fontId="70" fillId="50" borderId="26" xfId="0" applyNumberFormat="1" applyFont="1" applyFill="1" applyBorder="1" applyAlignment="1" applyProtection="1">
      <alignment horizontal="center" vertical="center" wrapText="1"/>
      <protection hidden="1"/>
    </xf>
    <xf numFmtId="170" fontId="70" fillId="50" borderId="27" xfId="0" applyNumberFormat="1" applyFont="1" applyFill="1" applyBorder="1" applyAlignment="1" applyProtection="1">
      <alignment horizontal="center" vertical="center" wrapText="1"/>
      <protection hidden="1"/>
    </xf>
    <xf numFmtId="170" fontId="71" fillId="55" borderId="17" xfId="0" applyNumberFormat="1" applyFont="1" applyFill="1" applyBorder="1" applyAlignment="1" applyProtection="1">
      <alignment horizontal="center" vertical="center" wrapText="1"/>
      <protection hidden="1"/>
    </xf>
    <xf numFmtId="170" fontId="71" fillId="55" borderId="19" xfId="0" applyNumberFormat="1" applyFont="1" applyFill="1" applyBorder="1" applyAlignment="1" applyProtection="1">
      <alignment horizontal="center" vertical="center" wrapText="1"/>
      <protection hidden="1"/>
    </xf>
    <xf numFmtId="171" fontId="15" fillId="0" borderId="17" xfId="1250" applyNumberFormat="1" applyFont="1" applyFill="1" applyBorder="1" applyAlignment="1" applyProtection="1">
      <alignment vertical="center" wrapText="1"/>
      <protection hidden="1"/>
    </xf>
    <xf numFmtId="171" fontId="15" fillId="0" borderId="19" xfId="1250" applyNumberFormat="1" applyFont="1" applyFill="1" applyBorder="1" applyAlignment="1" applyProtection="1">
      <alignment vertical="center" wrapText="1"/>
      <protection hidden="1"/>
    </xf>
    <xf numFmtId="168" fontId="5" fillId="0" borderId="17" xfId="1250" applyFont="1" applyFill="1" applyBorder="1" applyAlignment="1" applyProtection="1">
      <alignment horizontal="center" vertical="center" wrapText="1"/>
      <protection hidden="1"/>
    </xf>
    <xf numFmtId="168" fontId="5" fillId="0" borderId="19" xfId="1250" applyFont="1" applyFill="1" applyBorder="1" applyAlignment="1" applyProtection="1">
      <alignment horizontal="center" vertical="center" wrapText="1"/>
      <protection hidden="1"/>
    </xf>
    <xf numFmtId="0" fontId="11" fillId="62" borderId="20" xfId="0" applyFont="1" applyFill="1" applyBorder="1" applyAlignment="1" applyProtection="1">
      <alignment horizontal="center" vertical="center" wrapText="1"/>
      <protection locked="0"/>
    </xf>
    <xf numFmtId="0" fontId="11" fillId="62" borderId="32" xfId="0" applyFont="1" applyFill="1" applyBorder="1" applyAlignment="1" applyProtection="1">
      <alignment horizontal="center" vertical="center" wrapText="1"/>
      <protection locked="0"/>
    </xf>
    <xf numFmtId="0" fontId="11" fillId="62" borderId="34" xfId="0" applyFont="1" applyFill="1" applyBorder="1" applyAlignment="1" applyProtection="1">
      <alignment horizontal="center" vertical="center" wrapText="1"/>
      <protection locked="0"/>
    </xf>
    <xf numFmtId="168" fontId="15" fillId="0" borderId="17" xfId="1250" applyNumberFormat="1" applyFont="1" applyFill="1" applyBorder="1" applyAlignment="1" applyProtection="1">
      <alignment vertical="center" wrapText="1"/>
      <protection hidden="1"/>
    </xf>
    <xf numFmtId="168" fontId="15" fillId="0" borderId="19" xfId="1250" applyNumberFormat="1" applyFont="1" applyFill="1" applyBorder="1" applyAlignment="1" applyProtection="1">
      <alignment vertical="center" wrapText="1"/>
      <protection hidden="1"/>
    </xf>
    <xf numFmtId="168" fontId="15" fillId="50" borderId="17" xfId="1250" applyNumberFormat="1" applyFont="1" applyFill="1" applyBorder="1" applyAlignment="1" applyProtection="1">
      <alignment vertical="center" wrapText="1"/>
      <protection hidden="1"/>
    </xf>
    <xf numFmtId="168" fontId="15" fillId="50" borderId="19" xfId="1250" applyNumberFormat="1" applyFont="1" applyFill="1" applyBorder="1" applyAlignment="1" applyProtection="1">
      <alignment vertical="center" wrapText="1"/>
      <protection hidden="1"/>
    </xf>
    <xf numFmtId="0" fontId="5" fillId="0" borderId="17" xfId="0" applyFont="1" applyFill="1" applyBorder="1" applyAlignment="1" applyProtection="1">
      <alignment horizontal="justify" vertical="center" wrapText="1"/>
      <protection locked="0"/>
    </xf>
    <xf numFmtId="0" fontId="5" fillId="0" borderId="19" xfId="0" applyFont="1" applyFill="1" applyBorder="1" applyAlignment="1" applyProtection="1">
      <alignment horizontal="justify" vertical="center" wrapText="1"/>
      <protection locked="0"/>
    </xf>
    <xf numFmtId="172" fontId="15" fillId="55" borderId="17" xfId="1251" applyNumberFormat="1" applyFont="1" applyFill="1" applyBorder="1" applyAlignment="1" applyProtection="1">
      <alignment horizontal="center" vertical="center" wrapText="1"/>
      <protection hidden="1"/>
    </xf>
    <xf numFmtId="172" fontId="15" fillId="55" borderId="19" xfId="1251" applyNumberFormat="1" applyFont="1" applyFill="1" applyBorder="1" applyAlignment="1" applyProtection="1">
      <alignment horizontal="center" vertical="center" wrapText="1"/>
      <protection hidden="1"/>
    </xf>
    <xf numFmtId="0" fontId="71" fillId="0" borderId="10" xfId="0" applyFont="1" applyFill="1" applyBorder="1" applyAlignment="1" applyProtection="1">
      <alignment horizontal="center" vertical="center" wrapText="1"/>
      <protection locked="0"/>
    </xf>
    <xf numFmtId="171" fontId="15" fillId="50" borderId="17" xfId="1250" applyNumberFormat="1" applyFont="1" applyFill="1" applyBorder="1" applyAlignment="1" applyProtection="1">
      <alignment vertical="center" wrapText="1"/>
      <protection hidden="1"/>
    </xf>
    <xf numFmtId="171" fontId="15" fillId="50" borderId="19" xfId="1250" applyNumberFormat="1" applyFont="1" applyFill="1" applyBorder="1" applyAlignment="1" applyProtection="1">
      <alignment vertical="center" wrapText="1"/>
      <protection hidden="1"/>
    </xf>
    <xf numFmtId="171" fontId="15" fillId="51" borderId="17" xfId="1250" applyNumberFormat="1" applyFont="1" applyFill="1" applyBorder="1" applyAlignment="1" applyProtection="1">
      <alignment vertical="center" wrapText="1"/>
      <protection hidden="1"/>
    </xf>
    <xf numFmtId="171" fontId="15" fillId="51" borderId="19" xfId="1250" applyNumberFormat="1" applyFont="1" applyFill="1" applyBorder="1" applyAlignment="1" applyProtection="1">
      <alignment vertical="center" wrapText="1"/>
      <protection hidden="1"/>
    </xf>
    <xf numFmtId="0" fontId="71" fillId="50" borderId="10" xfId="0" applyFont="1" applyFill="1" applyBorder="1" applyAlignment="1" applyProtection="1">
      <alignment horizontal="center" vertical="center"/>
      <protection locked="0"/>
    </xf>
    <xf numFmtId="0" fontId="11" fillId="62" borderId="10" xfId="0" applyFont="1" applyFill="1" applyBorder="1" applyAlignment="1" applyProtection="1">
      <alignment horizontal="center" vertical="center" wrapText="1"/>
      <protection locked="0"/>
    </xf>
    <xf numFmtId="0" fontId="68" fillId="0" borderId="24" xfId="0" applyFont="1" applyFill="1" applyBorder="1" applyAlignment="1" applyProtection="1">
      <alignment horizontal="center"/>
      <protection locked="0"/>
    </xf>
    <xf numFmtId="0" fontId="68" fillId="0" borderId="25" xfId="0" applyFont="1" applyFill="1" applyBorder="1" applyAlignment="1" applyProtection="1">
      <alignment horizontal="center"/>
      <protection locked="0"/>
    </xf>
    <xf numFmtId="0" fontId="68" fillId="0" borderId="28" xfId="0" applyFont="1" applyFill="1" applyBorder="1" applyAlignment="1" applyProtection="1">
      <alignment horizontal="center"/>
      <protection locked="0"/>
    </xf>
    <xf numFmtId="171" fontId="15" fillId="0" borderId="10" xfId="1250" applyNumberFormat="1" applyFont="1" applyFill="1" applyBorder="1" applyAlignment="1" applyProtection="1">
      <alignment vertical="center" wrapText="1"/>
      <protection hidden="1"/>
    </xf>
    <xf numFmtId="0" fontId="3" fillId="62" borderId="22" xfId="0" applyFont="1" applyFill="1" applyBorder="1" applyAlignment="1" applyProtection="1">
      <alignment horizontal="center" vertical="center" wrapText="1"/>
      <protection locked="0"/>
    </xf>
    <xf numFmtId="0" fontId="3" fillId="62" borderId="23" xfId="0" applyFont="1" applyFill="1" applyBorder="1" applyAlignment="1" applyProtection="1">
      <alignment horizontal="center" vertical="center" wrapText="1"/>
      <protection locked="0"/>
    </xf>
    <xf numFmtId="0" fontId="3" fillId="62" borderId="24" xfId="0" applyFont="1" applyFill="1" applyBorder="1" applyAlignment="1" applyProtection="1">
      <alignment horizontal="center" vertical="center" wrapText="1"/>
      <protection locked="0"/>
    </xf>
    <xf numFmtId="0" fontId="15" fillId="0" borderId="10" xfId="0" applyFont="1" applyFill="1" applyBorder="1" applyAlignment="1" applyProtection="1">
      <alignment horizontal="center" vertical="center" wrapText="1"/>
      <protection locked="0"/>
    </xf>
    <xf numFmtId="0" fontId="68" fillId="0" borderId="10" xfId="0" applyFont="1" applyFill="1" applyBorder="1" applyAlignment="1" applyProtection="1">
      <alignment horizontal="center"/>
      <protection locked="0"/>
    </xf>
    <xf numFmtId="168" fontId="15" fillId="51" borderId="17" xfId="1250" applyNumberFormat="1" applyFont="1" applyFill="1" applyBorder="1" applyAlignment="1" applyProtection="1">
      <alignment vertical="center" wrapText="1"/>
      <protection hidden="1"/>
    </xf>
    <xf numFmtId="168" fontId="15" fillId="51" borderId="19" xfId="1250" applyNumberFormat="1" applyFont="1" applyFill="1" applyBorder="1" applyAlignment="1" applyProtection="1">
      <alignment vertical="center" wrapText="1"/>
      <protection hidden="1"/>
    </xf>
    <xf numFmtId="0" fontId="71" fillId="0" borderId="10" xfId="0" applyFont="1" applyFill="1" applyBorder="1" applyAlignment="1" applyProtection="1">
      <alignment horizontal="center" vertical="center"/>
      <protection locked="0"/>
    </xf>
    <xf numFmtId="0" fontId="9" fillId="50" borderId="10" xfId="1371" applyFont="1" applyFill="1" applyBorder="1" applyAlignment="1" applyProtection="1">
      <alignment horizontal="center" vertical="center" wrapText="1"/>
      <protection locked="0"/>
    </xf>
    <xf numFmtId="0" fontId="8" fillId="52" borderId="22" xfId="1371" applyFont="1" applyFill="1" applyBorder="1" applyAlignment="1" applyProtection="1">
      <alignment horizontal="left" vertical="center" wrapText="1"/>
      <protection locked="0"/>
    </xf>
    <xf numFmtId="0" fontId="8" fillId="52" borderId="24" xfId="1371" applyFont="1" applyFill="1" applyBorder="1" applyAlignment="1" applyProtection="1">
      <alignment horizontal="left" vertical="center" wrapText="1"/>
      <protection locked="0"/>
    </xf>
    <xf numFmtId="0" fontId="8" fillId="52" borderId="43" xfId="1371" applyFont="1" applyFill="1" applyBorder="1" applyAlignment="1" applyProtection="1">
      <alignment horizontal="left" vertical="center" wrapText="1"/>
      <protection locked="0"/>
    </xf>
    <xf numFmtId="0" fontId="8" fillId="52" borderId="44" xfId="1371" applyFont="1" applyFill="1" applyBorder="1" applyAlignment="1" applyProtection="1">
      <alignment horizontal="left" vertical="center" wrapText="1"/>
      <protection locked="0"/>
    </xf>
    <xf numFmtId="0" fontId="9" fillId="24" borderId="22" xfId="1371" applyFont="1" applyFill="1" applyBorder="1" applyAlignment="1" applyProtection="1">
      <alignment horizontal="center" vertical="center" wrapText="1"/>
      <protection locked="0"/>
    </xf>
    <xf numFmtId="0" fontId="9" fillId="24" borderId="23" xfId="1371" applyFont="1" applyFill="1" applyBorder="1" applyAlignment="1" applyProtection="1">
      <alignment horizontal="center" vertical="center" wrapText="1"/>
      <protection locked="0"/>
    </xf>
    <xf numFmtId="0" fontId="9" fillId="24" borderId="45" xfId="1371" applyFont="1" applyFill="1" applyBorder="1" applyAlignment="1" applyProtection="1">
      <alignment horizontal="center" vertical="center" wrapText="1"/>
      <protection locked="0"/>
    </xf>
    <xf numFmtId="0" fontId="9" fillId="24" borderId="43" xfId="1371" applyFont="1" applyFill="1" applyBorder="1" applyAlignment="1" applyProtection="1">
      <alignment horizontal="center" vertical="center" wrapText="1"/>
      <protection locked="0"/>
    </xf>
    <xf numFmtId="0" fontId="9" fillId="24" borderId="40" xfId="1371" applyFont="1" applyFill="1" applyBorder="1" applyAlignment="1" applyProtection="1">
      <alignment horizontal="center" vertical="center" wrapText="1"/>
      <protection locked="0"/>
    </xf>
    <xf numFmtId="0" fontId="9" fillId="24" borderId="41" xfId="1371" applyFont="1" applyFill="1" applyBorder="1" applyAlignment="1" applyProtection="1">
      <alignment horizontal="center" vertical="center" wrapText="1"/>
      <protection locked="0"/>
    </xf>
    <xf numFmtId="0" fontId="9" fillId="50" borderId="31" xfId="1371" applyFont="1" applyFill="1" applyBorder="1" applyAlignment="1" applyProtection="1">
      <alignment horizontal="center" vertical="center" wrapText="1"/>
      <protection locked="0"/>
    </xf>
    <xf numFmtId="0" fontId="9" fillId="50" borderId="10" xfId="1371" applyFont="1" applyFill="1" applyBorder="1" applyAlignment="1" applyProtection="1">
      <alignment horizontal="center" vertical="center"/>
      <protection locked="0"/>
    </xf>
    <xf numFmtId="0" fontId="8" fillId="52" borderId="10" xfId="1371" applyFont="1" applyFill="1" applyBorder="1" applyAlignment="1">
      <alignment horizontal="justify" vertical="center"/>
    </xf>
    <xf numFmtId="0" fontId="9" fillId="50" borderId="18" xfId="1371" applyFont="1" applyFill="1" applyBorder="1" applyAlignment="1" applyProtection="1">
      <alignment horizontal="center" vertical="center"/>
      <protection locked="0"/>
    </xf>
    <xf numFmtId="0" fontId="8" fillId="52" borderId="10" xfId="1371" applyFont="1" applyFill="1" applyBorder="1" applyAlignment="1" applyProtection="1">
      <alignment horizontal="justify" vertical="center" wrapText="1"/>
      <protection locked="0"/>
    </xf>
    <xf numFmtId="0" fontId="9" fillId="50" borderId="10" xfId="1371" applyFont="1" applyFill="1" applyBorder="1" applyAlignment="1" applyProtection="1">
      <alignment horizontal="left" vertical="center" wrapText="1"/>
      <protection locked="0"/>
    </xf>
    <xf numFmtId="0" fontId="9" fillId="50" borderId="18" xfId="1371" applyFont="1" applyFill="1" applyBorder="1" applyAlignment="1" applyProtection="1">
      <alignment horizontal="left" vertical="center" wrapText="1"/>
      <protection locked="0"/>
    </xf>
    <xf numFmtId="0" fontId="9" fillId="50" borderId="18" xfId="1371" applyFont="1" applyFill="1" applyBorder="1" applyAlignment="1" applyProtection="1">
      <alignment horizontal="center" vertical="center" wrapText="1"/>
      <protection locked="0"/>
    </xf>
    <xf numFmtId="0" fontId="51" fillId="50" borderId="20" xfId="0" applyFont="1" applyFill="1" applyBorder="1" applyAlignment="1">
      <alignment horizontal="center" vertical="center" wrapText="1"/>
    </xf>
    <xf numFmtId="0" fontId="51" fillId="50" borderId="32" xfId="0" applyFont="1" applyFill="1" applyBorder="1" applyAlignment="1">
      <alignment horizontal="center" vertical="center" wrapText="1"/>
    </xf>
    <xf numFmtId="0" fontId="51" fillId="50" borderId="46" xfId="0" applyFont="1" applyFill="1" applyBorder="1" applyAlignment="1">
      <alignment horizontal="center" vertical="center" wrapText="1"/>
    </xf>
    <xf numFmtId="0" fontId="50" fillId="63" borderId="16" xfId="1371" applyFont="1" applyFill="1" applyBorder="1" applyAlignment="1">
      <alignment horizontal="center" vertical="center"/>
    </xf>
    <xf numFmtId="0" fontId="50" fillId="63" borderId="10" xfId="1371" applyFont="1" applyFill="1" applyBorder="1" applyAlignment="1">
      <alignment horizontal="center" vertical="center"/>
    </xf>
    <xf numFmtId="0" fontId="50" fillId="63" borderId="18" xfId="1371" applyFont="1" applyFill="1" applyBorder="1" applyAlignment="1">
      <alignment horizontal="center" vertical="center"/>
    </xf>
    <xf numFmtId="0" fontId="8" fillId="52" borderId="16" xfId="1371" applyFont="1" applyFill="1" applyBorder="1" applyAlignment="1">
      <alignment horizontal="justify" vertical="center" wrapText="1"/>
    </xf>
    <xf numFmtId="0" fontId="8" fillId="52" borderId="10" xfId="1371" applyFont="1" applyFill="1" applyBorder="1" applyAlignment="1" applyProtection="1">
      <alignment horizontal="center" vertical="center" wrapText="1"/>
      <protection locked="0"/>
    </xf>
    <xf numFmtId="0" fontId="8" fillId="52" borderId="18" xfId="1371" applyFont="1" applyFill="1" applyBorder="1" applyAlignment="1" applyProtection="1">
      <alignment horizontal="center" vertical="center" wrapText="1"/>
      <protection locked="0"/>
    </xf>
    <xf numFmtId="0" fontId="8" fillId="24" borderId="10" xfId="1371" applyFont="1" applyFill="1" applyBorder="1" applyAlignment="1" applyProtection="1">
      <alignment horizontal="center" vertical="center" wrapText="1"/>
      <protection locked="0"/>
    </xf>
    <xf numFmtId="0" fontId="8" fillId="24" borderId="18" xfId="1371" applyFont="1" applyFill="1" applyBorder="1" applyAlignment="1" applyProtection="1">
      <alignment horizontal="center" vertical="center" wrapText="1"/>
      <protection locked="0"/>
    </xf>
    <xf numFmtId="0" fontId="50" fillId="0" borderId="47" xfId="1371" applyFont="1" applyFill="1" applyBorder="1" applyAlignment="1">
      <alignment horizontal="center" vertical="center"/>
    </xf>
    <xf numFmtId="0" fontId="50" fillId="0" borderId="23" xfId="1371" applyFont="1" applyFill="1" applyBorder="1" applyAlignment="1">
      <alignment horizontal="center" vertical="center"/>
    </xf>
    <xf numFmtId="0" fontId="50" fillId="0" borderId="45" xfId="1371" applyFont="1" applyFill="1" applyBorder="1" applyAlignment="1">
      <alignment horizontal="center" vertical="center"/>
    </xf>
    <xf numFmtId="0" fontId="50" fillId="0" borderId="14" xfId="1371" applyFont="1" applyFill="1" applyBorder="1" applyAlignment="1">
      <alignment horizontal="center" vertical="center"/>
    </xf>
    <xf numFmtId="0" fontId="50" fillId="0" borderId="0" xfId="1371" applyFont="1" applyFill="1" applyBorder="1" applyAlignment="1">
      <alignment horizontal="center" vertical="center"/>
    </xf>
    <xf numFmtId="0" fontId="50" fillId="0" borderId="15" xfId="1371" applyFont="1" applyFill="1" applyBorder="1" applyAlignment="1">
      <alignment horizontal="center" vertical="center"/>
    </xf>
    <xf numFmtId="0" fontId="50" fillId="0" borderId="48" xfId="1371" applyFont="1" applyFill="1" applyBorder="1" applyAlignment="1">
      <alignment horizontal="center" vertical="center"/>
    </xf>
    <xf numFmtId="0" fontId="50" fillId="0" borderId="27" xfId="1371" applyFont="1" applyFill="1" applyBorder="1" applyAlignment="1">
      <alignment horizontal="center" vertical="center"/>
    </xf>
    <xf numFmtId="0" fontId="50" fillId="0" borderId="49" xfId="1371" applyFont="1" applyFill="1" applyBorder="1" applyAlignment="1">
      <alignment horizontal="center" vertical="center"/>
    </xf>
    <xf numFmtId="0" fontId="9" fillId="50" borderId="20" xfId="1371" applyFont="1" applyFill="1" applyBorder="1" applyAlignment="1">
      <alignment horizontal="justify" vertical="center" wrapText="1"/>
    </xf>
    <xf numFmtId="0" fontId="9" fillId="50" borderId="32" xfId="1371" applyFont="1" applyFill="1" applyBorder="1" applyAlignment="1">
      <alignment horizontal="justify" vertical="center" wrapText="1"/>
    </xf>
    <xf numFmtId="0" fontId="9" fillId="50" borderId="34" xfId="1371" applyFont="1" applyFill="1" applyBorder="1" applyAlignment="1">
      <alignment horizontal="justify" vertical="center" wrapText="1"/>
    </xf>
    <xf numFmtId="0" fontId="9" fillId="50" borderId="20" xfId="1371" applyFont="1" applyFill="1" applyBorder="1" applyAlignment="1">
      <alignment horizontal="center" vertical="center" wrapText="1"/>
    </xf>
    <xf numFmtId="0" fontId="9" fillId="50" borderId="32" xfId="1371" applyFont="1" applyFill="1" applyBorder="1" applyAlignment="1">
      <alignment horizontal="center" vertical="center" wrapText="1"/>
    </xf>
    <xf numFmtId="0" fontId="9" fillId="50" borderId="46" xfId="1371" applyFont="1" applyFill="1" applyBorder="1" applyAlignment="1">
      <alignment horizontal="center" vertical="center" wrapText="1"/>
    </xf>
    <xf numFmtId="17" fontId="9" fillId="24" borderId="20" xfId="1371" applyNumberFormat="1" applyFont="1" applyFill="1" applyBorder="1" applyAlignment="1">
      <alignment horizontal="center" vertical="center" wrapText="1"/>
    </xf>
    <xf numFmtId="17" fontId="9" fillId="24" borderId="32" xfId="1371" applyNumberFormat="1" applyFont="1" applyFill="1" applyBorder="1" applyAlignment="1">
      <alignment horizontal="center" vertical="center" wrapText="1"/>
    </xf>
    <xf numFmtId="17" fontId="9" fillId="24" borderId="34" xfId="1371" applyNumberFormat="1" applyFont="1" applyFill="1" applyBorder="1" applyAlignment="1">
      <alignment horizontal="center" vertical="center" wrapText="1"/>
    </xf>
    <xf numFmtId="170" fontId="9" fillId="0" borderId="20" xfId="1496" applyNumberFormat="1" applyFont="1" applyFill="1" applyBorder="1" applyAlignment="1">
      <alignment horizontal="center" vertical="center" wrapText="1"/>
    </xf>
    <xf numFmtId="170" fontId="9" fillId="0" borderId="32" xfId="1496" applyNumberFormat="1" applyFont="1" applyFill="1" applyBorder="1" applyAlignment="1">
      <alignment horizontal="center" vertical="center" wrapText="1"/>
    </xf>
    <xf numFmtId="170" fontId="9" fillId="0" borderId="46" xfId="1496" applyNumberFormat="1" applyFont="1" applyFill="1" applyBorder="1" applyAlignment="1">
      <alignment horizontal="center" vertical="center" wrapText="1"/>
    </xf>
    <xf numFmtId="0" fontId="9" fillId="24" borderId="34" xfId="1371" applyFont="1" applyFill="1" applyBorder="1" applyAlignment="1">
      <alignment horizontal="center" vertical="center" wrapText="1"/>
    </xf>
    <xf numFmtId="9" fontId="9" fillId="50" borderId="20" xfId="1496" applyFont="1" applyFill="1" applyBorder="1" applyAlignment="1">
      <alignment horizontal="center" vertical="center" wrapText="1"/>
    </xf>
    <xf numFmtId="9" fontId="9" fillId="50" borderId="32" xfId="1496" applyFont="1" applyFill="1" applyBorder="1" applyAlignment="1">
      <alignment horizontal="center" vertical="center" wrapText="1"/>
    </xf>
    <xf numFmtId="9" fontId="9" fillId="50" borderId="46" xfId="1496" applyFont="1" applyFill="1" applyBorder="1" applyAlignment="1">
      <alignment horizontal="center" vertical="center" wrapText="1"/>
    </xf>
    <xf numFmtId="0" fontId="9" fillId="50" borderId="22" xfId="1371" applyFont="1" applyFill="1" applyBorder="1" applyAlignment="1">
      <alignment horizontal="center" vertical="center"/>
    </xf>
    <xf numFmtId="0" fontId="9" fillId="50" borderId="23" xfId="1371" applyFont="1" applyFill="1" applyBorder="1" applyAlignment="1">
      <alignment horizontal="center" vertical="center"/>
    </xf>
    <xf numFmtId="0" fontId="9" fillId="50" borderId="24" xfId="1371" applyFont="1" applyFill="1" applyBorder="1" applyAlignment="1">
      <alignment horizontal="center" vertical="center"/>
    </xf>
    <xf numFmtId="0" fontId="8" fillId="52" borderId="36" xfId="1371" applyFont="1" applyFill="1" applyBorder="1" applyAlignment="1">
      <alignment horizontal="left" vertical="center" wrapText="1"/>
    </xf>
    <xf numFmtId="0" fontId="8" fillId="52" borderId="33" xfId="1371" applyFont="1" applyFill="1" applyBorder="1" applyAlignment="1">
      <alignment horizontal="left" vertical="center" wrapText="1"/>
    </xf>
    <xf numFmtId="0" fontId="8" fillId="52" borderId="10" xfId="1371" applyFont="1" applyFill="1" applyBorder="1" applyAlignment="1">
      <alignment horizontal="center" vertical="center"/>
    </xf>
    <xf numFmtId="9" fontId="8" fillId="52" borderId="10" xfId="1496" applyFont="1" applyFill="1" applyBorder="1" applyAlignment="1">
      <alignment horizontal="center" vertical="center"/>
    </xf>
    <xf numFmtId="9" fontId="8" fillId="52" borderId="18" xfId="1496" applyFont="1" applyFill="1" applyBorder="1" applyAlignment="1">
      <alignment horizontal="center" vertical="center"/>
    </xf>
    <xf numFmtId="0" fontId="9" fillId="50" borderId="10" xfId="1371" applyFont="1" applyFill="1" applyBorder="1" applyAlignment="1">
      <alignment horizontal="center" vertical="center" wrapText="1"/>
    </xf>
    <xf numFmtId="0" fontId="9" fillId="50" borderId="18" xfId="1371" applyFont="1" applyFill="1" applyBorder="1" applyAlignment="1">
      <alignment horizontal="center" vertical="center" wrapText="1"/>
    </xf>
    <xf numFmtId="0" fontId="9" fillId="50" borderId="10" xfId="1371" applyFont="1" applyFill="1" applyBorder="1" applyAlignment="1">
      <alignment horizontal="center" vertical="center"/>
    </xf>
    <xf numFmtId="0" fontId="9" fillId="50" borderId="18" xfId="1371" applyFont="1" applyFill="1" applyBorder="1" applyAlignment="1">
      <alignment horizontal="center" vertical="center"/>
    </xf>
    <xf numFmtId="49" fontId="9" fillId="24" borderId="20" xfId="1371" applyNumberFormat="1" applyFont="1" applyFill="1" applyBorder="1" applyAlignment="1">
      <alignment horizontal="center" vertical="center"/>
    </xf>
    <xf numFmtId="49" fontId="9" fillId="24" borderId="32" xfId="1371" applyNumberFormat="1" applyFont="1" applyFill="1" applyBorder="1" applyAlignment="1">
      <alignment horizontal="center" vertical="center"/>
    </xf>
    <xf numFmtId="0" fontId="9" fillId="50" borderId="10" xfId="1371" applyFont="1" applyFill="1" applyBorder="1" applyAlignment="1">
      <alignment horizontal="left" vertical="center" wrapText="1"/>
    </xf>
    <xf numFmtId="0" fontId="9" fillId="50" borderId="18" xfId="1371" applyFont="1" applyFill="1" applyBorder="1" applyAlignment="1">
      <alignment horizontal="left" vertical="center" wrapText="1"/>
    </xf>
    <xf numFmtId="0" fontId="14" fillId="50" borderId="10" xfId="1371" applyFont="1" applyFill="1" applyBorder="1" applyAlignment="1">
      <alignment horizontal="center" vertical="center"/>
    </xf>
    <xf numFmtId="0" fontId="14" fillId="50" borderId="18" xfId="1371" applyFont="1" applyFill="1" applyBorder="1" applyAlignment="1">
      <alignment horizontal="center" vertical="center"/>
    </xf>
    <xf numFmtId="9" fontId="9" fillId="24" borderId="10" xfId="1496" applyFont="1" applyFill="1" applyBorder="1" applyAlignment="1">
      <alignment horizontal="center" vertical="center"/>
    </xf>
    <xf numFmtId="0" fontId="8" fillId="50" borderId="10" xfId="1496" applyNumberFormat="1" applyFont="1" applyFill="1" applyBorder="1" applyAlignment="1">
      <alignment horizontal="center" vertical="center" wrapText="1"/>
    </xf>
    <xf numFmtId="0" fontId="8" fillId="50" borderId="18" xfId="1496" applyNumberFormat="1" applyFont="1" applyFill="1" applyBorder="1" applyAlignment="1">
      <alignment horizontal="center" vertical="center" wrapText="1"/>
    </xf>
    <xf numFmtId="0" fontId="9" fillId="50" borderId="20" xfId="1371" applyFont="1" applyFill="1" applyBorder="1" applyAlignment="1">
      <alignment horizontal="center" vertical="center"/>
    </xf>
    <xf numFmtId="0" fontId="9" fillId="50" borderId="32" xfId="1371" applyFont="1" applyFill="1" applyBorder="1" applyAlignment="1">
      <alignment horizontal="center" vertical="center"/>
    </xf>
    <xf numFmtId="0" fontId="9" fillId="50" borderId="46" xfId="1371" applyFont="1" applyFill="1" applyBorder="1" applyAlignment="1">
      <alignment horizontal="center" vertical="center"/>
    </xf>
    <xf numFmtId="0" fontId="11" fillId="24" borderId="14" xfId="1371" applyFont="1" applyFill="1" applyBorder="1" applyAlignment="1" applyProtection="1">
      <alignment horizontal="center" vertical="center"/>
    </xf>
    <xf numFmtId="0" fontId="11" fillId="24" borderId="0" xfId="1371" applyFont="1" applyFill="1" applyBorder="1" applyAlignment="1" applyProtection="1">
      <alignment horizontal="center" vertical="center"/>
    </xf>
    <xf numFmtId="0" fontId="11" fillId="24" borderId="15" xfId="1371" applyFont="1" applyFill="1" applyBorder="1" applyAlignment="1" applyProtection="1">
      <alignment horizontal="center" vertical="center"/>
    </xf>
    <xf numFmtId="0" fontId="57" fillId="0" borderId="47" xfId="1371" applyFont="1" applyFill="1" applyBorder="1" applyAlignment="1">
      <alignment horizontal="center" vertical="center"/>
    </xf>
    <xf numFmtId="0" fontId="57" fillId="0" borderId="23" xfId="1371" applyFont="1" applyFill="1" applyBorder="1" applyAlignment="1">
      <alignment horizontal="center" vertical="center"/>
    </xf>
    <xf numFmtId="0" fontId="57" fillId="0" borderId="45" xfId="1371" applyFont="1" applyFill="1" applyBorder="1" applyAlignment="1">
      <alignment horizontal="center" vertical="center"/>
    </xf>
    <xf numFmtId="0" fontId="57" fillId="63" borderId="16" xfId="1371" applyFont="1" applyFill="1" applyBorder="1" applyAlignment="1">
      <alignment horizontal="center" vertical="center"/>
    </xf>
    <xf numFmtId="0" fontId="57" fillId="63" borderId="10" xfId="1371" applyFont="1" applyFill="1" applyBorder="1" applyAlignment="1">
      <alignment horizontal="center" vertical="center"/>
    </xf>
    <xf numFmtId="0" fontId="57" fillId="63" borderId="18" xfId="1371" applyFont="1" applyFill="1" applyBorder="1" applyAlignment="1">
      <alignment horizontal="center" vertical="center"/>
    </xf>
    <xf numFmtId="0" fontId="9" fillId="0" borderId="10" xfId="1371" applyFont="1" applyBorder="1" applyAlignment="1">
      <alignment horizontal="left" vertical="center" wrapText="1"/>
    </xf>
    <xf numFmtId="1" fontId="8" fillId="50" borderId="10" xfId="1273" applyNumberFormat="1" applyFont="1" applyFill="1" applyBorder="1" applyAlignment="1">
      <alignment horizontal="center" vertical="center" wrapText="1"/>
    </xf>
    <xf numFmtId="1" fontId="8" fillId="50" borderId="18" xfId="1273" applyNumberFormat="1" applyFont="1" applyFill="1" applyBorder="1" applyAlignment="1">
      <alignment horizontal="center" vertical="center" wrapText="1"/>
    </xf>
    <xf numFmtId="0" fontId="8" fillId="52" borderId="19" xfId="1371" applyFont="1" applyFill="1" applyBorder="1" applyAlignment="1">
      <alignment horizontal="center" vertical="center" wrapText="1"/>
    </xf>
    <xf numFmtId="0" fontId="8" fillId="52" borderId="20" xfId="1371" applyFont="1" applyFill="1" applyBorder="1" applyAlignment="1">
      <alignment horizontal="center" vertical="center" wrapText="1"/>
    </xf>
    <xf numFmtId="0" fontId="8" fillId="52" borderId="34" xfId="1371" applyFont="1" applyFill="1" applyBorder="1" applyAlignment="1">
      <alignment horizontal="center" vertical="center" wrapText="1"/>
    </xf>
    <xf numFmtId="0" fontId="57" fillId="0" borderId="29" xfId="0" applyFont="1" applyFill="1" applyBorder="1" applyAlignment="1" applyProtection="1">
      <alignment horizontal="center" vertical="center" wrapText="1"/>
      <protection locked="0"/>
    </xf>
    <xf numFmtId="0" fontId="57" fillId="0" borderId="10" xfId="0" applyFont="1" applyBorder="1" applyAlignment="1" applyProtection="1">
      <alignment horizontal="center" vertical="center" wrapText="1"/>
      <protection locked="0"/>
    </xf>
    <xf numFmtId="0" fontId="54" fillId="0" borderId="42" xfId="0" applyFont="1" applyBorder="1" applyAlignment="1" applyProtection="1">
      <alignment horizontal="center"/>
      <protection locked="0"/>
    </xf>
    <xf numFmtId="0" fontId="54" fillId="0" borderId="16" xfId="0" applyFont="1" applyBorder="1" applyAlignment="1" applyProtection="1">
      <alignment horizontal="center"/>
      <protection locked="0"/>
    </xf>
    <xf numFmtId="0" fontId="55" fillId="0" borderId="30" xfId="0" applyFont="1" applyFill="1" applyBorder="1" applyAlignment="1" applyProtection="1">
      <alignment horizontal="center" vertical="center" wrapText="1"/>
      <protection locked="0"/>
    </xf>
    <xf numFmtId="0" fontId="55" fillId="0" borderId="18" xfId="0" applyFont="1" applyFill="1" applyBorder="1" applyAlignment="1" applyProtection="1">
      <alignment horizontal="center" vertical="center" wrapText="1"/>
      <protection locked="0"/>
    </xf>
    <xf numFmtId="0" fontId="57" fillId="50" borderId="10" xfId="0" applyFont="1" applyFill="1" applyBorder="1" applyAlignment="1" applyProtection="1">
      <alignment horizontal="center" vertical="center" wrapText="1"/>
      <protection locked="0"/>
    </xf>
    <xf numFmtId="0" fontId="49" fillId="52" borderId="10" xfId="0" applyFont="1" applyFill="1" applyBorder="1" applyAlignment="1">
      <alignment horizontal="center" vertical="center" wrapText="1"/>
    </xf>
    <xf numFmtId="0" fontId="37" fillId="64" borderId="26" xfId="0" applyFont="1" applyFill="1" applyBorder="1" applyAlignment="1">
      <alignment horizontal="center"/>
    </xf>
    <xf numFmtId="0" fontId="37" fillId="64" borderId="27" xfId="0" applyFont="1" applyFill="1" applyBorder="1" applyAlignment="1">
      <alignment horizontal="center"/>
    </xf>
    <xf numFmtId="0" fontId="49" fillId="53" borderId="17" xfId="0" applyFont="1" applyFill="1" applyBorder="1" applyAlignment="1">
      <alignment horizontal="center" vertical="center" wrapText="1"/>
    </xf>
    <xf numFmtId="0" fontId="49" fillId="53" borderId="19" xfId="0" applyFont="1" applyFill="1" applyBorder="1" applyAlignment="1">
      <alignment horizontal="center" vertical="center" wrapText="1"/>
    </xf>
    <xf numFmtId="0" fontId="49" fillId="52" borderId="17" xfId="0" applyFont="1" applyFill="1" applyBorder="1" applyAlignment="1">
      <alignment horizontal="center" vertical="center" wrapText="1"/>
    </xf>
    <xf numFmtId="0" fontId="49" fillId="52" borderId="19" xfId="0" applyFont="1" applyFill="1" applyBorder="1" applyAlignment="1">
      <alignment horizontal="center" vertical="center" wrapText="1"/>
    </xf>
    <xf numFmtId="0" fontId="49" fillId="52" borderId="22" xfId="0" applyFont="1" applyFill="1" applyBorder="1" applyAlignment="1">
      <alignment horizontal="center" vertical="center" wrapText="1"/>
    </xf>
    <xf numFmtId="0" fontId="49" fillId="52" borderId="26" xfId="0" applyFont="1" applyFill="1" applyBorder="1" applyAlignment="1">
      <alignment horizontal="center" vertical="center" wrapText="1"/>
    </xf>
    <xf numFmtId="0" fontId="72" fillId="59" borderId="20" xfId="0" applyFont="1" applyFill="1" applyBorder="1" applyAlignment="1">
      <alignment horizontal="center" vertical="center"/>
    </xf>
    <xf numFmtId="0" fontId="72" fillId="59" borderId="32" xfId="0" applyFont="1" applyFill="1" applyBorder="1" applyAlignment="1">
      <alignment horizontal="center" vertical="center"/>
    </xf>
    <xf numFmtId="0" fontId="72" fillId="59" borderId="34" xfId="0" applyFont="1" applyFill="1" applyBorder="1" applyAlignment="1">
      <alignment horizontal="center" vertical="center"/>
    </xf>
    <xf numFmtId="0" fontId="49" fillId="53" borderId="20" xfId="0" applyFont="1" applyFill="1" applyBorder="1" applyAlignment="1">
      <alignment horizontal="center" vertical="center" wrapText="1"/>
    </xf>
    <xf numFmtId="0" fontId="49" fillId="53" borderId="34" xfId="0" applyFont="1" applyFill="1" applyBorder="1" applyAlignment="1">
      <alignment horizontal="center" vertical="center" wrapText="1"/>
    </xf>
    <xf numFmtId="9" fontId="64" fillId="53" borderId="20" xfId="1495" applyFont="1" applyFill="1" applyBorder="1" applyAlignment="1">
      <alignment horizontal="center" vertical="center" wrapText="1"/>
    </xf>
    <xf numFmtId="9" fontId="64" fillId="53" borderId="34" xfId="1495" applyFont="1" applyFill="1" applyBorder="1" applyAlignment="1">
      <alignment horizontal="center" vertical="center" wrapText="1"/>
    </xf>
    <xf numFmtId="0" fontId="54" fillId="0" borderId="50" xfId="0" applyFont="1" applyBorder="1" applyAlignment="1" applyProtection="1">
      <alignment horizontal="center"/>
      <protection locked="0"/>
    </xf>
    <xf numFmtId="0" fontId="54" fillId="0" borderId="13" xfId="0" applyFont="1" applyBorder="1" applyAlignment="1" applyProtection="1">
      <alignment horizontal="center"/>
      <protection locked="0"/>
    </xf>
    <xf numFmtId="0" fontId="54" fillId="0" borderId="51" xfId="0" applyFont="1" applyBorder="1" applyAlignment="1" applyProtection="1">
      <alignment horizontal="center"/>
      <protection locked="0"/>
    </xf>
    <xf numFmtId="0" fontId="55" fillId="0" borderId="11" xfId="0" applyFont="1" applyFill="1" applyBorder="1" applyAlignment="1" applyProtection="1">
      <alignment horizontal="center" vertical="center" wrapText="1"/>
      <protection locked="0"/>
    </xf>
    <xf numFmtId="0" fontId="55" fillId="0" borderId="37" xfId="0" applyFont="1" applyFill="1" applyBorder="1" applyAlignment="1" applyProtection="1">
      <alignment horizontal="center" vertical="center" wrapText="1"/>
      <protection locked="0"/>
    </xf>
    <xf numFmtId="0" fontId="55" fillId="0" borderId="38" xfId="0" applyFont="1" applyFill="1" applyBorder="1" applyAlignment="1" applyProtection="1">
      <alignment horizontal="center" vertical="center" wrapText="1"/>
      <protection locked="0"/>
    </xf>
    <xf numFmtId="0" fontId="55" fillId="0" borderId="52" xfId="0" applyFont="1" applyFill="1" applyBorder="1" applyAlignment="1" applyProtection="1">
      <alignment horizontal="center" vertical="center" wrapText="1"/>
      <protection locked="0"/>
    </xf>
    <xf numFmtId="0" fontId="55" fillId="0" borderId="53" xfId="0" applyFont="1" applyFill="1" applyBorder="1" applyAlignment="1" applyProtection="1">
      <alignment horizontal="center" vertical="center" wrapText="1"/>
      <protection locked="0"/>
    </xf>
    <xf numFmtId="0" fontId="55" fillId="0" borderId="14" xfId="0" applyFont="1" applyFill="1" applyBorder="1" applyAlignment="1" applyProtection="1">
      <alignment horizontal="center" vertical="center" wrapText="1"/>
      <protection locked="0"/>
    </xf>
    <xf numFmtId="0" fontId="55" fillId="0" borderId="15" xfId="0" applyFont="1" applyFill="1" applyBorder="1" applyAlignment="1" applyProtection="1">
      <alignment horizontal="center" vertical="center" wrapText="1"/>
      <protection locked="0"/>
    </xf>
    <xf numFmtId="0" fontId="55" fillId="0" borderId="39" xfId="0" applyFont="1" applyFill="1" applyBorder="1" applyAlignment="1" applyProtection="1">
      <alignment horizontal="center" vertical="center" wrapText="1"/>
      <protection locked="0"/>
    </xf>
    <xf numFmtId="0" fontId="55" fillId="0" borderId="41" xfId="0" applyFont="1" applyFill="1" applyBorder="1" applyAlignment="1" applyProtection="1">
      <alignment horizontal="center" vertical="center" wrapText="1"/>
      <protection locked="0"/>
    </xf>
    <xf numFmtId="0" fontId="55" fillId="0" borderId="11" xfId="0" applyFont="1" applyBorder="1" applyAlignment="1" applyProtection="1">
      <alignment horizontal="center" vertical="center" wrapText="1"/>
      <protection locked="0"/>
    </xf>
    <xf numFmtId="0" fontId="55" fillId="0" borderId="37" xfId="0" applyFont="1" applyBorder="1" applyAlignment="1" applyProtection="1">
      <alignment horizontal="center" vertical="center" wrapText="1"/>
      <protection locked="0"/>
    </xf>
    <xf numFmtId="0" fontId="55" fillId="0" borderId="38" xfId="0" applyFont="1" applyBorder="1" applyAlignment="1" applyProtection="1">
      <alignment horizontal="center" vertical="center" wrapText="1"/>
      <protection locked="0"/>
    </xf>
    <xf numFmtId="0" fontId="49" fillId="50" borderId="11" xfId="0" applyFont="1" applyFill="1" applyBorder="1" applyAlignment="1">
      <alignment horizontal="center"/>
    </xf>
    <xf numFmtId="0" fontId="49" fillId="50" borderId="38" xfId="0" applyFont="1" applyFill="1" applyBorder="1" applyAlignment="1">
      <alignment horizontal="center"/>
    </xf>
    <xf numFmtId="0" fontId="50" fillId="0" borderId="11" xfId="0" applyFont="1" applyBorder="1" applyAlignment="1" applyProtection="1">
      <alignment horizontal="center" vertical="center" wrapText="1"/>
    </xf>
    <xf numFmtId="0" fontId="50" fillId="0" borderId="37" xfId="0" applyFont="1" applyBorder="1" applyAlignment="1" applyProtection="1">
      <alignment horizontal="center" vertical="center" wrapText="1"/>
    </xf>
    <xf numFmtId="0" fontId="50" fillId="0" borderId="38" xfId="0" applyFont="1" applyBorder="1" applyAlignment="1" applyProtection="1">
      <alignment horizontal="center" vertical="center" wrapText="1"/>
    </xf>
    <xf numFmtId="0" fontId="57" fillId="61" borderId="73" xfId="1371" applyFont="1" applyFill="1" applyBorder="1" applyAlignment="1" applyProtection="1">
      <alignment horizontal="center" vertical="center"/>
      <protection hidden="1"/>
    </xf>
    <xf numFmtId="0" fontId="57" fillId="61" borderId="71" xfId="1371" applyFont="1" applyFill="1" applyBorder="1" applyAlignment="1" applyProtection="1">
      <alignment horizontal="center" vertical="center"/>
      <protection hidden="1"/>
    </xf>
    <xf numFmtId="0" fontId="57" fillId="61" borderId="72" xfId="1371" applyFont="1" applyFill="1" applyBorder="1" applyAlignment="1" applyProtection="1">
      <alignment horizontal="center" vertical="center"/>
      <protection hidden="1"/>
    </xf>
    <xf numFmtId="0" fontId="70" fillId="50" borderId="198" xfId="1371" applyFont="1" applyFill="1" applyBorder="1" applyAlignment="1" applyProtection="1">
      <alignment horizontal="justify" vertical="center" wrapText="1"/>
      <protection locked="0" hidden="1"/>
    </xf>
    <xf numFmtId="0" fontId="70" fillId="50" borderId="192" xfId="1371" applyFont="1" applyFill="1" applyBorder="1" applyAlignment="1" applyProtection="1">
      <alignment horizontal="justify" vertical="center" wrapText="1"/>
      <protection locked="0" hidden="1"/>
    </xf>
    <xf numFmtId="0" fontId="70" fillId="50" borderId="193" xfId="1371" applyFont="1" applyFill="1" applyBorder="1" applyAlignment="1" applyProtection="1">
      <alignment horizontal="justify" vertical="center" wrapText="1"/>
      <protection locked="0" hidden="1"/>
    </xf>
    <xf numFmtId="0" fontId="5" fillId="50" borderId="198" xfId="1371" applyFont="1" applyFill="1" applyBorder="1" applyAlignment="1" applyProtection="1">
      <alignment horizontal="justify" vertical="center" wrapText="1"/>
      <protection locked="0" hidden="1"/>
    </xf>
    <xf numFmtId="0" fontId="5" fillId="50" borderId="192" xfId="1371" applyFont="1" applyFill="1" applyBorder="1" applyAlignment="1" applyProtection="1">
      <alignment horizontal="justify" vertical="center" wrapText="1"/>
      <protection locked="0" hidden="1"/>
    </xf>
    <xf numFmtId="0" fontId="5" fillId="50" borderId="193" xfId="1371" applyFont="1" applyFill="1" applyBorder="1" applyAlignment="1" applyProtection="1">
      <alignment horizontal="justify" vertical="center" wrapText="1"/>
      <protection locked="0" hidden="1"/>
    </xf>
    <xf numFmtId="0" fontId="12" fillId="0" borderId="71" xfId="1371" applyFont="1" applyBorder="1" applyAlignment="1" applyProtection="1">
      <alignment horizontal="center" vertical="center" wrapText="1"/>
      <protection locked="0" hidden="1"/>
    </xf>
    <xf numFmtId="0" fontId="12" fillId="0" borderId="72" xfId="1371" applyFont="1" applyBorder="1" applyAlignment="1" applyProtection="1">
      <alignment horizontal="center" vertical="center" wrapText="1"/>
      <protection locked="0" hidden="1"/>
    </xf>
    <xf numFmtId="0" fontId="12" fillId="0" borderId="66" xfId="1371" applyFont="1" applyBorder="1" applyAlignment="1" applyProtection="1">
      <alignment horizontal="center" vertical="center" wrapText="1"/>
      <protection locked="0" hidden="1"/>
    </xf>
    <xf numFmtId="0" fontId="12" fillId="0" borderId="67" xfId="1371" applyFont="1" applyBorder="1" applyAlignment="1" applyProtection="1">
      <alignment horizontal="center" vertical="center" wrapText="1"/>
      <protection locked="0" hidden="1"/>
    </xf>
    <xf numFmtId="0" fontId="8" fillId="61" borderId="79" xfId="1371" applyFont="1" applyFill="1" applyBorder="1" applyAlignment="1" applyProtection="1">
      <alignment horizontal="left" vertical="center" wrapText="1"/>
      <protection hidden="1"/>
    </xf>
    <xf numFmtId="0" fontId="8" fillId="61" borderId="33" xfId="1371" applyFont="1" applyFill="1" applyBorder="1" applyAlignment="1" applyProtection="1">
      <alignment horizontal="left" vertical="center" wrapText="1"/>
      <protection hidden="1"/>
    </xf>
    <xf numFmtId="0" fontId="8" fillId="61" borderId="71" xfId="1371" applyFont="1" applyFill="1" applyBorder="1" applyAlignment="1" applyProtection="1">
      <alignment horizontal="center" vertical="center" wrapText="1"/>
      <protection locked="0" hidden="1"/>
    </xf>
    <xf numFmtId="0" fontId="8" fillId="61" borderId="72" xfId="1371" applyFont="1" applyFill="1" applyBorder="1" applyAlignment="1" applyProtection="1">
      <alignment horizontal="center" vertical="center" wrapText="1"/>
      <protection locked="0" hidden="1"/>
    </xf>
    <xf numFmtId="0" fontId="5" fillId="0" borderId="82" xfId="1371" applyFont="1" applyFill="1" applyBorder="1" applyAlignment="1" applyProtection="1">
      <alignment horizontal="center" vertical="center"/>
      <protection hidden="1"/>
    </xf>
    <xf numFmtId="0" fontId="5" fillId="0" borderId="83" xfId="1371" applyFont="1" applyFill="1" applyBorder="1" applyAlignment="1" applyProtection="1">
      <alignment horizontal="center" vertical="center"/>
      <protection hidden="1"/>
    </xf>
    <xf numFmtId="0" fontId="5" fillId="0" borderId="84" xfId="1371" applyFont="1" applyFill="1" applyBorder="1" applyAlignment="1" applyProtection="1">
      <alignment horizontal="center" vertical="center"/>
      <protection hidden="1"/>
    </xf>
    <xf numFmtId="0" fontId="5" fillId="0" borderId="75" xfId="1371" applyFont="1" applyFill="1" applyBorder="1" applyAlignment="1" applyProtection="1">
      <alignment horizontal="center" vertical="center" wrapText="1"/>
      <protection hidden="1"/>
    </xf>
    <xf numFmtId="0" fontId="5" fillId="0" borderId="76" xfId="1371" applyFont="1" applyFill="1" applyBorder="1" applyAlignment="1" applyProtection="1">
      <alignment horizontal="center" vertical="center" wrapText="1"/>
      <protection hidden="1"/>
    </xf>
    <xf numFmtId="0" fontId="5" fillId="0" borderId="78" xfId="1371" applyFont="1" applyFill="1" applyBorder="1" applyAlignment="1" applyProtection="1">
      <alignment horizontal="center" vertical="center" wrapText="1"/>
      <protection hidden="1"/>
    </xf>
    <xf numFmtId="0" fontId="51" fillId="50" borderId="198" xfId="1371" applyFont="1" applyFill="1" applyBorder="1" applyAlignment="1" applyProtection="1">
      <alignment horizontal="justify" vertical="center" wrapText="1"/>
      <protection locked="0" hidden="1"/>
    </xf>
    <xf numFmtId="0" fontId="51" fillId="50" borderId="192" xfId="1371" applyFont="1" applyFill="1" applyBorder="1" applyAlignment="1" applyProtection="1">
      <alignment horizontal="justify" vertical="center" wrapText="1"/>
      <protection locked="0" hidden="1"/>
    </xf>
    <xf numFmtId="0" fontId="51" fillId="50" borderId="193" xfId="1371" applyFont="1" applyFill="1" applyBorder="1" applyAlignment="1" applyProtection="1">
      <alignment horizontal="justify" vertical="center" wrapText="1"/>
      <protection locked="0" hidden="1"/>
    </xf>
    <xf numFmtId="0" fontId="50" fillId="0" borderId="81" xfId="1371" applyFont="1" applyBorder="1" applyAlignment="1" applyProtection="1">
      <alignment horizontal="center" vertical="center"/>
      <protection hidden="1"/>
    </xf>
    <xf numFmtId="0" fontId="50" fillId="0" borderId="83" xfId="1371" applyFont="1" applyBorder="1" applyAlignment="1" applyProtection="1">
      <alignment horizontal="center" vertical="center"/>
      <protection hidden="1"/>
    </xf>
    <xf numFmtId="0" fontId="50" fillId="0" borderId="85" xfId="1371" applyFont="1" applyBorder="1" applyAlignment="1" applyProtection="1">
      <alignment horizontal="center" vertical="center"/>
      <protection hidden="1"/>
    </xf>
    <xf numFmtId="0" fontId="50" fillId="0" borderId="14" xfId="1371" applyFont="1" applyBorder="1" applyAlignment="1" applyProtection="1">
      <alignment horizontal="center" vertical="center"/>
      <protection hidden="1"/>
    </xf>
    <xf numFmtId="0" fontId="50" fillId="0" borderId="0" xfId="1371" applyFont="1" applyBorder="1" applyAlignment="1" applyProtection="1">
      <alignment horizontal="center" vertical="center"/>
      <protection hidden="1"/>
    </xf>
    <xf numFmtId="0" fontId="50" fillId="0" borderId="15" xfId="1371" applyFont="1" applyBorder="1" applyAlignment="1" applyProtection="1">
      <alignment horizontal="center" vertical="center"/>
      <protection hidden="1"/>
    </xf>
    <xf numFmtId="0" fontId="50" fillId="0" borderId="48" xfId="1371" applyFont="1" applyBorder="1" applyAlignment="1" applyProtection="1">
      <alignment horizontal="center" vertical="center"/>
      <protection hidden="1"/>
    </xf>
    <xf numFmtId="0" fontId="50" fillId="0" borderId="27" xfId="1371" applyFont="1" applyBorder="1" applyAlignment="1" applyProtection="1">
      <alignment horizontal="center" vertical="center"/>
      <protection hidden="1"/>
    </xf>
    <xf numFmtId="0" fontId="50" fillId="0" borderId="49" xfId="1371" applyFont="1" applyBorder="1" applyAlignment="1" applyProtection="1">
      <alignment horizontal="center" vertical="center"/>
      <protection hidden="1"/>
    </xf>
    <xf numFmtId="2" fontId="12" fillId="50" borderId="80" xfId="1495" applyNumberFormat="1" applyFont="1" applyFill="1" applyBorder="1" applyAlignment="1" applyProtection="1">
      <alignment horizontal="center" vertical="center" wrapText="1"/>
      <protection locked="0" hidden="1"/>
    </xf>
    <xf numFmtId="2" fontId="12" fillId="50" borderId="63" xfId="1495" applyNumberFormat="1" applyFont="1" applyFill="1" applyBorder="1" applyAlignment="1" applyProtection="1">
      <alignment horizontal="center" vertical="center" wrapText="1"/>
      <protection locked="0" hidden="1"/>
    </xf>
    <xf numFmtId="2" fontId="12" fillId="50" borderId="64" xfId="1495" applyNumberFormat="1" applyFont="1" applyFill="1" applyBorder="1" applyAlignment="1" applyProtection="1">
      <alignment horizontal="center" vertical="center" wrapText="1"/>
      <protection locked="0" hidden="1"/>
    </xf>
    <xf numFmtId="179" fontId="12" fillId="50" borderId="74" xfId="1250" applyNumberFormat="1" applyFont="1" applyFill="1" applyBorder="1" applyAlignment="1" applyProtection="1">
      <alignment horizontal="center" vertical="center" wrapText="1"/>
      <protection locked="0" hidden="1"/>
    </xf>
    <xf numFmtId="179" fontId="12" fillId="50" borderId="35" xfId="1250" applyNumberFormat="1" applyFont="1" applyFill="1" applyBorder="1" applyAlignment="1" applyProtection="1">
      <alignment horizontal="center" vertical="center" wrapText="1"/>
      <protection locked="0" hidden="1"/>
    </xf>
    <xf numFmtId="179" fontId="12" fillId="50" borderId="19" xfId="1250" applyNumberFormat="1" applyFont="1" applyFill="1" applyBorder="1" applyAlignment="1" applyProtection="1">
      <alignment horizontal="center" vertical="center" wrapText="1"/>
      <protection locked="0" hidden="1"/>
    </xf>
    <xf numFmtId="168" fontId="9" fillId="50" borderId="74" xfId="1250" applyFont="1" applyFill="1" applyBorder="1" applyAlignment="1" applyProtection="1">
      <alignment horizontal="center" vertical="center" wrapText="1"/>
      <protection locked="0" hidden="1"/>
    </xf>
    <xf numFmtId="168" fontId="9" fillId="50" borderId="35" xfId="1250" applyFont="1" applyFill="1" applyBorder="1" applyAlignment="1" applyProtection="1">
      <alignment horizontal="center" vertical="center" wrapText="1"/>
      <protection locked="0" hidden="1"/>
    </xf>
    <xf numFmtId="168" fontId="9" fillId="50" borderId="19" xfId="1250" applyFont="1" applyFill="1" applyBorder="1" applyAlignment="1" applyProtection="1">
      <alignment horizontal="center" vertical="center" wrapText="1"/>
      <protection locked="0" hidden="1"/>
    </xf>
    <xf numFmtId="14" fontId="5" fillId="0" borderId="75" xfId="1371" applyNumberFormat="1" applyFont="1" applyFill="1" applyBorder="1" applyAlignment="1" applyProtection="1">
      <alignment horizontal="center" vertical="center" wrapText="1"/>
      <protection hidden="1"/>
    </xf>
    <xf numFmtId="0" fontId="5" fillId="0" borderId="77" xfId="1371" applyFont="1" applyFill="1" applyBorder="1" applyAlignment="1" applyProtection="1">
      <alignment horizontal="center" vertical="center" wrapText="1"/>
      <protection hidden="1"/>
    </xf>
    <xf numFmtId="175" fontId="5" fillId="0" borderId="75" xfId="1496" applyNumberFormat="1" applyFont="1" applyFill="1" applyBorder="1" applyAlignment="1" applyProtection="1">
      <alignment horizontal="center" vertical="center" wrapText="1"/>
      <protection hidden="1"/>
    </xf>
    <xf numFmtId="175" fontId="5" fillId="0" borderId="76" xfId="1496" applyNumberFormat="1" applyFont="1" applyFill="1" applyBorder="1" applyAlignment="1" applyProtection="1">
      <alignment horizontal="center" vertical="center" wrapText="1"/>
      <protection hidden="1"/>
    </xf>
    <xf numFmtId="175" fontId="5" fillId="0" borderId="78" xfId="1496" applyNumberFormat="1" applyFont="1" applyFill="1" applyBorder="1" applyAlignment="1" applyProtection="1">
      <alignment horizontal="center" vertical="center" wrapText="1"/>
      <protection hidden="1"/>
    </xf>
    <xf numFmtId="0" fontId="5" fillId="50" borderId="71" xfId="1371" applyFont="1" applyFill="1" applyBorder="1" applyAlignment="1" applyProtection="1">
      <alignment horizontal="center" vertical="center" wrapText="1"/>
      <protection hidden="1"/>
    </xf>
    <xf numFmtId="0" fontId="5" fillId="50" borderId="72" xfId="1371" applyFont="1" applyFill="1" applyBorder="1" applyAlignment="1" applyProtection="1">
      <alignment horizontal="center" vertical="center" wrapText="1"/>
      <protection hidden="1"/>
    </xf>
    <xf numFmtId="0" fontId="5" fillId="0" borderId="71" xfId="1371" applyFont="1" applyBorder="1" applyAlignment="1" applyProtection="1">
      <alignment horizontal="center" vertical="center"/>
      <protection hidden="1"/>
    </xf>
    <xf numFmtId="0" fontId="77" fillId="0" borderId="71" xfId="1371" applyFont="1" applyBorder="1" applyAlignment="1" applyProtection="1">
      <alignment horizontal="center" vertical="center"/>
      <protection hidden="1"/>
    </xf>
    <xf numFmtId="0" fontId="77" fillId="0" borderId="72" xfId="1371" applyFont="1" applyBorder="1" applyAlignment="1" applyProtection="1">
      <alignment horizontal="center" vertical="center"/>
      <protection hidden="1"/>
    </xf>
    <xf numFmtId="0" fontId="8" fillId="61" borderId="73" xfId="1371" applyFont="1" applyFill="1" applyBorder="1" applyAlignment="1" applyProtection="1">
      <alignment horizontal="left" vertical="center" wrapText="1"/>
      <protection hidden="1"/>
    </xf>
    <xf numFmtId="0" fontId="8" fillId="61" borderId="71" xfId="1371" applyFont="1" applyFill="1" applyBorder="1" applyAlignment="1" applyProtection="1">
      <alignment horizontal="center" vertical="center"/>
      <protection hidden="1"/>
    </xf>
    <xf numFmtId="9" fontId="8" fillId="61" borderId="71" xfId="1496" applyFont="1" applyFill="1" applyBorder="1" applyAlignment="1" applyProtection="1">
      <alignment horizontal="center" vertical="center"/>
      <protection hidden="1"/>
    </xf>
    <xf numFmtId="9" fontId="8" fillId="61" borderId="72" xfId="1496" applyFont="1" applyFill="1" applyBorder="1" applyAlignment="1" applyProtection="1">
      <alignment horizontal="center" vertical="center"/>
      <protection hidden="1"/>
    </xf>
    <xf numFmtId="0" fontId="5" fillId="0" borderId="71" xfId="1371" applyFont="1" applyBorder="1" applyAlignment="1" applyProtection="1">
      <alignment horizontal="center" vertical="center" wrapText="1"/>
      <protection hidden="1"/>
    </xf>
    <xf numFmtId="0" fontId="5" fillId="0" borderId="72" xfId="1371" applyFont="1" applyBorder="1" applyAlignment="1" applyProtection="1">
      <alignment horizontal="center" vertical="center" wrapText="1"/>
      <protection hidden="1"/>
    </xf>
    <xf numFmtId="0" fontId="5" fillId="0" borderId="75" xfId="1371" applyFont="1" applyBorder="1" applyAlignment="1" applyProtection="1">
      <alignment horizontal="center" vertical="center"/>
      <protection hidden="1"/>
    </xf>
    <xf numFmtId="0" fontId="5" fillId="0" borderId="76" xfId="1371" applyFont="1" applyBorder="1" applyAlignment="1" applyProtection="1">
      <alignment horizontal="center" vertical="center"/>
      <protection hidden="1"/>
    </xf>
    <xf numFmtId="0" fontId="5" fillId="0" borderId="77" xfId="1371" applyFont="1" applyBorder="1" applyAlignment="1" applyProtection="1">
      <alignment horizontal="center" vertical="center"/>
      <protection hidden="1"/>
    </xf>
    <xf numFmtId="0" fontId="5" fillId="50" borderId="71" xfId="1371" applyFont="1" applyFill="1" applyBorder="1" applyAlignment="1" applyProtection="1">
      <alignment horizontal="center" vertical="center"/>
      <protection hidden="1"/>
    </xf>
    <xf numFmtId="0" fontId="5" fillId="50" borderId="72" xfId="1371" applyFont="1" applyFill="1" applyBorder="1" applyAlignment="1" applyProtection="1">
      <alignment horizontal="center" vertical="center"/>
      <protection hidden="1"/>
    </xf>
    <xf numFmtId="0" fontId="5" fillId="0" borderId="75" xfId="1371" applyFont="1" applyBorder="1" applyAlignment="1" applyProtection="1">
      <alignment horizontal="justify" vertical="center" wrapText="1"/>
      <protection hidden="1"/>
    </xf>
    <xf numFmtId="0" fontId="5" fillId="0" borderId="76" xfId="1371" applyFont="1" applyBorder="1" applyAlignment="1" applyProtection="1">
      <alignment horizontal="justify" vertical="center" wrapText="1"/>
      <protection hidden="1"/>
    </xf>
    <xf numFmtId="0" fontId="5" fillId="0" borderId="77" xfId="1371" applyFont="1" applyBorder="1" applyAlignment="1" applyProtection="1">
      <alignment horizontal="justify" vertical="center" wrapText="1"/>
      <protection hidden="1"/>
    </xf>
    <xf numFmtId="0" fontId="5" fillId="0" borderId="75" xfId="1371" applyFont="1" applyBorder="1" applyAlignment="1" applyProtection="1">
      <alignment horizontal="center" vertical="center" wrapText="1"/>
      <protection hidden="1"/>
    </xf>
    <xf numFmtId="0" fontId="5" fillId="0" borderId="76" xfId="1371" applyFont="1" applyBorder="1" applyAlignment="1" applyProtection="1">
      <alignment horizontal="center" vertical="center" wrapText="1"/>
      <protection hidden="1"/>
    </xf>
    <xf numFmtId="0" fontId="5" fillId="0" borderId="78" xfId="1371" applyFont="1" applyBorder="1" applyAlignment="1" applyProtection="1">
      <alignment horizontal="center" vertical="center" wrapText="1"/>
      <protection hidden="1"/>
    </xf>
    <xf numFmtId="14" fontId="5" fillId="0" borderId="76" xfId="1371" applyNumberFormat="1" applyFont="1" applyFill="1" applyBorder="1" applyAlignment="1" applyProtection="1">
      <alignment horizontal="center" vertical="center" wrapText="1"/>
      <protection hidden="1"/>
    </xf>
    <xf numFmtId="14" fontId="5" fillId="0" borderId="77" xfId="1371" applyNumberFormat="1" applyFont="1" applyFill="1" applyBorder="1" applyAlignment="1" applyProtection="1">
      <alignment horizontal="center" vertical="center" wrapText="1"/>
      <protection hidden="1"/>
    </xf>
    <xf numFmtId="1" fontId="5" fillId="0" borderId="71" xfId="1273" applyNumberFormat="1" applyFont="1" applyFill="1" applyBorder="1" applyAlignment="1" applyProtection="1">
      <alignment horizontal="center" vertical="center" wrapText="1"/>
      <protection hidden="1"/>
    </xf>
    <xf numFmtId="1" fontId="5" fillId="0" borderId="72" xfId="1273" applyNumberFormat="1" applyFont="1" applyFill="1" applyBorder="1" applyAlignment="1" applyProtection="1">
      <alignment horizontal="center" vertical="center" wrapText="1"/>
      <protection hidden="1"/>
    </xf>
    <xf numFmtId="9" fontId="5" fillId="0" borderId="71" xfId="1496" applyFont="1" applyFill="1" applyBorder="1" applyAlignment="1" applyProtection="1">
      <alignment horizontal="center" vertical="center"/>
      <protection hidden="1"/>
    </xf>
    <xf numFmtId="0" fontId="5" fillId="0" borderId="71" xfId="1496" applyNumberFormat="1" applyFont="1" applyFill="1" applyBorder="1" applyAlignment="1" applyProtection="1">
      <alignment horizontal="center" vertical="center" wrapText="1"/>
      <protection hidden="1"/>
    </xf>
    <xf numFmtId="0" fontId="5" fillId="0" borderId="72" xfId="1496" applyNumberFormat="1" applyFont="1" applyFill="1" applyBorder="1" applyAlignment="1" applyProtection="1">
      <alignment horizontal="center" vertical="center" wrapText="1"/>
      <protection hidden="1"/>
    </xf>
    <xf numFmtId="0" fontId="5" fillId="0" borderId="71" xfId="1371" applyFont="1" applyFill="1" applyBorder="1" applyAlignment="1" applyProtection="1">
      <alignment horizontal="center" vertical="center" wrapText="1"/>
      <protection hidden="1"/>
    </xf>
    <xf numFmtId="0" fontId="5" fillId="0" borderId="72" xfId="1371" applyFont="1" applyFill="1" applyBorder="1" applyAlignment="1" applyProtection="1">
      <alignment horizontal="center" vertical="center" wrapText="1"/>
      <protection hidden="1"/>
    </xf>
    <xf numFmtId="0" fontId="5" fillId="0" borderId="71" xfId="1371" applyFont="1" applyFill="1" applyBorder="1" applyAlignment="1" applyProtection="1">
      <alignment horizontal="center" vertical="center"/>
      <protection hidden="1"/>
    </xf>
    <xf numFmtId="0" fontId="5" fillId="0" borderId="72" xfId="1371" applyFont="1" applyFill="1" applyBorder="1" applyAlignment="1" applyProtection="1">
      <alignment horizontal="center" vertical="center"/>
      <protection hidden="1"/>
    </xf>
    <xf numFmtId="49" fontId="5" fillId="0" borderId="71" xfId="1371" applyNumberFormat="1" applyFont="1" applyFill="1" applyBorder="1" applyAlignment="1" applyProtection="1">
      <alignment horizontal="center" vertical="center"/>
      <protection hidden="1"/>
    </xf>
    <xf numFmtId="0" fontId="66" fillId="24" borderId="33" xfId="1371" applyFont="1" applyFill="1" applyBorder="1" applyAlignment="1" applyProtection="1">
      <alignment horizontal="center" vertical="center"/>
      <protection hidden="1"/>
    </xf>
    <xf numFmtId="0" fontId="66" fillId="24" borderId="19" xfId="1371" applyFont="1" applyFill="1" applyBorder="1" applyAlignment="1" applyProtection="1">
      <alignment horizontal="center" vertical="center"/>
      <protection hidden="1"/>
    </xf>
    <xf numFmtId="0" fontId="66" fillId="24" borderId="64" xfId="1371" applyFont="1" applyFill="1" applyBorder="1" applyAlignment="1" applyProtection="1">
      <alignment horizontal="center" vertical="center"/>
      <protection hidden="1"/>
    </xf>
    <xf numFmtId="0" fontId="8" fillId="61" borderId="71" xfId="1371" applyFont="1" applyFill="1" applyBorder="1" applyAlignment="1" applyProtection="1">
      <alignment horizontal="center" vertical="center" wrapText="1"/>
      <protection hidden="1"/>
    </xf>
    <xf numFmtId="0" fontId="73" fillId="0" borderId="42" xfId="0" applyFont="1" applyBorder="1" applyAlignment="1" applyProtection="1">
      <alignment horizontal="center" wrapText="1"/>
      <protection locked="0" hidden="1"/>
    </xf>
    <xf numFmtId="0" fontId="73" fillId="0" borderId="73" xfId="0" applyFont="1" applyBorder="1" applyAlignment="1" applyProtection="1">
      <alignment horizontal="center" wrapText="1"/>
      <protection locked="0" hidden="1"/>
    </xf>
    <xf numFmtId="0" fontId="73" fillId="0" borderId="65" xfId="0" applyFont="1" applyBorder="1" applyAlignment="1" applyProtection="1">
      <alignment horizontal="center" wrapText="1"/>
      <protection locked="0" hidden="1"/>
    </xf>
    <xf numFmtId="0" fontId="57" fillId="0" borderId="29" xfId="0" applyFont="1" applyBorder="1" applyAlignment="1" applyProtection="1">
      <alignment horizontal="center" vertical="center" wrapText="1"/>
      <protection locked="0" hidden="1"/>
    </xf>
    <xf numFmtId="0" fontId="55" fillId="0" borderId="30" xfId="0" applyFont="1" applyBorder="1" applyAlignment="1" applyProtection="1">
      <alignment horizontal="center" vertical="center" wrapText="1"/>
      <protection locked="0" hidden="1"/>
    </xf>
    <xf numFmtId="0" fontId="55" fillId="0" borderId="72" xfId="0" applyFont="1" applyBorder="1" applyAlignment="1" applyProtection="1">
      <alignment horizontal="center" vertical="center" wrapText="1"/>
      <protection locked="0" hidden="1"/>
    </xf>
    <xf numFmtId="0" fontId="55" fillId="0" borderId="67" xfId="0" applyFont="1" applyBorder="1" applyAlignment="1" applyProtection="1">
      <alignment horizontal="center" vertical="center" wrapText="1"/>
      <protection locked="0" hidden="1"/>
    </xf>
    <xf numFmtId="0" fontId="75" fillId="0" borderId="71" xfId="0" applyFont="1" applyBorder="1" applyAlignment="1" applyProtection="1">
      <alignment horizontal="center" vertical="center" wrapText="1"/>
      <protection locked="0" hidden="1"/>
    </xf>
    <xf numFmtId="0" fontId="75" fillId="0" borderId="66" xfId="0" applyFont="1" applyBorder="1" applyAlignment="1" applyProtection="1">
      <alignment horizontal="center" vertical="center" wrapText="1"/>
      <protection locked="0" hidden="1"/>
    </xf>
    <xf numFmtId="0" fontId="9" fillId="0" borderId="128" xfId="1371" applyFont="1" applyBorder="1" applyAlignment="1" applyProtection="1">
      <alignment horizontal="center" vertical="center" wrapText="1"/>
      <protection locked="0" hidden="1"/>
    </xf>
    <xf numFmtId="0" fontId="9" fillId="0" borderId="129" xfId="1371" applyFont="1" applyBorder="1" applyAlignment="1" applyProtection="1">
      <alignment horizontal="center" vertical="center" wrapText="1"/>
      <protection locked="0" hidden="1"/>
    </xf>
    <xf numFmtId="0" fontId="9" fillId="0" borderId="117" xfId="1371" applyFont="1" applyBorder="1" applyAlignment="1" applyProtection="1">
      <alignment horizontal="center" vertical="center" wrapText="1"/>
      <protection locked="0" hidden="1"/>
    </xf>
    <xf numFmtId="0" fontId="9" fillId="0" borderId="118" xfId="1371" applyFont="1" applyBorder="1" applyAlignment="1" applyProtection="1">
      <alignment horizontal="center" vertical="center" wrapText="1"/>
      <protection locked="0" hidden="1"/>
    </xf>
    <xf numFmtId="0" fontId="9" fillId="0" borderId="119" xfId="1371" applyFont="1" applyBorder="1" applyAlignment="1" applyProtection="1">
      <alignment horizontal="center" vertical="center" wrapText="1"/>
      <protection locked="0" hidden="1"/>
    </xf>
    <xf numFmtId="0" fontId="9" fillId="0" borderId="71" xfId="1371" applyFont="1" applyBorder="1" applyAlignment="1" applyProtection="1">
      <alignment horizontal="center" vertical="center" wrapText="1"/>
      <protection locked="0" hidden="1"/>
    </xf>
    <xf numFmtId="0" fontId="9" fillId="0" borderId="72" xfId="1371" applyFont="1" applyBorder="1" applyAlignment="1" applyProtection="1">
      <alignment horizontal="center" vertical="center" wrapText="1"/>
      <protection locked="0" hidden="1"/>
    </xf>
    <xf numFmtId="0" fontId="5" fillId="50" borderId="82" xfId="1371" applyFont="1" applyFill="1" applyBorder="1" applyAlignment="1" applyProtection="1">
      <alignment horizontal="center" vertical="center"/>
      <protection hidden="1"/>
    </xf>
    <xf numFmtId="0" fontId="5" fillId="50" borderId="83" xfId="1371" applyFont="1" applyFill="1" applyBorder="1" applyAlignment="1" applyProtection="1">
      <alignment horizontal="center" vertical="center"/>
      <protection hidden="1"/>
    </xf>
    <xf numFmtId="0" fontId="5" fillId="50" borderId="84" xfId="1371" applyFont="1" applyFill="1" applyBorder="1" applyAlignment="1" applyProtection="1">
      <alignment horizontal="center" vertical="center"/>
      <protection hidden="1"/>
    </xf>
    <xf numFmtId="2" fontId="9" fillId="50" borderId="80" xfId="1495" applyNumberFormat="1" applyFont="1" applyFill="1" applyBorder="1" applyAlignment="1" applyProtection="1">
      <alignment horizontal="center" vertical="center" wrapText="1"/>
      <protection locked="0" hidden="1"/>
    </xf>
    <xf numFmtId="2" fontId="9" fillId="50" borderId="63" xfId="1495" applyNumberFormat="1" applyFont="1" applyFill="1" applyBorder="1" applyAlignment="1" applyProtection="1">
      <alignment horizontal="center" vertical="center" wrapText="1"/>
      <protection locked="0" hidden="1"/>
    </xf>
    <xf numFmtId="2" fontId="9" fillId="50" borderId="64" xfId="1495" applyNumberFormat="1" applyFont="1" applyFill="1" applyBorder="1" applyAlignment="1" applyProtection="1">
      <alignment horizontal="center" vertical="center" wrapText="1"/>
      <protection locked="0" hidden="1"/>
    </xf>
    <xf numFmtId="0" fontId="54" fillId="0" borderId="75" xfId="1371" applyFont="1" applyFill="1" applyBorder="1" applyAlignment="1" applyProtection="1">
      <alignment horizontal="justify" vertical="center" wrapText="1"/>
      <protection locked="0" hidden="1"/>
    </xf>
    <xf numFmtId="0" fontId="54" fillId="0" borderId="76" xfId="1371" applyFont="1" applyFill="1" applyBorder="1" applyAlignment="1" applyProtection="1">
      <alignment horizontal="justify" vertical="center" wrapText="1"/>
      <protection locked="0" hidden="1"/>
    </xf>
    <xf numFmtId="0" fontId="54" fillId="0" borderId="78" xfId="1371" applyFont="1" applyFill="1" applyBorder="1" applyAlignment="1" applyProtection="1">
      <alignment horizontal="justify" vertical="center" wrapText="1"/>
      <protection locked="0" hidden="1"/>
    </xf>
    <xf numFmtId="0" fontId="70" fillId="50" borderId="198" xfId="1371" applyFont="1" applyFill="1" applyBorder="1" applyAlignment="1" applyProtection="1">
      <alignment horizontal="center" vertical="center" wrapText="1"/>
      <protection locked="0" hidden="1"/>
    </xf>
    <xf numFmtId="0" fontId="70" fillId="50" borderId="192" xfId="1371" applyFont="1" applyFill="1" applyBorder="1" applyAlignment="1" applyProtection="1">
      <alignment horizontal="center" vertical="center" wrapText="1"/>
      <protection locked="0" hidden="1"/>
    </xf>
    <xf numFmtId="0" fontId="70" fillId="50" borderId="193" xfId="1371" applyFont="1" applyFill="1" applyBorder="1" applyAlignment="1" applyProtection="1">
      <alignment horizontal="center" vertical="center" wrapText="1"/>
      <protection locked="0" hidden="1"/>
    </xf>
    <xf numFmtId="14" fontId="5" fillId="50" borderId="75" xfId="1371" applyNumberFormat="1" applyFont="1" applyFill="1" applyBorder="1" applyAlignment="1" applyProtection="1">
      <alignment horizontal="center" vertical="center" wrapText="1"/>
      <protection hidden="1"/>
    </xf>
    <xf numFmtId="0" fontId="5" fillId="50" borderId="76" xfId="1371" applyFont="1" applyFill="1" applyBorder="1" applyAlignment="1" applyProtection="1">
      <alignment horizontal="center" vertical="center" wrapText="1"/>
      <protection hidden="1"/>
    </xf>
    <xf numFmtId="0" fontId="5" fillId="50" borderId="77" xfId="1371" applyFont="1" applyFill="1" applyBorder="1" applyAlignment="1" applyProtection="1">
      <alignment horizontal="center" vertical="center" wrapText="1"/>
      <protection hidden="1"/>
    </xf>
    <xf numFmtId="4" fontId="5" fillId="50" borderId="75" xfId="1496" applyNumberFormat="1" applyFont="1" applyFill="1" applyBorder="1" applyAlignment="1" applyProtection="1">
      <alignment horizontal="center" vertical="center" wrapText="1"/>
      <protection hidden="1"/>
    </xf>
    <xf numFmtId="4" fontId="5" fillId="50" borderId="76" xfId="1496" applyNumberFormat="1" applyFont="1" applyFill="1" applyBorder="1" applyAlignment="1" applyProtection="1">
      <alignment horizontal="center" vertical="center" wrapText="1"/>
      <protection hidden="1"/>
    </xf>
    <xf numFmtId="4" fontId="5" fillId="50" borderId="78" xfId="1496" applyNumberFormat="1" applyFont="1" applyFill="1" applyBorder="1" applyAlignment="1" applyProtection="1">
      <alignment horizontal="center" vertical="center" wrapText="1"/>
      <protection hidden="1"/>
    </xf>
    <xf numFmtId="0" fontId="5" fillId="50" borderId="75" xfId="1371" applyFont="1" applyFill="1" applyBorder="1" applyAlignment="1" applyProtection="1">
      <alignment horizontal="justify" vertical="center" wrapText="1"/>
      <protection hidden="1"/>
    </xf>
    <xf numFmtId="0" fontId="5" fillId="50" borderId="76" xfId="1371" applyFont="1" applyFill="1" applyBorder="1" applyAlignment="1" applyProtection="1">
      <alignment horizontal="justify" vertical="center" wrapText="1"/>
      <protection hidden="1"/>
    </xf>
    <xf numFmtId="0" fontId="5" fillId="50" borderId="77" xfId="1371" applyFont="1" applyFill="1" applyBorder="1" applyAlignment="1" applyProtection="1">
      <alignment horizontal="justify" vertical="center" wrapText="1"/>
      <protection hidden="1"/>
    </xf>
    <xf numFmtId="0" fontId="5" fillId="50" borderId="75" xfId="1371" applyFont="1" applyFill="1" applyBorder="1" applyAlignment="1" applyProtection="1">
      <alignment horizontal="center" vertical="center" wrapText="1"/>
      <protection hidden="1"/>
    </xf>
    <xf numFmtId="0" fontId="5" fillId="50" borderId="78" xfId="1371" applyFont="1" applyFill="1" applyBorder="1" applyAlignment="1" applyProtection="1">
      <alignment horizontal="center" vertical="center" wrapText="1"/>
      <protection hidden="1"/>
    </xf>
    <xf numFmtId="14" fontId="5" fillId="50" borderId="76" xfId="1371" applyNumberFormat="1" applyFont="1" applyFill="1" applyBorder="1" applyAlignment="1" applyProtection="1">
      <alignment horizontal="center" vertical="center" wrapText="1"/>
      <protection hidden="1"/>
    </xf>
    <xf numFmtId="14" fontId="5" fillId="50" borderId="77" xfId="1371" applyNumberFormat="1" applyFont="1" applyFill="1" applyBorder="1" applyAlignment="1" applyProtection="1">
      <alignment horizontal="center" vertical="center" wrapText="1"/>
      <protection hidden="1"/>
    </xf>
    <xf numFmtId="0" fontId="75" fillId="0" borderId="29" xfId="0" applyFont="1" applyBorder="1" applyAlignment="1" applyProtection="1">
      <alignment horizontal="center" vertical="center" wrapText="1"/>
      <protection locked="0" hidden="1"/>
    </xf>
    <xf numFmtId="0" fontId="54" fillId="50" borderId="198" xfId="1371" applyFont="1" applyFill="1" applyBorder="1" applyAlignment="1" applyProtection="1">
      <alignment horizontal="justify" vertical="center" wrapText="1"/>
      <protection locked="0"/>
    </xf>
    <xf numFmtId="0" fontId="54" fillId="50" borderId="192" xfId="1371" applyFont="1" applyFill="1" applyBorder="1" applyAlignment="1" applyProtection="1">
      <alignment horizontal="justify" vertical="center" wrapText="1"/>
      <protection locked="0"/>
    </xf>
    <xf numFmtId="0" fontId="54" fillId="50" borderId="34" xfId="1371" applyFont="1" applyFill="1" applyBorder="1" applyAlignment="1" applyProtection="1">
      <alignment horizontal="justify" vertical="center" wrapText="1"/>
      <protection locked="0"/>
    </xf>
    <xf numFmtId="0" fontId="54" fillId="0" borderId="198" xfId="1371" applyFont="1" applyBorder="1" applyAlignment="1" applyProtection="1">
      <alignment horizontal="justify" vertical="center" wrapText="1"/>
      <protection locked="0"/>
    </xf>
    <xf numFmtId="0" fontId="54" fillId="0" borderId="192" xfId="1371" applyFont="1" applyBorder="1" applyAlignment="1" applyProtection="1">
      <alignment horizontal="justify" vertical="center" wrapText="1"/>
      <protection locked="0"/>
    </xf>
    <xf numFmtId="0" fontId="54" fillId="0" borderId="34" xfId="1371" applyFont="1" applyBorder="1" applyAlignment="1" applyProtection="1">
      <alignment horizontal="justify" vertical="center" wrapText="1"/>
      <protection locked="0"/>
    </xf>
    <xf numFmtId="0" fontId="51" fillId="0" borderId="198" xfId="1371" applyFont="1" applyBorder="1" applyAlignment="1" applyProtection="1">
      <alignment horizontal="justify" vertical="center" wrapText="1"/>
      <protection locked="0"/>
    </xf>
    <xf numFmtId="0" fontId="51" fillId="0" borderId="192" xfId="1371" applyFont="1" applyBorder="1" applyAlignment="1" applyProtection="1">
      <alignment horizontal="justify" vertical="center" wrapText="1"/>
      <protection locked="0"/>
    </xf>
    <xf numFmtId="0" fontId="51" fillId="0" borderId="34" xfId="1371" applyFont="1" applyBorder="1" applyAlignment="1" applyProtection="1">
      <alignment horizontal="justify" vertical="center" wrapText="1"/>
      <protection locked="0"/>
    </xf>
    <xf numFmtId="0" fontId="9" fillId="0" borderId="198" xfId="1371" applyFont="1" applyBorder="1" applyAlignment="1" applyProtection="1">
      <alignment horizontal="justify" vertical="center" wrapText="1"/>
      <protection locked="0"/>
    </xf>
    <xf numFmtId="0" fontId="9" fillId="0" borderId="192" xfId="1371" applyFont="1" applyBorder="1" applyAlignment="1" applyProtection="1">
      <alignment horizontal="justify" vertical="center" wrapText="1"/>
      <protection locked="0"/>
    </xf>
    <xf numFmtId="0" fontId="9" fillId="0" borderId="193" xfId="1371" applyFont="1" applyBorder="1" applyAlignment="1" applyProtection="1">
      <alignment horizontal="justify" vertical="center" wrapText="1"/>
      <protection locked="0"/>
    </xf>
    <xf numFmtId="0" fontId="12" fillId="0" borderId="20" xfId="1371" applyFont="1" applyBorder="1" applyAlignment="1">
      <alignment horizontal="center" vertical="center"/>
    </xf>
    <xf numFmtId="0" fontId="12" fillId="0" borderId="32" xfId="1371" applyFont="1" applyBorder="1" applyAlignment="1">
      <alignment horizontal="center" vertical="center"/>
    </xf>
    <xf numFmtId="0" fontId="12" fillId="0" borderId="46" xfId="1371" applyFont="1" applyBorder="1" applyAlignment="1">
      <alignment horizontal="center" vertical="center"/>
    </xf>
    <xf numFmtId="0" fontId="12" fillId="0" borderId="198" xfId="1371" applyFont="1" applyBorder="1" applyAlignment="1" applyProtection="1">
      <alignment horizontal="center" vertical="center" wrapText="1"/>
      <protection locked="0"/>
    </xf>
    <xf numFmtId="0" fontId="12" fillId="0" borderId="192" xfId="1371" applyFont="1" applyBorder="1" applyAlignment="1" applyProtection="1">
      <alignment horizontal="center" vertical="center" wrapText="1"/>
      <protection locked="0"/>
    </xf>
    <xf numFmtId="0" fontId="12" fillId="0" borderId="193" xfId="1371" applyFont="1" applyBorder="1" applyAlignment="1" applyProtection="1">
      <alignment horizontal="center" vertical="center" wrapText="1"/>
      <protection locked="0"/>
    </xf>
    <xf numFmtId="0" fontId="12" fillId="0" borderId="34" xfId="1371" applyFont="1" applyBorder="1" applyAlignment="1" applyProtection="1">
      <alignment horizontal="center" vertical="center" wrapText="1"/>
      <protection locked="0"/>
    </xf>
    <xf numFmtId="0" fontId="12" fillId="0" borderId="10" xfId="1371" applyFont="1" applyBorder="1" applyAlignment="1" applyProtection="1">
      <alignment horizontal="center" vertical="center" wrapText="1"/>
      <protection locked="0"/>
    </xf>
    <xf numFmtId="0" fontId="12" fillId="0" borderId="18" xfId="1371" applyFont="1" applyBorder="1" applyAlignment="1" applyProtection="1">
      <alignment horizontal="center" vertical="center" wrapText="1"/>
      <protection locked="0"/>
    </xf>
    <xf numFmtId="0" fontId="5" fillId="50" borderId="82" xfId="1371" applyFont="1" applyFill="1" applyBorder="1" applyAlignment="1" applyProtection="1">
      <alignment horizontal="center" vertical="center" wrapText="1"/>
      <protection hidden="1"/>
    </xf>
    <xf numFmtId="0" fontId="5" fillId="50" borderId="83" xfId="1371" applyFont="1" applyFill="1" applyBorder="1" applyAlignment="1" applyProtection="1">
      <alignment horizontal="center" vertical="center" wrapText="1"/>
      <protection hidden="1"/>
    </xf>
    <xf numFmtId="0" fontId="5" fillId="50" borderId="84" xfId="1371" applyFont="1" applyFill="1" applyBorder="1" applyAlignment="1" applyProtection="1">
      <alignment horizontal="center" vertical="center" wrapText="1"/>
      <protection hidden="1"/>
    </xf>
    <xf numFmtId="0" fontId="50" fillId="61" borderId="73" xfId="1371" applyFont="1" applyFill="1" applyBorder="1" applyAlignment="1" applyProtection="1">
      <alignment horizontal="center" vertical="center"/>
      <protection hidden="1"/>
    </xf>
    <xf numFmtId="0" fontId="50" fillId="61" borderId="71" xfId="1371" applyFont="1" applyFill="1" applyBorder="1" applyAlignment="1" applyProtection="1">
      <alignment horizontal="center" vertical="center"/>
      <protection hidden="1"/>
    </xf>
    <xf numFmtId="0" fontId="50" fillId="61" borderId="72" xfId="1371" applyFont="1" applyFill="1" applyBorder="1" applyAlignment="1" applyProtection="1">
      <alignment horizontal="center" vertical="center"/>
      <protection hidden="1"/>
    </xf>
    <xf numFmtId="14" fontId="5" fillId="0" borderId="75" xfId="1371" applyNumberFormat="1" applyFont="1" applyBorder="1" applyAlignment="1" applyProtection="1">
      <alignment horizontal="center" vertical="center" wrapText="1"/>
      <protection hidden="1"/>
    </xf>
    <xf numFmtId="0" fontId="5" fillId="0" borderId="77" xfId="1371" applyFont="1" applyBorder="1" applyAlignment="1" applyProtection="1">
      <alignment horizontal="center" vertical="center" wrapText="1"/>
      <protection hidden="1"/>
    </xf>
    <xf numFmtId="176" fontId="5" fillId="24" borderId="75" xfId="1250" applyNumberFormat="1" applyFont="1" applyFill="1" applyBorder="1" applyAlignment="1" applyProtection="1">
      <alignment horizontal="center" vertical="center" wrapText="1"/>
      <protection hidden="1"/>
    </xf>
    <xf numFmtId="176" fontId="5" fillId="24" borderId="76" xfId="1250" applyNumberFormat="1" applyFont="1" applyFill="1" applyBorder="1" applyAlignment="1" applyProtection="1">
      <alignment horizontal="center" vertical="center" wrapText="1"/>
      <protection hidden="1"/>
    </xf>
    <xf numFmtId="176" fontId="5" fillId="24" borderId="78" xfId="1250" applyNumberFormat="1" applyFont="1" applyFill="1" applyBorder="1" applyAlignment="1" applyProtection="1">
      <alignment horizontal="center" vertical="center" wrapText="1"/>
      <protection hidden="1"/>
    </xf>
    <xf numFmtId="0" fontId="77" fillId="0" borderId="71" xfId="1371" applyFont="1" applyBorder="1" applyAlignment="1" applyProtection="1">
      <alignment horizontal="center" vertical="center" wrapText="1"/>
      <protection hidden="1"/>
    </xf>
    <xf numFmtId="0" fontId="77" fillId="0" borderId="72" xfId="1371" applyFont="1" applyBorder="1" applyAlignment="1" applyProtection="1">
      <alignment horizontal="center" vertical="center" wrapText="1"/>
      <protection hidden="1"/>
    </xf>
    <xf numFmtId="14" fontId="5" fillId="0" borderId="76" xfId="1371" applyNumberFormat="1" applyFont="1" applyBorder="1" applyAlignment="1" applyProtection="1">
      <alignment horizontal="center" vertical="center" wrapText="1"/>
      <protection hidden="1"/>
    </xf>
    <xf numFmtId="14" fontId="5" fillId="0" borderId="77" xfId="1371" applyNumberFormat="1" applyFont="1" applyBorder="1" applyAlignment="1" applyProtection="1">
      <alignment horizontal="center" vertical="center" wrapText="1"/>
      <protection hidden="1"/>
    </xf>
    <xf numFmtId="9" fontId="5" fillId="0" borderId="71" xfId="1496" applyFont="1" applyFill="1" applyBorder="1" applyAlignment="1" applyProtection="1">
      <alignment horizontal="center" vertical="center" wrapText="1"/>
      <protection hidden="1"/>
    </xf>
    <xf numFmtId="49" fontId="5" fillId="0" borderId="71" xfId="1371" applyNumberFormat="1" applyFont="1" applyBorder="1" applyAlignment="1" applyProtection="1">
      <alignment horizontal="center" vertical="center" wrapText="1"/>
      <protection hidden="1"/>
    </xf>
    <xf numFmtId="0" fontId="5" fillId="50" borderId="71" xfId="1371" applyFont="1" applyFill="1" applyBorder="1" applyAlignment="1" applyProtection="1">
      <alignment horizontal="left" vertical="center" wrapText="1"/>
      <protection hidden="1"/>
    </xf>
    <xf numFmtId="0" fontId="5" fillId="50" borderId="72" xfId="1371" applyFont="1" applyFill="1" applyBorder="1" applyAlignment="1" applyProtection="1">
      <alignment horizontal="left" vertical="center" wrapText="1"/>
      <protection hidden="1"/>
    </xf>
    <xf numFmtId="0" fontId="57" fillId="0" borderId="71" xfId="0" applyFont="1" applyBorder="1" applyAlignment="1" applyProtection="1">
      <alignment horizontal="center" vertical="center" wrapText="1"/>
      <protection locked="0" hidden="1"/>
    </xf>
    <xf numFmtId="0" fontId="59" fillId="0" borderId="198" xfId="1371" applyFont="1" applyBorder="1" applyAlignment="1" applyProtection="1">
      <alignment horizontal="center" vertical="center" wrapText="1"/>
      <protection locked="0" hidden="1"/>
    </xf>
    <xf numFmtId="0" fontId="59" fillId="0" borderId="192" xfId="1371" applyFont="1" applyBorder="1" applyAlignment="1" applyProtection="1">
      <alignment horizontal="center" vertical="center" wrapText="1"/>
      <protection locked="0" hidden="1"/>
    </xf>
    <xf numFmtId="0" fontId="59" fillId="0" borderId="193" xfId="1371" applyFont="1" applyBorder="1" applyAlignment="1" applyProtection="1">
      <alignment horizontal="center" vertical="center" wrapText="1"/>
      <protection locked="0" hidden="1"/>
    </xf>
    <xf numFmtId="0" fontId="12" fillId="0" borderId="198" xfId="1371" applyFont="1" applyBorder="1" applyAlignment="1" applyProtection="1">
      <alignment horizontal="center" vertical="center" wrapText="1"/>
      <protection locked="0" hidden="1"/>
    </xf>
    <xf numFmtId="0" fontId="12" fillId="0" borderId="192" xfId="1371" applyFont="1" applyBorder="1" applyAlignment="1" applyProtection="1">
      <alignment horizontal="center" vertical="center" wrapText="1"/>
      <protection locked="0" hidden="1"/>
    </xf>
    <xf numFmtId="0" fontId="12" fillId="0" borderId="193" xfId="1371" applyFont="1" applyBorder="1" applyAlignment="1" applyProtection="1">
      <alignment horizontal="center" vertical="center" wrapText="1"/>
      <protection locked="0" hidden="1"/>
    </xf>
    <xf numFmtId="0" fontId="9" fillId="0" borderId="104" xfId="1371" applyFont="1" applyBorder="1" applyAlignment="1" applyProtection="1">
      <alignment horizontal="center" vertical="center"/>
      <protection hidden="1"/>
    </xf>
    <xf numFmtId="0" fontId="9" fillId="0" borderId="105" xfId="1371" applyFont="1" applyBorder="1" applyAlignment="1" applyProtection="1">
      <alignment horizontal="center" vertical="center"/>
      <protection hidden="1"/>
    </xf>
    <xf numFmtId="0" fontId="9" fillId="0" borderId="106" xfId="1371" applyFont="1" applyBorder="1" applyAlignment="1" applyProtection="1">
      <alignment horizontal="center" vertical="center"/>
      <protection hidden="1"/>
    </xf>
    <xf numFmtId="0" fontId="9" fillId="0" borderId="198" xfId="1371" applyFont="1" applyBorder="1" applyAlignment="1" applyProtection="1">
      <alignment horizontal="center" vertical="center" wrapText="1"/>
      <protection locked="0" hidden="1"/>
    </xf>
    <xf numFmtId="0" fontId="9" fillId="0" borderId="192" xfId="1371" applyFont="1" applyBorder="1" applyAlignment="1" applyProtection="1">
      <alignment horizontal="center" vertical="center" wrapText="1"/>
      <protection locked="0" hidden="1"/>
    </xf>
    <xf numFmtId="0" fontId="9" fillId="0" borderId="193" xfId="1371" applyFont="1" applyBorder="1" applyAlignment="1" applyProtection="1">
      <alignment horizontal="center" vertical="center" wrapText="1"/>
      <protection locked="0" hidden="1"/>
    </xf>
    <xf numFmtId="0" fontId="9" fillId="0" borderId="102" xfId="1371" applyFont="1" applyBorder="1" applyAlignment="1" applyProtection="1">
      <alignment horizontal="center" vertical="center" wrapText="1"/>
      <protection locked="0" hidden="1"/>
    </xf>
    <xf numFmtId="0" fontId="9" fillId="0" borderId="103" xfId="1371" applyFont="1" applyBorder="1" applyAlignment="1" applyProtection="1">
      <alignment horizontal="center" vertical="center" wrapText="1"/>
      <protection locked="0" hidden="1"/>
    </xf>
    <xf numFmtId="0" fontId="59" fillId="50" borderId="198" xfId="1371" applyFont="1" applyFill="1" applyBorder="1" applyAlignment="1" applyProtection="1">
      <alignment horizontal="justify" vertical="top" wrapText="1"/>
      <protection locked="0" hidden="1"/>
    </xf>
    <xf numFmtId="0" fontId="59" fillId="50" borderId="192" xfId="1371" applyFont="1" applyFill="1" applyBorder="1" applyAlignment="1" applyProtection="1">
      <alignment horizontal="justify" vertical="top" wrapText="1"/>
      <protection locked="0" hidden="1"/>
    </xf>
    <xf numFmtId="0" fontId="59" fillId="50" borderId="193" xfId="1371" applyFont="1" applyFill="1" applyBorder="1" applyAlignment="1" applyProtection="1">
      <alignment horizontal="justify" vertical="top" wrapText="1"/>
      <protection locked="0" hidden="1"/>
    </xf>
    <xf numFmtId="0" fontId="9" fillId="50" borderId="82" xfId="1371" applyFont="1" applyFill="1" applyBorder="1" applyAlignment="1" applyProtection="1">
      <alignment horizontal="center" vertical="center"/>
      <protection hidden="1"/>
    </xf>
    <xf numFmtId="0" fontId="9" fillId="50" borderId="83" xfId="1371" applyFont="1" applyFill="1" applyBorder="1" applyAlignment="1" applyProtection="1">
      <alignment horizontal="center" vertical="center"/>
      <protection hidden="1"/>
    </xf>
    <xf numFmtId="0" fontId="9" fillId="50" borderId="84" xfId="1371" applyFont="1" applyFill="1" applyBorder="1" applyAlignment="1" applyProtection="1">
      <alignment horizontal="center" vertical="center"/>
      <protection hidden="1"/>
    </xf>
    <xf numFmtId="0" fontId="9" fillId="0" borderId="75" xfId="1371" applyFont="1" applyBorder="1" applyAlignment="1" applyProtection="1">
      <alignment horizontal="center" vertical="center" wrapText="1"/>
      <protection hidden="1"/>
    </xf>
    <xf numFmtId="0" fontId="9" fillId="0" borderId="76" xfId="1371" applyFont="1" applyBorder="1" applyAlignment="1" applyProtection="1">
      <alignment horizontal="center" vertical="center" wrapText="1"/>
      <protection hidden="1"/>
    </xf>
    <xf numFmtId="0" fontId="9" fillId="0" borderId="78" xfId="1371" applyFont="1" applyBorder="1" applyAlignment="1" applyProtection="1">
      <alignment horizontal="center" vertical="center" wrapText="1"/>
      <protection hidden="1"/>
    </xf>
    <xf numFmtId="9" fontId="4" fillId="50" borderId="74" xfId="1495" applyFont="1" applyFill="1" applyBorder="1" applyAlignment="1" applyProtection="1">
      <alignment horizontal="center" vertical="center" wrapText="1"/>
      <protection locked="0" hidden="1"/>
    </xf>
    <xf numFmtId="9" fontId="4" fillId="50" borderId="35" xfId="1495" applyFont="1" applyFill="1" applyBorder="1" applyAlignment="1" applyProtection="1">
      <alignment horizontal="center" vertical="center" wrapText="1"/>
      <protection locked="0" hidden="1"/>
    </xf>
    <xf numFmtId="9" fontId="4" fillId="50" borderId="19" xfId="1495" applyFont="1" applyFill="1" applyBorder="1" applyAlignment="1" applyProtection="1">
      <alignment horizontal="center" vertical="center" wrapText="1"/>
      <protection locked="0" hidden="1"/>
    </xf>
    <xf numFmtId="168" fontId="4" fillId="50" borderId="80" xfId="1250" applyFont="1" applyFill="1" applyBorder="1" applyAlignment="1" applyProtection="1">
      <alignment horizontal="center" vertical="center" wrapText="1"/>
      <protection locked="0" hidden="1"/>
    </xf>
    <xf numFmtId="168" fontId="4" fillId="50" borderId="63" xfId="1250" applyFont="1" applyFill="1" applyBorder="1" applyAlignment="1" applyProtection="1">
      <alignment horizontal="center" vertical="center" wrapText="1"/>
      <protection locked="0" hidden="1"/>
    </xf>
    <xf numFmtId="168" fontId="4" fillId="50" borderId="64" xfId="1250" applyFont="1" applyFill="1" applyBorder="1" applyAlignment="1" applyProtection="1">
      <alignment horizontal="center" vertical="center" wrapText="1"/>
      <protection locked="0" hidden="1"/>
    </xf>
    <xf numFmtId="14" fontId="9" fillId="0" borderId="75" xfId="1371" applyNumberFormat="1" applyFont="1" applyBorder="1" applyAlignment="1" applyProtection="1">
      <alignment horizontal="center" vertical="center" wrapText="1"/>
      <protection hidden="1"/>
    </xf>
    <xf numFmtId="0" fontId="9" fillId="0" borderId="77" xfId="1371" applyFont="1" applyBorder="1" applyAlignment="1" applyProtection="1">
      <alignment horizontal="center" vertical="center" wrapText="1"/>
      <protection hidden="1"/>
    </xf>
    <xf numFmtId="9" fontId="9" fillId="24" borderId="75" xfId="1495" applyFont="1" applyFill="1" applyBorder="1" applyAlignment="1" applyProtection="1">
      <alignment horizontal="center" vertical="center" wrapText="1"/>
      <protection hidden="1"/>
    </xf>
    <xf numFmtId="9" fontId="9" fillId="24" borderId="76" xfId="1495" applyFont="1" applyFill="1" applyBorder="1" applyAlignment="1" applyProtection="1">
      <alignment horizontal="center" vertical="center" wrapText="1"/>
      <protection hidden="1"/>
    </xf>
    <xf numFmtId="9" fontId="9" fillId="24" borderId="78" xfId="1495" applyFont="1" applyFill="1" applyBorder="1" applyAlignment="1" applyProtection="1">
      <alignment horizontal="center" vertical="center" wrapText="1"/>
      <protection hidden="1"/>
    </xf>
    <xf numFmtId="0" fontId="9" fillId="0" borderId="71" xfId="1371" applyFont="1" applyBorder="1" applyAlignment="1" applyProtection="1">
      <alignment horizontal="center" vertical="center" wrapText="1"/>
      <protection hidden="1"/>
    </xf>
    <xf numFmtId="0" fontId="9" fillId="0" borderId="72" xfId="1371" applyFont="1" applyBorder="1" applyAlignment="1" applyProtection="1">
      <alignment horizontal="center" vertical="center" wrapText="1"/>
      <protection hidden="1"/>
    </xf>
    <xf numFmtId="0" fontId="9" fillId="0" borderId="71" xfId="1371" applyFont="1" applyBorder="1" applyAlignment="1" applyProtection="1">
      <alignment horizontal="center" vertical="center"/>
      <protection hidden="1"/>
    </xf>
    <xf numFmtId="0" fontId="14" fillId="0" borderId="71" xfId="1371" applyFont="1" applyBorder="1" applyAlignment="1" applyProtection="1">
      <alignment horizontal="center" vertical="center"/>
      <protection hidden="1"/>
    </xf>
    <xf numFmtId="0" fontId="14" fillId="0" borderId="72" xfId="1371" applyFont="1" applyBorder="1" applyAlignment="1" applyProtection="1">
      <alignment horizontal="center" vertical="center"/>
      <protection hidden="1"/>
    </xf>
    <xf numFmtId="0" fontId="9" fillId="0" borderId="75" xfId="1371" applyFont="1" applyBorder="1" applyAlignment="1" applyProtection="1">
      <alignment horizontal="center" vertical="center"/>
      <protection hidden="1"/>
    </xf>
    <xf numFmtId="0" fontId="9" fillId="0" borderId="76" xfId="1371" applyFont="1" applyBorder="1" applyAlignment="1" applyProtection="1">
      <alignment horizontal="center" vertical="center"/>
      <protection hidden="1"/>
    </xf>
    <xf numFmtId="0" fontId="9" fillId="0" borderId="77" xfId="1371" applyFont="1" applyBorder="1" applyAlignment="1" applyProtection="1">
      <alignment horizontal="center" vertical="center"/>
      <protection hidden="1"/>
    </xf>
    <xf numFmtId="0" fontId="9" fillId="50" borderId="71" xfId="1371" applyFont="1" applyFill="1" applyBorder="1" applyAlignment="1" applyProtection="1">
      <alignment horizontal="center" vertical="center"/>
      <protection hidden="1"/>
    </xf>
    <xf numFmtId="0" fontId="9" fillId="50" borderId="72" xfId="1371" applyFont="1" applyFill="1" applyBorder="1" applyAlignment="1" applyProtection="1">
      <alignment horizontal="center" vertical="center"/>
      <protection hidden="1"/>
    </xf>
    <xf numFmtId="0" fontId="9" fillId="0" borderId="75" xfId="1371" applyFont="1" applyBorder="1" applyAlignment="1" applyProtection="1">
      <alignment horizontal="justify" vertical="center" wrapText="1"/>
      <protection hidden="1"/>
    </xf>
    <xf numFmtId="0" fontId="9" fillId="0" borderId="76" xfId="1371" applyFont="1" applyBorder="1" applyAlignment="1" applyProtection="1">
      <alignment horizontal="justify" vertical="center" wrapText="1"/>
      <protection hidden="1"/>
    </xf>
    <xf numFmtId="0" fontId="9" fillId="0" borderId="77" xfId="1371" applyFont="1" applyBorder="1" applyAlignment="1" applyProtection="1">
      <alignment horizontal="justify" vertical="center" wrapText="1"/>
      <protection hidden="1"/>
    </xf>
    <xf numFmtId="14" fontId="9" fillId="0" borderId="76" xfId="1371" applyNumberFormat="1" applyFont="1" applyBorder="1" applyAlignment="1" applyProtection="1">
      <alignment horizontal="center" vertical="center" wrapText="1"/>
      <protection hidden="1"/>
    </xf>
    <xf numFmtId="14" fontId="9" fillId="0" borderId="77" xfId="1371" applyNumberFormat="1" applyFont="1" applyBorder="1" applyAlignment="1" applyProtection="1">
      <alignment horizontal="center" vertical="center" wrapText="1"/>
      <protection hidden="1"/>
    </xf>
    <xf numFmtId="0" fontId="9" fillId="50" borderId="71" xfId="1371" applyFont="1" applyFill="1" applyBorder="1" applyAlignment="1" applyProtection="1">
      <alignment horizontal="center" vertical="center" wrapText="1"/>
      <protection hidden="1"/>
    </xf>
    <xf numFmtId="0" fontId="9" fillId="50" borderId="72" xfId="1371" applyFont="1" applyFill="1" applyBorder="1" applyAlignment="1" applyProtection="1">
      <alignment horizontal="center" vertical="center" wrapText="1"/>
      <protection hidden="1"/>
    </xf>
    <xf numFmtId="1" fontId="9" fillId="0" borderId="71" xfId="1273" applyNumberFormat="1" applyFont="1" applyFill="1" applyBorder="1" applyAlignment="1" applyProtection="1">
      <alignment horizontal="center" vertical="center" wrapText="1"/>
      <protection hidden="1"/>
    </xf>
    <xf numFmtId="1" fontId="9" fillId="0" borderId="72" xfId="1273" applyNumberFormat="1" applyFont="1" applyFill="1" applyBorder="1" applyAlignment="1" applyProtection="1">
      <alignment horizontal="center" vertical="center" wrapText="1"/>
      <protection hidden="1"/>
    </xf>
    <xf numFmtId="9" fontId="9" fillId="0" borderId="71" xfId="1496" applyFont="1" applyFill="1" applyBorder="1" applyAlignment="1" applyProtection="1">
      <alignment horizontal="center" vertical="center"/>
      <protection hidden="1"/>
    </xf>
    <xf numFmtId="0" fontId="9" fillId="0" borderId="71" xfId="1496" applyNumberFormat="1" applyFont="1" applyFill="1" applyBorder="1" applyAlignment="1" applyProtection="1">
      <alignment horizontal="center" vertical="center" wrapText="1"/>
      <protection hidden="1"/>
    </xf>
    <xf numFmtId="0" fontId="9" fillId="0" borderId="72" xfId="1496" applyNumberFormat="1" applyFont="1" applyFill="1" applyBorder="1" applyAlignment="1" applyProtection="1">
      <alignment horizontal="center" vertical="center" wrapText="1"/>
      <protection hidden="1"/>
    </xf>
    <xf numFmtId="0" fontId="9" fillId="0" borderId="72" xfId="1371" applyFont="1" applyBorder="1" applyAlignment="1" applyProtection="1">
      <alignment horizontal="center" vertical="center"/>
      <protection hidden="1"/>
    </xf>
    <xf numFmtId="0" fontId="8" fillId="50" borderId="71" xfId="1371" applyFont="1" applyFill="1" applyBorder="1" applyAlignment="1" applyProtection="1">
      <alignment horizontal="center" vertical="center" wrapText="1"/>
      <protection hidden="1"/>
    </xf>
    <xf numFmtId="49" fontId="9" fillId="0" borderId="71" xfId="1371" applyNumberFormat="1" applyFont="1" applyBorder="1" applyAlignment="1" applyProtection="1">
      <alignment horizontal="center" vertical="center"/>
      <protection hidden="1"/>
    </xf>
    <xf numFmtId="0" fontId="9" fillId="0" borderId="71" xfId="1371" applyFont="1" applyBorder="1" applyAlignment="1" applyProtection="1">
      <alignment horizontal="left" vertical="center" wrapText="1"/>
      <protection hidden="1"/>
    </xf>
    <xf numFmtId="0" fontId="9" fillId="0" borderId="72" xfId="1371" applyFont="1" applyBorder="1" applyAlignment="1" applyProtection="1">
      <alignment horizontal="left" vertical="center" wrapText="1"/>
      <protection hidden="1"/>
    </xf>
    <xf numFmtId="0" fontId="5" fillId="0" borderId="71" xfId="1371" applyFont="1" applyBorder="1" applyAlignment="1" applyProtection="1">
      <alignment horizontal="center" vertical="center" wrapText="1"/>
      <protection locked="0" hidden="1"/>
    </xf>
    <xf numFmtId="0" fontId="5" fillId="0" borderId="72" xfId="1371" applyFont="1" applyBorder="1" applyAlignment="1" applyProtection="1">
      <alignment horizontal="center" vertical="center" wrapText="1"/>
      <protection locked="0" hidden="1"/>
    </xf>
    <xf numFmtId="0" fontId="54" fillId="50" borderId="198" xfId="1371" applyFont="1" applyFill="1" applyBorder="1" applyAlignment="1" applyProtection="1">
      <alignment horizontal="justify" vertical="center" wrapText="1"/>
      <protection locked="0" hidden="1"/>
    </xf>
    <xf numFmtId="0" fontId="54" fillId="50" borderId="192" xfId="1371" applyFont="1" applyFill="1" applyBorder="1" applyAlignment="1" applyProtection="1">
      <alignment horizontal="justify" vertical="center" wrapText="1"/>
      <protection locked="0" hidden="1"/>
    </xf>
    <xf numFmtId="0" fontId="54" fillId="50" borderId="193" xfId="1371" applyFont="1" applyFill="1" applyBorder="1" applyAlignment="1" applyProtection="1">
      <alignment horizontal="justify" vertical="center" wrapText="1"/>
      <protection locked="0" hidden="1"/>
    </xf>
    <xf numFmtId="0" fontId="59" fillId="50" borderId="198" xfId="1371" applyFont="1" applyFill="1" applyBorder="1" applyAlignment="1" applyProtection="1">
      <alignment horizontal="justify" vertical="center" wrapText="1"/>
      <protection locked="0" hidden="1"/>
    </xf>
    <xf numFmtId="0" fontId="59" fillId="50" borderId="192" xfId="1371" applyFont="1" applyFill="1" applyBorder="1" applyAlignment="1" applyProtection="1">
      <alignment horizontal="justify" vertical="center" wrapText="1"/>
      <protection locked="0" hidden="1"/>
    </xf>
    <xf numFmtId="0" fontId="59" fillId="50" borderId="193" xfId="1371" applyFont="1" applyFill="1" applyBorder="1" applyAlignment="1" applyProtection="1">
      <alignment horizontal="justify" vertical="center" wrapText="1"/>
      <protection locked="0" hidden="1"/>
    </xf>
    <xf numFmtId="0" fontId="5" fillId="0" borderId="75" xfId="1371" applyFont="1" applyBorder="1" applyAlignment="1" applyProtection="1">
      <alignment horizontal="left" vertical="center" wrapText="1"/>
      <protection hidden="1"/>
    </xf>
    <xf numFmtId="0" fontId="5" fillId="0" borderId="76" xfId="1371" applyFont="1" applyBorder="1" applyAlignment="1" applyProtection="1">
      <alignment horizontal="left" vertical="center" wrapText="1"/>
      <protection hidden="1"/>
    </xf>
    <xf numFmtId="0" fontId="5" fillId="0" borderId="78" xfId="1371" applyFont="1" applyBorder="1" applyAlignment="1" applyProtection="1">
      <alignment horizontal="left" vertical="center" wrapText="1"/>
      <protection hidden="1"/>
    </xf>
    <xf numFmtId="0" fontId="5" fillId="0" borderId="72" xfId="1371" applyFont="1" applyBorder="1" applyAlignment="1" applyProtection="1">
      <alignment horizontal="center" vertical="center"/>
      <protection hidden="1"/>
    </xf>
    <xf numFmtId="0" fontId="70" fillId="0" borderId="71" xfId="1371" applyFont="1" applyBorder="1" applyAlignment="1" applyProtection="1">
      <alignment horizontal="left" vertical="center" wrapText="1"/>
      <protection hidden="1"/>
    </xf>
    <xf numFmtId="0" fontId="78" fillId="0" borderId="71" xfId="1371" applyFont="1" applyBorder="1" applyAlignment="1" applyProtection="1">
      <alignment horizontal="left" vertical="center" wrapText="1"/>
      <protection hidden="1"/>
    </xf>
    <xf numFmtId="0" fontId="78" fillId="0" borderId="72" xfId="1371" applyFont="1" applyBorder="1" applyAlignment="1" applyProtection="1">
      <alignment horizontal="left" vertical="center" wrapText="1"/>
      <protection hidden="1"/>
    </xf>
    <xf numFmtId="168" fontId="12" fillId="50" borderId="74" xfId="1250" applyNumberFormat="1" applyFont="1" applyFill="1" applyBorder="1" applyAlignment="1" applyProtection="1">
      <alignment horizontal="center" vertical="center" wrapText="1"/>
      <protection locked="0" hidden="1"/>
    </xf>
    <xf numFmtId="168" fontId="12" fillId="50" borderId="35" xfId="1250" applyNumberFormat="1" applyFont="1" applyFill="1" applyBorder="1" applyAlignment="1" applyProtection="1">
      <alignment horizontal="center" vertical="center" wrapText="1"/>
      <protection locked="0" hidden="1"/>
    </xf>
    <xf numFmtId="168" fontId="12" fillId="50" borderId="19" xfId="1250" applyNumberFormat="1" applyFont="1" applyFill="1" applyBorder="1" applyAlignment="1" applyProtection="1">
      <alignment horizontal="center" vertical="center" wrapText="1"/>
      <protection locked="0" hidden="1"/>
    </xf>
    <xf numFmtId="168" fontId="12" fillId="50" borderId="80" xfId="1250" applyFont="1" applyFill="1" applyBorder="1" applyAlignment="1" applyProtection="1">
      <alignment horizontal="center" vertical="center" wrapText="1"/>
      <protection locked="0" hidden="1"/>
    </xf>
    <xf numFmtId="168" fontId="12" fillId="50" borderId="63" xfId="1250" applyFont="1" applyFill="1" applyBorder="1" applyAlignment="1" applyProtection="1">
      <alignment horizontal="center" vertical="center" wrapText="1"/>
      <protection locked="0" hidden="1"/>
    </xf>
    <xf numFmtId="168" fontId="12" fillId="50" borderId="64" xfId="1250" applyFont="1" applyFill="1" applyBorder="1" applyAlignment="1" applyProtection="1">
      <alignment horizontal="center" vertical="center" wrapText="1"/>
      <protection locked="0" hidden="1"/>
    </xf>
    <xf numFmtId="0" fontId="51" fillId="50" borderId="128" xfId="1371" applyFont="1" applyFill="1" applyBorder="1" applyAlignment="1" applyProtection="1">
      <alignment horizontal="justify" vertical="center" wrapText="1"/>
      <protection locked="0" hidden="1"/>
    </xf>
    <xf numFmtId="0" fontId="54" fillId="0" borderId="198" xfId="1371" applyFont="1" applyBorder="1" applyAlignment="1" applyProtection="1">
      <alignment horizontal="left" vertical="center" wrapText="1"/>
      <protection locked="0" hidden="1"/>
    </xf>
    <xf numFmtId="0" fontId="54" fillId="0" borderId="192" xfId="1371" applyFont="1" applyBorder="1" applyAlignment="1" applyProtection="1">
      <alignment horizontal="left" vertical="center" wrapText="1"/>
      <protection locked="0" hidden="1"/>
    </xf>
    <xf numFmtId="0" fontId="54" fillId="0" borderId="193" xfId="1371" applyFont="1" applyBorder="1" applyAlignment="1" applyProtection="1">
      <alignment horizontal="left" vertical="center" wrapText="1"/>
      <protection locked="0" hidden="1"/>
    </xf>
    <xf numFmtId="0" fontId="8" fillId="61" borderId="107" xfId="1371" applyFont="1" applyFill="1" applyBorder="1" applyAlignment="1" applyProtection="1">
      <alignment horizontal="center" vertical="center" wrapText="1"/>
      <protection hidden="1"/>
    </xf>
    <xf numFmtId="0" fontId="8" fillId="61" borderId="108" xfId="1371" applyFont="1" applyFill="1" applyBorder="1" applyAlignment="1" applyProtection="1">
      <alignment horizontal="center" vertical="center" wrapText="1"/>
      <protection hidden="1"/>
    </xf>
    <xf numFmtId="0" fontId="8" fillId="61" borderId="33" xfId="1371" applyFont="1" applyFill="1" applyBorder="1" applyAlignment="1" applyProtection="1">
      <alignment horizontal="center" vertical="center" wrapText="1"/>
      <protection hidden="1"/>
    </xf>
    <xf numFmtId="0" fontId="55" fillId="0" borderId="198" xfId="1371" applyFont="1" applyBorder="1" applyAlignment="1" applyProtection="1">
      <alignment horizontal="left" vertical="center" wrapText="1"/>
      <protection locked="0" hidden="1"/>
    </xf>
    <xf numFmtId="4" fontId="5" fillId="0" borderId="75" xfId="1496" applyNumberFormat="1" applyFont="1" applyFill="1" applyBorder="1" applyAlignment="1" applyProtection="1">
      <alignment horizontal="center" vertical="center" wrapText="1"/>
      <protection hidden="1"/>
    </xf>
    <xf numFmtId="4" fontId="5" fillId="0" borderId="76" xfId="1496" applyNumberFormat="1" applyFont="1" applyFill="1" applyBorder="1" applyAlignment="1" applyProtection="1">
      <alignment horizontal="center" vertical="center" wrapText="1"/>
      <protection hidden="1"/>
    </xf>
    <xf numFmtId="4" fontId="5" fillId="0" borderId="78" xfId="1496" applyNumberFormat="1" applyFont="1" applyFill="1" applyBorder="1" applyAlignment="1" applyProtection="1">
      <alignment horizontal="center" vertical="center" wrapText="1"/>
      <protection hidden="1"/>
    </xf>
    <xf numFmtId="0" fontId="5" fillId="0" borderId="75" xfId="1371" applyFont="1" applyFill="1" applyBorder="1" applyAlignment="1" applyProtection="1">
      <alignment horizontal="justify" vertical="center" wrapText="1"/>
      <protection hidden="1"/>
    </xf>
    <xf numFmtId="0" fontId="5" fillId="0" borderId="76" xfId="1371" applyFont="1" applyFill="1" applyBorder="1" applyAlignment="1" applyProtection="1">
      <alignment horizontal="justify" vertical="center" wrapText="1"/>
      <protection hidden="1"/>
    </xf>
    <xf numFmtId="0" fontId="5" fillId="0" borderId="77" xfId="1371" applyFont="1" applyFill="1" applyBorder="1" applyAlignment="1" applyProtection="1">
      <alignment horizontal="justify" vertical="center" wrapText="1"/>
      <protection hidden="1"/>
    </xf>
    <xf numFmtId="0" fontId="83" fillId="65" borderId="158" xfId="0" applyFont="1" applyFill="1" applyBorder="1" applyAlignment="1">
      <alignment horizontal="justify" vertical="center" wrapText="1"/>
    </xf>
    <xf numFmtId="0" fontId="83" fillId="65" borderId="0" xfId="0" applyFont="1" applyFill="1" applyBorder="1" applyAlignment="1">
      <alignment horizontal="justify" vertical="center" wrapText="1"/>
    </xf>
    <xf numFmtId="0" fontId="83" fillId="65" borderId="26" xfId="0" applyFont="1" applyFill="1" applyBorder="1" applyAlignment="1">
      <alignment horizontal="justify" vertical="center" wrapText="1"/>
    </xf>
    <xf numFmtId="0" fontId="83" fillId="65" borderId="27" xfId="0" applyFont="1" applyFill="1" applyBorder="1" applyAlignment="1">
      <alignment horizontal="justify" vertical="center" wrapText="1"/>
    </xf>
    <xf numFmtId="0" fontId="82" fillId="24" borderId="0" xfId="1371" applyFont="1" applyFill="1" applyAlignment="1" applyProtection="1">
      <alignment horizontal="center" vertical="center"/>
      <protection hidden="1"/>
    </xf>
    <xf numFmtId="0" fontId="83" fillId="65" borderId="22" xfId="0" applyFont="1" applyFill="1" applyBorder="1" applyAlignment="1">
      <alignment horizontal="justify" vertical="center" wrapText="1"/>
    </xf>
    <xf numFmtId="0" fontId="83" fillId="65" borderId="23" xfId="0" applyFont="1" applyFill="1" applyBorder="1" applyAlignment="1">
      <alignment horizontal="justify" vertical="center" wrapText="1"/>
    </xf>
    <xf numFmtId="0" fontId="9" fillId="0" borderId="68" xfId="1371" applyFont="1" applyBorder="1" applyAlignment="1" applyProtection="1">
      <alignment horizontal="center" vertical="center" wrapText="1"/>
      <protection locked="0" hidden="1"/>
    </xf>
    <xf numFmtId="0" fontId="9" fillId="0" borderId="69" xfId="1371" applyFont="1" applyBorder="1" applyAlignment="1" applyProtection="1">
      <alignment horizontal="center" vertical="center" wrapText="1"/>
      <protection locked="0" hidden="1"/>
    </xf>
    <xf numFmtId="0" fontId="9" fillId="0" borderId="70" xfId="1371" applyFont="1" applyBorder="1" applyAlignment="1" applyProtection="1">
      <alignment horizontal="center" vertical="center" wrapText="1"/>
      <protection locked="0" hidden="1"/>
    </xf>
    <xf numFmtId="0" fontId="9" fillId="0" borderId="71" xfId="1371" applyFont="1" applyBorder="1" applyAlignment="1" applyProtection="1">
      <alignment horizontal="center" vertical="center" wrapText="1"/>
      <protection locked="0"/>
    </xf>
    <xf numFmtId="0" fontId="9" fillId="0" borderId="72" xfId="1371" applyFont="1" applyBorder="1" applyAlignment="1" applyProtection="1">
      <alignment horizontal="center" vertical="center" wrapText="1"/>
      <protection locked="0"/>
    </xf>
    <xf numFmtId="0" fontId="5" fillId="0" borderId="156" xfId="1371" applyFont="1" applyBorder="1" applyAlignment="1" applyProtection="1">
      <alignment horizontal="center" vertical="center" wrapText="1"/>
      <protection locked="0" hidden="1"/>
    </xf>
    <xf numFmtId="0" fontId="5" fillId="0" borderId="130" xfId="1371" applyFont="1" applyBorder="1" applyAlignment="1" applyProtection="1">
      <alignment horizontal="center" vertical="center" wrapText="1"/>
      <protection locked="0" hidden="1"/>
    </xf>
    <xf numFmtId="0" fontId="5" fillId="0" borderId="131" xfId="1371" applyFont="1" applyBorder="1" applyAlignment="1" applyProtection="1">
      <alignment horizontal="center" vertical="center" wrapText="1"/>
      <protection locked="0" hidden="1"/>
    </xf>
    <xf numFmtId="0" fontId="5" fillId="0" borderId="117" xfId="1371" applyFont="1" applyBorder="1" applyAlignment="1" applyProtection="1">
      <alignment horizontal="center" vertical="center" wrapText="1"/>
      <protection locked="0" hidden="1"/>
    </xf>
    <xf numFmtId="0" fontId="5" fillId="0" borderId="118" xfId="1371" applyFont="1" applyBorder="1" applyAlignment="1" applyProtection="1">
      <alignment horizontal="center" vertical="center" wrapText="1"/>
      <protection locked="0" hidden="1"/>
    </xf>
    <xf numFmtId="0" fontId="5" fillId="0" borderId="119" xfId="1371" applyFont="1" applyBorder="1" applyAlignment="1" applyProtection="1">
      <alignment horizontal="center" vertical="center" wrapText="1"/>
      <protection locked="0" hidden="1"/>
    </xf>
    <xf numFmtId="168" fontId="9" fillId="50" borderId="80" xfId="1250" applyFont="1" applyFill="1" applyBorder="1" applyAlignment="1" applyProtection="1">
      <alignment horizontal="center" vertical="center" wrapText="1"/>
      <protection locked="0" hidden="1"/>
    </xf>
    <xf numFmtId="168" fontId="9" fillId="50" borderId="63" xfId="1250" applyFont="1" applyFill="1" applyBorder="1" applyAlignment="1" applyProtection="1">
      <alignment horizontal="center" vertical="center" wrapText="1"/>
      <protection locked="0" hidden="1"/>
    </xf>
    <xf numFmtId="168" fontId="9" fillId="50" borderId="64" xfId="1250" applyFont="1" applyFill="1" applyBorder="1" applyAlignment="1" applyProtection="1">
      <alignment horizontal="center" vertical="center" wrapText="1"/>
      <protection locked="0" hidden="1"/>
    </xf>
    <xf numFmtId="0" fontId="54" fillId="50" borderId="75" xfId="1371" applyFont="1" applyFill="1" applyBorder="1" applyAlignment="1" applyProtection="1">
      <alignment horizontal="justify" vertical="center" wrapText="1"/>
      <protection locked="0" hidden="1"/>
    </xf>
    <xf numFmtId="0" fontId="54" fillId="50" borderId="76" xfId="1371" applyFont="1" applyFill="1" applyBorder="1" applyAlignment="1" applyProtection="1">
      <alignment horizontal="justify" vertical="center" wrapText="1"/>
      <protection locked="0" hidden="1"/>
    </xf>
    <xf numFmtId="0" fontId="54" fillId="50" borderId="78" xfId="1371" applyFont="1" applyFill="1" applyBorder="1" applyAlignment="1" applyProtection="1">
      <alignment horizontal="justify" vertical="center" wrapText="1"/>
      <protection locked="0" hidden="1"/>
    </xf>
    <xf numFmtId="0" fontId="70" fillId="50" borderId="198" xfId="1371" applyFont="1" applyFill="1" applyBorder="1" applyAlignment="1" applyProtection="1">
      <alignment horizontal="center" vertical="center" wrapText="1"/>
      <protection locked="0"/>
    </xf>
    <xf numFmtId="0" fontId="70" fillId="50" borderId="192" xfId="1371" applyFont="1" applyFill="1" applyBorder="1" applyAlignment="1" applyProtection="1">
      <alignment horizontal="center" vertical="center" wrapText="1"/>
      <protection locked="0"/>
    </xf>
    <xf numFmtId="0" fontId="70" fillId="50" borderId="193" xfId="1371" applyFont="1" applyFill="1" applyBorder="1" applyAlignment="1" applyProtection="1">
      <alignment horizontal="center" vertical="center" wrapText="1"/>
      <protection locked="0"/>
    </xf>
    <xf numFmtId="0" fontId="70" fillId="50" borderId="198" xfId="1371" applyFont="1" applyFill="1" applyBorder="1" applyAlignment="1" applyProtection="1">
      <alignment horizontal="left" vertical="center" wrapText="1"/>
      <protection locked="0"/>
    </xf>
    <xf numFmtId="0" fontId="70" fillId="50" borderId="192" xfId="1371" applyFont="1" applyFill="1" applyBorder="1" applyAlignment="1" applyProtection="1">
      <alignment horizontal="left" vertical="center" wrapText="1"/>
      <protection locked="0"/>
    </xf>
    <xf numFmtId="0" fontId="70" fillId="50" borderId="193" xfId="1371" applyFont="1" applyFill="1" applyBorder="1" applyAlignment="1" applyProtection="1">
      <alignment horizontal="left" vertical="center" wrapText="1"/>
      <protection locked="0"/>
    </xf>
    <xf numFmtId="0" fontId="8" fillId="50" borderId="20" xfId="1496" applyNumberFormat="1" applyFont="1" applyFill="1" applyBorder="1" applyAlignment="1">
      <alignment horizontal="center" vertical="center" wrapText="1"/>
    </xf>
    <xf numFmtId="0" fontId="8" fillId="50" borderId="46" xfId="1496" applyNumberFormat="1" applyFont="1" applyFill="1" applyBorder="1" applyAlignment="1">
      <alignment horizontal="center" vertical="center" wrapText="1"/>
    </xf>
    <xf numFmtId="0" fontId="9" fillId="50" borderId="34" xfId="1371" applyFont="1" applyFill="1" applyBorder="1" applyAlignment="1">
      <alignment horizontal="center" vertical="center" wrapText="1"/>
    </xf>
    <xf numFmtId="0" fontId="9" fillId="24" borderId="20" xfId="1371" applyFont="1" applyFill="1" applyBorder="1" applyAlignment="1">
      <alignment horizontal="left" vertical="center" wrapText="1"/>
    </xf>
    <xf numFmtId="0" fontId="9" fillId="24" borderId="32" xfId="1371" applyFont="1" applyFill="1" applyBorder="1" applyAlignment="1">
      <alignment horizontal="left" vertical="center" wrapText="1"/>
    </xf>
    <xf numFmtId="0" fontId="9" fillId="24" borderId="46" xfId="1371" applyFont="1" applyFill="1" applyBorder="1" applyAlignment="1">
      <alignment horizontal="left" vertical="center" wrapText="1"/>
    </xf>
    <xf numFmtId="0" fontId="9" fillId="0" borderId="20" xfId="1371" applyFont="1" applyFill="1" applyBorder="1" applyAlignment="1">
      <alignment horizontal="center" vertical="center" wrapText="1"/>
    </xf>
    <xf numFmtId="0" fontId="9" fillId="0" borderId="32" xfId="1371" applyFont="1" applyFill="1" applyBorder="1" applyAlignment="1">
      <alignment horizontal="center" vertical="center" wrapText="1"/>
    </xf>
    <xf numFmtId="0" fontId="9" fillId="0" borderId="46" xfId="1371" applyFont="1" applyFill="1" applyBorder="1" applyAlignment="1">
      <alignment horizontal="center" vertical="center" wrapText="1"/>
    </xf>
    <xf numFmtId="0" fontId="14" fillId="24" borderId="20" xfId="1371" applyFont="1" applyFill="1" applyBorder="1" applyAlignment="1">
      <alignment horizontal="center" vertical="center"/>
    </xf>
    <xf numFmtId="0" fontId="14" fillId="24" borderId="32" xfId="1371" applyFont="1" applyFill="1" applyBorder="1" applyAlignment="1">
      <alignment horizontal="center" vertical="center"/>
    </xf>
    <xf numFmtId="0" fontId="14" fillId="24" borderId="46" xfId="1371" applyFont="1" applyFill="1" applyBorder="1" applyAlignment="1">
      <alignment horizontal="center" vertical="center"/>
    </xf>
    <xf numFmtId="0" fontId="9" fillId="0" borderId="34" xfId="1371" applyFont="1" applyFill="1" applyBorder="1" applyAlignment="1">
      <alignment horizontal="center" vertical="center" wrapText="1"/>
    </xf>
    <xf numFmtId="0" fontId="9" fillId="50" borderId="34" xfId="1371" applyFont="1" applyFill="1" applyBorder="1" applyAlignment="1">
      <alignment horizontal="center" vertical="center"/>
    </xf>
    <xf numFmtId="0" fontId="9" fillId="0" borderId="20" xfId="1371" applyFont="1" applyFill="1" applyBorder="1" applyAlignment="1">
      <alignment horizontal="justify" vertical="center" wrapText="1"/>
    </xf>
    <xf numFmtId="0" fontId="9" fillId="0" borderId="32" xfId="1371" applyFont="1" applyFill="1" applyBorder="1" applyAlignment="1">
      <alignment horizontal="justify" vertical="center" wrapText="1"/>
    </xf>
    <xf numFmtId="0" fontId="9" fillId="0" borderId="34" xfId="1371" applyFont="1" applyFill="1" applyBorder="1" applyAlignment="1">
      <alignment horizontal="justify" vertical="center" wrapText="1"/>
    </xf>
    <xf numFmtId="1" fontId="9" fillId="50" borderId="20" xfId="1495" applyNumberFormat="1" applyFont="1" applyFill="1" applyBorder="1" applyAlignment="1">
      <alignment horizontal="center" vertical="center" wrapText="1"/>
    </xf>
    <xf numFmtId="1" fontId="9" fillId="50" borderId="32" xfId="1495" applyNumberFormat="1" applyFont="1" applyFill="1" applyBorder="1" applyAlignment="1">
      <alignment horizontal="center" vertical="center" wrapText="1"/>
    </xf>
    <xf numFmtId="1" fontId="9" fillId="50" borderId="46" xfId="1495" applyNumberFormat="1" applyFont="1" applyFill="1" applyBorder="1" applyAlignment="1">
      <alignment horizontal="center" vertical="center" wrapText="1"/>
    </xf>
    <xf numFmtId="0" fontId="51" fillId="50" borderId="20" xfId="0" applyFont="1" applyFill="1" applyBorder="1" applyAlignment="1">
      <alignment horizontal="justify" vertical="center" wrapText="1"/>
    </xf>
    <xf numFmtId="0" fontId="51" fillId="50" borderId="32" xfId="0" applyFont="1" applyFill="1" applyBorder="1" applyAlignment="1">
      <alignment horizontal="justify" vertical="center" wrapText="1"/>
    </xf>
    <xf numFmtId="0" fontId="51" fillId="50" borderId="34" xfId="0" applyFont="1" applyFill="1" applyBorder="1" applyAlignment="1">
      <alignment horizontal="justify" vertical="center" wrapText="1"/>
    </xf>
    <xf numFmtId="0" fontId="54" fillId="50" borderId="20" xfId="0" applyFont="1" applyFill="1" applyBorder="1" applyAlignment="1">
      <alignment horizontal="justify" vertical="center" wrapText="1"/>
    </xf>
    <xf numFmtId="0" fontId="54" fillId="50" borderId="32" xfId="0" applyFont="1" applyFill="1" applyBorder="1" applyAlignment="1">
      <alignment horizontal="justify" vertical="center" wrapText="1"/>
    </xf>
    <xf numFmtId="0" fontId="54" fillId="50" borderId="46" xfId="0" applyFont="1" applyFill="1" applyBorder="1" applyAlignment="1">
      <alignment horizontal="justify" vertical="center" wrapText="1"/>
    </xf>
    <xf numFmtId="0" fontId="9" fillId="50" borderId="20" xfId="1371" applyFont="1" applyFill="1" applyBorder="1" applyAlignment="1" applyProtection="1">
      <alignment horizontal="center" vertical="center" wrapText="1"/>
      <protection locked="0"/>
    </xf>
    <xf numFmtId="0" fontId="9" fillId="50" borderId="34" xfId="1371" applyFont="1" applyFill="1" applyBorder="1" applyAlignment="1" applyProtection="1">
      <alignment horizontal="center" vertical="center" wrapText="1"/>
      <protection locked="0"/>
    </xf>
    <xf numFmtId="0" fontId="49" fillId="56" borderId="20" xfId="0" applyFont="1" applyFill="1" applyBorder="1" applyAlignment="1">
      <alignment horizontal="center" vertical="center" wrapText="1"/>
    </xf>
    <xf numFmtId="0" fontId="49" fillId="56" borderId="34" xfId="0" applyFont="1" applyFill="1" applyBorder="1" applyAlignment="1">
      <alignment horizontal="center" vertical="center" wrapText="1"/>
    </xf>
    <xf numFmtId="9" fontId="64" fillId="56" borderId="20" xfId="1495" applyFont="1" applyFill="1" applyBorder="1" applyAlignment="1">
      <alignment horizontal="center" vertical="center" wrapText="1"/>
    </xf>
    <xf numFmtId="9" fontId="64" fillId="56" borderId="34" xfId="1495" applyFont="1" applyFill="1" applyBorder="1" applyAlignment="1">
      <alignment horizontal="center" vertical="center" wrapText="1"/>
    </xf>
    <xf numFmtId="0" fontId="0" fillId="56" borderId="17" xfId="0" applyFont="1" applyFill="1" applyBorder="1" applyAlignment="1">
      <alignment horizontal="center" vertical="center" wrapText="1"/>
    </xf>
    <xf numFmtId="0" fontId="0" fillId="56" borderId="19" xfId="0" applyFont="1" applyFill="1" applyBorder="1" applyAlignment="1">
      <alignment horizontal="center" vertical="center" wrapText="1"/>
    </xf>
    <xf numFmtId="0" fontId="37" fillId="64" borderId="26" xfId="0" applyFont="1" applyFill="1" applyBorder="1" applyAlignment="1">
      <alignment horizontal="center" vertical="center"/>
    </xf>
    <xf numFmtId="0" fontId="37" fillId="64" borderId="27" xfId="0" applyFont="1" applyFill="1" applyBorder="1" applyAlignment="1">
      <alignment horizontal="center" vertical="center"/>
    </xf>
    <xf numFmtId="179" fontId="9" fillId="50" borderId="74" xfId="1250" applyNumberFormat="1" applyFont="1" applyFill="1" applyBorder="1" applyAlignment="1" applyProtection="1">
      <alignment horizontal="center" vertical="center" wrapText="1"/>
      <protection locked="0" hidden="1"/>
    </xf>
    <xf numFmtId="179" fontId="9" fillId="50" borderId="35" xfId="1250" applyNumberFormat="1" applyFont="1" applyFill="1" applyBorder="1" applyAlignment="1" applyProtection="1">
      <alignment horizontal="center" vertical="center" wrapText="1"/>
      <protection locked="0" hidden="1"/>
    </xf>
    <xf numFmtId="179" fontId="9" fillId="50" borderId="19" xfId="1250" applyNumberFormat="1" applyFont="1" applyFill="1" applyBorder="1" applyAlignment="1" applyProtection="1">
      <alignment horizontal="center" vertical="center" wrapText="1"/>
      <protection locked="0" hidden="1"/>
    </xf>
    <xf numFmtId="2" fontId="5" fillId="24" borderId="78" xfId="1496" applyNumberFormat="1" applyFont="1" applyFill="1" applyBorder="1" applyAlignment="1" applyProtection="1">
      <alignment horizontal="center" vertical="center" wrapText="1"/>
      <protection hidden="1"/>
    </xf>
    <xf numFmtId="170" fontId="4" fillId="50" borderId="74" xfId="1495" applyNumberFormat="1" applyFont="1" applyFill="1" applyBorder="1" applyAlignment="1" applyProtection="1">
      <alignment horizontal="center" vertical="center" wrapText="1"/>
      <protection locked="0" hidden="1"/>
    </xf>
    <xf numFmtId="170" fontId="4" fillId="50" borderId="35" xfId="1495" applyNumberFormat="1" applyFont="1" applyFill="1" applyBorder="1" applyAlignment="1" applyProtection="1">
      <alignment horizontal="center" vertical="center" wrapText="1"/>
      <protection locked="0" hidden="1"/>
    </xf>
    <xf numFmtId="170" fontId="4" fillId="50" borderId="19" xfId="1495" applyNumberFormat="1" applyFont="1" applyFill="1" applyBorder="1" applyAlignment="1" applyProtection="1">
      <alignment horizontal="center" vertical="center" wrapText="1"/>
      <protection locked="0" hidden="1"/>
    </xf>
  </cellXfs>
  <cellStyles count="32118">
    <cellStyle name="20% - Énfasis1 10" xfId="1" xr:uid="{00000000-0005-0000-0000-000000000000}"/>
    <cellStyle name="20% - Énfasis1 11" xfId="2" xr:uid="{00000000-0005-0000-0000-000001000000}"/>
    <cellStyle name="20% - Énfasis1 12" xfId="3" xr:uid="{00000000-0005-0000-0000-000002000000}"/>
    <cellStyle name="20% - Énfasis1 13" xfId="4" xr:uid="{00000000-0005-0000-0000-000003000000}"/>
    <cellStyle name="20% - Énfasis1 14" xfId="5" xr:uid="{00000000-0005-0000-0000-000004000000}"/>
    <cellStyle name="20% - Énfasis1 15" xfId="6" xr:uid="{00000000-0005-0000-0000-000005000000}"/>
    <cellStyle name="20% - Énfasis1 16" xfId="7" xr:uid="{00000000-0005-0000-0000-000006000000}"/>
    <cellStyle name="20% - Énfasis1 17" xfId="8" xr:uid="{00000000-0005-0000-0000-000007000000}"/>
    <cellStyle name="20% - Énfasis1 18" xfId="9" xr:uid="{00000000-0005-0000-0000-000008000000}"/>
    <cellStyle name="20% - Énfasis1 19" xfId="10" xr:uid="{00000000-0005-0000-0000-000009000000}"/>
    <cellStyle name="20% - Énfasis1 2" xfId="11" xr:uid="{00000000-0005-0000-0000-00000A000000}"/>
    <cellStyle name="20% - Énfasis1 20" xfId="12" xr:uid="{00000000-0005-0000-0000-00000B000000}"/>
    <cellStyle name="20% - Énfasis1 3" xfId="13" xr:uid="{00000000-0005-0000-0000-00000C000000}"/>
    <cellStyle name="20% - Énfasis1 4" xfId="14" xr:uid="{00000000-0005-0000-0000-00000D000000}"/>
    <cellStyle name="20% - Énfasis1 5" xfId="15" xr:uid="{00000000-0005-0000-0000-00000E000000}"/>
    <cellStyle name="20% - Énfasis1 6" xfId="16" xr:uid="{00000000-0005-0000-0000-00000F000000}"/>
    <cellStyle name="20% - Énfasis1 7" xfId="17" xr:uid="{00000000-0005-0000-0000-000010000000}"/>
    <cellStyle name="20% - Énfasis1 8" xfId="18" xr:uid="{00000000-0005-0000-0000-000011000000}"/>
    <cellStyle name="20% - Énfasis1 9" xfId="19" xr:uid="{00000000-0005-0000-0000-000012000000}"/>
    <cellStyle name="20% - Énfasis1 9 10" xfId="20" xr:uid="{00000000-0005-0000-0000-000013000000}"/>
    <cellStyle name="20% - Énfasis1 9 11" xfId="21" xr:uid="{00000000-0005-0000-0000-000014000000}"/>
    <cellStyle name="20% - Énfasis1 9 12" xfId="22" xr:uid="{00000000-0005-0000-0000-000015000000}"/>
    <cellStyle name="20% - Énfasis1 9 13" xfId="23" xr:uid="{00000000-0005-0000-0000-000016000000}"/>
    <cellStyle name="20% - Énfasis1 9 14" xfId="24" xr:uid="{00000000-0005-0000-0000-000017000000}"/>
    <cellStyle name="20% - Énfasis1 9 15" xfId="25" xr:uid="{00000000-0005-0000-0000-000018000000}"/>
    <cellStyle name="20% - Énfasis1 9 16" xfId="26" xr:uid="{00000000-0005-0000-0000-000019000000}"/>
    <cellStyle name="20% - Énfasis1 9 17" xfId="27" xr:uid="{00000000-0005-0000-0000-00001A000000}"/>
    <cellStyle name="20% - Énfasis1 9 18" xfId="28" xr:uid="{00000000-0005-0000-0000-00001B000000}"/>
    <cellStyle name="20% - Énfasis1 9 19" xfId="29" xr:uid="{00000000-0005-0000-0000-00001C000000}"/>
    <cellStyle name="20% - Énfasis1 9 2" xfId="30" xr:uid="{00000000-0005-0000-0000-00001D000000}"/>
    <cellStyle name="20% - Énfasis1 9 20" xfId="31" xr:uid="{00000000-0005-0000-0000-00001E000000}"/>
    <cellStyle name="20% - Énfasis1 9 21" xfId="32" xr:uid="{00000000-0005-0000-0000-00001F000000}"/>
    <cellStyle name="20% - Énfasis1 9 22" xfId="33" xr:uid="{00000000-0005-0000-0000-000020000000}"/>
    <cellStyle name="20% - Énfasis1 9 3" xfId="34" xr:uid="{00000000-0005-0000-0000-000021000000}"/>
    <cellStyle name="20% - Énfasis1 9 4" xfId="35" xr:uid="{00000000-0005-0000-0000-000022000000}"/>
    <cellStyle name="20% - Énfasis1 9 5" xfId="36" xr:uid="{00000000-0005-0000-0000-000023000000}"/>
    <cellStyle name="20% - Énfasis1 9 6" xfId="37" xr:uid="{00000000-0005-0000-0000-000024000000}"/>
    <cellStyle name="20% - Énfasis1 9 7" xfId="38" xr:uid="{00000000-0005-0000-0000-000025000000}"/>
    <cellStyle name="20% - Énfasis1 9 8" xfId="39" xr:uid="{00000000-0005-0000-0000-000026000000}"/>
    <cellStyle name="20% - Énfasis1 9 9" xfId="40" xr:uid="{00000000-0005-0000-0000-000027000000}"/>
    <cellStyle name="20% - Énfasis2 10" xfId="41" xr:uid="{00000000-0005-0000-0000-000028000000}"/>
    <cellStyle name="20% - Énfasis2 11" xfId="42" xr:uid="{00000000-0005-0000-0000-000029000000}"/>
    <cellStyle name="20% - Énfasis2 12" xfId="43" xr:uid="{00000000-0005-0000-0000-00002A000000}"/>
    <cellStyle name="20% - Énfasis2 13" xfId="44" xr:uid="{00000000-0005-0000-0000-00002B000000}"/>
    <cellStyle name="20% - Énfasis2 14" xfId="45" xr:uid="{00000000-0005-0000-0000-00002C000000}"/>
    <cellStyle name="20% - Énfasis2 15" xfId="46" xr:uid="{00000000-0005-0000-0000-00002D000000}"/>
    <cellStyle name="20% - Énfasis2 16" xfId="47" xr:uid="{00000000-0005-0000-0000-00002E000000}"/>
    <cellStyle name="20% - Énfasis2 17" xfId="48" xr:uid="{00000000-0005-0000-0000-00002F000000}"/>
    <cellStyle name="20% - Énfasis2 18" xfId="49" xr:uid="{00000000-0005-0000-0000-000030000000}"/>
    <cellStyle name="20% - Énfasis2 19" xfId="50" xr:uid="{00000000-0005-0000-0000-000031000000}"/>
    <cellStyle name="20% - Énfasis2 2" xfId="51" xr:uid="{00000000-0005-0000-0000-000032000000}"/>
    <cellStyle name="20% - Énfasis2 20" xfId="52" xr:uid="{00000000-0005-0000-0000-000033000000}"/>
    <cellStyle name="20% - Énfasis2 3" xfId="53" xr:uid="{00000000-0005-0000-0000-000034000000}"/>
    <cellStyle name="20% - Énfasis2 4" xfId="54" xr:uid="{00000000-0005-0000-0000-000035000000}"/>
    <cellStyle name="20% - Énfasis2 5" xfId="55" xr:uid="{00000000-0005-0000-0000-000036000000}"/>
    <cellStyle name="20% - Énfasis2 6" xfId="56" xr:uid="{00000000-0005-0000-0000-000037000000}"/>
    <cellStyle name="20% - Énfasis2 7" xfId="57" xr:uid="{00000000-0005-0000-0000-000038000000}"/>
    <cellStyle name="20% - Énfasis2 8" xfId="58" xr:uid="{00000000-0005-0000-0000-000039000000}"/>
    <cellStyle name="20% - Énfasis2 9" xfId="59" xr:uid="{00000000-0005-0000-0000-00003A000000}"/>
    <cellStyle name="20% - Énfasis2 9 10" xfId="60" xr:uid="{00000000-0005-0000-0000-00003B000000}"/>
    <cellStyle name="20% - Énfasis2 9 11" xfId="61" xr:uid="{00000000-0005-0000-0000-00003C000000}"/>
    <cellStyle name="20% - Énfasis2 9 12" xfId="62" xr:uid="{00000000-0005-0000-0000-00003D000000}"/>
    <cellStyle name="20% - Énfasis2 9 13" xfId="63" xr:uid="{00000000-0005-0000-0000-00003E000000}"/>
    <cellStyle name="20% - Énfasis2 9 14" xfId="64" xr:uid="{00000000-0005-0000-0000-00003F000000}"/>
    <cellStyle name="20% - Énfasis2 9 15" xfId="65" xr:uid="{00000000-0005-0000-0000-000040000000}"/>
    <cellStyle name="20% - Énfasis2 9 16" xfId="66" xr:uid="{00000000-0005-0000-0000-000041000000}"/>
    <cellStyle name="20% - Énfasis2 9 17" xfId="67" xr:uid="{00000000-0005-0000-0000-000042000000}"/>
    <cellStyle name="20% - Énfasis2 9 18" xfId="68" xr:uid="{00000000-0005-0000-0000-000043000000}"/>
    <cellStyle name="20% - Énfasis2 9 19" xfId="69" xr:uid="{00000000-0005-0000-0000-000044000000}"/>
    <cellStyle name="20% - Énfasis2 9 2" xfId="70" xr:uid="{00000000-0005-0000-0000-000045000000}"/>
    <cellStyle name="20% - Énfasis2 9 20" xfId="71" xr:uid="{00000000-0005-0000-0000-000046000000}"/>
    <cellStyle name="20% - Énfasis2 9 21" xfId="72" xr:uid="{00000000-0005-0000-0000-000047000000}"/>
    <cellStyle name="20% - Énfasis2 9 22" xfId="73" xr:uid="{00000000-0005-0000-0000-000048000000}"/>
    <cellStyle name="20% - Énfasis2 9 3" xfId="74" xr:uid="{00000000-0005-0000-0000-000049000000}"/>
    <cellStyle name="20% - Énfasis2 9 4" xfId="75" xr:uid="{00000000-0005-0000-0000-00004A000000}"/>
    <cellStyle name="20% - Énfasis2 9 5" xfId="76" xr:uid="{00000000-0005-0000-0000-00004B000000}"/>
    <cellStyle name="20% - Énfasis2 9 6" xfId="77" xr:uid="{00000000-0005-0000-0000-00004C000000}"/>
    <cellStyle name="20% - Énfasis2 9 7" xfId="78" xr:uid="{00000000-0005-0000-0000-00004D000000}"/>
    <cellStyle name="20% - Énfasis2 9 8" xfId="79" xr:uid="{00000000-0005-0000-0000-00004E000000}"/>
    <cellStyle name="20% - Énfasis2 9 9" xfId="80" xr:uid="{00000000-0005-0000-0000-00004F000000}"/>
    <cellStyle name="20% - Énfasis3 10" xfId="81" xr:uid="{00000000-0005-0000-0000-000050000000}"/>
    <cellStyle name="20% - Énfasis3 11" xfId="82" xr:uid="{00000000-0005-0000-0000-000051000000}"/>
    <cellStyle name="20% - Énfasis3 12" xfId="83" xr:uid="{00000000-0005-0000-0000-000052000000}"/>
    <cellStyle name="20% - Énfasis3 13" xfId="84" xr:uid="{00000000-0005-0000-0000-000053000000}"/>
    <cellStyle name="20% - Énfasis3 14" xfId="85" xr:uid="{00000000-0005-0000-0000-000054000000}"/>
    <cellStyle name="20% - Énfasis3 15" xfId="86" xr:uid="{00000000-0005-0000-0000-000055000000}"/>
    <cellStyle name="20% - Énfasis3 16" xfId="87" xr:uid="{00000000-0005-0000-0000-000056000000}"/>
    <cellStyle name="20% - Énfasis3 17" xfId="88" xr:uid="{00000000-0005-0000-0000-000057000000}"/>
    <cellStyle name="20% - Énfasis3 18" xfId="89" xr:uid="{00000000-0005-0000-0000-000058000000}"/>
    <cellStyle name="20% - Énfasis3 19" xfId="90" xr:uid="{00000000-0005-0000-0000-000059000000}"/>
    <cellStyle name="20% - Énfasis3 2" xfId="91" xr:uid="{00000000-0005-0000-0000-00005A000000}"/>
    <cellStyle name="20% - Énfasis3 20" xfId="92" xr:uid="{00000000-0005-0000-0000-00005B000000}"/>
    <cellStyle name="20% - Énfasis3 3" xfId="93" xr:uid="{00000000-0005-0000-0000-00005C000000}"/>
    <cellStyle name="20% - Énfasis3 4" xfId="94" xr:uid="{00000000-0005-0000-0000-00005D000000}"/>
    <cellStyle name="20% - Énfasis3 5" xfId="95" xr:uid="{00000000-0005-0000-0000-00005E000000}"/>
    <cellStyle name="20% - Énfasis3 6" xfId="96" xr:uid="{00000000-0005-0000-0000-00005F000000}"/>
    <cellStyle name="20% - Énfasis3 7" xfId="97" xr:uid="{00000000-0005-0000-0000-000060000000}"/>
    <cellStyle name="20% - Énfasis3 8" xfId="98" xr:uid="{00000000-0005-0000-0000-000061000000}"/>
    <cellStyle name="20% - Énfasis3 9" xfId="99" xr:uid="{00000000-0005-0000-0000-000062000000}"/>
    <cellStyle name="20% - Énfasis3 9 10" xfId="100" xr:uid="{00000000-0005-0000-0000-000063000000}"/>
    <cellStyle name="20% - Énfasis3 9 11" xfId="101" xr:uid="{00000000-0005-0000-0000-000064000000}"/>
    <cellStyle name="20% - Énfasis3 9 12" xfId="102" xr:uid="{00000000-0005-0000-0000-000065000000}"/>
    <cellStyle name="20% - Énfasis3 9 13" xfId="103" xr:uid="{00000000-0005-0000-0000-000066000000}"/>
    <cellStyle name="20% - Énfasis3 9 14" xfId="104" xr:uid="{00000000-0005-0000-0000-000067000000}"/>
    <cellStyle name="20% - Énfasis3 9 15" xfId="105" xr:uid="{00000000-0005-0000-0000-000068000000}"/>
    <cellStyle name="20% - Énfasis3 9 16" xfId="106" xr:uid="{00000000-0005-0000-0000-000069000000}"/>
    <cellStyle name="20% - Énfasis3 9 17" xfId="107" xr:uid="{00000000-0005-0000-0000-00006A000000}"/>
    <cellStyle name="20% - Énfasis3 9 18" xfId="108" xr:uid="{00000000-0005-0000-0000-00006B000000}"/>
    <cellStyle name="20% - Énfasis3 9 19" xfId="109" xr:uid="{00000000-0005-0000-0000-00006C000000}"/>
    <cellStyle name="20% - Énfasis3 9 2" xfId="110" xr:uid="{00000000-0005-0000-0000-00006D000000}"/>
    <cellStyle name="20% - Énfasis3 9 20" xfId="111" xr:uid="{00000000-0005-0000-0000-00006E000000}"/>
    <cellStyle name="20% - Énfasis3 9 21" xfId="112" xr:uid="{00000000-0005-0000-0000-00006F000000}"/>
    <cellStyle name="20% - Énfasis3 9 22" xfId="113" xr:uid="{00000000-0005-0000-0000-000070000000}"/>
    <cellStyle name="20% - Énfasis3 9 3" xfId="114" xr:uid="{00000000-0005-0000-0000-000071000000}"/>
    <cellStyle name="20% - Énfasis3 9 4" xfId="115" xr:uid="{00000000-0005-0000-0000-000072000000}"/>
    <cellStyle name="20% - Énfasis3 9 5" xfId="116" xr:uid="{00000000-0005-0000-0000-000073000000}"/>
    <cellStyle name="20% - Énfasis3 9 6" xfId="117" xr:uid="{00000000-0005-0000-0000-000074000000}"/>
    <cellStyle name="20% - Énfasis3 9 7" xfId="118" xr:uid="{00000000-0005-0000-0000-000075000000}"/>
    <cellStyle name="20% - Énfasis3 9 8" xfId="119" xr:uid="{00000000-0005-0000-0000-000076000000}"/>
    <cellStyle name="20% - Énfasis3 9 9" xfId="120" xr:uid="{00000000-0005-0000-0000-000077000000}"/>
    <cellStyle name="20% - Énfasis4 10" xfId="121" xr:uid="{00000000-0005-0000-0000-000078000000}"/>
    <cellStyle name="20% - Énfasis4 11" xfId="122" xr:uid="{00000000-0005-0000-0000-000079000000}"/>
    <cellStyle name="20% - Énfasis4 12" xfId="123" xr:uid="{00000000-0005-0000-0000-00007A000000}"/>
    <cellStyle name="20% - Énfasis4 13" xfId="124" xr:uid="{00000000-0005-0000-0000-00007B000000}"/>
    <cellStyle name="20% - Énfasis4 14" xfId="125" xr:uid="{00000000-0005-0000-0000-00007C000000}"/>
    <cellStyle name="20% - Énfasis4 15" xfId="126" xr:uid="{00000000-0005-0000-0000-00007D000000}"/>
    <cellStyle name="20% - Énfasis4 16" xfId="127" xr:uid="{00000000-0005-0000-0000-00007E000000}"/>
    <cellStyle name="20% - Énfasis4 17" xfId="128" xr:uid="{00000000-0005-0000-0000-00007F000000}"/>
    <cellStyle name="20% - Énfasis4 18" xfId="129" xr:uid="{00000000-0005-0000-0000-000080000000}"/>
    <cellStyle name="20% - Énfasis4 19" xfId="130" xr:uid="{00000000-0005-0000-0000-000081000000}"/>
    <cellStyle name="20% - Énfasis4 2" xfId="131" xr:uid="{00000000-0005-0000-0000-000082000000}"/>
    <cellStyle name="20% - Énfasis4 20" xfId="132" xr:uid="{00000000-0005-0000-0000-000083000000}"/>
    <cellStyle name="20% - Énfasis4 3" xfId="133" xr:uid="{00000000-0005-0000-0000-000084000000}"/>
    <cellStyle name="20% - Énfasis4 4" xfId="134" xr:uid="{00000000-0005-0000-0000-000085000000}"/>
    <cellStyle name="20% - Énfasis4 5" xfId="135" xr:uid="{00000000-0005-0000-0000-000086000000}"/>
    <cellStyle name="20% - Énfasis4 6" xfId="136" xr:uid="{00000000-0005-0000-0000-000087000000}"/>
    <cellStyle name="20% - Énfasis4 7" xfId="137" xr:uid="{00000000-0005-0000-0000-000088000000}"/>
    <cellStyle name="20% - Énfasis4 8" xfId="138" xr:uid="{00000000-0005-0000-0000-000089000000}"/>
    <cellStyle name="20% - Énfasis4 9" xfId="139" xr:uid="{00000000-0005-0000-0000-00008A000000}"/>
    <cellStyle name="20% - Énfasis4 9 10" xfId="140" xr:uid="{00000000-0005-0000-0000-00008B000000}"/>
    <cellStyle name="20% - Énfasis4 9 11" xfId="141" xr:uid="{00000000-0005-0000-0000-00008C000000}"/>
    <cellStyle name="20% - Énfasis4 9 12" xfId="142" xr:uid="{00000000-0005-0000-0000-00008D000000}"/>
    <cellStyle name="20% - Énfasis4 9 13" xfId="143" xr:uid="{00000000-0005-0000-0000-00008E000000}"/>
    <cellStyle name="20% - Énfasis4 9 14" xfId="144" xr:uid="{00000000-0005-0000-0000-00008F000000}"/>
    <cellStyle name="20% - Énfasis4 9 15" xfId="145" xr:uid="{00000000-0005-0000-0000-000090000000}"/>
    <cellStyle name="20% - Énfasis4 9 16" xfId="146" xr:uid="{00000000-0005-0000-0000-000091000000}"/>
    <cellStyle name="20% - Énfasis4 9 17" xfId="147" xr:uid="{00000000-0005-0000-0000-000092000000}"/>
    <cellStyle name="20% - Énfasis4 9 18" xfId="148" xr:uid="{00000000-0005-0000-0000-000093000000}"/>
    <cellStyle name="20% - Énfasis4 9 19" xfId="149" xr:uid="{00000000-0005-0000-0000-000094000000}"/>
    <cellStyle name="20% - Énfasis4 9 2" xfId="150" xr:uid="{00000000-0005-0000-0000-000095000000}"/>
    <cellStyle name="20% - Énfasis4 9 20" xfId="151" xr:uid="{00000000-0005-0000-0000-000096000000}"/>
    <cellStyle name="20% - Énfasis4 9 21" xfId="152" xr:uid="{00000000-0005-0000-0000-000097000000}"/>
    <cellStyle name="20% - Énfasis4 9 22" xfId="153" xr:uid="{00000000-0005-0000-0000-000098000000}"/>
    <cellStyle name="20% - Énfasis4 9 3" xfId="154" xr:uid="{00000000-0005-0000-0000-000099000000}"/>
    <cellStyle name="20% - Énfasis4 9 4" xfId="155" xr:uid="{00000000-0005-0000-0000-00009A000000}"/>
    <cellStyle name="20% - Énfasis4 9 5" xfId="156" xr:uid="{00000000-0005-0000-0000-00009B000000}"/>
    <cellStyle name="20% - Énfasis4 9 6" xfId="157" xr:uid="{00000000-0005-0000-0000-00009C000000}"/>
    <cellStyle name="20% - Énfasis4 9 7" xfId="158" xr:uid="{00000000-0005-0000-0000-00009D000000}"/>
    <cellStyle name="20% - Énfasis4 9 8" xfId="159" xr:uid="{00000000-0005-0000-0000-00009E000000}"/>
    <cellStyle name="20% - Énfasis4 9 9" xfId="160" xr:uid="{00000000-0005-0000-0000-00009F000000}"/>
    <cellStyle name="20% - Énfasis5" xfId="161" builtinId="46" customBuiltin="1"/>
    <cellStyle name="20% - Énfasis5 10" xfId="162" xr:uid="{00000000-0005-0000-0000-0000A1000000}"/>
    <cellStyle name="20% - Énfasis5 11" xfId="163" xr:uid="{00000000-0005-0000-0000-0000A2000000}"/>
    <cellStyle name="20% - Énfasis5 12" xfId="164" xr:uid="{00000000-0005-0000-0000-0000A3000000}"/>
    <cellStyle name="20% - Énfasis5 13" xfId="165" xr:uid="{00000000-0005-0000-0000-0000A4000000}"/>
    <cellStyle name="20% - Énfasis5 14" xfId="166" xr:uid="{00000000-0005-0000-0000-0000A5000000}"/>
    <cellStyle name="20% - Énfasis5 15" xfId="167" xr:uid="{00000000-0005-0000-0000-0000A6000000}"/>
    <cellStyle name="20% - Énfasis5 16" xfId="168" xr:uid="{00000000-0005-0000-0000-0000A7000000}"/>
    <cellStyle name="20% - Énfasis5 17" xfId="169" xr:uid="{00000000-0005-0000-0000-0000A8000000}"/>
    <cellStyle name="20% - Énfasis5 18" xfId="170" xr:uid="{00000000-0005-0000-0000-0000A9000000}"/>
    <cellStyle name="20% - Énfasis5 2" xfId="171" xr:uid="{00000000-0005-0000-0000-0000AA000000}"/>
    <cellStyle name="20% - Énfasis5 3" xfId="172" xr:uid="{00000000-0005-0000-0000-0000AB000000}"/>
    <cellStyle name="20% - Énfasis5 4" xfId="173" xr:uid="{00000000-0005-0000-0000-0000AC000000}"/>
    <cellStyle name="20% - Énfasis5 5" xfId="174" xr:uid="{00000000-0005-0000-0000-0000AD000000}"/>
    <cellStyle name="20% - Énfasis5 6" xfId="175" xr:uid="{00000000-0005-0000-0000-0000AE000000}"/>
    <cellStyle name="20% - Énfasis5 7" xfId="176" xr:uid="{00000000-0005-0000-0000-0000AF000000}"/>
    <cellStyle name="20% - Énfasis5 8" xfId="177" xr:uid="{00000000-0005-0000-0000-0000B0000000}"/>
    <cellStyle name="20% - Énfasis5 9" xfId="178" xr:uid="{00000000-0005-0000-0000-0000B1000000}"/>
    <cellStyle name="20% - Énfasis5 9 10" xfId="179" xr:uid="{00000000-0005-0000-0000-0000B2000000}"/>
    <cellStyle name="20% - Énfasis5 9 11" xfId="180" xr:uid="{00000000-0005-0000-0000-0000B3000000}"/>
    <cellStyle name="20% - Énfasis5 9 12" xfId="181" xr:uid="{00000000-0005-0000-0000-0000B4000000}"/>
    <cellStyle name="20% - Énfasis5 9 13" xfId="182" xr:uid="{00000000-0005-0000-0000-0000B5000000}"/>
    <cellStyle name="20% - Énfasis5 9 14" xfId="183" xr:uid="{00000000-0005-0000-0000-0000B6000000}"/>
    <cellStyle name="20% - Énfasis5 9 15" xfId="184" xr:uid="{00000000-0005-0000-0000-0000B7000000}"/>
    <cellStyle name="20% - Énfasis5 9 16" xfId="185" xr:uid="{00000000-0005-0000-0000-0000B8000000}"/>
    <cellStyle name="20% - Énfasis5 9 17" xfId="186" xr:uid="{00000000-0005-0000-0000-0000B9000000}"/>
    <cellStyle name="20% - Énfasis5 9 18" xfId="187" xr:uid="{00000000-0005-0000-0000-0000BA000000}"/>
    <cellStyle name="20% - Énfasis5 9 19" xfId="188" xr:uid="{00000000-0005-0000-0000-0000BB000000}"/>
    <cellStyle name="20% - Énfasis5 9 2" xfId="189" xr:uid="{00000000-0005-0000-0000-0000BC000000}"/>
    <cellStyle name="20% - Énfasis5 9 20" xfId="190" xr:uid="{00000000-0005-0000-0000-0000BD000000}"/>
    <cellStyle name="20% - Énfasis5 9 21" xfId="191" xr:uid="{00000000-0005-0000-0000-0000BE000000}"/>
    <cellStyle name="20% - Énfasis5 9 22" xfId="192" xr:uid="{00000000-0005-0000-0000-0000BF000000}"/>
    <cellStyle name="20% - Énfasis5 9 3" xfId="193" xr:uid="{00000000-0005-0000-0000-0000C0000000}"/>
    <cellStyle name="20% - Énfasis5 9 4" xfId="194" xr:uid="{00000000-0005-0000-0000-0000C1000000}"/>
    <cellStyle name="20% - Énfasis5 9 5" xfId="195" xr:uid="{00000000-0005-0000-0000-0000C2000000}"/>
    <cellStyle name="20% - Énfasis5 9 6" xfId="196" xr:uid="{00000000-0005-0000-0000-0000C3000000}"/>
    <cellStyle name="20% - Énfasis5 9 7" xfId="197" xr:uid="{00000000-0005-0000-0000-0000C4000000}"/>
    <cellStyle name="20% - Énfasis5 9 8" xfId="198" xr:uid="{00000000-0005-0000-0000-0000C5000000}"/>
    <cellStyle name="20% - Énfasis5 9 9" xfId="199" xr:uid="{00000000-0005-0000-0000-0000C6000000}"/>
    <cellStyle name="20% - Énfasis6" xfId="200" builtinId="50" customBuiltin="1"/>
    <cellStyle name="20% - Énfasis6 10" xfId="201" xr:uid="{00000000-0005-0000-0000-0000C8000000}"/>
    <cellStyle name="20% - Énfasis6 11" xfId="202" xr:uid="{00000000-0005-0000-0000-0000C9000000}"/>
    <cellStyle name="20% - Énfasis6 12" xfId="203" xr:uid="{00000000-0005-0000-0000-0000CA000000}"/>
    <cellStyle name="20% - Énfasis6 13" xfId="204" xr:uid="{00000000-0005-0000-0000-0000CB000000}"/>
    <cellStyle name="20% - Énfasis6 14" xfId="205" xr:uid="{00000000-0005-0000-0000-0000CC000000}"/>
    <cellStyle name="20% - Énfasis6 15" xfId="206" xr:uid="{00000000-0005-0000-0000-0000CD000000}"/>
    <cellStyle name="20% - Énfasis6 16" xfId="207" xr:uid="{00000000-0005-0000-0000-0000CE000000}"/>
    <cellStyle name="20% - Énfasis6 17" xfId="208" xr:uid="{00000000-0005-0000-0000-0000CF000000}"/>
    <cellStyle name="20% - Énfasis6 18" xfId="209" xr:uid="{00000000-0005-0000-0000-0000D0000000}"/>
    <cellStyle name="20% - Énfasis6 2" xfId="210" xr:uid="{00000000-0005-0000-0000-0000D1000000}"/>
    <cellStyle name="20% - Énfasis6 3" xfId="211" xr:uid="{00000000-0005-0000-0000-0000D2000000}"/>
    <cellStyle name="20% - Énfasis6 4" xfId="212" xr:uid="{00000000-0005-0000-0000-0000D3000000}"/>
    <cellStyle name="20% - Énfasis6 5" xfId="213" xr:uid="{00000000-0005-0000-0000-0000D4000000}"/>
    <cellStyle name="20% - Énfasis6 6" xfId="214" xr:uid="{00000000-0005-0000-0000-0000D5000000}"/>
    <cellStyle name="20% - Énfasis6 7" xfId="215" xr:uid="{00000000-0005-0000-0000-0000D6000000}"/>
    <cellStyle name="20% - Énfasis6 8" xfId="216" xr:uid="{00000000-0005-0000-0000-0000D7000000}"/>
    <cellStyle name="20% - Énfasis6 9" xfId="217" xr:uid="{00000000-0005-0000-0000-0000D8000000}"/>
    <cellStyle name="20% - Énfasis6 9 10" xfId="218" xr:uid="{00000000-0005-0000-0000-0000D9000000}"/>
    <cellStyle name="20% - Énfasis6 9 11" xfId="219" xr:uid="{00000000-0005-0000-0000-0000DA000000}"/>
    <cellStyle name="20% - Énfasis6 9 12" xfId="220" xr:uid="{00000000-0005-0000-0000-0000DB000000}"/>
    <cellStyle name="20% - Énfasis6 9 13" xfId="221" xr:uid="{00000000-0005-0000-0000-0000DC000000}"/>
    <cellStyle name="20% - Énfasis6 9 14" xfId="222" xr:uid="{00000000-0005-0000-0000-0000DD000000}"/>
    <cellStyle name="20% - Énfasis6 9 15" xfId="223" xr:uid="{00000000-0005-0000-0000-0000DE000000}"/>
    <cellStyle name="20% - Énfasis6 9 16" xfId="224" xr:uid="{00000000-0005-0000-0000-0000DF000000}"/>
    <cellStyle name="20% - Énfasis6 9 17" xfId="225" xr:uid="{00000000-0005-0000-0000-0000E0000000}"/>
    <cellStyle name="20% - Énfasis6 9 18" xfId="226" xr:uid="{00000000-0005-0000-0000-0000E1000000}"/>
    <cellStyle name="20% - Énfasis6 9 19" xfId="227" xr:uid="{00000000-0005-0000-0000-0000E2000000}"/>
    <cellStyle name="20% - Énfasis6 9 2" xfId="228" xr:uid="{00000000-0005-0000-0000-0000E3000000}"/>
    <cellStyle name="20% - Énfasis6 9 20" xfId="229" xr:uid="{00000000-0005-0000-0000-0000E4000000}"/>
    <cellStyle name="20% - Énfasis6 9 21" xfId="230" xr:uid="{00000000-0005-0000-0000-0000E5000000}"/>
    <cellStyle name="20% - Énfasis6 9 22" xfId="231" xr:uid="{00000000-0005-0000-0000-0000E6000000}"/>
    <cellStyle name="20% - Énfasis6 9 3" xfId="232" xr:uid="{00000000-0005-0000-0000-0000E7000000}"/>
    <cellStyle name="20% - Énfasis6 9 4" xfId="233" xr:uid="{00000000-0005-0000-0000-0000E8000000}"/>
    <cellStyle name="20% - Énfasis6 9 5" xfId="234" xr:uid="{00000000-0005-0000-0000-0000E9000000}"/>
    <cellStyle name="20% - Énfasis6 9 6" xfId="235" xr:uid="{00000000-0005-0000-0000-0000EA000000}"/>
    <cellStyle name="20% - Énfasis6 9 7" xfId="236" xr:uid="{00000000-0005-0000-0000-0000EB000000}"/>
    <cellStyle name="20% - Énfasis6 9 8" xfId="237" xr:uid="{00000000-0005-0000-0000-0000EC000000}"/>
    <cellStyle name="20% - Énfasis6 9 9" xfId="238" xr:uid="{00000000-0005-0000-0000-0000ED000000}"/>
    <cellStyle name="40% - Énfasis1" xfId="239" builtinId="31" customBuiltin="1"/>
    <cellStyle name="40% - Énfasis1 10" xfId="240" xr:uid="{00000000-0005-0000-0000-0000EF000000}"/>
    <cellStyle name="40% - Énfasis1 11" xfId="241" xr:uid="{00000000-0005-0000-0000-0000F0000000}"/>
    <cellStyle name="40% - Énfasis1 12" xfId="242" xr:uid="{00000000-0005-0000-0000-0000F1000000}"/>
    <cellStyle name="40% - Énfasis1 13" xfId="243" xr:uid="{00000000-0005-0000-0000-0000F2000000}"/>
    <cellStyle name="40% - Énfasis1 14" xfId="244" xr:uid="{00000000-0005-0000-0000-0000F3000000}"/>
    <cellStyle name="40% - Énfasis1 15" xfId="245" xr:uid="{00000000-0005-0000-0000-0000F4000000}"/>
    <cellStyle name="40% - Énfasis1 16" xfId="246" xr:uid="{00000000-0005-0000-0000-0000F5000000}"/>
    <cellStyle name="40% - Énfasis1 17" xfId="247" xr:uid="{00000000-0005-0000-0000-0000F6000000}"/>
    <cellStyle name="40% - Énfasis1 18" xfId="248" xr:uid="{00000000-0005-0000-0000-0000F7000000}"/>
    <cellStyle name="40% - Énfasis1 2" xfId="249" xr:uid="{00000000-0005-0000-0000-0000F8000000}"/>
    <cellStyle name="40% - Énfasis1 3" xfId="250" xr:uid="{00000000-0005-0000-0000-0000F9000000}"/>
    <cellStyle name="40% - Énfasis1 4" xfId="251" xr:uid="{00000000-0005-0000-0000-0000FA000000}"/>
    <cellStyle name="40% - Énfasis1 5" xfId="252" xr:uid="{00000000-0005-0000-0000-0000FB000000}"/>
    <cellStyle name="40% - Énfasis1 6" xfId="253" xr:uid="{00000000-0005-0000-0000-0000FC000000}"/>
    <cellStyle name="40% - Énfasis1 7" xfId="254" xr:uid="{00000000-0005-0000-0000-0000FD000000}"/>
    <cellStyle name="40% - Énfasis1 8" xfId="255" xr:uid="{00000000-0005-0000-0000-0000FE000000}"/>
    <cellStyle name="40% - Énfasis1 9" xfId="256" xr:uid="{00000000-0005-0000-0000-0000FF000000}"/>
    <cellStyle name="40% - Énfasis1 9 10" xfId="257" xr:uid="{00000000-0005-0000-0000-000000010000}"/>
    <cellStyle name="40% - Énfasis1 9 11" xfId="258" xr:uid="{00000000-0005-0000-0000-000001010000}"/>
    <cellStyle name="40% - Énfasis1 9 12" xfId="259" xr:uid="{00000000-0005-0000-0000-000002010000}"/>
    <cellStyle name="40% - Énfasis1 9 13" xfId="260" xr:uid="{00000000-0005-0000-0000-000003010000}"/>
    <cellStyle name="40% - Énfasis1 9 14" xfId="261" xr:uid="{00000000-0005-0000-0000-000004010000}"/>
    <cellStyle name="40% - Énfasis1 9 15" xfId="262" xr:uid="{00000000-0005-0000-0000-000005010000}"/>
    <cellStyle name="40% - Énfasis1 9 16" xfId="263" xr:uid="{00000000-0005-0000-0000-000006010000}"/>
    <cellStyle name="40% - Énfasis1 9 17" xfId="264" xr:uid="{00000000-0005-0000-0000-000007010000}"/>
    <cellStyle name="40% - Énfasis1 9 18" xfId="265" xr:uid="{00000000-0005-0000-0000-000008010000}"/>
    <cellStyle name="40% - Énfasis1 9 19" xfId="266" xr:uid="{00000000-0005-0000-0000-000009010000}"/>
    <cellStyle name="40% - Énfasis1 9 2" xfId="267" xr:uid="{00000000-0005-0000-0000-00000A010000}"/>
    <cellStyle name="40% - Énfasis1 9 20" xfId="268" xr:uid="{00000000-0005-0000-0000-00000B010000}"/>
    <cellStyle name="40% - Énfasis1 9 21" xfId="269" xr:uid="{00000000-0005-0000-0000-00000C010000}"/>
    <cellStyle name="40% - Énfasis1 9 22" xfId="270" xr:uid="{00000000-0005-0000-0000-00000D010000}"/>
    <cellStyle name="40% - Énfasis1 9 3" xfId="271" xr:uid="{00000000-0005-0000-0000-00000E010000}"/>
    <cellStyle name="40% - Énfasis1 9 4" xfId="272" xr:uid="{00000000-0005-0000-0000-00000F010000}"/>
    <cellStyle name="40% - Énfasis1 9 5" xfId="273" xr:uid="{00000000-0005-0000-0000-000010010000}"/>
    <cellStyle name="40% - Énfasis1 9 6" xfId="274" xr:uid="{00000000-0005-0000-0000-000011010000}"/>
    <cellStyle name="40% - Énfasis1 9 7" xfId="275" xr:uid="{00000000-0005-0000-0000-000012010000}"/>
    <cellStyle name="40% - Énfasis1 9 8" xfId="276" xr:uid="{00000000-0005-0000-0000-000013010000}"/>
    <cellStyle name="40% - Énfasis1 9 9" xfId="277" xr:uid="{00000000-0005-0000-0000-000014010000}"/>
    <cellStyle name="40% - Énfasis2" xfId="278" builtinId="35" customBuiltin="1"/>
    <cellStyle name="40% - Énfasis2 10" xfId="279" xr:uid="{00000000-0005-0000-0000-000016010000}"/>
    <cellStyle name="40% - Énfasis2 11" xfId="280" xr:uid="{00000000-0005-0000-0000-000017010000}"/>
    <cellStyle name="40% - Énfasis2 12" xfId="281" xr:uid="{00000000-0005-0000-0000-000018010000}"/>
    <cellStyle name="40% - Énfasis2 13" xfId="282" xr:uid="{00000000-0005-0000-0000-000019010000}"/>
    <cellStyle name="40% - Énfasis2 14" xfId="283" xr:uid="{00000000-0005-0000-0000-00001A010000}"/>
    <cellStyle name="40% - Énfasis2 15" xfId="284" xr:uid="{00000000-0005-0000-0000-00001B010000}"/>
    <cellStyle name="40% - Énfasis2 16" xfId="285" xr:uid="{00000000-0005-0000-0000-00001C010000}"/>
    <cellStyle name="40% - Énfasis2 17" xfId="286" xr:uid="{00000000-0005-0000-0000-00001D010000}"/>
    <cellStyle name="40% - Énfasis2 18" xfId="287" xr:uid="{00000000-0005-0000-0000-00001E010000}"/>
    <cellStyle name="40% - Énfasis2 2" xfId="288" xr:uid="{00000000-0005-0000-0000-00001F010000}"/>
    <cellStyle name="40% - Énfasis2 3" xfId="289" xr:uid="{00000000-0005-0000-0000-000020010000}"/>
    <cellStyle name="40% - Énfasis2 4" xfId="290" xr:uid="{00000000-0005-0000-0000-000021010000}"/>
    <cellStyle name="40% - Énfasis2 5" xfId="291" xr:uid="{00000000-0005-0000-0000-000022010000}"/>
    <cellStyle name="40% - Énfasis2 6" xfId="292" xr:uid="{00000000-0005-0000-0000-000023010000}"/>
    <cellStyle name="40% - Énfasis2 7" xfId="293" xr:uid="{00000000-0005-0000-0000-000024010000}"/>
    <cellStyle name="40% - Énfasis2 8" xfId="294" xr:uid="{00000000-0005-0000-0000-000025010000}"/>
    <cellStyle name="40% - Énfasis2 9" xfId="295" xr:uid="{00000000-0005-0000-0000-000026010000}"/>
    <cellStyle name="40% - Énfasis2 9 10" xfId="296" xr:uid="{00000000-0005-0000-0000-000027010000}"/>
    <cellStyle name="40% - Énfasis2 9 11" xfId="297" xr:uid="{00000000-0005-0000-0000-000028010000}"/>
    <cellStyle name="40% - Énfasis2 9 12" xfId="298" xr:uid="{00000000-0005-0000-0000-000029010000}"/>
    <cellStyle name="40% - Énfasis2 9 13" xfId="299" xr:uid="{00000000-0005-0000-0000-00002A010000}"/>
    <cellStyle name="40% - Énfasis2 9 14" xfId="300" xr:uid="{00000000-0005-0000-0000-00002B010000}"/>
    <cellStyle name="40% - Énfasis2 9 15" xfId="301" xr:uid="{00000000-0005-0000-0000-00002C010000}"/>
    <cellStyle name="40% - Énfasis2 9 16" xfId="302" xr:uid="{00000000-0005-0000-0000-00002D010000}"/>
    <cellStyle name="40% - Énfasis2 9 17" xfId="303" xr:uid="{00000000-0005-0000-0000-00002E010000}"/>
    <cellStyle name="40% - Énfasis2 9 18" xfId="304" xr:uid="{00000000-0005-0000-0000-00002F010000}"/>
    <cellStyle name="40% - Énfasis2 9 19" xfId="305" xr:uid="{00000000-0005-0000-0000-000030010000}"/>
    <cellStyle name="40% - Énfasis2 9 2" xfId="306" xr:uid="{00000000-0005-0000-0000-000031010000}"/>
    <cellStyle name="40% - Énfasis2 9 20" xfId="307" xr:uid="{00000000-0005-0000-0000-000032010000}"/>
    <cellStyle name="40% - Énfasis2 9 21" xfId="308" xr:uid="{00000000-0005-0000-0000-000033010000}"/>
    <cellStyle name="40% - Énfasis2 9 22" xfId="309" xr:uid="{00000000-0005-0000-0000-000034010000}"/>
    <cellStyle name="40% - Énfasis2 9 3" xfId="310" xr:uid="{00000000-0005-0000-0000-000035010000}"/>
    <cellStyle name="40% - Énfasis2 9 4" xfId="311" xr:uid="{00000000-0005-0000-0000-000036010000}"/>
    <cellStyle name="40% - Énfasis2 9 5" xfId="312" xr:uid="{00000000-0005-0000-0000-000037010000}"/>
    <cellStyle name="40% - Énfasis2 9 6" xfId="313" xr:uid="{00000000-0005-0000-0000-000038010000}"/>
    <cellStyle name="40% - Énfasis2 9 7" xfId="314" xr:uid="{00000000-0005-0000-0000-000039010000}"/>
    <cellStyle name="40% - Énfasis2 9 8" xfId="315" xr:uid="{00000000-0005-0000-0000-00003A010000}"/>
    <cellStyle name="40% - Énfasis2 9 9" xfId="316" xr:uid="{00000000-0005-0000-0000-00003B010000}"/>
    <cellStyle name="40% - Énfasis3 10" xfId="317" xr:uid="{00000000-0005-0000-0000-00003C010000}"/>
    <cellStyle name="40% - Énfasis3 11" xfId="318" xr:uid="{00000000-0005-0000-0000-00003D010000}"/>
    <cellStyle name="40% - Énfasis3 12" xfId="319" xr:uid="{00000000-0005-0000-0000-00003E010000}"/>
    <cellStyle name="40% - Énfasis3 13" xfId="320" xr:uid="{00000000-0005-0000-0000-00003F010000}"/>
    <cellStyle name="40% - Énfasis3 14" xfId="321" xr:uid="{00000000-0005-0000-0000-000040010000}"/>
    <cellStyle name="40% - Énfasis3 15" xfId="322" xr:uid="{00000000-0005-0000-0000-000041010000}"/>
    <cellStyle name="40% - Énfasis3 16" xfId="323" xr:uid="{00000000-0005-0000-0000-000042010000}"/>
    <cellStyle name="40% - Énfasis3 17" xfId="324" xr:uid="{00000000-0005-0000-0000-000043010000}"/>
    <cellStyle name="40% - Énfasis3 18" xfId="325" xr:uid="{00000000-0005-0000-0000-000044010000}"/>
    <cellStyle name="40% - Énfasis3 19" xfId="326" xr:uid="{00000000-0005-0000-0000-000045010000}"/>
    <cellStyle name="40% - Énfasis3 2" xfId="327" xr:uid="{00000000-0005-0000-0000-000046010000}"/>
    <cellStyle name="40% - Énfasis3 20" xfId="328" xr:uid="{00000000-0005-0000-0000-000047010000}"/>
    <cellStyle name="40% - Énfasis3 3" xfId="329" xr:uid="{00000000-0005-0000-0000-000048010000}"/>
    <cellStyle name="40% - Énfasis3 4" xfId="330" xr:uid="{00000000-0005-0000-0000-000049010000}"/>
    <cellStyle name="40% - Énfasis3 5" xfId="331" xr:uid="{00000000-0005-0000-0000-00004A010000}"/>
    <cellStyle name="40% - Énfasis3 6" xfId="332" xr:uid="{00000000-0005-0000-0000-00004B010000}"/>
    <cellStyle name="40% - Énfasis3 7" xfId="333" xr:uid="{00000000-0005-0000-0000-00004C010000}"/>
    <cellStyle name="40% - Énfasis3 8" xfId="334" xr:uid="{00000000-0005-0000-0000-00004D010000}"/>
    <cellStyle name="40% - Énfasis3 9" xfId="335" xr:uid="{00000000-0005-0000-0000-00004E010000}"/>
    <cellStyle name="40% - Énfasis3 9 10" xfId="336" xr:uid="{00000000-0005-0000-0000-00004F010000}"/>
    <cellStyle name="40% - Énfasis3 9 11" xfId="337" xr:uid="{00000000-0005-0000-0000-000050010000}"/>
    <cellStyle name="40% - Énfasis3 9 12" xfId="338" xr:uid="{00000000-0005-0000-0000-000051010000}"/>
    <cellStyle name="40% - Énfasis3 9 13" xfId="339" xr:uid="{00000000-0005-0000-0000-000052010000}"/>
    <cellStyle name="40% - Énfasis3 9 14" xfId="340" xr:uid="{00000000-0005-0000-0000-000053010000}"/>
    <cellStyle name="40% - Énfasis3 9 15" xfId="341" xr:uid="{00000000-0005-0000-0000-000054010000}"/>
    <cellStyle name="40% - Énfasis3 9 16" xfId="342" xr:uid="{00000000-0005-0000-0000-000055010000}"/>
    <cellStyle name="40% - Énfasis3 9 17" xfId="343" xr:uid="{00000000-0005-0000-0000-000056010000}"/>
    <cellStyle name="40% - Énfasis3 9 18" xfId="344" xr:uid="{00000000-0005-0000-0000-000057010000}"/>
    <cellStyle name="40% - Énfasis3 9 19" xfId="345" xr:uid="{00000000-0005-0000-0000-000058010000}"/>
    <cellStyle name="40% - Énfasis3 9 2" xfId="346" xr:uid="{00000000-0005-0000-0000-000059010000}"/>
    <cellStyle name="40% - Énfasis3 9 20" xfId="347" xr:uid="{00000000-0005-0000-0000-00005A010000}"/>
    <cellStyle name="40% - Énfasis3 9 21" xfId="348" xr:uid="{00000000-0005-0000-0000-00005B010000}"/>
    <cellStyle name="40% - Énfasis3 9 22" xfId="349" xr:uid="{00000000-0005-0000-0000-00005C010000}"/>
    <cellStyle name="40% - Énfasis3 9 3" xfId="350" xr:uid="{00000000-0005-0000-0000-00005D010000}"/>
    <cellStyle name="40% - Énfasis3 9 4" xfId="351" xr:uid="{00000000-0005-0000-0000-00005E010000}"/>
    <cellStyle name="40% - Énfasis3 9 5" xfId="352" xr:uid="{00000000-0005-0000-0000-00005F010000}"/>
    <cellStyle name="40% - Énfasis3 9 6" xfId="353" xr:uid="{00000000-0005-0000-0000-000060010000}"/>
    <cellStyle name="40% - Énfasis3 9 7" xfId="354" xr:uid="{00000000-0005-0000-0000-000061010000}"/>
    <cellStyle name="40% - Énfasis3 9 8" xfId="355" xr:uid="{00000000-0005-0000-0000-000062010000}"/>
    <cellStyle name="40% - Énfasis3 9 9" xfId="356" xr:uid="{00000000-0005-0000-0000-000063010000}"/>
    <cellStyle name="40% - Énfasis4" xfId="357" builtinId="43" customBuiltin="1"/>
    <cellStyle name="40% - Énfasis4 10" xfId="358" xr:uid="{00000000-0005-0000-0000-000065010000}"/>
    <cellStyle name="40% - Énfasis4 11" xfId="359" xr:uid="{00000000-0005-0000-0000-000066010000}"/>
    <cellStyle name="40% - Énfasis4 12" xfId="360" xr:uid="{00000000-0005-0000-0000-000067010000}"/>
    <cellStyle name="40% - Énfasis4 13" xfId="361" xr:uid="{00000000-0005-0000-0000-000068010000}"/>
    <cellStyle name="40% - Énfasis4 14" xfId="362" xr:uid="{00000000-0005-0000-0000-000069010000}"/>
    <cellStyle name="40% - Énfasis4 15" xfId="363" xr:uid="{00000000-0005-0000-0000-00006A010000}"/>
    <cellStyle name="40% - Énfasis4 16" xfId="364" xr:uid="{00000000-0005-0000-0000-00006B010000}"/>
    <cellStyle name="40% - Énfasis4 17" xfId="365" xr:uid="{00000000-0005-0000-0000-00006C010000}"/>
    <cellStyle name="40% - Énfasis4 18" xfId="366" xr:uid="{00000000-0005-0000-0000-00006D010000}"/>
    <cellStyle name="40% - Énfasis4 2" xfId="367" xr:uid="{00000000-0005-0000-0000-00006E010000}"/>
    <cellStyle name="40% - Énfasis4 3" xfId="368" xr:uid="{00000000-0005-0000-0000-00006F010000}"/>
    <cellStyle name="40% - Énfasis4 4" xfId="369" xr:uid="{00000000-0005-0000-0000-000070010000}"/>
    <cellStyle name="40% - Énfasis4 5" xfId="370" xr:uid="{00000000-0005-0000-0000-000071010000}"/>
    <cellStyle name="40% - Énfasis4 6" xfId="371" xr:uid="{00000000-0005-0000-0000-000072010000}"/>
    <cellStyle name="40% - Énfasis4 7" xfId="372" xr:uid="{00000000-0005-0000-0000-000073010000}"/>
    <cellStyle name="40% - Énfasis4 8" xfId="373" xr:uid="{00000000-0005-0000-0000-000074010000}"/>
    <cellStyle name="40% - Énfasis4 9" xfId="374" xr:uid="{00000000-0005-0000-0000-000075010000}"/>
    <cellStyle name="40% - Énfasis4 9 10" xfId="375" xr:uid="{00000000-0005-0000-0000-000076010000}"/>
    <cellStyle name="40% - Énfasis4 9 11" xfId="376" xr:uid="{00000000-0005-0000-0000-000077010000}"/>
    <cellStyle name="40% - Énfasis4 9 12" xfId="377" xr:uid="{00000000-0005-0000-0000-000078010000}"/>
    <cellStyle name="40% - Énfasis4 9 13" xfId="378" xr:uid="{00000000-0005-0000-0000-000079010000}"/>
    <cellStyle name="40% - Énfasis4 9 14" xfId="379" xr:uid="{00000000-0005-0000-0000-00007A010000}"/>
    <cellStyle name="40% - Énfasis4 9 15" xfId="380" xr:uid="{00000000-0005-0000-0000-00007B010000}"/>
    <cellStyle name="40% - Énfasis4 9 16" xfId="381" xr:uid="{00000000-0005-0000-0000-00007C010000}"/>
    <cellStyle name="40% - Énfasis4 9 17" xfId="382" xr:uid="{00000000-0005-0000-0000-00007D010000}"/>
    <cellStyle name="40% - Énfasis4 9 18" xfId="383" xr:uid="{00000000-0005-0000-0000-00007E010000}"/>
    <cellStyle name="40% - Énfasis4 9 19" xfId="384" xr:uid="{00000000-0005-0000-0000-00007F010000}"/>
    <cellStyle name="40% - Énfasis4 9 2" xfId="385" xr:uid="{00000000-0005-0000-0000-000080010000}"/>
    <cellStyle name="40% - Énfasis4 9 20" xfId="386" xr:uid="{00000000-0005-0000-0000-000081010000}"/>
    <cellStyle name="40% - Énfasis4 9 21" xfId="387" xr:uid="{00000000-0005-0000-0000-000082010000}"/>
    <cellStyle name="40% - Énfasis4 9 22" xfId="388" xr:uid="{00000000-0005-0000-0000-000083010000}"/>
    <cellStyle name="40% - Énfasis4 9 3" xfId="389" xr:uid="{00000000-0005-0000-0000-000084010000}"/>
    <cellStyle name="40% - Énfasis4 9 4" xfId="390" xr:uid="{00000000-0005-0000-0000-000085010000}"/>
    <cellStyle name="40% - Énfasis4 9 5" xfId="391" xr:uid="{00000000-0005-0000-0000-000086010000}"/>
    <cellStyle name="40% - Énfasis4 9 6" xfId="392" xr:uid="{00000000-0005-0000-0000-000087010000}"/>
    <cellStyle name="40% - Énfasis4 9 7" xfId="393" xr:uid="{00000000-0005-0000-0000-000088010000}"/>
    <cellStyle name="40% - Énfasis4 9 8" xfId="394" xr:uid="{00000000-0005-0000-0000-000089010000}"/>
    <cellStyle name="40% - Énfasis4 9 9" xfId="395" xr:uid="{00000000-0005-0000-0000-00008A010000}"/>
    <cellStyle name="40% - Énfasis5" xfId="396" builtinId="47" customBuiltin="1"/>
    <cellStyle name="40% - Énfasis5 10" xfId="397" xr:uid="{00000000-0005-0000-0000-00008C010000}"/>
    <cellStyle name="40% - Énfasis5 11" xfId="398" xr:uid="{00000000-0005-0000-0000-00008D010000}"/>
    <cellStyle name="40% - Énfasis5 12" xfId="399" xr:uid="{00000000-0005-0000-0000-00008E010000}"/>
    <cellStyle name="40% - Énfasis5 13" xfId="400" xr:uid="{00000000-0005-0000-0000-00008F010000}"/>
    <cellStyle name="40% - Énfasis5 14" xfId="401" xr:uid="{00000000-0005-0000-0000-000090010000}"/>
    <cellStyle name="40% - Énfasis5 15" xfId="402" xr:uid="{00000000-0005-0000-0000-000091010000}"/>
    <cellStyle name="40% - Énfasis5 16" xfId="403" xr:uid="{00000000-0005-0000-0000-000092010000}"/>
    <cellStyle name="40% - Énfasis5 17" xfId="404" xr:uid="{00000000-0005-0000-0000-000093010000}"/>
    <cellStyle name="40% - Énfasis5 18" xfId="405" xr:uid="{00000000-0005-0000-0000-000094010000}"/>
    <cellStyle name="40% - Énfasis5 2" xfId="406" xr:uid="{00000000-0005-0000-0000-000095010000}"/>
    <cellStyle name="40% - Énfasis5 3" xfId="407" xr:uid="{00000000-0005-0000-0000-000096010000}"/>
    <cellStyle name="40% - Énfasis5 4" xfId="408" xr:uid="{00000000-0005-0000-0000-000097010000}"/>
    <cellStyle name="40% - Énfasis5 5" xfId="409" xr:uid="{00000000-0005-0000-0000-000098010000}"/>
    <cellStyle name="40% - Énfasis5 6" xfId="410" xr:uid="{00000000-0005-0000-0000-000099010000}"/>
    <cellStyle name="40% - Énfasis5 7" xfId="411" xr:uid="{00000000-0005-0000-0000-00009A010000}"/>
    <cellStyle name="40% - Énfasis5 8" xfId="412" xr:uid="{00000000-0005-0000-0000-00009B010000}"/>
    <cellStyle name="40% - Énfasis5 9" xfId="413" xr:uid="{00000000-0005-0000-0000-00009C010000}"/>
    <cellStyle name="40% - Énfasis5 9 10" xfId="414" xr:uid="{00000000-0005-0000-0000-00009D010000}"/>
    <cellStyle name="40% - Énfasis5 9 11" xfId="415" xr:uid="{00000000-0005-0000-0000-00009E010000}"/>
    <cellStyle name="40% - Énfasis5 9 12" xfId="416" xr:uid="{00000000-0005-0000-0000-00009F010000}"/>
    <cellStyle name="40% - Énfasis5 9 13" xfId="417" xr:uid="{00000000-0005-0000-0000-0000A0010000}"/>
    <cellStyle name="40% - Énfasis5 9 14" xfId="418" xr:uid="{00000000-0005-0000-0000-0000A1010000}"/>
    <cellStyle name="40% - Énfasis5 9 15" xfId="419" xr:uid="{00000000-0005-0000-0000-0000A2010000}"/>
    <cellStyle name="40% - Énfasis5 9 16" xfId="420" xr:uid="{00000000-0005-0000-0000-0000A3010000}"/>
    <cellStyle name="40% - Énfasis5 9 17" xfId="421" xr:uid="{00000000-0005-0000-0000-0000A4010000}"/>
    <cellStyle name="40% - Énfasis5 9 18" xfId="422" xr:uid="{00000000-0005-0000-0000-0000A5010000}"/>
    <cellStyle name="40% - Énfasis5 9 19" xfId="423" xr:uid="{00000000-0005-0000-0000-0000A6010000}"/>
    <cellStyle name="40% - Énfasis5 9 2" xfId="424" xr:uid="{00000000-0005-0000-0000-0000A7010000}"/>
    <cellStyle name="40% - Énfasis5 9 20" xfId="425" xr:uid="{00000000-0005-0000-0000-0000A8010000}"/>
    <cellStyle name="40% - Énfasis5 9 21" xfId="426" xr:uid="{00000000-0005-0000-0000-0000A9010000}"/>
    <cellStyle name="40% - Énfasis5 9 22" xfId="427" xr:uid="{00000000-0005-0000-0000-0000AA010000}"/>
    <cellStyle name="40% - Énfasis5 9 3" xfId="428" xr:uid="{00000000-0005-0000-0000-0000AB010000}"/>
    <cellStyle name="40% - Énfasis5 9 4" xfId="429" xr:uid="{00000000-0005-0000-0000-0000AC010000}"/>
    <cellStyle name="40% - Énfasis5 9 5" xfId="430" xr:uid="{00000000-0005-0000-0000-0000AD010000}"/>
    <cellStyle name="40% - Énfasis5 9 6" xfId="431" xr:uid="{00000000-0005-0000-0000-0000AE010000}"/>
    <cellStyle name="40% - Énfasis5 9 7" xfId="432" xr:uid="{00000000-0005-0000-0000-0000AF010000}"/>
    <cellStyle name="40% - Énfasis5 9 8" xfId="433" xr:uid="{00000000-0005-0000-0000-0000B0010000}"/>
    <cellStyle name="40% - Énfasis5 9 9" xfId="434" xr:uid="{00000000-0005-0000-0000-0000B1010000}"/>
    <cellStyle name="40% - Énfasis6" xfId="435" builtinId="51" customBuiltin="1"/>
    <cellStyle name="40% - Énfasis6 10" xfId="436" xr:uid="{00000000-0005-0000-0000-0000B3010000}"/>
    <cellStyle name="40% - Énfasis6 11" xfId="437" xr:uid="{00000000-0005-0000-0000-0000B4010000}"/>
    <cellStyle name="40% - Énfasis6 12" xfId="438" xr:uid="{00000000-0005-0000-0000-0000B5010000}"/>
    <cellStyle name="40% - Énfasis6 13" xfId="439" xr:uid="{00000000-0005-0000-0000-0000B6010000}"/>
    <cellStyle name="40% - Énfasis6 14" xfId="440" xr:uid="{00000000-0005-0000-0000-0000B7010000}"/>
    <cellStyle name="40% - Énfasis6 15" xfId="441" xr:uid="{00000000-0005-0000-0000-0000B8010000}"/>
    <cellStyle name="40% - Énfasis6 16" xfId="442" xr:uid="{00000000-0005-0000-0000-0000B9010000}"/>
    <cellStyle name="40% - Énfasis6 17" xfId="443" xr:uid="{00000000-0005-0000-0000-0000BA010000}"/>
    <cellStyle name="40% - Énfasis6 18" xfId="444" xr:uid="{00000000-0005-0000-0000-0000BB010000}"/>
    <cellStyle name="40% - Énfasis6 2" xfId="445" xr:uid="{00000000-0005-0000-0000-0000BC010000}"/>
    <cellStyle name="40% - Énfasis6 3" xfId="446" xr:uid="{00000000-0005-0000-0000-0000BD010000}"/>
    <cellStyle name="40% - Énfasis6 4" xfId="447" xr:uid="{00000000-0005-0000-0000-0000BE010000}"/>
    <cellStyle name="40% - Énfasis6 5" xfId="448" xr:uid="{00000000-0005-0000-0000-0000BF010000}"/>
    <cellStyle name="40% - Énfasis6 6" xfId="449" xr:uid="{00000000-0005-0000-0000-0000C0010000}"/>
    <cellStyle name="40% - Énfasis6 7" xfId="450" xr:uid="{00000000-0005-0000-0000-0000C1010000}"/>
    <cellStyle name="40% - Énfasis6 8" xfId="451" xr:uid="{00000000-0005-0000-0000-0000C2010000}"/>
    <cellStyle name="40% - Énfasis6 9" xfId="452" xr:uid="{00000000-0005-0000-0000-0000C3010000}"/>
    <cellStyle name="40% - Énfasis6 9 10" xfId="453" xr:uid="{00000000-0005-0000-0000-0000C4010000}"/>
    <cellStyle name="40% - Énfasis6 9 11" xfId="454" xr:uid="{00000000-0005-0000-0000-0000C5010000}"/>
    <cellStyle name="40% - Énfasis6 9 12" xfId="455" xr:uid="{00000000-0005-0000-0000-0000C6010000}"/>
    <cellStyle name="40% - Énfasis6 9 13" xfId="456" xr:uid="{00000000-0005-0000-0000-0000C7010000}"/>
    <cellStyle name="40% - Énfasis6 9 14" xfId="457" xr:uid="{00000000-0005-0000-0000-0000C8010000}"/>
    <cellStyle name="40% - Énfasis6 9 15" xfId="458" xr:uid="{00000000-0005-0000-0000-0000C9010000}"/>
    <cellStyle name="40% - Énfasis6 9 16" xfId="459" xr:uid="{00000000-0005-0000-0000-0000CA010000}"/>
    <cellStyle name="40% - Énfasis6 9 17" xfId="460" xr:uid="{00000000-0005-0000-0000-0000CB010000}"/>
    <cellStyle name="40% - Énfasis6 9 18" xfId="461" xr:uid="{00000000-0005-0000-0000-0000CC010000}"/>
    <cellStyle name="40% - Énfasis6 9 19" xfId="462" xr:uid="{00000000-0005-0000-0000-0000CD010000}"/>
    <cellStyle name="40% - Énfasis6 9 2" xfId="463" xr:uid="{00000000-0005-0000-0000-0000CE010000}"/>
    <cellStyle name="40% - Énfasis6 9 20" xfId="464" xr:uid="{00000000-0005-0000-0000-0000CF010000}"/>
    <cellStyle name="40% - Énfasis6 9 21" xfId="465" xr:uid="{00000000-0005-0000-0000-0000D0010000}"/>
    <cellStyle name="40% - Énfasis6 9 22" xfId="466" xr:uid="{00000000-0005-0000-0000-0000D1010000}"/>
    <cellStyle name="40% - Énfasis6 9 3" xfId="467" xr:uid="{00000000-0005-0000-0000-0000D2010000}"/>
    <cellStyle name="40% - Énfasis6 9 4" xfId="468" xr:uid="{00000000-0005-0000-0000-0000D3010000}"/>
    <cellStyle name="40% - Énfasis6 9 5" xfId="469" xr:uid="{00000000-0005-0000-0000-0000D4010000}"/>
    <cellStyle name="40% - Énfasis6 9 6" xfId="470" xr:uid="{00000000-0005-0000-0000-0000D5010000}"/>
    <cellStyle name="40% - Énfasis6 9 7" xfId="471" xr:uid="{00000000-0005-0000-0000-0000D6010000}"/>
    <cellStyle name="40% - Énfasis6 9 8" xfId="472" xr:uid="{00000000-0005-0000-0000-0000D7010000}"/>
    <cellStyle name="40% - Énfasis6 9 9" xfId="473" xr:uid="{00000000-0005-0000-0000-0000D8010000}"/>
    <cellStyle name="60% - Énfasis1" xfId="474" builtinId="32" customBuiltin="1"/>
    <cellStyle name="60% - Énfasis1 10" xfId="475" xr:uid="{00000000-0005-0000-0000-0000DA010000}"/>
    <cellStyle name="60% - Énfasis1 11" xfId="476" xr:uid="{00000000-0005-0000-0000-0000DB010000}"/>
    <cellStyle name="60% - Énfasis1 12" xfId="477" xr:uid="{00000000-0005-0000-0000-0000DC010000}"/>
    <cellStyle name="60% - Énfasis1 13" xfId="478" xr:uid="{00000000-0005-0000-0000-0000DD010000}"/>
    <cellStyle name="60% - Énfasis1 14" xfId="479" xr:uid="{00000000-0005-0000-0000-0000DE010000}"/>
    <cellStyle name="60% - Énfasis1 15" xfId="480" xr:uid="{00000000-0005-0000-0000-0000DF010000}"/>
    <cellStyle name="60% - Énfasis1 16" xfId="481" xr:uid="{00000000-0005-0000-0000-0000E0010000}"/>
    <cellStyle name="60% - Énfasis1 17" xfId="482" xr:uid="{00000000-0005-0000-0000-0000E1010000}"/>
    <cellStyle name="60% - Énfasis1 18" xfId="483" xr:uid="{00000000-0005-0000-0000-0000E2010000}"/>
    <cellStyle name="60% - Énfasis1 2" xfId="484" xr:uid="{00000000-0005-0000-0000-0000E3010000}"/>
    <cellStyle name="60% - Énfasis1 3" xfId="485" xr:uid="{00000000-0005-0000-0000-0000E4010000}"/>
    <cellStyle name="60% - Énfasis1 4" xfId="486" xr:uid="{00000000-0005-0000-0000-0000E5010000}"/>
    <cellStyle name="60% - Énfasis1 5" xfId="487" xr:uid="{00000000-0005-0000-0000-0000E6010000}"/>
    <cellStyle name="60% - Énfasis1 6" xfId="488" xr:uid="{00000000-0005-0000-0000-0000E7010000}"/>
    <cellStyle name="60% - Énfasis1 7" xfId="489" xr:uid="{00000000-0005-0000-0000-0000E8010000}"/>
    <cellStyle name="60% - Énfasis1 8" xfId="490" xr:uid="{00000000-0005-0000-0000-0000E9010000}"/>
    <cellStyle name="60% - Énfasis1 9" xfId="491" xr:uid="{00000000-0005-0000-0000-0000EA010000}"/>
    <cellStyle name="60% - Énfasis1 9 10" xfId="492" xr:uid="{00000000-0005-0000-0000-0000EB010000}"/>
    <cellStyle name="60% - Énfasis1 9 11" xfId="493" xr:uid="{00000000-0005-0000-0000-0000EC010000}"/>
    <cellStyle name="60% - Énfasis1 9 12" xfId="494" xr:uid="{00000000-0005-0000-0000-0000ED010000}"/>
    <cellStyle name="60% - Énfasis1 9 13" xfId="495" xr:uid="{00000000-0005-0000-0000-0000EE010000}"/>
    <cellStyle name="60% - Énfasis1 9 14" xfId="496" xr:uid="{00000000-0005-0000-0000-0000EF010000}"/>
    <cellStyle name="60% - Énfasis1 9 15" xfId="497" xr:uid="{00000000-0005-0000-0000-0000F0010000}"/>
    <cellStyle name="60% - Énfasis1 9 16" xfId="498" xr:uid="{00000000-0005-0000-0000-0000F1010000}"/>
    <cellStyle name="60% - Énfasis1 9 17" xfId="499" xr:uid="{00000000-0005-0000-0000-0000F2010000}"/>
    <cellStyle name="60% - Énfasis1 9 18" xfId="500" xr:uid="{00000000-0005-0000-0000-0000F3010000}"/>
    <cellStyle name="60% - Énfasis1 9 19" xfId="501" xr:uid="{00000000-0005-0000-0000-0000F4010000}"/>
    <cellStyle name="60% - Énfasis1 9 2" xfId="502" xr:uid="{00000000-0005-0000-0000-0000F5010000}"/>
    <cellStyle name="60% - Énfasis1 9 20" xfId="503" xr:uid="{00000000-0005-0000-0000-0000F6010000}"/>
    <cellStyle name="60% - Énfasis1 9 21" xfId="504" xr:uid="{00000000-0005-0000-0000-0000F7010000}"/>
    <cellStyle name="60% - Énfasis1 9 22" xfId="505" xr:uid="{00000000-0005-0000-0000-0000F8010000}"/>
    <cellStyle name="60% - Énfasis1 9 3" xfId="506" xr:uid="{00000000-0005-0000-0000-0000F9010000}"/>
    <cellStyle name="60% - Énfasis1 9 4" xfId="507" xr:uid="{00000000-0005-0000-0000-0000FA010000}"/>
    <cellStyle name="60% - Énfasis1 9 5" xfId="508" xr:uid="{00000000-0005-0000-0000-0000FB010000}"/>
    <cellStyle name="60% - Énfasis1 9 6" xfId="509" xr:uid="{00000000-0005-0000-0000-0000FC010000}"/>
    <cellStyle name="60% - Énfasis1 9 7" xfId="510" xr:uid="{00000000-0005-0000-0000-0000FD010000}"/>
    <cellStyle name="60% - Énfasis1 9 8" xfId="511" xr:uid="{00000000-0005-0000-0000-0000FE010000}"/>
    <cellStyle name="60% - Énfasis1 9 9" xfId="512" xr:uid="{00000000-0005-0000-0000-0000FF010000}"/>
    <cellStyle name="60% - Énfasis2" xfId="513" builtinId="36" customBuiltin="1"/>
    <cellStyle name="60% - Énfasis2 10" xfId="514" xr:uid="{00000000-0005-0000-0000-000001020000}"/>
    <cellStyle name="60% - Énfasis2 11" xfId="515" xr:uid="{00000000-0005-0000-0000-000002020000}"/>
    <cellStyle name="60% - Énfasis2 12" xfId="516" xr:uid="{00000000-0005-0000-0000-000003020000}"/>
    <cellStyle name="60% - Énfasis2 13" xfId="517" xr:uid="{00000000-0005-0000-0000-000004020000}"/>
    <cellStyle name="60% - Énfasis2 14" xfId="518" xr:uid="{00000000-0005-0000-0000-000005020000}"/>
    <cellStyle name="60% - Énfasis2 15" xfId="519" xr:uid="{00000000-0005-0000-0000-000006020000}"/>
    <cellStyle name="60% - Énfasis2 16" xfId="520" xr:uid="{00000000-0005-0000-0000-000007020000}"/>
    <cellStyle name="60% - Énfasis2 17" xfId="521" xr:uid="{00000000-0005-0000-0000-000008020000}"/>
    <cellStyle name="60% - Énfasis2 18" xfId="522" xr:uid="{00000000-0005-0000-0000-000009020000}"/>
    <cellStyle name="60% - Énfasis2 2" xfId="523" xr:uid="{00000000-0005-0000-0000-00000A020000}"/>
    <cellStyle name="60% - Énfasis2 3" xfId="524" xr:uid="{00000000-0005-0000-0000-00000B020000}"/>
    <cellStyle name="60% - Énfasis2 4" xfId="525" xr:uid="{00000000-0005-0000-0000-00000C020000}"/>
    <cellStyle name="60% - Énfasis2 5" xfId="526" xr:uid="{00000000-0005-0000-0000-00000D020000}"/>
    <cellStyle name="60% - Énfasis2 6" xfId="527" xr:uid="{00000000-0005-0000-0000-00000E020000}"/>
    <cellStyle name="60% - Énfasis2 7" xfId="528" xr:uid="{00000000-0005-0000-0000-00000F020000}"/>
    <cellStyle name="60% - Énfasis2 8" xfId="529" xr:uid="{00000000-0005-0000-0000-000010020000}"/>
    <cellStyle name="60% - Énfasis2 9" xfId="530" xr:uid="{00000000-0005-0000-0000-000011020000}"/>
    <cellStyle name="60% - Énfasis2 9 10" xfId="531" xr:uid="{00000000-0005-0000-0000-000012020000}"/>
    <cellStyle name="60% - Énfasis2 9 11" xfId="532" xr:uid="{00000000-0005-0000-0000-000013020000}"/>
    <cellStyle name="60% - Énfasis2 9 12" xfId="533" xr:uid="{00000000-0005-0000-0000-000014020000}"/>
    <cellStyle name="60% - Énfasis2 9 13" xfId="534" xr:uid="{00000000-0005-0000-0000-000015020000}"/>
    <cellStyle name="60% - Énfasis2 9 14" xfId="535" xr:uid="{00000000-0005-0000-0000-000016020000}"/>
    <cellStyle name="60% - Énfasis2 9 15" xfId="536" xr:uid="{00000000-0005-0000-0000-000017020000}"/>
    <cellStyle name="60% - Énfasis2 9 16" xfId="537" xr:uid="{00000000-0005-0000-0000-000018020000}"/>
    <cellStyle name="60% - Énfasis2 9 17" xfId="538" xr:uid="{00000000-0005-0000-0000-000019020000}"/>
    <cellStyle name="60% - Énfasis2 9 18" xfId="539" xr:uid="{00000000-0005-0000-0000-00001A020000}"/>
    <cellStyle name="60% - Énfasis2 9 19" xfId="540" xr:uid="{00000000-0005-0000-0000-00001B020000}"/>
    <cellStyle name="60% - Énfasis2 9 2" xfId="541" xr:uid="{00000000-0005-0000-0000-00001C020000}"/>
    <cellStyle name="60% - Énfasis2 9 20" xfId="542" xr:uid="{00000000-0005-0000-0000-00001D020000}"/>
    <cellStyle name="60% - Énfasis2 9 21" xfId="543" xr:uid="{00000000-0005-0000-0000-00001E020000}"/>
    <cellStyle name="60% - Énfasis2 9 22" xfId="544" xr:uid="{00000000-0005-0000-0000-00001F020000}"/>
    <cellStyle name="60% - Énfasis2 9 3" xfId="545" xr:uid="{00000000-0005-0000-0000-000020020000}"/>
    <cellStyle name="60% - Énfasis2 9 4" xfId="546" xr:uid="{00000000-0005-0000-0000-000021020000}"/>
    <cellStyle name="60% - Énfasis2 9 5" xfId="547" xr:uid="{00000000-0005-0000-0000-000022020000}"/>
    <cellStyle name="60% - Énfasis2 9 6" xfId="548" xr:uid="{00000000-0005-0000-0000-000023020000}"/>
    <cellStyle name="60% - Énfasis2 9 7" xfId="549" xr:uid="{00000000-0005-0000-0000-000024020000}"/>
    <cellStyle name="60% - Énfasis2 9 8" xfId="550" xr:uid="{00000000-0005-0000-0000-000025020000}"/>
    <cellStyle name="60% - Énfasis2 9 9" xfId="551" xr:uid="{00000000-0005-0000-0000-000026020000}"/>
    <cellStyle name="60% - Énfasis3 10" xfId="552" xr:uid="{00000000-0005-0000-0000-000027020000}"/>
    <cellStyle name="60% - Énfasis3 11" xfId="553" xr:uid="{00000000-0005-0000-0000-000028020000}"/>
    <cellStyle name="60% - Énfasis3 12" xfId="554" xr:uid="{00000000-0005-0000-0000-000029020000}"/>
    <cellStyle name="60% - Énfasis3 13" xfId="555" xr:uid="{00000000-0005-0000-0000-00002A020000}"/>
    <cellStyle name="60% - Énfasis3 14" xfId="556" xr:uid="{00000000-0005-0000-0000-00002B020000}"/>
    <cellStyle name="60% - Énfasis3 15" xfId="557" xr:uid="{00000000-0005-0000-0000-00002C020000}"/>
    <cellStyle name="60% - Énfasis3 16" xfId="558" xr:uid="{00000000-0005-0000-0000-00002D020000}"/>
    <cellStyle name="60% - Énfasis3 17" xfId="559" xr:uid="{00000000-0005-0000-0000-00002E020000}"/>
    <cellStyle name="60% - Énfasis3 18" xfId="560" xr:uid="{00000000-0005-0000-0000-00002F020000}"/>
    <cellStyle name="60% - Énfasis3 19" xfId="561" xr:uid="{00000000-0005-0000-0000-000030020000}"/>
    <cellStyle name="60% - Énfasis3 2" xfId="562" xr:uid="{00000000-0005-0000-0000-000031020000}"/>
    <cellStyle name="60% - Énfasis3 20" xfId="563" xr:uid="{00000000-0005-0000-0000-000032020000}"/>
    <cellStyle name="60% - Énfasis3 3" xfId="564" xr:uid="{00000000-0005-0000-0000-000033020000}"/>
    <cellStyle name="60% - Énfasis3 4" xfId="565" xr:uid="{00000000-0005-0000-0000-000034020000}"/>
    <cellStyle name="60% - Énfasis3 5" xfId="566" xr:uid="{00000000-0005-0000-0000-000035020000}"/>
    <cellStyle name="60% - Énfasis3 6" xfId="567" xr:uid="{00000000-0005-0000-0000-000036020000}"/>
    <cellStyle name="60% - Énfasis3 7" xfId="568" xr:uid="{00000000-0005-0000-0000-000037020000}"/>
    <cellStyle name="60% - Énfasis3 8" xfId="569" xr:uid="{00000000-0005-0000-0000-000038020000}"/>
    <cellStyle name="60% - Énfasis3 9" xfId="570" xr:uid="{00000000-0005-0000-0000-000039020000}"/>
    <cellStyle name="60% - Énfasis3 9 10" xfId="571" xr:uid="{00000000-0005-0000-0000-00003A020000}"/>
    <cellStyle name="60% - Énfasis3 9 11" xfId="572" xr:uid="{00000000-0005-0000-0000-00003B020000}"/>
    <cellStyle name="60% - Énfasis3 9 12" xfId="573" xr:uid="{00000000-0005-0000-0000-00003C020000}"/>
    <cellStyle name="60% - Énfasis3 9 13" xfId="574" xr:uid="{00000000-0005-0000-0000-00003D020000}"/>
    <cellStyle name="60% - Énfasis3 9 14" xfId="575" xr:uid="{00000000-0005-0000-0000-00003E020000}"/>
    <cellStyle name="60% - Énfasis3 9 15" xfId="576" xr:uid="{00000000-0005-0000-0000-00003F020000}"/>
    <cellStyle name="60% - Énfasis3 9 16" xfId="577" xr:uid="{00000000-0005-0000-0000-000040020000}"/>
    <cellStyle name="60% - Énfasis3 9 17" xfId="578" xr:uid="{00000000-0005-0000-0000-000041020000}"/>
    <cellStyle name="60% - Énfasis3 9 18" xfId="579" xr:uid="{00000000-0005-0000-0000-000042020000}"/>
    <cellStyle name="60% - Énfasis3 9 19" xfId="580" xr:uid="{00000000-0005-0000-0000-000043020000}"/>
    <cellStyle name="60% - Énfasis3 9 2" xfId="581" xr:uid="{00000000-0005-0000-0000-000044020000}"/>
    <cellStyle name="60% - Énfasis3 9 20" xfId="582" xr:uid="{00000000-0005-0000-0000-000045020000}"/>
    <cellStyle name="60% - Énfasis3 9 21" xfId="583" xr:uid="{00000000-0005-0000-0000-000046020000}"/>
    <cellStyle name="60% - Énfasis3 9 22" xfId="584" xr:uid="{00000000-0005-0000-0000-000047020000}"/>
    <cellStyle name="60% - Énfasis3 9 3" xfId="585" xr:uid="{00000000-0005-0000-0000-000048020000}"/>
    <cellStyle name="60% - Énfasis3 9 4" xfId="586" xr:uid="{00000000-0005-0000-0000-000049020000}"/>
    <cellStyle name="60% - Énfasis3 9 5" xfId="587" xr:uid="{00000000-0005-0000-0000-00004A020000}"/>
    <cellStyle name="60% - Énfasis3 9 6" xfId="588" xr:uid="{00000000-0005-0000-0000-00004B020000}"/>
    <cellStyle name="60% - Énfasis3 9 7" xfId="589" xr:uid="{00000000-0005-0000-0000-00004C020000}"/>
    <cellStyle name="60% - Énfasis3 9 8" xfId="590" xr:uid="{00000000-0005-0000-0000-00004D020000}"/>
    <cellStyle name="60% - Énfasis3 9 9" xfId="591" xr:uid="{00000000-0005-0000-0000-00004E020000}"/>
    <cellStyle name="60% - Énfasis4 10" xfId="592" xr:uid="{00000000-0005-0000-0000-00004F020000}"/>
    <cellStyle name="60% - Énfasis4 11" xfId="593" xr:uid="{00000000-0005-0000-0000-000050020000}"/>
    <cellStyle name="60% - Énfasis4 12" xfId="594" xr:uid="{00000000-0005-0000-0000-000051020000}"/>
    <cellStyle name="60% - Énfasis4 13" xfId="595" xr:uid="{00000000-0005-0000-0000-000052020000}"/>
    <cellStyle name="60% - Énfasis4 14" xfId="596" xr:uid="{00000000-0005-0000-0000-000053020000}"/>
    <cellStyle name="60% - Énfasis4 15" xfId="597" xr:uid="{00000000-0005-0000-0000-000054020000}"/>
    <cellStyle name="60% - Énfasis4 16" xfId="598" xr:uid="{00000000-0005-0000-0000-000055020000}"/>
    <cellStyle name="60% - Énfasis4 17" xfId="599" xr:uid="{00000000-0005-0000-0000-000056020000}"/>
    <cellStyle name="60% - Énfasis4 18" xfId="600" xr:uid="{00000000-0005-0000-0000-000057020000}"/>
    <cellStyle name="60% - Énfasis4 19" xfId="601" xr:uid="{00000000-0005-0000-0000-000058020000}"/>
    <cellStyle name="60% - Énfasis4 2" xfId="602" xr:uid="{00000000-0005-0000-0000-000059020000}"/>
    <cellStyle name="60% - Énfasis4 20" xfId="603" xr:uid="{00000000-0005-0000-0000-00005A020000}"/>
    <cellStyle name="60% - Énfasis4 3" xfId="604" xr:uid="{00000000-0005-0000-0000-00005B020000}"/>
    <cellStyle name="60% - Énfasis4 4" xfId="605" xr:uid="{00000000-0005-0000-0000-00005C020000}"/>
    <cellStyle name="60% - Énfasis4 5" xfId="606" xr:uid="{00000000-0005-0000-0000-00005D020000}"/>
    <cellStyle name="60% - Énfasis4 6" xfId="607" xr:uid="{00000000-0005-0000-0000-00005E020000}"/>
    <cellStyle name="60% - Énfasis4 7" xfId="608" xr:uid="{00000000-0005-0000-0000-00005F020000}"/>
    <cellStyle name="60% - Énfasis4 8" xfId="609" xr:uid="{00000000-0005-0000-0000-000060020000}"/>
    <cellStyle name="60% - Énfasis4 9" xfId="610" xr:uid="{00000000-0005-0000-0000-000061020000}"/>
    <cellStyle name="60% - Énfasis4 9 10" xfId="611" xr:uid="{00000000-0005-0000-0000-000062020000}"/>
    <cellStyle name="60% - Énfasis4 9 11" xfId="612" xr:uid="{00000000-0005-0000-0000-000063020000}"/>
    <cellStyle name="60% - Énfasis4 9 12" xfId="613" xr:uid="{00000000-0005-0000-0000-000064020000}"/>
    <cellStyle name="60% - Énfasis4 9 13" xfId="614" xr:uid="{00000000-0005-0000-0000-000065020000}"/>
    <cellStyle name="60% - Énfasis4 9 14" xfId="615" xr:uid="{00000000-0005-0000-0000-000066020000}"/>
    <cellStyle name="60% - Énfasis4 9 15" xfId="616" xr:uid="{00000000-0005-0000-0000-000067020000}"/>
    <cellStyle name="60% - Énfasis4 9 16" xfId="617" xr:uid="{00000000-0005-0000-0000-000068020000}"/>
    <cellStyle name="60% - Énfasis4 9 17" xfId="618" xr:uid="{00000000-0005-0000-0000-000069020000}"/>
    <cellStyle name="60% - Énfasis4 9 18" xfId="619" xr:uid="{00000000-0005-0000-0000-00006A020000}"/>
    <cellStyle name="60% - Énfasis4 9 19" xfId="620" xr:uid="{00000000-0005-0000-0000-00006B020000}"/>
    <cellStyle name="60% - Énfasis4 9 2" xfId="621" xr:uid="{00000000-0005-0000-0000-00006C020000}"/>
    <cellStyle name="60% - Énfasis4 9 20" xfId="622" xr:uid="{00000000-0005-0000-0000-00006D020000}"/>
    <cellStyle name="60% - Énfasis4 9 21" xfId="623" xr:uid="{00000000-0005-0000-0000-00006E020000}"/>
    <cellStyle name="60% - Énfasis4 9 22" xfId="624" xr:uid="{00000000-0005-0000-0000-00006F020000}"/>
    <cellStyle name="60% - Énfasis4 9 3" xfId="625" xr:uid="{00000000-0005-0000-0000-000070020000}"/>
    <cellStyle name="60% - Énfasis4 9 4" xfId="626" xr:uid="{00000000-0005-0000-0000-000071020000}"/>
    <cellStyle name="60% - Énfasis4 9 5" xfId="627" xr:uid="{00000000-0005-0000-0000-000072020000}"/>
    <cellStyle name="60% - Énfasis4 9 6" xfId="628" xr:uid="{00000000-0005-0000-0000-000073020000}"/>
    <cellStyle name="60% - Énfasis4 9 7" xfId="629" xr:uid="{00000000-0005-0000-0000-000074020000}"/>
    <cellStyle name="60% - Énfasis4 9 8" xfId="630" xr:uid="{00000000-0005-0000-0000-000075020000}"/>
    <cellStyle name="60% - Énfasis4 9 9" xfId="631" xr:uid="{00000000-0005-0000-0000-000076020000}"/>
    <cellStyle name="60% - Énfasis5" xfId="632" builtinId="48" customBuiltin="1"/>
    <cellStyle name="60% - Énfasis5 10" xfId="633" xr:uid="{00000000-0005-0000-0000-000078020000}"/>
    <cellStyle name="60% - Énfasis5 11" xfId="634" xr:uid="{00000000-0005-0000-0000-000079020000}"/>
    <cellStyle name="60% - Énfasis5 12" xfId="635" xr:uid="{00000000-0005-0000-0000-00007A020000}"/>
    <cellStyle name="60% - Énfasis5 13" xfId="636" xr:uid="{00000000-0005-0000-0000-00007B020000}"/>
    <cellStyle name="60% - Énfasis5 14" xfId="637" xr:uid="{00000000-0005-0000-0000-00007C020000}"/>
    <cellStyle name="60% - Énfasis5 15" xfId="638" xr:uid="{00000000-0005-0000-0000-00007D020000}"/>
    <cellStyle name="60% - Énfasis5 16" xfId="639" xr:uid="{00000000-0005-0000-0000-00007E020000}"/>
    <cellStyle name="60% - Énfasis5 17" xfId="640" xr:uid="{00000000-0005-0000-0000-00007F020000}"/>
    <cellStyle name="60% - Énfasis5 18" xfId="641" xr:uid="{00000000-0005-0000-0000-000080020000}"/>
    <cellStyle name="60% - Énfasis5 2" xfId="642" xr:uid="{00000000-0005-0000-0000-000081020000}"/>
    <cellStyle name="60% - Énfasis5 3" xfId="643" xr:uid="{00000000-0005-0000-0000-000082020000}"/>
    <cellStyle name="60% - Énfasis5 4" xfId="644" xr:uid="{00000000-0005-0000-0000-000083020000}"/>
    <cellStyle name="60% - Énfasis5 5" xfId="645" xr:uid="{00000000-0005-0000-0000-000084020000}"/>
    <cellStyle name="60% - Énfasis5 6" xfId="646" xr:uid="{00000000-0005-0000-0000-000085020000}"/>
    <cellStyle name="60% - Énfasis5 7" xfId="647" xr:uid="{00000000-0005-0000-0000-000086020000}"/>
    <cellStyle name="60% - Énfasis5 8" xfId="648" xr:uid="{00000000-0005-0000-0000-000087020000}"/>
    <cellStyle name="60% - Énfasis5 9" xfId="649" xr:uid="{00000000-0005-0000-0000-000088020000}"/>
    <cellStyle name="60% - Énfasis5 9 10" xfId="650" xr:uid="{00000000-0005-0000-0000-000089020000}"/>
    <cellStyle name="60% - Énfasis5 9 11" xfId="651" xr:uid="{00000000-0005-0000-0000-00008A020000}"/>
    <cellStyle name="60% - Énfasis5 9 12" xfId="652" xr:uid="{00000000-0005-0000-0000-00008B020000}"/>
    <cellStyle name="60% - Énfasis5 9 13" xfId="653" xr:uid="{00000000-0005-0000-0000-00008C020000}"/>
    <cellStyle name="60% - Énfasis5 9 14" xfId="654" xr:uid="{00000000-0005-0000-0000-00008D020000}"/>
    <cellStyle name="60% - Énfasis5 9 15" xfId="655" xr:uid="{00000000-0005-0000-0000-00008E020000}"/>
    <cellStyle name="60% - Énfasis5 9 16" xfId="656" xr:uid="{00000000-0005-0000-0000-00008F020000}"/>
    <cellStyle name="60% - Énfasis5 9 17" xfId="657" xr:uid="{00000000-0005-0000-0000-000090020000}"/>
    <cellStyle name="60% - Énfasis5 9 18" xfId="658" xr:uid="{00000000-0005-0000-0000-000091020000}"/>
    <cellStyle name="60% - Énfasis5 9 19" xfId="659" xr:uid="{00000000-0005-0000-0000-000092020000}"/>
    <cellStyle name="60% - Énfasis5 9 2" xfId="660" xr:uid="{00000000-0005-0000-0000-000093020000}"/>
    <cellStyle name="60% - Énfasis5 9 20" xfId="661" xr:uid="{00000000-0005-0000-0000-000094020000}"/>
    <cellStyle name="60% - Énfasis5 9 21" xfId="662" xr:uid="{00000000-0005-0000-0000-000095020000}"/>
    <cellStyle name="60% - Énfasis5 9 22" xfId="663" xr:uid="{00000000-0005-0000-0000-000096020000}"/>
    <cellStyle name="60% - Énfasis5 9 3" xfId="664" xr:uid="{00000000-0005-0000-0000-000097020000}"/>
    <cellStyle name="60% - Énfasis5 9 4" xfId="665" xr:uid="{00000000-0005-0000-0000-000098020000}"/>
    <cellStyle name="60% - Énfasis5 9 5" xfId="666" xr:uid="{00000000-0005-0000-0000-000099020000}"/>
    <cellStyle name="60% - Énfasis5 9 6" xfId="667" xr:uid="{00000000-0005-0000-0000-00009A020000}"/>
    <cellStyle name="60% - Énfasis5 9 7" xfId="668" xr:uid="{00000000-0005-0000-0000-00009B020000}"/>
    <cellStyle name="60% - Énfasis5 9 8" xfId="669" xr:uid="{00000000-0005-0000-0000-00009C020000}"/>
    <cellStyle name="60% - Énfasis5 9 9" xfId="670" xr:uid="{00000000-0005-0000-0000-00009D020000}"/>
    <cellStyle name="60% - Énfasis6 10" xfId="671" xr:uid="{00000000-0005-0000-0000-00009E020000}"/>
    <cellStyle name="60% - Énfasis6 11" xfId="672" xr:uid="{00000000-0005-0000-0000-00009F020000}"/>
    <cellStyle name="60% - Énfasis6 12" xfId="673" xr:uid="{00000000-0005-0000-0000-0000A0020000}"/>
    <cellStyle name="60% - Énfasis6 13" xfId="674" xr:uid="{00000000-0005-0000-0000-0000A1020000}"/>
    <cellStyle name="60% - Énfasis6 14" xfId="675" xr:uid="{00000000-0005-0000-0000-0000A2020000}"/>
    <cellStyle name="60% - Énfasis6 15" xfId="676" xr:uid="{00000000-0005-0000-0000-0000A3020000}"/>
    <cellStyle name="60% - Énfasis6 16" xfId="677" xr:uid="{00000000-0005-0000-0000-0000A4020000}"/>
    <cellStyle name="60% - Énfasis6 17" xfId="678" xr:uid="{00000000-0005-0000-0000-0000A5020000}"/>
    <cellStyle name="60% - Énfasis6 18" xfId="679" xr:uid="{00000000-0005-0000-0000-0000A6020000}"/>
    <cellStyle name="60% - Énfasis6 19" xfId="680" xr:uid="{00000000-0005-0000-0000-0000A7020000}"/>
    <cellStyle name="60% - Énfasis6 2" xfId="681" xr:uid="{00000000-0005-0000-0000-0000A8020000}"/>
    <cellStyle name="60% - Énfasis6 20" xfId="682" xr:uid="{00000000-0005-0000-0000-0000A9020000}"/>
    <cellStyle name="60% - Énfasis6 3" xfId="683" xr:uid="{00000000-0005-0000-0000-0000AA020000}"/>
    <cellStyle name="60% - Énfasis6 4" xfId="684" xr:uid="{00000000-0005-0000-0000-0000AB020000}"/>
    <cellStyle name="60% - Énfasis6 5" xfId="685" xr:uid="{00000000-0005-0000-0000-0000AC020000}"/>
    <cellStyle name="60% - Énfasis6 6" xfId="686" xr:uid="{00000000-0005-0000-0000-0000AD020000}"/>
    <cellStyle name="60% - Énfasis6 7" xfId="687" xr:uid="{00000000-0005-0000-0000-0000AE020000}"/>
    <cellStyle name="60% - Énfasis6 8" xfId="688" xr:uid="{00000000-0005-0000-0000-0000AF020000}"/>
    <cellStyle name="60% - Énfasis6 9" xfId="689" xr:uid="{00000000-0005-0000-0000-0000B0020000}"/>
    <cellStyle name="60% - Énfasis6 9 10" xfId="690" xr:uid="{00000000-0005-0000-0000-0000B1020000}"/>
    <cellStyle name="60% - Énfasis6 9 11" xfId="691" xr:uid="{00000000-0005-0000-0000-0000B2020000}"/>
    <cellStyle name="60% - Énfasis6 9 12" xfId="692" xr:uid="{00000000-0005-0000-0000-0000B3020000}"/>
    <cellStyle name="60% - Énfasis6 9 13" xfId="693" xr:uid="{00000000-0005-0000-0000-0000B4020000}"/>
    <cellStyle name="60% - Énfasis6 9 14" xfId="694" xr:uid="{00000000-0005-0000-0000-0000B5020000}"/>
    <cellStyle name="60% - Énfasis6 9 15" xfId="695" xr:uid="{00000000-0005-0000-0000-0000B6020000}"/>
    <cellStyle name="60% - Énfasis6 9 16" xfId="696" xr:uid="{00000000-0005-0000-0000-0000B7020000}"/>
    <cellStyle name="60% - Énfasis6 9 17" xfId="697" xr:uid="{00000000-0005-0000-0000-0000B8020000}"/>
    <cellStyle name="60% - Énfasis6 9 18" xfId="698" xr:uid="{00000000-0005-0000-0000-0000B9020000}"/>
    <cellStyle name="60% - Énfasis6 9 19" xfId="699" xr:uid="{00000000-0005-0000-0000-0000BA020000}"/>
    <cellStyle name="60% - Énfasis6 9 2" xfId="700" xr:uid="{00000000-0005-0000-0000-0000BB020000}"/>
    <cellStyle name="60% - Énfasis6 9 20" xfId="701" xr:uid="{00000000-0005-0000-0000-0000BC020000}"/>
    <cellStyle name="60% - Énfasis6 9 21" xfId="702" xr:uid="{00000000-0005-0000-0000-0000BD020000}"/>
    <cellStyle name="60% - Énfasis6 9 22" xfId="703" xr:uid="{00000000-0005-0000-0000-0000BE020000}"/>
    <cellStyle name="60% - Énfasis6 9 3" xfId="704" xr:uid="{00000000-0005-0000-0000-0000BF020000}"/>
    <cellStyle name="60% - Énfasis6 9 4" xfId="705" xr:uid="{00000000-0005-0000-0000-0000C0020000}"/>
    <cellStyle name="60% - Énfasis6 9 5" xfId="706" xr:uid="{00000000-0005-0000-0000-0000C1020000}"/>
    <cellStyle name="60% - Énfasis6 9 6" xfId="707" xr:uid="{00000000-0005-0000-0000-0000C2020000}"/>
    <cellStyle name="60% - Énfasis6 9 7" xfId="708" xr:uid="{00000000-0005-0000-0000-0000C3020000}"/>
    <cellStyle name="60% - Énfasis6 9 8" xfId="709" xr:uid="{00000000-0005-0000-0000-0000C4020000}"/>
    <cellStyle name="60% - Énfasis6 9 9" xfId="710" xr:uid="{00000000-0005-0000-0000-0000C5020000}"/>
    <cellStyle name="Buena 10" xfId="711" xr:uid="{00000000-0005-0000-0000-0000C7020000}"/>
    <cellStyle name="Buena 11" xfId="712" xr:uid="{00000000-0005-0000-0000-0000C8020000}"/>
    <cellStyle name="Buena 12" xfId="713" xr:uid="{00000000-0005-0000-0000-0000C9020000}"/>
    <cellStyle name="Buena 13" xfId="714" xr:uid="{00000000-0005-0000-0000-0000CA020000}"/>
    <cellStyle name="Buena 14" xfId="715" xr:uid="{00000000-0005-0000-0000-0000CB020000}"/>
    <cellStyle name="Buena 15" xfId="716" xr:uid="{00000000-0005-0000-0000-0000CC020000}"/>
    <cellStyle name="Buena 16" xfId="717" xr:uid="{00000000-0005-0000-0000-0000CD020000}"/>
    <cellStyle name="Buena 17" xfId="718" xr:uid="{00000000-0005-0000-0000-0000CE020000}"/>
    <cellStyle name="Buena 18" xfId="719" xr:uid="{00000000-0005-0000-0000-0000CF020000}"/>
    <cellStyle name="Buena 2" xfId="720" xr:uid="{00000000-0005-0000-0000-0000D0020000}"/>
    <cellStyle name="Buena 3" xfId="721" xr:uid="{00000000-0005-0000-0000-0000D1020000}"/>
    <cellStyle name="Buena 4" xfId="722" xr:uid="{00000000-0005-0000-0000-0000D2020000}"/>
    <cellStyle name="Buena 5" xfId="723" xr:uid="{00000000-0005-0000-0000-0000D3020000}"/>
    <cellStyle name="Buena 6" xfId="724" xr:uid="{00000000-0005-0000-0000-0000D4020000}"/>
    <cellStyle name="Buena 7" xfId="725" xr:uid="{00000000-0005-0000-0000-0000D5020000}"/>
    <cellStyle name="Buena 8" xfId="726" xr:uid="{00000000-0005-0000-0000-0000D6020000}"/>
    <cellStyle name="Buena 9" xfId="727" xr:uid="{00000000-0005-0000-0000-0000D7020000}"/>
    <cellStyle name="Buena 9 10" xfId="728" xr:uid="{00000000-0005-0000-0000-0000D8020000}"/>
    <cellStyle name="Buena 9 11" xfId="729" xr:uid="{00000000-0005-0000-0000-0000D9020000}"/>
    <cellStyle name="Buena 9 12" xfId="730" xr:uid="{00000000-0005-0000-0000-0000DA020000}"/>
    <cellStyle name="Buena 9 13" xfId="731" xr:uid="{00000000-0005-0000-0000-0000DB020000}"/>
    <cellStyle name="Buena 9 14" xfId="732" xr:uid="{00000000-0005-0000-0000-0000DC020000}"/>
    <cellStyle name="Buena 9 15" xfId="733" xr:uid="{00000000-0005-0000-0000-0000DD020000}"/>
    <cellStyle name="Buena 9 16" xfId="734" xr:uid="{00000000-0005-0000-0000-0000DE020000}"/>
    <cellStyle name="Buena 9 17" xfId="735" xr:uid="{00000000-0005-0000-0000-0000DF020000}"/>
    <cellStyle name="Buena 9 18" xfId="736" xr:uid="{00000000-0005-0000-0000-0000E0020000}"/>
    <cellStyle name="Buena 9 19" xfId="737" xr:uid="{00000000-0005-0000-0000-0000E1020000}"/>
    <cellStyle name="Buena 9 2" xfId="738" xr:uid="{00000000-0005-0000-0000-0000E2020000}"/>
    <cellStyle name="Buena 9 20" xfId="739" xr:uid="{00000000-0005-0000-0000-0000E3020000}"/>
    <cellStyle name="Buena 9 21" xfId="740" xr:uid="{00000000-0005-0000-0000-0000E4020000}"/>
    <cellStyle name="Buena 9 22" xfId="741" xr:uid="{00000000-0005-0000-0000-0000E5020000}"/>
    <cellStyle name="Buena 9 3" xfId="742" xr:uid="{00000000-0005-0000-0000-0000E6020000}"/>
    <cellStyle name="Buena 9 4" xfId="743" xr:uid="{00000000-0005-0000-0000-0000E7020000}"/>
    <cellStyle name="Buena 9 5" xfId="744" xr:uid="{00000000-0005-0000-0000-0000E8020000}"/>
    <cellStyle name="Buena 9 6" xfId="745" xr:uid="{00000000-0005-0000-0000-0000E9020000}"/>
    <cellStyle name="Buena 9 7" xfId="746" xr:uid="{00000000-0005-0000-0000-0000EA020000}"/>
    <cellStyle name="Buena 9 8" xfId="747" xr:uid="{00000000-0005-0000-0000-0000EB020000}"/>
    <cellStyle name="Buena 9 9" xfId="748" xr:uid="{00000000-0005-0000-0000-0000EC020000}"/>
    <cellStyle name="Cálculo" xfId="749" builtinId="22" customBuiltin="1"/>
    <cellStyle name="Cálculo 10" xfId="750" xr:uid="{00000000-0005-0000-0000-0000EE020000}"/>
    <cellStyle name="Cálculo 10 2" xfId="1824" xr:uid="{78780B6A-AEDF-4D6E-962B-2C0FE82E0037}"/>
    <cellStyle name="Cálculo 10 2 10" xfId="8325" xr:uid="{E7C1067D-05C9-4C95-9F48-C3AB6C46C16E}"/>
    <cellStyle name="Cálculo 10 2 10 2" xfId="23433" xr:uid="{0BAB687C-521C-4744-80B2-E185043274F2}"/>
    <cellStyle name="Cálculo 10 2 11" xfId="15930" xr:uid="{19EBF4E8-B149-4B85-9AD3-6A7391265F38}"/>
    <cellStyle name="Cálculo 10 2 11 2" xfId="31038" xr:uid="{75F8C9CE-4ECE-4481-AB78-A06EEAA34DDD}"/>
    <cellStyle name="Cálculo 10 2 12" xfId="13717" xr:uid="{63313D6A-9B9D-4820-962E-BB5FC6961324}"/>
    <cellStyle name="Cálculo 10 2 12 2" xfId="28825" xr:uid="{C3253C81-386A-4592-8658-4CE5149A94CC}"/>
    <cellStyle name="Cálculo 10 2 13" xfId="17049" xr:uid="{62618EFB-0715-4036-AC2B-C549CB0DC49D}"/>
    <cellStyle name="Cálculo 10 2 2" xfId="2384" xr:uid="{93598EC6-8B31-4227-8D01-45628F5CF3CC}"/>
    <cellStyle name="Cálculo 10 2 2 2" xfId="5021" xr:uid="{3BE00C91-DF48-4E9A-BB0B-B923A9C6D68B}"/>
    <cellStyle name="Cálculo 10 2 2 2 2" xfId="11385" xr:uid="{FAF375F0-1E07-4186-88C8-FD39FACB5840}"/>
    <cellStyle name="Cálculo 10 2 2 2 2 2" xfId="26493" xr:uid="{A14185EC-3BA4-4A0B-91DE-D2DB7DB8CA08}"/>
    <cellStyle name="Cálculo 10 2 2 2 3" xfId="13808" xr:uid="{22786D04-199C-4D25-BA4D-D548632ABFEB}"/>
    <cellStyle name="Cálculo 10 2 2 2 3 2" xfId="28916" xr:uid="{4B804A76-7283-465F-8F85-1B294F01DDFE}"/>
    <cellStyle name="Cálculo 10 2 2 2 4" xfId="20129" xr:uid="{224D2D0E-E6EB-4DEA-BDE7-3B162E58E1EF}"/>
    <cellStyle name="Cálculo 10 2 2 3" xfId="8851" xr:uid="{76F6B2AD-9E73-4213-862C-1CF4F60A93CE}"/>
    <cellStyle name="Cálculo 10 2 2 3 2" xfId="23959" xr:uid="{5A39486E-61BB-43DC-A633-C4410545AB6E}"/>
    <cellStyle name="Cálculo 10 2 3" xfId="2236" xr:uid="{5B268D6C-0AF3-4961-94E9-1919695998CC}"/>
    <cellStyle name="Cálculo 10 2 3 2" xfId="4873" xr:uid="{C6B2C004-11B1-4519-B814-9B3F35A191B8}"/>
    <cellStyle name="Cálculo 10 2 3 2 2" xfId="16257" xr:uid="{4C4AE2A0-4114-4521-A971-5A3D00C2045E}"/>
    <cellStyle name="Cálculo 10 2 3 2 2 2" xfId="31365" xr:uid="{27090492-43D8-41A9-9BD2-55E40301F5BC}"/>
    <cellStyle name="Cálculo 10 2 3 2 3" xfId="19981" xr:uid="{EC04631B-AD3D-4F17-9ADA-433E51C04545}"/>
    <cellStyle name="Cálculo 10 2 3 3" xfId="15750" xr:uid="{8670FD89-0F7C-4938-B0B5-4212B3514EFF}"/>
    <cellStyle name="Cálculo 10 2 3 3 2" xfId="30858" xr:uid="{2519BFCC-3D57-4150-90FD-7FD36D1ECA35}"/>
    <cellStyle name="Cálculo 10 2 3 4" xfId="17461" xr:uid="{8A78B4CB-51A5-4824-8803-19E141F11A1E}"/>
    <cellStyle name="Cálculo 10 2 4" xfId="2347" xr:uid="{FE13B4E0-9487-4606-96E5-E132CE3D8DD3}"/>
    <cellStyle name="Cálculo 10 2 4 2" xfId="4984" xr:uid="{210B75B2-1F19-4B1A-B859-A6EA8DF43650}"/>
    <cellStyle name="Cálculo 10 2 4 2 2" xfId="11348" xr:uid="{2C36D768-6BD3-4FA8-8DF6-A9D67A2EE09A}"/>
    <cellStyle name="Cálculo 10 2 4 2 2 2" xfId="26456" xr:uid="{52E59CBC-3849-4EC5-AE99-207637FCCEC5}"/>
    <cellStyle name="Cálculo 10 2 4 2 3" xfId="7211" xr:uid="{959422DF-0552-4EE7-B430-938132F68D5E}"/>
    <cellStyle name="Cálculo 10 2 4 2 3 2" xfId="22319" xr:uid="{773511BC-C06F-4CBF-B07F-5355B435C497}"/>
    <cellStyle name="Cálculo 10 2 4 2 4" xfId="20092" xr:uid="{47A49BB2-2B54-4495-803C-F2815B7DA5AF}"/>
    <cellStyle name="Cálculo 10 2 4 3" xfId="8814" xr:uid="{09E15FCD-6C47-4AAD-A17C-90E836330071}"/>
    <cellStyle name="Cálculo 10 2 4 3 2" xfId="23922" xr:uid="{FD650D1F-9400-427B-AA73-23A304CAD188}"/>
    <cellStyle name="Cálculo 10 2 4 4" xfId="8057" xr:uid="{1546F41E-BA1D-45C1-ACEF-B64822F833FC}"/>
    <cellStyle name="Cálculo 10 2 4 4 2" xfId="23165" xr:uid="{A1857299-5C24-4613-892C-412645CFFAF5}"/>
    <cellStyle name="Cálculo 10 2 4 5" xfId="17572" xr:uid="{A528F90C-7910-438F-A2DD-670E56D9A963}"/>
    <cellStyle name="Cálculo 10 2 5" xfId="3244" xr:uid="{3C113DE1-CADB-4A5B-8ACB-A03EB445E186}"/>
    <cellStyle name="Cálculo 10 2 5 2" xfId="5881" xr:uid="{28CD4118-4E62-494D-895F-56574BE32591}"/>
    <cellStyle name="Cálculo 10 2 5 2 2" xfId="12192" xr:uid="{89C206DC-E9A4-41A5-9466-4AFB1A547AB0}"/>
    <cellStyle name="Cálculo 10 2 5 2 2 2" xfId="27300" xr:uid="{9B2F206A-7040-48BE-86A7-9B431D645EE9}"/>
    <cellStyle name="Cálculo 10 2 5 2 3" xfId="8132" xr:uid="{4EAA5D48-64C3-43BA-BD58-5E6C897FD308}"/>
    <cellStyle name="Cálculo 10 2 5 2 3 2" xfId="23240" xr:uid="{6F932D22-89FD-4865-B892-A69A54D2AFA2}"/>
    <cellStyle name="Cálculo 10 2 5 2 4" xfId="20989" xr:uid="{27011F23-6DE2-4E1B-A5AF-4065804D08A3}"/>
    <cellStyle name="Cálculo 10 2 5 3" xfId="9626" xr:uid="{30A46917-BA85-4047-8056-CBAEEAAA41DF}"/>
    <cellStyle name="Cálculo 10 2 5 3 2" xfId="24734" xr:uid="{35FBC109-EC61-4438-ADE7-0567095DD2EB}"/>
    <cellStyle name="Cálculo 10 2 5 4" xfId="7881" xr:uid="{06A9C4CD-D12A-4CBA-9E1E-823DF6C0CDF6}"/>
    <cellStyle name="Cálculo 10 2 5 4 2" xfId="22989" xr:uid="{BF45BB49-AED3-40DA-99CF-7A8DA8199359}"/>
    <cellStyle name="Cálculo 10 2 5 5" xfId="18352" xr:uid="{03B49BAB-83F7-4798-B822-9A93C9CAA975}"/>
    <cellStyle name="Cálculo 10 2 6" xfId="3550" xr:uid="{86009C1D-FDB1-437E-A901-EFF5DA6B98C4}"/>
    <cellStyle name="Cálculo 10 2 6 2" xfId="6187" xr:uid="{7CF9F00D-4F3C-4302-B130-9D8F17C1F616}"/>
    <cellStyle name="Cálculo 10 2 6 2 2" xfId="12498" xr:uid="{84163AC9-3F22-479E-A62D-D51A0E79BA7A}"/>
    <cellStyle name="Cálculo 10 2 6 2 2 2" xfId="27606" xr:uid="{AAAD5839-F47F-4569-9379-46DA8F20D3AF}"/>
    <cellStyle name="Cálculo 10 2 6 2 3" xfId="15555" xr:uid="{0B7D197F-ECA0-4225-9D21-1546385FD09B}"/>
    <cellStyle name="Cálculo 10 2 6 2 3 2" xfId="30663" xr:uid="{5E843714-E83F-45D4-98FE-997A9C73CB7D}"/>
    <cellStyle name="Cálculo 10 2 6 2 4" xfId="21295" xr:uid="{3DAEEAAF-0C5E-42BB-A61D-4B5BE5708D89}"/>
    <cellStyle name="Cálculo 10 2 6 3" xfId="9932" xr:uid="{6E466395-A1C7-4B33-AED8-3AEDD1F3BF09}"/>
    <cellStyle name="Cálculo 10 2 6 3 2" xfId="25040" xr:uid="{2F5E892C-136A-43F9-9BC2-03B965F5E1C2}"/>
    <cellStyle name="Cálculo 10 2 6 4" xfId="7064" xr:uid="{41EB5057-8596-43A9-8EE2-3AA8DBBBA580}"/>
    <cellStyle name="Cálculo 10 2 6 4 2" xfId="22172" xr:uid="{42DAB4A0-806F-418C-A449-5AF0839298CF}"/>
    <cellStyle name="Cálculo 10 2 6 5" xfId="18658" xr:uid="{9E87EE5C-CF75-4BF8-B438-329E80B90BEA}"/>
    <cellStyle name="Cálculo 10 2 7" xfId="3896" xr:uid="{90D428DB-A386-4F94-9575-0E14106B7C41}"/>
    <cellStyle name="Cálculo 10 2 7 2" xfId="6533" xr:uid="{41989902-2AC1-4CA7-A742-767776C96CF1}"/>
    <cellStyle name="Cálculo 10 2 7 2 2" xfId="12844" xr:uid="{72A20094-20B0-4622-835C-68E2A81C2F35}"/>
    <cellStyle name="Cálculo 10 2 7 2 2 2" xfId="27952" xr:uid="{A93F88A5-5707-4E46-8E48-A13860715C9F}"/>
    <cellStyle name="Cálculo 10 2 7 2 3" xfId="11687" xr:uid="{D3D087CE-BEB7-4084-9A41-8B91B5039C59}"/>
    <cellStyle name="Cálculo 10 2 7 2 3 2" xfId="26795" xr:uid="{92402209-F8FD-4C2A-B331-453D2C6F24B3}"/>
    <cellStyle name="Cálculo 10 2 7 2 4" xfId="21641" xr:uid="{4493183A-F7B9-4907-8C17-F220BFCC46B9}"/>
    <cellStyle name="Cálculo 10 2 7 3" xfId="10278" xr:uid="{9B54DADE-E705-4068-8992-FBBD98F892EB}"/>
    <cellStyle name="Cálculo 10 2 7 3 2" xfId="25386" xr:uid="{702EBBC1-6E59-4E53-80BD-45BED6D7E9DC}"/>
    <cellStyle name="Cálculo 10 2 7 4" xfId="15451" xr:uid="{2B1CDAC6-471A-444C-AF16-0374C24204C2}"/>
    <cellStyle name="Cálculo 10 2 7 4 2" xfId="30559" xr:uid="{52CFA0E4-9CFA-4E79-9552-307BB913C674}"/>
    <cellStyle name="Cálculo 10 2 7 5" xfId="19004" xr:uid="{A8B3AEE7-8FF7-448D-A4A5-7AAAD74DA67D}"/>
    <cellStyle name="Cálculo 10 2 8" xfId="4260" xr:uid="{7866CA2B-D8C3-4EBA-A02B-D9CF0651090B}"/>
    <cellStyle name="Cálculo 10 2 8 2" xfId="6897" xr:uid="{0A8C577D-32CD-4241-81CA-5AB66685E546}"/>
    <cellStyle name="Cálculo 10 2 8 2 2" xfId="13208" xr:uid="{5AE8E437-B560-40A8-ADCC-8744CA02ABA1}"/>
    <cellStyle name="Cálculo 10 2 8 2 2 2" xfId="28316" xr:uid="{58C8694F-79B8-4109-A8A1-BA5B8589AE42}"/>
    <cellStyle name="Cálculo 10 2 8 2 3" xfId="16872" xr:uid="{4F53CEB3-E9AC-4DC6-A9B7-B504FDCBE8B9}"/>
    <cellStyle name="Cálculo 10 2 8 2 3 2" xfId="31980" xr:uid="{EE0CBD73-0452-4D33-A73B-6349F83ED073}"/>
    <cellStyle name="Cálculo 10 2 8 2 4" xfId="22005" xr:uid="{8926D4E5-9961-4D0F-ABEC-2E28A1990917}"/>
    <cellStyle name="Cálculo 10 2 8 3" xfId="10642" xr:uid="{ACD1030B-CF2D-4C67-A0FB-B1B658711DB0}"/>
    <cellStyle name="Cálculo 10 2 8 3 2" xfId="25750" xr:uid="{C5FBB4CE-547E-42AE-916C-3B88EB5D8D63}"/>
    <cellStyle name="Cálculo 10 2 8 4" xfId="15195" xr:uid="{50145CC8-4CE9-44F5-BEE3-D73E22C13308}"/>
    <cellStyle name="Cálculo 10 2 8 4 2" xfId="30303" xr:uid="{06F51CAB-55BD-47DA-8859-3FE62FB5B719}"/>
    <cellStyle name="Cálculo 10 2 8 5" xfId="19368" xr:uid="{B7718973-41AD-4BDA-A965-26BBE9E992A3}"/>
    <cellStyle name="Cálculo 10 2 9" xfId="4461" xr:uid="{A3428D28-19BB-427E-B808-459B60939AF3}"/>
    <cellStyle name="Cálculo 10 2 9 2" xfId="10843" xr:uid="{0D849CBD-0F21-4965-88A7-9FDB1E5967CB}"/>
    <cellStyle name="Cálculo 10 2 9 2 2" xfId="25951" xr:uid="{E67D8394-A48C-455A-9081-AEB21A174869}"/>
    <cellStyle name="Cálculo 10 2 9 3" xfId="14242" xr:uid="{8EF3D677-AD5F-4A3D-910D-BEF817CD5268}"/>
    <cellStyle name="Cálculo 10 2 9 3 2" xfId="29350" xr:uid="{D9745A77-7FD0-4E94-BA3F-DEC1D3470B55}"/>
    <cellStyle name="Cálculo 10 2 9 4" xfId="19569" xr:uid="{1E518E35-C4BD-4195-A177-E291A67DCF44}"/>
    <cellStyle name="Cálculo 10 3" xfId="1807" xr:uid="{6AE62029-6943-4600-8FA0-757A581E7F42}"/>
    <cellStyle name="Cálculo 10 3 10" xfId="15644" xr:uid="{71AD2EFF-0C02-4DB2-828D-295B84737024}"/>
    <cellStyle name="Cálculo 10 3 10 2" xfId="30752" xr:uid="{58A875D5-1E26-4B6A-A59E-B61090F02A5D}"/>
    <cellStyle name="Cálculo 10 3 11" xfId="7697" xr:uid="{B65E0F84-F564-4C67-BFBA-FA55FB812776}"/>
    <cellStyle name="Cálculo 10 3 11 2" xfId="22805" xr:uid="{A2B9ADAA-07CE-4B9F-B7E1-00958F1500ED}"/>
    <cellStyle name="Cálculo 10 3 12" xfId="17032" xr:uid="{110FA54E-70A3-4B52-8B1C-01B84A26DD69}"/>
    <cellStyle name="Cálculo 10 3 2" xfId="2367" xr:uid="{F8145BFB-2E69-4C85-B5F7-EC38C53B460F}"/>
    <cellStyle name="Cálculo 10 3 2 2" xfId="5004" xr:uid="{55DCBA16-B823-4512-B682-3AAE9F1F9F47}"/>
    <cellStyle name="Cálculo 10 3 2 2 2" xfId="11368" xr:uid="{A97F2ADE-523E-4167-976E-C3CDE3B1039E}"/>
    <cellStyle name="Cálculo 10 3 2 2 2 2" xfId="26476" xr:uid="{81BEA7E8-BC22-48BE-9A8C-57F22476A7AB}"/>
    <cellStyle name="Cálculo 10 3 2 2 3" xfId="11819" xr:uid="{BB4D7D45-6DAD-409D-B817-CBE62DE89746}"/>
    <cellStyle name="Cálculo 10 3 2 2 3 2" xfId="26927" xr:uid="{2880407D-DAE7-413F-B772-B2645DBC3B3A}"/>
    <cellStyle name="Cálculo 10 3 2 2 4" xfId="20112" xr:uid="{73A61934-2C9F-43F9-A67E-EBB186C2A230}"/>
    <cellStyle name="Cálculo 10 3 2 3" xfId="8834" xr:uid="{CE527785-B734-49E5-ABC4-5877DE58FF1E}"/>
    <cellStyle name="Cálculo 10 3 2 3 2" xfId="23942" xr:uid="{D7CC524E-00EF-48F3-B30C-23399EC6C98C}"/>
    <cellStyle name="Cálculo 10 3 2 4" xfId="7857" xr:uid="{1A050859-41B5-4C52-9792-DDD31F6B4AAA}"/>
    <cellStyle name="Cálculo 10 3 2 4 2" xfId="22965" xr:uid="{2636384E-DAD8-4694-A4AB-5AC43F925C0B}"/>
    <cellStyle name="Cálculo 10 3 2 5" xfId="7916" xr:uid="{12D0704E-D242-4AC5-8DD8-BF2E570CA4BC}"/>
    <cellStyle name="Cálculo 10 3 2 5 2" xfId="23024" xr:uid="{1E76AD38-AD83-4E93-921B-B1978013137F}"/>
    <cellStyle name="Cálculo 10 3 2 6" xfId="17575" xr:uid="{BAEFB7AD-EB5E-4ADA-9177-5EF9A917AE75}"/>
    <cellStyle name="Cálculo 10 3 3" xfId="2253" xr:uid="{4595A6B6-C15A-45BC-81A5-FB811BC8908E}"/>
    <cellStyle name="Cálculo 10 3 3 2" xfId="4890" xr:uid="{FE752F63-6463-4B28-8CB2-9B74A202FD2E}"/>
    <cellStyle name="Cálculo 10 3 3 2 2" xfId="15708" xr:uid="{1D811A75-8F65-4C89-8382-3DBFA4D890B3}"/>
    <cellStyle name="Cálculo 10 3 3 2 2 2" xfId="30816" xr:uid="{4EA40460-AE8D-4D63-9AA2-91E513E6A59C}"/>
    <cellStyle name="Cálculo 10 3 3 2 3" xfId="19998" xr:uid="{93EAFDEE-21DD-4C21-97BA-999D904EFCC9}"/>
    <cellStyle name="Cálculo 10 3 3 3" xfId="13774" xr:uid="{E2C736CE-1465-4693-B71F-2A8103CABBAC}"/>
    <cellStyle name="Cálculo 10 3 3 3 2" xfId="28882" xr:uid="{C0930143-EFCA-4F4C-A771-D6399AA35A11}"/>
    <cellStyle name="Cálculo 10 3 3 4" xfId="17478" xr:uid="{BA9F6678-4B6C-4267-A38A-E88FC501DE45}"/>
    <cellStyle name="Cálculo 10 3 4" xfId="2645" xr:uid="{0454213F-2343-4DC2-A368-7D0EE24F1D3A}"/>
    <cellStyle name="Cálculo 10 3 4 2" xfId="5282" xr:uid="{CDEFFACD-2C94-4A9B-A43A-8AB1EF5641BF}"/>
    <cellStyle name="Cálculo 10 3 4 2 2" xfId="11646" xr:uid="{CAEC3ECB-0BE9-4885-85A6-44B61C9BD50A}"/>
    <cellStyle name="Cálculo 10 3 4 2 2 2" xfId="26754" xr:uid="{75A45372-471A-42B9-883E-9D7FACDB9BF8}"/>
    <cellStyle name="Cálculo 10 3 4 2 3" xfId="7135" xr:uid="{2858A03A-02F6-401B-A687-FD14E6AA0CC5}"/>
    <cellStyle name="Cálculo 10 3 4 2 3 2" xfId="22243" xr:uid="{F6D45E3E-5F15-4B4A-9447-4AA9C3779D6B}"/>
    <cellStyle name="Cálculo 10 3 4 2 4" xfId="20390" xr:uid="{E8442D7D-715E-4CA6-8743-00D6DD4F5584}"/>
    <cellStyle name="Cálculo 10 3 4 3" xfId="9112" xr:uid="{2E9A4118-4084-4275-8E64-032B9E0A9C77}"/>
    <cellStyle name="Cálculo 10 3 4 3 2" xfId="24220" xr:uid="{A8AEA941-4E79-4E37-A0B3-40EB60157B31}"/>
    <cellStyle name="Cálculo 10 3 4 4" xfId="7602" xr:uid="{427B3889-AB26-4F20-9527-46E1CFF3EA84}"/>
    <cellStyle name="Cálculo 10 3 4 4 2" xfId="22710" xr:uid="{1CC3084E-8430-4EFF-9F84-B4E41D8091EB}"/>
    <cellStyle name="Cálculo 10 3 4 5" xfId="17753" xr:uid="{2897EFB1-6E29-4ABB-ADCF-3E1307473A9F}"/>
    <cellStyle name="Cálculo 10 3 5" xfId="3227" xr:uid="{67D8D760-7736-4FAE-8F0F-EDD29EE942D0}"/>
    <cellStyle name="Cálculo 10 3 5 2" xfId="5864" xr:uid="{D51A29F5-E0F6-48B5-BEB2-6828BDA3976D}"/>
    <cellStyle name="Cálculo 10 3 5 2 2" xfId="12175" xr:uid="{1D224172-F9CA-4C10-8187-ED300E28E24B}"/>
    <cellStyle name="Cálculo 10 3 5 2 2 2" xfId="27283" xr:uid="{E874D7A7-C5B3-48C2-A3E7-27AF9A223829}"/>
    <cellStyle name="Cálculo 10 3 5 2 3" xfId="16516" xr:uid="{6D5C7E43-3C90-4C8C-B7C8-CAB6B6E639E6}"/>
    <cellStyle name="Cálculo 10 3 5 2 3 2" xfId="31624" xr:uid="{9CF5F2A8-74C4-4EF9-BFB5-D63552F57BE9}"/>
    <cellStyle name="Cálculo 10 3 5 2 4" xfId="20972" xr:uid="{10443D1F-51B7-4301-96F0-9A48E43D58A8}"/>
    <cellStyle name="Cálculo 10 3 5 3" xfId="9609" xr:uid="{9A94FF31-953C-4269-8927-10BB76767EA9}"/>
    <cellStyle name="Cálculo 10 3 5 3 2" xfId="24717" xr:uid="{86020CFA-E7F4-4001-8E11-35BED0C280F2}"/>
    <cellStyle name="Cálculo 10 3 5 4" xfId="14295" xr:uid="{3848E81F-FDDD-432A-BB91-5739247EA83A}"/>
    <cellStyle name="Cálculo 10 3 5 4 2" xfId="29403" xr:uid="{11E500E0-4D58-4AF0-A142-C28E7B12D72B}"/>
    <cellStyle name="Cálculo 10 3 5 5" xfId="18335" xr:uid="{E8A3E786-0DF8-415D-849B-3A35E7125E81}"/>
    <cellStyle name="Cálculo 10 3 6" xfId="2309" xr:uid="{8032518F-4EFB-4907-B258-8DB4A7E029DF}"/>
    <cellStyle name="Cálculo 10 3 6 2" xfId="4946" xr:uid="{60A8E9AE-98EB-4C9C-BD96-D5BDC4EBD3CC}"/>
    <cellStyle name="Cálculo 10 3 6 2 2" xfId="11310" xr:uid="{D665E4CB-AAF9-40BD-B2F1-3C67F7D93C99}"/>
    <cellStyle name="Cálculo 10 3 6 2 2 2" xfId="26418" xr:uid="{201917A0-D97F-45BB-A5EA-45C383A005C1}"/>
    <cellStyle name="Cálculo 10 3 6 2 3" xfId="16511" xr:uid="{CD07E991-C806-4571-BA90-5028A95CCD28}"/>
    <cellStyle name="Cálculo 10 3 6 2 3 2" xfId="31619" xr:uid="{8B087D49-5BE3-49D2-8541-5047B6B4AFFF}"/>
    <cellStyle name="Cálculo 10 3 6 2 4" xfId="20054" xr:uid="{A3B639DC-24C6-4A92-831A-F0E0C7BBB25C}"/>
    <cellStyle name="Cálculo 10 3 6 3" xfId="8776" xr:uid="{7E35746F-5CFF-415E-B739-7CF4F7F28DB8}"/>
    <cellStyle name="Cálculo 10 3 6 3 2" xfId="23884" xr:uid="{79B89EA5-CF88-4C2B-8F7B-5B64B1D22E66}"/>
    <cellStyle name="Cálculo 10 3 6 4" xfId="8108" xr:uid="{47666E13-E091-49CC-A6A0-20C3EC936723}"/>
    <cellStyle name="Cálculo 10 3 6 4 2" xfId="23216" xr:uid="{BF405E06-FC91-446B-BF31-5C70275364B1}"/>
    <cellStyle name="Cálculo 10 3 6 5" xfId="17534" xr:uid="{73253F5B-2F7D-46B4-B8AD-B966DE06E768}"/>
    <cellStyle name="Cálculo 10 3 7" xfId="3879" xr:uid="{A6CD3DD1-4A34-4975-88E2-234EA5F3A793}"/>
    <cellStyle name="Cálculo 10 3 7 2" xfId="6516" xr:uid="{3591AD85-A95C-4F10-A17D-8B0C0690EF72}"/>
    <cellStyle name="Cálculo 10 3 7 2 2" xfId="12827" xr:uid="{4B843AA4-D8B3-41C3-9BF4-9C3DF6BBDA88}"/>
    <cellStyle name="Cálculo 10 3 7 2 2 2" xfId="27935" xr:uid="{4B185D80-8F71-47E9-9987-1D12FB6FCA2A}"/>
    <cellStyle name="Cálculo 10 3 7 2 3" xfId="16320" xr:uid="{92AE3E88-965D-45A9-A5FE-61D276B42294}"/>
    <cellStyle name="Cálculo 10 3 7 2 3 2" xfId="31428" xr:uid="{01C49360-AF1F-4E3D-9C62-DB19F59A1202}"/>
    <cellStyle name="Cálculo 10 3 7 2 4" xfId="21624" xr:uid="{CFE1D53F-15C1-4A19-86A3-9A8558CF27B8}"/>
    <cellStyle name="Cálculo 10 3 7 3" xfId="10261" xr:uid="{6942184E-0A9D-4441-98E7-B0887933A3C1}"/>
    <cellStyle name="Cálculo 10 3 7 3 2" xfId="25369" xr:uid="{C3F3DD84-CA2D-468C-9C86-2144ED138618}"/>
    <cellStyle name="Cálculo 10 3 7 4" xfId="14041" xr:uid="{374C1F06-E7A4-4BB9-AE55-60120FF866C2}"/>
    <cellStyle name="Cálculo 10 3 7 4 2" xfId="29149" xr:uid="{27523C7F-C2B8-4BC5-942C-D99665C12AC3}"/>
    <cellStyle name="Cálculo 10 3 7 5" xfId="18987" xr:uid="{ABC267FA-D3C3-4F4F-9629-122020A0C646}"/>
    <cellStyle name="Cálculo 10 3 8" xfId="4444" xr:uid="{0096415D-97D9-44A5-A941-3452EA97A3FC}"/>
    <cellStyle name="Cálculo 10 3 8 2" xfId="10826" xr:uid="{707F7AD8-B8D7-45A4-99DB-E083C5962FDB}"/>
    <cellStyle name="Cálculo 10 3 8 2 2" xfId="25934" xr:uid="{57E3B6AD-7D0D-4A6D-906D-D881B7FB75A3}"/>
    <cellStyle name="Cálculo 10 3 8 3" xfId="13463" xr:uid="{1935E4B3-20F9-4981-AEB0-8856E641A054}"/>
    <cellStyle name="Cálculo 10 3 8 3 2" xfId="28571" xr:uid="{B7C8F4E5-38EC-4C7B-B730-709BC70DC159}"/>
    <cellStyle name="Cálculo 10 3 8 4" xfId="19552" xr:uid="{5303CA6B-C64C-4506-8BFA-9724678A5237}"/>
    <cellStyle name="Cálculo 10 3 9" xfId="8308" xr:uid="{5C1E087E-AA57-4A17-ADE8-AFD134934FA9}"/>
    <cellStyle name="Cálculo 10 3 9 2" xfId="23416" xr:uid="{4A76AC62-3332-42EC-B539-3CE66FF64FA6}"/>
    <cellStyle name="Cálculo 10 4" xfId="2044" xr:uid="{027D5AB2-9931-4472-8BFA-215B7391639A}"/>
    <cellStyle name="Cálculo 10 4 10" xfId="15835" xr:uid="{4779D2F6-0847-4CA5-B50F-3C9EDE787EAE}"/>
    <cellStyle name="Cálculo 10 4 10 2" xfId="30943" xr:uid="{6FBE1060-C751-4AF0-AE40-FB42E0B37522}"/>
    <cellStyle name="Cálculo 10 4 11" xfId="15757" xr:uid="{7A54FFB0-3209-404F-A705-2C1375158C70}"/>
    <cellStyle name="Cálculo 10 4 11 2" xfId="30865" xr:uid="{69F0D9CE-0F19-40FC-AE9E-36DCB71796A0}"/>
    <cellStyle name="Cálculo 10 4 12" xfId="17269" xr:uid="{B426C609-0544-4746-B7F4-8A58B77B93CA}"/>
    <cellStyle name="Cálculo 10 4 2" xfId="2551" xr:uid="{6A50DA73-6229-47E8-B463-F8407EDAAFEB}"/>
    <cellStyle name="Cálculo 10 4 2 2" xfId="5188" xr:uid="{5AA34823-D5B2-49FE-9BD8-D99C620F12DC}"/>
    <cellStyle name="Cálculo 10 4 2 2 2" xfId="11552" xr:uid="{FCD4E4B2-972A-4CE7-9DC9-C15C65E373F9}"/>
    <cellStyle name="Cálculo 10 4 2 2 2 2" xfId="26660" xr:uid="{B20BD8C1-3B92-4B9F-ADED-B0709432B201}"/>
    <cellStyle name="Cálculo 10 4 2 2 3" xfId="13916" xr:uid="{AAD75C54-2607-4A4B-9370-5007D4FE6CE4}"/>
    <cellStyle name="Cálculo 10 4 2 2 3 2" xfId="29024" xr:uid="{B5B20F9E-B81C-47FF-AF77-336C85B98850}"/>
    <cellStyle name="Cálculo 10 4 2 2 4" xfId="20296" xr:uid="{A04B8835-1AA3-46E7-9C1C-239EF8705C6A}"/>
    <cellStyle name="Cálculo 10 4 2 3" xfId="9018" xr:uid="{D08A08F3-11A4-4288-8269-1FA4B654FBBC}"/>
    <cellStyle name="Cálculo 10 4 2 3 2" xfId="24126" xr:uid="{776AE08A-842A-40C3-BFDF-B29D9559614D}"/>
    <cellStyle name="Cálculo 10 4 2 4" xfId="8007" xr:uid="{1943E035-96BB-49B8-8B3E-21201FB34504}"/>
    <cellStyle name="Cálculo 10 4 2 4 2" xfId="23115" xr:uid="{1A750C9D-0135-4D52-B335-0A96F87F58C6}"/>
    <cellStyle name="Cálculo 10 4 2 5" xfId="7106" xr:uid="{23E3CE7E-4F44-4F5C-A7D0-5D36FAB665A6}"/>
    <cellStyle name="Cálculo 10 4 2 5 2" xfId="22214" xr:uid="{861D1078-1176-4A74-9BA4-C2C03FA9CC88}"/>
    <cellStyle name="Cálculo 10 4 2 6" xfId="17659" xr:uid="{A9FEDFD0-030A-445E-B8C1-430CD28EBF77}"/>
    <cellStyle name="Cálculo 10 4 3" xfId="2804" xr:uid="{E4EED598-3430-44ED-B5E0-82C6F09979EF}"/>
    <cellStyle name="Cálculo 10 4 3 2" xfId="5441" xr:uid="{83177248-F56D-41F4-BF8D-3CDBFFCD277D}"/>
    <cellStyle name="Cálculo 10 4 3 2 2" xfId="15387" xr:uid="{5ACA7D66-E9DB-4F6E-BA5A-EE4AE8F275BB}"/>
    <cellStyle name="Cálculo 10 4 3 2 2 2" xfId="30495" xr:uid="{3B468F0F-CBED-40F2-B8FB-3DDE9FE4C601}"/>
    <cellStyle name="Cálculo 10 4 3 2 3" xfId="20549" xr:uid="{D3966EA7-4B1B-42C8-9ECC-74213F9BC69B}"/>
    <cellStyle name="Cálculo 10 4 3 3" xfId="14742" xr:uid="{9DB7C106-D47E-492C-9A4A-B6C4D95E855B}"/>
    <cellStyle name="Cálculo 10 4 3 3 2" xfId="29850" xr:uid="{8F2D30DE-2FFE-460B-80C1-1B7F8151D533}"/>
    <cellStyle name="Cálculo 10 4 3 4" xfId="17912" xr:uid="{28F399DF-5D4C-4493-A683-731328159C69}"/>
    <cellStyle name="Cálculo 10 4 4" xfId="3107" xr:uid="{59B3AD60-3559-4A72-B6C1-F3F13BA6E6D1}"/>
    <cellStyle name="Cálculo 10 4 4 2" xfId="5744" xr:uid="{5E1A9992-651E-4A08-ABF8-AC61F9FBE39D}"/>
    <cellStyle name="Cálculo 10 4 4 2 2" xfId="12055" xr:uid="{54C8C435-2C7A-414E-9739-9EB2A7F12204}"/>
    <cellStyle name="Cálculo 10 4 4 2 2 2" xfId="27163" xr:uid="{5B6B2EF2-8E6E-4B1B-AD29-670464D52432}"/>
    <cellStyle name="Cálculo 10 4 4 2 3" xfId="13527" xr:uid="{09EC55DA-7A81-46CE-A348-A5E32D99176F}"/>
    <cellStyle name="Cálculo 10 4 4 2 3 2" xfId="28635" xr:uid="{0D645B76-3F47-474D-ACC8-B16819BFA939}"/>
    <cellStyle name="Cálculo 10 4 4 2 4" xfId="20852" xr:uid="{658ED71E-053E-4D2D-883A-098486E118A6}"/>
    <cellStyle name="Cálculo 10 4 4 3" xfId="9489" xr:uid="{64A50D54-6253-410C-A98B-BE4B705FEDFA}"/>
    <cellStyle name="Cálculo 10 4 4 3 2" xfId="24597" xr:uid="{E290F19A-5574-4415-A1AE-F0FCEF77AE19}"/>
    <cellStyle name="Cálculo 10 4 4 4" xfId="8053" xr:uid="{B6CBBAA6-CAD4-4C5F-B5C7-22C87BE334D4}"/>
    <cellStyle name="Cálculo 10 4 4 4 2" xfId="23161" xr:uid="{50879851-3C7F-4215-BA76-6AD7285B2A72}"/>
    <cellStyle name="Cálculo 10 4 4 5" xfId="18215" xr:uid="{07992CBE-821E-420B-81CC-5521C7177AE1}"/>
    <cellStyle name="Cálculo 10 4 5" xfId="3433" xr:uid="{2E62E3CC-FB7B-4E70-A991-C9BE6AC35536}"/>
    <cellStyle name="Cálculo 10 4 5 2" xfId="6070" xr:uid="{48698AD1-B4DF-4352-9E14-7531515AE5D8}"/>
    <cellStyle name="Cálculo 10 4 5 2 2" xfId="12381" xr:uid="{58EC6013-F55F-49D9-9537-DDA13C136641}"/>
    <cellStyle name="Cálculo 10 4 5 2 2 2" xfId="27489" xr:uid="{F2C337F5-1832-47C9-97DD-F91BE604F3FB}"/>
    <cellStyle name="Cálculo 10 4 5 2 3" xfId="9154" xr:uid="{A9CDBC57-2C1D-48B2-A45E-D60B60160274}"/>
    <cellStyle name="Cálculo 10 4 5 2 3 2" xfId="24262" xr:uid="{EAE4F9A8-5E72-45F1-A0A9-5AF7644599BF}"/>
    <cellStyle name="Cálculo 10 4 5 2 4" xfId="21178" xr:uid="{6FF3CE50-2EA3-40DF-B5A5-5A32A4E9693C}"/>
    <cellStyle name="Cálculo 10 4 5 3" xfId="9815" xr:uid="{7B29EA61-520C-4866-8348-AA271E17A1C5}"/>
    <cellStyle name="Cálculo 10 4 5 3 2" xfId="24923" xr:uid="{85D0F50B-E5F6-4CCA-886D-CBA56816A986}"/>
    <cellStyle name="Cálculo 10 4 5 4" xfId="15846" xr:uid="{DB9CCA22-6E09-4661-B341-C7C258C9A3F1}"/>
    <cellStyle name="Cálculo 10 4 5 4 2" xfId="30954" xr:uid="{FA0E5F19-9199-4931-AE78-F21CA56F0D31}"/>
    <cellStyle name="Cálculo 10 4 5 5" xfId="18541" xr:uid="{881AAD2D-F8C4-4524-93D4-019610A5822A}"/>
    <cellStyle name="Cálculo 10 4 6" xfId="3739" xr:uid="{1B176798-A6D3-4C24-8BDE-350A7D174F6C}"/>
    <cellStyle name="Cálculo 10 4 6 2" xfId="6376" xr:uid="{66DAD0E7-3596-4A10-8E2A-2185B9BA7793}"/>
    <cellStyle name="Cálculo 10 4 6 2 2" xfId="12687" xr:uid="{44EE512D-5919-4C08-8FDA-A38DAE60D72D}"/>
    <cellStyle name="Cálculo 10 4 6 2 2 2" xfId="27795" xr:uid="{5B411928-157B-4F10-B88D-F05B8F907777}"/>
    <cellStyle name="Cálculo 10 4 6 2 3" xfId="14574" xr:uid="{930553EA-3B0E-41C6-A219-6A264CCFFBBF}"/>
    <cellStyle name="Cálculo 10 4 6 2 3 2" xfId="29682" xr:uid="{7496278F-83CD-444E-8FA6-71FC2BB297AD}"/>
    <cellStyle name="Cálculo 10 4 6 2 4" xfId="21484" xr:uid="{EB38E40D-969F-4253-9E8C-56B2C1161DDE}"/>
    <cellStyle name="Cálculo 10 4 6 3" xfId="10121" xr:uid="{59FE4CA3-AAFF-44CD-8D36-B8D48CAC428F}"/>
    <cellStyle name="Cálculo 10 4 6 3 2" xfId="25229" xr:uid="{F1B37882-23D3-4E32-A6C4-4A102F846741}"/>
    <cellStyle name="Cálculo 10 4 6 4" xfId="14625" xr:uid="{853E2054-B81D-426B-A7E1-63836BCB2B46}"/>
    <cellStyle name="Cálculo 10 4 6 4 2" xfId="29733" xr:uid="{E4DA6141-BF8D-4E41-9EC5-4379ABE51625}"/>
    <cellStyle name="Cálculo 10 4 6 5" xfId="18847" xr:uid="{A4E08FFF-CC51-4279-8EF9-7A8B1E72587F}"/>
    <cellStyle name="Cálculo 10 4 7" xfId="4116" xr:uid="{19E19DAC-F0A8-421A-BA7A-76E21D72B0B9}"/>
    <cellStyle name="Cálculo 10 4 7 2" xfId="6753" xr:uid="{F16D2D8C-90A4-4D79-88DE-4CD0FEEACB3A}"/>
    <cellStyle name="Cálculo 10 4 7 2 2" xfId="13064" xr:uid="{50FBBF37-F9A3-4484-99AE-9CFAC50FEB7B}"/>
    <cellStyle name="Cálculo 10 4 7 2 2 2" xfId="28172" xr:uid="{896FCFD2-B811-4A8C-8D2C-45B5E7C93993}"/>
    <cellStyle name="Cálculo 10 4 7 2 3" xfId="16738" xr:uid="{FF52C3FB-4E2D-47A6-AFE0-9DD4C0706A2C}"/>
    <cellStyle name="Cálculo 10 4 7 2 3 2" xfId="31846" xr:uid="{914A0765-A01F-4B91-970C-66BA2A584FF6}"/>
    <cellStyle name="Cálculo 10 4 7 2 4" xfId="21861" xr:uid="{62DC5768-9C5C-46CC-AE02-0B48D99FAD0B}"/>
    <cellStyle name="Cálculo 10 4 7 3" xfId="10498" xr:uid="{60368DBF-51E7-4EA8-A11E-6A56B23AB693}"/>
    <cellStyle name="Cálculo 10 4 7 3 2" xfId="25606" xr:uid="{670252DF-986B-48D4-B351-567761734C98}"/>
    <cellStyle name="Cálculo 10 4 7 4" xfId="7357" xr:uid="{0A6DA23D-9936-402A-B0E8-27C711C5FF17}"/>
    <cellStyle name="Cálculo 10 4 7 4 2" xfId="22465" xr:uid="{B3959773-CD16-4D5B-825A-CB72973893EF}"/>
    <cellStyle name="Cálculo 10 4 7 5" xfId="19224" xr:uid="{BDC11EA6-50E0-440F-8F8E-7B9D7A413536}"/>
    <cellStyle name="Cálculo 10 4 8" xfId="4681" xr:uid="{2A2EB939-DCA6-4212-8803-5571F3006939}"/>
    <cellStyle name="Cálculo 10 4 8 2" xfId="11063" xr:uid="{3572BCF1-1598-4D9E-86F2-9D4367423091}"/>
    <cellStyle name="Cálculo 10 4 8 2 2" xfId="26171" xr:uid="{F6DA26B7-0042-4680-BCE8-2D29FDDBB283}"/>
    <cellStyle name="Cálculo 10 4 8 3" xfId="14559" xr:uid="{28BE6CA9-6E26-4B07-8E43-8699624F380F}"/>
    <cellStyle name="Cálculo 10 4 8 3 2" xfId="29667" xr:uid="{9B8055B0-4583-41FC-AB3B-CAAE231CE18F}"/>
    <cellStyle name="Cálculo 10 4 8 4" xfId="19789" xr:uid="{A44AA8B5-7634-4654-BAA8-A23331DB9E3A}"/>
    <cellStyle name="Cálculo 10 4 9" xfId="8542" xr:uid="{DF0E649B-B251-4CA0-A144-41B7C3C97D61}"/>
    <cellStyle name="Cálculo 10 4 9 2" xfId="23650" xr:uid="{C59D180D-FAAF-44C2-BB0D-6DFD4BA545A6}"/>
    <cellStyle name="Cálculo 10 5" xfId="2077" xr:uid="{2CA82663-3D54-4E78-B27A-92BB3B5D210D}"/>
    <cellStyle name="Cálculo 10 5 10" xfId="14412" xr:uid="{155710A7-7780-4B11-8D48-45784483B61E}"/>
    <cellStyle name="Cálculo 10 5 10 2" xfId="29520" xr:uid="{331A37E9-6AEE-4ADF-82D9-3AD91D1CEB74}"/>
    <cellStyle name="Cálculo 10 5 11" xfId="17302" xr:uid="{8A6252A4-54C2-4B13-83EE-639B72A4DEFE}"/>
    <cellStyle name="Cálculo 10 5 2" xfId="2837" xr:uid="{3ABE9A91-4DC9-4E04-90B2-757CA7004E6A}"/>
    <cellStyle name="Cálculo 10 5 2 2" xfId="5474" xr:uid="{3D3838C1-B64B-4D8D-9AAC-3B604B5B346E}"/>
    <cellStyle name="Cálculo 10 5 2 2 2" xfId="16362" xr:uid="{C0421801-F456-4F06-86F9-3B3A00EEA9CA}"/>
    <cellStyle name="Cálculo 10 5 2 2 2 2" xfId="31470" xr:uid="{9B9EE610-2F26-4F04-BD27-9DD5D7EEB8D7}"/>
    <cellStyle name="Cálculo 10 5 2 2 3" xfId="20582" xr:uid="{93424A38-697A-4A99-A88B-E95B5A2FBCC4}"/>
    <cellStyle name="Cálculo 10 5 2 3" xfId="8697" xr:uid="{26D8E4FF-AC3A-41E1-8D74-56288016DEAC}"/>
    <cellStyle name="Cálculo 10 5 2 3 2" xfId="23805" xr:uid="{0B0259AD-4EF9-4A23-BB80-786BBB3C2F4D}"/>
    <cellStyle name="Cálculo 10 5 2 4" xfId="17945" xr:uid="{9FABF667-08AB-45A4-8174-7CB360AA170A}"/>
    <cellStyle name="Cálculo 10 5 3" xfId="3140" xr:uid="{366F5B6D-D89F-47F0-955D-E374B81BA824}"/>
    <cellStyle name="Cálculo 10 5 3 2" xfId="5777" xr:uid="{080A3378-055A-4062-A2AE-0767000AE23C}"/>
    <cellStyle name="Cálculo 10 5 3 2 2" xfId="12088" xr:uid="{9319CE46-020A-4323-8714-0B758C89CA32}"/>
    <cellStyle name="Cálculo 10 5 3 2 2 2" xfId="27196" xr:uid="{8296EDAC-D417-44B8-B044-2BE4287A7A97}"/>
    <cellStyle name="Cálculo 10 5 3 2 3" xfId="14723" xr:uid="{93609F32-6C20-4B79-9F47-E038ABB0342C}"/>
    <cellStyle name="Cálculo 10 5 3 2 3 2" xfId="29831" xr:uid="{AE785115-D0E3-48BE-A88F-7D951A8D424C}"/>
    <cellStyle name="Cálculo 10 5 3 2 4" xfId="20885" xr:uid="{BE28DF55-9A21-4B6E-A54F-E61092EA189D}"/>
    <cellStyle name="Cálculo 10 5 3 3" xfId="9522" xr:uid="{405C9C7D-6E2B-4875-86D3-2B8C0962BE13}"/>
    <cellStyle name="Cálculo 10 5 3 3 2" xfId="24630" xr:uid="{58B06875-4383-4D65-AF86-93D70F7450F7}"/>
    <cellStyle name="Cálculo 10 5 3 4" xfId="14797" xr:uid="{FBCD40D1-627D-49F1-894F-FD1BF32CE652}"/>
    <cellStyle name="Cálculo 10 5 3 4 2" xfId="29905" xr:uid="{623CAF55-A308-466D-99CC-C0593CFE066A}"/>
    <cellStyle name="Cálculo 10 5 3 5" xfId="18248" xr:uid="{FA180FBF-53A2-4111-BF54-98A02F272305}"/>
    <cellStyle name="Cálculo 10 5 4" xfId="3466" xr:uid="{A65CC4F0-FBBA-49EF-AD5E-6F24205B1518}"/>
    <cellStyle name="Cálculo 10 5 4 2" xfId="6103" xr:uid="{0EDFC00A-0699-4A85-BB94-CD974137E8A0}"/>
    <cellStyle name="Cálculo 10 5 4 2 2" xfId="12414" xr:uid="{304E1612-49CA-4153-BFF4-535E81834049}"/>
    <cellStyle name="Cálculo 10 5 4 2 2 2" xfId="27522" xr:uid="{F57D9D44-CEF2-4164-BC36-ED740FE644D6}"/>
    <cellStyle name="Cálculo 10 5 4 2 3" xfId="13837" xr:uid="{7275EEA7-687C-44A1-8F9A-08D1552E5BD2}"/>
    <cellStyle name="Cálculo 10 5 4 2 3 2" xfId="28945" xr:uid="{DC8BCAB1-47BD-42FB-BA95-7AFF56809C50}"/>
    <cellStyle name="Cálculo 10 5 4 2 4" xfId="21211" xr:uid="{419E550A-306F-40BE-AE69-52DE5D8216B3}"/>
    <cellStyle name="Cálculo 10 5 4 3" xfId="9848" xr:uid="{FE6E1A8D-3642-41C9-AB25-66D4EAC272B9}"/>
    <cellStyle name="Cálculo 10 5 4 3 2" xfId="24956" xr:uid="{21E7F42C-E70F-4E96-AF33-9B1097A2C41C}"/>
    <cellStyle name="Cálculo 10 5 4 4" xfId="9233" xr:uid="{45E3ABC9-7696-4E98-9D27-1F884F479AC2}"/>
    <cellStyle name="Cálculo 10 5 4 4 2" xfId="24341" xr:uid="{7D2F2EA8-D8B9-483F-AA39-4C75A6468287}"/>
    <cellStyle name="Cálculo 10 5 4 5" xfId="18574" xr:uid="{DA0C362A-8B89-4A31-824A-EEB756B9F04A}"/>
    <cellStyle name="Cálculo 10 5 5" xfId="3772" xr:uid="{683C537B-8655-411D-97EC-0CCCEE80E820}"/>
    <cellStyle name="Cálculo 10 5 5 2" xfId="6409" xr:uid="{F9370FEC-0198-40FD-BBD5-C53384C97411}"/>
    <cellStyle name="Cálculo 10 5 5 2 2" xfId="12720" xr:uid="{1D9D85D6-0DBE-4237-BEBA-F365E5DE08FC}"/>
    <cellStyle name="Cálculo 10 5 5 2 2 2" xfId="27828" xr:uid="{E271B411-D08A-4DAA-A7A1-F05B652B53BC}"/>
    <cellStyle name="Cálculo 10 5 5 2 3" xfId="15178" xr:uid="{D6062320-30B5-47FE-A069-83367A9B1B90}"/>
    <cellStyle name="Cálculo 10 5 5 2 3 2" xfId="30286" xr:uid="{40590904-27E5-4D9E-A3E9-20A6216B8785}"/>
    <cellStyle name="Cálculo 10 5 5 2 4" xfId="21517" xr:uid="{BDE6458F-DF0F-4798-8D78-1A605A48FC13}"/>
    <cellStyle name="Cálculo 10 5 5 3" xfId="10154" xr:uid="{3AB0E960-34A4-4124-BD7A-54453F2705E3}"/>
    <cellStyle name="Cálculo 10 5 5 3 2" xfId="25262" xr:uid="{C4E33866-02C7-46DE-AE07-0FC038CF5D3E}"/>
    <cellStyle name="Cálculo 10 5 5 4" xfId="7358" xr:uid="{45AB1C3F-0B92-465D-9B84-27E4664E1540}"/>
    <cellStyle name="Cálculo 10 5 5 4 2" xfId="22466" xr:uid="{13B63716-FEAA-4F48-8ED5-615083030E8F}"/>
    <cellStyle name="Cálculo 10 5 5 5" xfId="18880" xr:uid="{5C4B7796-99A8-40DA-A0C9-3D9EF2C49A0C}"/>
    <cellStyle name="Cálculo 10 5 6" xfId="4149" xr:uid="{2ABEBB67-133A-4B81-A4D8-5186AF7F6489}"/>
    <cellStyle name="Cálculo 10 5 6 2" xfId="6786" xr:uid="{24F3C529-E8F0-456F-9D01-2A322CB3D3BF}"/>
    <cellStyle name="Cálculo 10 5 6 2 2" xfId="13097" xr:uid="{CCDFD821-250B-405B-8D77-B5B965B15E4B}"/>
    <cellStyle name="Cálculo 10 5 6 2 2 2" xfId="28205" xr:uid="{5F10E31B-E962-49E4-BF17-B86C2AAE10E6}"/>
    <cellStyle name="Cálculo 10 5 6 2 3" xfId="16771" xr:uid="{FD8CE751-AF5A-4FD4-900B-2D85C28019E7}"/>
    <cellStyle name="Cálculo 10 5 6 2 3 2" xfId="31879" xr:uid="{9015FB5B-D6F7-40AB-BD2A-BD306397B40C}"/>
    <cellStyle name="Cálculo 10 5 6 2 4" xfId="21894" xr:uid="{A7762AA9-97E7-42FC-9829-CE4BE7890F0F}"/>
    <cellStyle name="Cálculo 10 5 6 3" xfId="10531" xr:uid="{17ADED40-E0EE-4C49-9D4B-458EF2664644}"/>
    <cellStyle name="Cálculo 10 5 6 3 2" xfId="25639" xr:uid="{BF9D1C5D-7589-4541-B2C5-41B20886B13A}"/>
    <cellStyle name="Cálculo 10 5 6 4" xfId="14229" xr:uid="{1CC9E390-2D98-4103-B1D3-CC3ECD7D27F4}"/>
    <cellStyle name="Cálculo 10 5 6 4 2" xfId="29337" xr:uid="{8D797155-3D98-47B9-B875-661974A2D092}"/>
    <cellStyle name="Cálculo 10 5 6 5" xfId="19257" xr:uid="{D007297E-C4CD-4654-9E85-4C4397A9BE4A}"/>
    <cellStyle name="Cálculo 10 5 7" xfId="4714" xr:uid="{02A8E7C6-FEAC-4B50-93E9-BB5FFB0B8DCC}"/>
    <cellStyle name="Cálculo 10 5 7 2" xfId="11096" xr:uid="{08BC23BA-0395-4298-872A-D26D24B59E66}"/>
    <cellStyle name="Cálculo 10 5 7 2 2" xfId="26204" xr:uid="{D155B3C3-87BE-4D95-BCDC-F3FC00FC70D8}"/>
    <cellStyle name="Cálculo 10 5 7 3" xfId="7947" xr:uid="{9D362DB6-D2D0-47C5-A5B5-15D8644969D7}"/>
    <cellStyle name="Cálculo 10 5 7 3 2" xfId="23055" xr:uid="{D648375F-8145-4286-B3B6-64C26B6CBE5F}"/>
    <cellStyle name="Cálculo 10 5 7 4" xfId="19822" xr:uid="{8FE98ABC-D9B3-4CCD-99DF-970C734962D3}"/>
    <cellStyle name="Cálculo 10 5 8" xfId="8575" xr:uid="{DE05EB0A-6EF9-4B8C-B876-E7CFED9ED85B}"/>
    <cellStyle name="Cálculo 10 5 8 2" xfId="23683" xr:uid="{5910AC42-EE3C-4CD1-AD13-26BB00495CA3}"/>
    <cellStyle name="Cálculo 10 5 9" xfId="7750" xr:uid="{C840BD97-CFAF-4FDD-B5CC-447E1FD6BA25}"/>
    <cellStyle name="Cálculo 10 5 9 2" xfId="22858" xr:uid="{E37272BA-7CF2-410D-8826-316A69C18555}"/>
    <cellStyle name="Cálculo 11" xfId="751" xr:uid="{00000000-0005-0000-0000-0000EF020000}"/>
    <cellStyle name="Cálculo 11 2" xfId="1825" xr:uid="{DB320E6B-7A68-446A-BA29-6DA751666F8D}"/>
    <cellStyle name="Cálculo 11 2 10" xfId="8326" xr:uid="{BA7A89E4-546B-44B1-89B9-C37868FABC48}"/>
    <cellStyle name="Cálculo 11 2 10 2" xfId="23434" xr:uid="{ACCCF35B-012D-4B24-B275-990B691073D9}"/>
    <cellStyle name="Cálculo 11 2 11" xfId="14260" xr:uid="{C083C0D8-AF7C-4FBC-9649-28DE829D7E68}"/>
    <cellStyle name="Cálculo 11 2 11 2" xfId="29368" xr:uid="{1D84B531-C5F5-42D4-9D21-16328C0A21C7}"/>
    <cellStyle name="Cálculo 11 2 12" xfId="14024" xr:uid="{E22D4F59-06EE-467B-AFF7-D5B575083B68}"/>
    <cellStyle name="Cálculo 11 2 12 2" xfId="29132" xr:uid="{C4F85773-DF27-4568-A63D-47AB313212EB}"/>
    <cellStyle name="Cálculo 11 2 13" xfId="17050" xr:uid="{44A5D4F9-DE0E-451F-8330-A8F7F5266F02}"/>
    <cellStyle name="Cálculo 11 2 2" xfId="2385" xr:uid="{9D86D946-502B-4B6A-A847-D0126C3BB7FF}"/>
    <cellStyle name="Cálculo 11 2 2 2" xfId="5022" xr:uid="{3A41D6F3-06CA-45F2-AFD2-A74EDDCCDD09}"/>
    <cellStyle name="Cálculo 11 2 2 2 2" xfId="11386" xr:uid="{A66845CD-91B7-4E62-851D-EDC67D6EA024}"/>
    <cellStyle name="Cálculo 11 2 2 2 2 2" xfId="26494" xr:uid="{F463BBF4-81EA-464A-8681-18616158E809}"/>
    <cellStyle name="Cálculo 11 2 2 2 3" xfId="16015" xr:uid="{1372596D-0600-4E14-931E-E07BFA208AF8}"/>
    <cellStyle name="Cálculo 11 2 2 2 3 2" xfId="31123" xr:uid="{E08B0E60-CB13-4D01-9201-80CAFA518F39}"/>
    <cellStyle name="Cálculo 11 2 2 2 4" xfId="20130" xr:uid="{27531AE9-FF38-4F06-9532-D84BDD52E4E7}"/>
    <cellStyle name="Cálculo 11 2 2 3" xfId="8852" xr:uid="{6E1EBEC7-95ED-4607-B152-AA32152856C5}"/>
    <cellStyle name="Cálculo 11 2 2 3 2" xfId="23960" xr:uid="{F8F61A25-3732-48F6-8143-788E94A34912}"/>
    <cellStyle name="Cálculo 11 2 3" xfId="2235" xr:uid="{E3385BA7-B891-421A-ACB7-12BA0F7A3203}"/>
    <cellStyle name="Cálculo 11 2 3 2" xfId="4872" xr:uid="{AF8339D7-0165-46A8-8E75-5260DC46901B}"/>
    <cellStyle name="Cálculo 11 2 3 2 2" xfId="14048" xr:uid="{E5BE7114-1C43-4E57-BD25-965C121D2455}"/>
    <cellStyle name="Cálculo 11 2 3 2 2 2" xfId="29156" xr:uid="{5595CB67-3A3C-446B-9A05-94FA74D82552}"/>
    <cellStyle name="Cálculo 11 2 3 2 3" xfId="19980" xr:uid="{F0762AE0-1BEC-4E39-BF24-E36F598F3A3C}"/>
    <cellStyle name="Cálculo 11 2 3 3" xfId="11783" xr:uid="{A9026E31-8544-48CF-86E9-002B3BAC1DCF}"/>
    <cellStyle name="Cálculo 11 2 3 3 2" xfId="26891" xr:uid="{7A664307-C619-4E84-AD99-23CDD849EB23}"/>
    <cellStyle name="Cálculo 11 2 3 4" xfId="17460" xr:uid="{26CCFD1F-59AE-4B57-8184-204CB964D6E9}"/>
    <cellStyle name="Cálculo 11 2 4" xfId="2654" xr:uid="{F45D6B5E-4C89-46CC-AABE-A84CC759098F}"/>
    <cellStyle name="Cálculo 11 2 4 2" xfId="5291" xr:uid="{7010698B-139D-4524-A35B-1E858ADE4C3F}"/>
    <cellStyle name="Cálculo 11 2 4 2 2" xfId="11655" xr:uid="{95B4E32C-8A52-46F3-829E-F1CA86E6962D}"/>
    <cellStyle name="Cálculo 11 2 4 2 2 2" xfId="26763" xr:uid="{7C5A77A1-03AE-4126-9422-95D117FE8CE4}"/>
    <cellStyle name="Cálculo 11 2 4 2 3" xfId="14511" xr:uid="{8580CC16-BFCD-45B8-854A-7E59DBA00201}"/>
    <cellStyle name="Cálculo 11 2 4 2 3 2" xfId="29619" xr:uid="{6B4CE657-9719-4914-AFFC-C828D88A41DB}"/>
    <cellStyle name="Cálculo 11 2 4 2 4" xfId="20399" xr:uid="{554FF71D-0485-447A-84BF-6D081DDD2B98}"/>
    <cellStyle name="Cálculo 11 2 4 3" xfId="9121" xr:uid="{918D7600-DFFE-4414-B673-85EAEEA9A9CA}"/>
    <cellStyle name="Cálculo 11 2 4 3 2" xfId="24229" xr:uid="{500F5CC5-C096-4E5B-A39B-267C1933683B}"/>
    <cellStyle name="Cálculo 11 2 4 4" xfId="15521" xr:uid="{E8B4ED3B-1F33-4268-BC0A-1C9FD462B26F}"/>
    <cellStyle name="Cálculo 11 2 4 4 2" xfId="30629" xr:uid="{5AFFA711-F005-49AC-9F3D-AF4A81E76B07}"/>
    <cellStyle name="Cálculo 11 2 4 5" xfId="17762" xr:uid="{5598895E-F084-4DD6-824B-A44B01619AE0}"/>
    <cellStyle name="Cálculo 11 2 5" xfId="3245" xr:uid="{3848AA67-B7D4-44A6-8593-7DA75A24CA80}"/>
    <cellStyle name="Cálculo 11 2 5 2" xfId="5882" xr:uid="{1DF2A67D-1450-467D-A7C8-002953599A25}"/>
    <cellStyle name="Cálculo 11 2 5 2 2" xfId="12193" xr:uid="{C0376B01-3417-4D5C-864D-519CCA1D7979}"/>
    <cellStyle name="Cálculo 11 2 5 2 2 2" xfId="27301" xr:uid="{DB8EBEB4-651D-4ED3-9A3E-E386FC3C5FAC}"/>
    <cellStyle name="Cálculo 11 2 5 2 3" xfId="14240" xr:uid="{A52A82C3-441D-4379-891F-7B8131F0A89A}"/>
    <cellStyle name="Cálculo 11 2 5 2 3 2" xfId="29348" xr:uid="{19A18601-CD60-46CE-B139-DCCB9BFC92CD}"/>
    <cellStyle name="Cálculo 11 2 5 2 4" xfId="20990" xr:uid="{B6AAF8F0-0298-4DC3-A4E5-A51C1B95EDD5}"/>
    <cellStyle name="Cálculo 11 2 5 3" xfId="9627" xr:uid="{8FF86BA5-AE4A-4D30-AD06-6CB1B325D8B2}"/>
    <cellStyle name="Cálculo 11 2 5 3 2" xfId="24735" xr:uid="{7F143D12-BF75-4079-B676-6ED70030314B}"/>
    <cellStyle name="Cálculo 11 2 5 4" xfId="16329" xr:uid="{9ED6CADC-1682-4798-A462-F2D0AD3B74DA}"/>
    <cellStyle name="Cálculo 11 2 5 4 2" xfId="31437" xr:uid="{0031C260-3C26-4B3A-8249-71807B2D6B55}"/>
    <cellStyle name="Cálculo 11 2 5 5" xfId="18353" xr:uid="{64AF6C61-3989-4342-B2C2-F7C6319A34AA}"/>
    <cellStyle name="Cálculo 11 2 6" xfId="3551" xr:uid="{A9C3F982-D3E3-4F39-95C4-413D904B8151}"/>
    <cellStyle name="Cálculo 11 2 6 2" xfId="6188" xr:uid="{CD570263-1273-4096-9B6A-8EC085E41CF6}"/>
    <cellStyle name="Cálculo 11 2 6 2 2" xfId="12499" xr:uid="{06777628-6864-48B7-9C28-01861113EEA2}"/>
    <cellStyle name="Cálculo 11 2 6 2 2 2" xfId="27607" xr:uid="{BB691A6F-A8AD-49AD-82EC-DF1604988EA6}"/>
    <cellStyle name="Cálculo 11 2 6 2 3" xfId="13968" xr:uid="{2FBF6C16-D531-4688-9BCD-DBD2D26B4EED}"/>
    <cellStyle name="Cálculo 11 2 6 2 3 2" xfId="29076" xr:uid="{32F050D8-81C7-4F19-A606-D93501C958B8}"/>
    <cellStyle name="Cálculo 11 2 6 2 4" xfId="21296" xr:uid="{E019F498-0C86-4EC1-A0EA-4B995520D193}"/>
    <cellStyle name="Cálculo 11 2 6 3" xfId="9933" xr:uid="{F1A29715-9D25-42A6-A897-8D7FA57F2476}"/>
    <cellStyle name="Cálculo 11 2 6 3 2" xfId="25041" xr:uid="{4E1ADA81-B271-410A-A865-ABD6F5F7A626}"/>
    <cellStyle name="Cálculo 11 2 6 4" xfId="16202" xr:uid="{CB8B5312-A286-4008-BB5F-2A552CA93437}"/>
    <cellStyle name="Cálculo 11 2 6 4 2" xfId="31310" xr:uid="{31354ED4-A52D-4688-A467-1D80514AEA97}"/>
    <cellStyle name="Cálculo 11 2 6 5" xfId="18659" xr:uid="{87A1EC5E-DAE8-4602-8FF1-0A0FC7B537D6}"/>
    <cellStyle name="Cálculo 11 2 7" xfId="3897" xr:uid="{D6706B46-78F7-47E8-B974-5E89EB02FF9F}"/>
    <cellStyle name="Cálculo 11 2 7 2" xfId="6534" xr:uid="{8093BB9B-7111-4F85-9196-A4213C01E297}"/>
    <cellStyle name="Cálculo 11 2 7 2 2" xfId="12845" xr:uid="{92F14C13-FBEC-4DB9-A1C0-924C3E778A9D}"/>
    <cellStyle name="Cálculo 11 2 7 2 2 2" xfId="27953" xr:uid="{ADA8E2E8-3C4D-4E25-BFF7-77DF25EFB45C}"/>
    <cellStyle name="Cálculo 11 2 7 2 3" xfId="13831" xr:uid="{BAC8B391-B467-42DA-9677-710A1DAEA343}"/>
    <cellStyle name="Cálculo 11 2 7 2 3 2" xfId="28939" xr:uid="{D27BC626-F494-4726-A0D1-7EF80DFBBEEA}"/>
    <cellStyle name="Cálculo 11 2 7 2 4" xfId="21642" xr:uid="{C67D60D0-AEC1-4D5F-B707-65709146B5A2}"/>
    <cellStyle name="Cálculo 11 2 7 3" xfId="10279" xr:uid="{4924F833-D749-4002-A2ED-955F73DD4AD9}"/>
    <cellStyle name="Cálculo 11 2 7 3 2" xfId="25387" xr:uid="{3B6C8801-8D79-4AEB-B694-EE209A791F39}"/>
    <cellStyle name="Cálculo 11 2 7 4" xfId="7182" xr:uid="{025B8B19-6EBB-4112-B658-7065323CA2F6}"/>
    <cellStyle name="Cálculo 11 2 7 4 2" xfId="22290" xr:uid="{28E40D4D-6452-4B96-A425-4A5C4FBD7A3E}"/>
    <cellStyle name="Cálculo 11 2 7 5" xfId="19005" xr:uid="{6A706446-7EC5-4692-BEF9-133BF7F4226E}"/>
    <cellStyle name="Cálculo 11 2 8" xfId="4261" xr:uid="{0A0A8668-841C-48A4-9BA2-3EFFE12BF8B2}"/>
    <cellStyle name="Cálculo 11 2 8 2" xfId="6898" xr:uid="{E399FCA0-B804-4E68-BCE3-3B15F02D9198}"/>
    <cellStyle name="Cálculo 11 2 8 2 2" xfId="13209" xr:uid="{C2E938F6-5BED-41E8-9CBA-F660B7C93BBE}"/>
    <cellStyle name="Cálculo 11 2 8 2 2 2" xfId="28317" xr:uid="{F8A13D95-68F7-4077-9CEC-8DD47DBF5E3A}"/>
    <cellStyle name="Cálculo 11 2 8 2 3" xfId="16873" xr:uid="{BB7D7A05-7BD6-47BE-B801-F6E2FB86082E}"/>
    <cellStyle name="Cálculo 11 2 8 2 3 2" xfId="31981" xr:uid="{2476A2E2-4F0C-4CA2-80BE-1AFB1C289C02}"/>
    <cellStyle name="Cálculo 11 2 8 2 4" xfId="22006" xr:uid="{EEDACFC3-4CA7-4713-95BF-ECBEDE31D649}"/>
    <cellStyle name="Cálculo 11 2 8 3" xfId="10643" xr:uid="{8DA883BD-465B-4417-BE1A-8CD909C3F42F}"/>
    <cellStyle name="Cálculo 11 2 8 3 2" xfId="25751" xr:uid="{E598379B-6C2E-4573-9BEF-60E9BBE0B4EC}"/>
    <cellStyle name="Cálculo 11 2 8 4" xfId="15304" xr:uid="{C9816B29-80BC-4208-8FC8-B35259C3EE27}"/>
    <cellStyle name="Cálculo 11 2 8 4 2" xfId="30412" xr:uid="{5B16BB5D-82D7-4AF2-A987-7E0D079A1C72}"/>
    <cellStyle name="Cálculo 11 2 8 5" xfId="19369" xr:uid="{57EA277E-C0D5-4788-8B66-E94BA33C270B}"/>
    <cellStyle name="Cálculo 11 2 9" xfId="4462" xr:uid="{9CF02149-C767-440F-8D03-5A4CDB158228}"/>
    <cellStyle name="Cálculo 11 2 9 2" xfId="10844" xr:uid="{736A5888-6C7B-4991-BFB7-4B97B1344581}"/>
    <cellStyle name="Cálculo 11 2 9 2 2" xfId="25952" xr:uid="{D3B2DC56-518F-4328-8CF8-030F5C86990A}"/>
    <cellStyle name="Cálculo 11 2 9 3" xfId="8193" xr:uid="{1AB16909-5848-47CB-B281-DEF69ED1CE7D}"/>
    <cellStyle name="Cálculo 11 2 9 3 2" xfId="23301" xr:uid="{E1ED7539-716C-469F-8677-1A7DD411E14E}"/>
    <cellStyle name="Cálculo 11 2 9 4" xfId="19570" xr:uid="{05CFE34C-2FD3-4BD3-9295-42728B95FEBF}"/>
    <cellStyle name="Cálculo 11 3" xfId="1808" xr:uid="{713B8B88-AF49-4E96-816D-5C040EF02E2F}"/>
    <cellStyle name="Cálculo 11 3 10" xfId="16412" xr:uid="{530AE0C3-ADF7-41BC-8B89-BD069644EC8B}"/>
    <cellStyle name="Cálculo 11 3 10 2" xfId="31520" xr:uid="{50EFB90F-B2E8-4FC3-BCFF-413086B6315B}"/>
    <cellStyle name="Cálculo 11 3 11" xfId="7564" xr:uid="{0898478A-FEF8-433F-A30B-5B6D0611492B}"/>
    <cellStyle name="Cálculo 11 3 11 2" xfId="22672" xr:uid="{AD9904CB-EB13-4437-8D8B-F6A8730CDF1F}"/>
    <cellStyle name="Cálculo 11 3 12" xfId="17033" xr:uid="{BAAC2A8A-326D-4D7C-BD12-4344F54389E6}"/>
    <cellStyle name="Cálculo 11 3 2" xfId="2368" xr:uid="{462BAFAD-46AF-41FD-9979-E55371B50C29}"/>
    <cellStyle name="Cálculo 11 3 2 2" xfId="5005" xr:uid="{38454405-E52E-4CFC-A699-F49637DE38B8}"/>
    <cellStyle name="Cálculo 11 3 2 2 2" xfId="11369" xr:uid="{2E165F67-5C48-4546-982F-C1DD69B7B95D}"/>
    <cellStyle name="Cálculo 11 3 2 2 2 2" xfId="26477" xr:uid="{D4657E95-1BE5-4E5E-BA67-D47F19CA2EF4}"/>
    <cellStyle name="Cálculo 11 3 2 2 3" xfId="14371" xr:uid="{3D402F86-3E40-471A-B313-5F7D2A4FAC8A}"/>
    <cellStyle name="Cálculo 11 3 2 2 3 2" xfId="29479" xr:uid="{F1B295AA-FBAC-405D-A57B-FA61E41730CC}"/>
    <cellStyle name="Cálculo 11 3 2 2 4" xfId="20113" xr:uid="{E6A81C20-13FD-4E24-B7B9-034065CC57CA}"/>
    <cellStyle name="Cálculo 11 3 2 3" xfId="8835" xr:uid="{56F896C4-AF01-4071-A9BF-421C1A4A1481}"/>
    <cellStyle name="Cálculo 11 3 2 3 2" xfId="23943" xr:uid="{D4D9A486-9426-43FC-8C99-305E85FAC35F}"/>
    <cellStyle name="Cálculo 11 3 2 4" xfId="7652" xr:uid="{18C1B69F-1061-46AF-9F5D-4A6429CA47DB}"/>
    <cellStyle name="Cálculo 11 3 2 4 2" xfId="22760" xr:uid="{6A440C17-9BE6-420D-815F-E939431DCAC6}"/>
    <cellStyle name="Cálculo 11 3 2 5" xfId="13838" xr:uid="{615888D9-CCB5-4C5A-91B1-BE230472F5DC}"/>
    <cellStyle name="Cálculo 11 3 2 5 2" xfId="28946" xr:uid="{45A3A40F-01B0-4120-A709-48C21FD3EEC9}"/>
    <cellStyle name="Cálculo 11 3 2 6" xfId="17576" xr:uid="{F21B1998-A661-43A9-80DE-8CF6EC6EC8CB}"/>
    <cellStyle name="Cálculo 11 3 3" xfId="2252" xr:uid="{0B3C26D8-D9FD-4B25-9978-171615F447EB}"/>
    <cellStyle name="Cálculo 11 3 3 2" xfId="4889" xr:uid="{1B29DF90-F8A8-46EB-8EC7-8220E01AD103}"/>
    <cellStyle name="Cálculo 11 3 3 2 2" xfId="14244" xr:uid="{FF63FB97-D91D-41B3-9D4A-4FBDC4A0DACE}"/>
    <cellStyle name="Cálculo 11 3 3 2 2 2" xfId="29352" xr:uid="{01AF8B35-C3A5-4A45-A3B6-056369430330}"/>
    <cellStyle name="Cálculo 11 3 3 2 3" xfId="19997" xr:uid="{0278229D-84AB-49E0-8482-E4150A23CBA5}"/>
    <cellStyle name="Cálculo 11 3 3 3" xfId="13369" xr:uid="{9DBDA971-7484-4517-87E0-8F0A3060D564}"/>
    <cellStyle name="Cálculo 11 3 3 3 2" xfId="28477" xr:uid="{262ACE50-C53A-462C-BC05-864E8D2C53A6}"/>
    <cellStyle name="Cálculo 11 3 3 4" xfId="17477" xr:uid="{2577CEFF-A2F5-4F29-8606-40892B308632}"/>
    <cellStyle name="Cálculo 11 3 4" xfId="2339" xr:uid="{0347CF43-23C5-4C27-8FDC-40CF96F8BD17}"/>
    <cellStyle name="Cálculo 11 3 4 2" xfId="4976" xr:uid="{70CD1EAC-F8C1-410A-B273-DA37D997C204}"/>
    <cellStyle name="Cálculo 11 3 4 2 2" xfId="11340" xr:uid="{81192A1F-6871-40AB-B966-9C497C53C017}"/>
    <cellStyle name="Cálculo 11 3 4 2 2 2" xfId="26448" xr:uid="{A1EBACA3-6C73-489E-AEE0-74A661942B03}"/>
    <cellStyle name="Cálculo 11 3 4 2 3" xfId="13718" xr:uid="{9E6BE53B-9742-4FE7-8DA6-A8CB4A9F84F1}"/>
    <cellStyle name="Cálculo 11 3 4 2 3 2" xfId="28826" xr:uid="{5096AF6F-2748-4812-A1D5-DE86A5B7B757}"/>
    <cellStyle name="Cálculo 11 3 4 2 4" xfId="20084" xr:uid="{C93BCE74-1D4A-44EB-B13F-851B7B1D6F6C}"/>
    <cellStyle name="Cálculo 11 3 4 3" xfId="8806" xr:uid="{4421E2F5-C3C3-492C-B602-6DE36A9924AE}"/>
    <cellStyle name="Cálculo 11 3 4 3 2" xfId="23914" xr:uid="{C8024B84-EF47-4E82-B247-AEB8229BE9B9}"/>
    <cellStyle name="Cálculo 11 3 4 4" xfId="15776" xr:uid="{5BCD9F51-9119-4306-8B4B-B5DCD852A326}"/>
    <cellStyle name="Cálculo 11 3 4 4 2" xfId="30884" xr:uid="{5EC51876-5E9C-4926-8A05-8B226FA93600}"/>
    <cellStyle name="Cálculo 11 3 4 5" xfId="17564" xr:uid="{5C3A10C2-BF89-4019-B750-F7F16A26CE01}"/>
    <cellStyle name="Cálculo 11 3 5" xfId="3228" xr:uid="{B99DD531-D583-46E2-B57D-D05AF11891DF}"/>
    <cellStyle name="Cálculo 11 3 5 2" xfId="5865" xr:uid="{B9774FC6-7154-4A57-86DC-6DB55837AC48}"/>
    <cellStyle name="Cálculo 11 3 5 2 2" xfId="12176" xr:uid="{2142A918-B016-40A0-97D7-013B9AFC8854}"/>
    <cellStyle name="Cálculo 11 3 5 2 2 2" xfId="27284" xr:uid="{EB7A4F3C-7A63-48B2-8218-10A93F7D4A3A}"/>
    <cellStyle name="Cálculo 11 3 5 2 3" xfId="11685" xr:uid="{3E8556E5-0657-4E02-9330-8CB2FEACDAAD}"/>
    <cellStyle name="Cálculo 11 3 5 2 3 2" xfId="26793" xr:uid="{EE81A40E-124D-4F43-9430-EF91E2A319C2}"/>
    <cellStyle name="Cálculo 11 3 5 2 4" xfId="20973" xr:uid="{98071AF9-FCFE-4A2C-AE63-B76BD8F98FC4}"/>
    <cellStyle name="Cálculo 11 3 5 3" xfId="9610" xr:uid="{E363BE69-41E0-4395-A946-5BFDBCFA2612}"/>
    <cellStyle name="Cálculo 11 3 5 3 2" xfId="24718" xr:uid="{25E3F545-6449-49FB-9588-53F24AB9EF70}"/>
    <cellStyle name="Cálculo 11 3 5 4" xfId="15535" xr:uid="{48D42EBD-5250-4EAB-A387-B3B11CDA79C4}"/>
    <cellStyle name="Cálculo 11 3 5 4 2" xfId="30643" xr:uid="{3F333FFC-917E-49EC-AB5C-670179E76A82}"/>
    <cellStyle name="Cálculo 11 3 5 5" xfId="18336" xr:uid="{6156A633-5CA0-45A1-8493-BDE7D334A996}"/>
    <cellStyle name="Cálculo 11 3 6" xfId="2310" xr:uid="{F1E0F559-20E4-4BAB-8590-F752DC28B0A1}"/>
    <cellStyle name="Cálculo 11 3 6 2" xfId="4947" xr:uid="{0500BDFF-169C-405C-909C-BB34AEBB9CFA}"/>
    <cellStyle name="Cálculo 11 3 6 2 2" xfId="11311" xr:uid="{5153566D-299E-44D5-B03E-0CCCF31AF7BF}"/>
    <cellStyle name="Cálculo 11 3 6 2 2 2" xfId="26419" xr:uid="{DCD00C22-6D15-4632-9480-D14B9FFD041F}"/>
    <cellStyle name="Cálculo 11 3 6 2 3" xfId="14552" xr:uid="{CF878DE1-EF38-4585-97F0-9390C11F618D}"/>
    <cellStyle name="Cálculo 11 3 6 2 3 2" xfId="29660" xr:uid="{EDEC843F-6743-4B7C-8A62-62005473C30D}"/>
    <cellStyle name="Cálculo 11 3 6 2 4" xfId="20055" xr:uid="{04EA332B-D3DA-43A5-BE7E-6BAA0FA6CDC2}"/>
    <cellStyle name="Cálculo 11 3 6 3" xfId="8777" xr:uid="{C1D3371C-C507-40FA-99B8-91B4B7CE863B}"/>
    <cellStyle name="Cálculo 11 3 6 3 2" xfId="23885" xr:uid="{24389369-2DB0-4AAD-A959-15566ED56EAA}"/>
    <cellStyle name="Cálculo 11 3 6 4" xfId="13989" xr:uid="{81A55989-61F6-45D2-A57D-A1C3782C213C}"/>
    <cellStyle name="Cálculo 11 3 6 4 2" xfId="29097" xr:uid="{6EA44026-54F0-4FE7-B172-0B9FBE2ECBD8}"/>
    <cellStyle name="Cálculo 11 3 6 5" xfId="17535" xr:uid="{4A7EC785-7F4A-46A8-94ED-190AC946A220}"/>
    <cellStyle name="Cálculo 11 3 7" xfId="3880" xr:uid="{F1FB8EB9-16CE-4F48-8456-4A6EBA75E205}"/>
    <cellStyle name="Cálculo 11 3 7 2" xfId="6517" xr:uid="{164DEAD9-C531-4251-B8A9-4F05425A38E8}"/>
    <cellStyle name="Cálculo 11 3 7 2 2" xfId="12828" xr:uid="{BC4912DC-3FF0-42AE-9320-B45F45B5BC00}"/>
    <cellStyle name="Cálculo 11 3 7 2 2 2" xfId="27936" xr:uid="{BB702D99-5611-4274-94C2-03791B7831B4}"/>
    <cellStyle name="Cálculo 11 3 7 2 3" xfId="15144" xr:uid="{408023BE-8AC9-4D61-B89C-DB225A3675A4}"/>
    <cellStyle name="Cálculo 11 3 7 2 3 2" xfId="30252" xr:uid="{85C31304-E93E-425F-8CD3-6E30BB038025}"/>
    <cellStyle name="Cálculo 11 3 7 2 4" xfId="21625" xr:uid="{5CF7977E-6063-4469-AF35-3E5663F49449}"/>
    <cellStyle name="Cálculo 11 3 7 3" xfId="10262" xr:uid="{C4DF5A30-BEDE-4ABA-B856-572D854E317C}"/>
    <cellStyle name="Cálculo 11 3 7 3 2" xfId="25370" xr:uid="{F8233EE2-CAF6-4FB5-BE4C-94685A1CDC66}"/>
    <cellStyle name="Cálculo 11 3 7 4" xfId="16441" xr:uid="{E927236C-E5F1-494B-BF3A-DFA20178C1DC}"/>
    <cellStyle name="Cálculo 11 3 7 4 2" xfId="31549" xr:uid="{1440DA71-DEF4-4FE5-849C-C2474F3CFC96}"/>
    <cellStyle name="Cálculo 11 3 7 5" xfId="18988" xr:uid="{8E96A3E7-B295-4B7D-AB66-F8A127001CEA}"/>
    <cellStyle name="Cálculo 11 3 8" xfId="4445" xr:uid="{92FE8A46-9675-481C-8416-493F576C82C5}"/>
    <cellStyle name="Cálculo 11 3 8 2" xfId="10827" xr:uid="{AD20B225-F515-41CB-99A3-7F0AD3B575E9}"/>
    <cellStyle name="Cálculo 11 3 8 2 2" xfId="25935" xr:uid="{C9D6B4D4-393F-41D8-9FD5-274ADDF2BCA8}"/>
    <cellStyle name="Cálculo 11 3 8 3" xfId="14858" xr:uid="{F5B0B7EA-9D8C-4DC0-B433-286F82777407}"/>
    <cellStyle name="Cálculo 11 3 8 3 2" xfId="29966" xr:uid="{4F6A7680-D73A-4525-8329-1265D2312C7B}"/>
    <cellStyle name="Cálculo 11 3 8 4" xfId="19553" xr:uid="{1618B8EC-E2C4-4BCA-AB30-535B49DB1D5D}"/>
    <cellStyle name="Cálculo 11 3 9" xfId="8309" xr:uid="{4EC48309-EC51-4CE2-965D-F6B43D0BE17B}"/>
    <cellStyle name="Cálculo 11 3 9 2" xfId="23417" xr:uid="{65AE7CDD-9742-4A9F-84D7-A803C52BD6D2}"/>
    <cellStyle name="Cálculo 11 4" xfId="2045" xr:uid="{7F2F9E1F-7159-4026-B54E-7FE55B55109E}"/>
    <cellStyle name="Cálculo 11 4 10" xfId="15019" xr:uid="{F8A03266-33AB-447B-A946-83D254212A42}"/>
    <cellStyle name="Cálculo 11 4 10 2" xfId="30127" xr:uid="{92CA9DFD-7568-4D38-83FD-52976033C06C}"/>
    <cellStyle name="Cálculo 11 4 11" xfId="15525" xr:uid="{7EDF7319-B62F-4730-A240-C52457A49324}"/>
    <cellStyle name="Cálculo 11 4 11 2" xfId="30633" xr:uid="{BA089BCE-E1F0-4371-B8CE-7596053C0951}"/>
    <cellStyle name="Cálculo 11 4 12" xfId="17270" xr:uid="{6D202349-F70F-4BCF-981D-109A98221864}"/>
    <cellStyle name="Cálculo 11 4 2" xfId="2552" xr:uid="{4A9BF67B-FBAD-4C94-9D1D-EC78A2AF9DBE}"/>
    <cellStyle name="Cálculo 11 4 2 2" xfId="5189" xr:uid="{27961C32-28AF-4DF5-9224-504112937967}"/>
    <cellStyle name="Cálculo 11 4 2 2 2" xfId="11553" xr:uid="{7C36848E-BD9E-4D90-A1DE-E2DA38E90B17}"/>
    <cellStyle name="Cálculo 11 4 2 2 2 2" xfId="26661" xr:uid="{7F1862CD-B2E6-4E5D-ACE3-AC802415B40F}"/>
    <cellStyle name="Cálculo 11 4 2 2 3" xfId="11785" xr:uid="{5779C2F0-96C5-48E0-8A7C-6C31A1465028}"/>
    <cellStyle name="Cálculo 11 4 2 2 3 2" xfId="26893" xr:uid="{23CE3D36-BE38-48FA-8545-0C9FDA980080}"/>
    <cellStyle name="Cálculo 11 4 2 2 4" xfId="20297" xr:uid="{6800B9CD-5452-4B32-9D1A-79D1E2D2C3EC}"/>
    <cellStyle name="Cálculo 11 4 2 3" xfId="9019" xr:uid="{1EA9151C-4FDA-4575-B5ED-D77DD3F41A26}"/>
    <cellStyle name="Cálculo 11 4 2 3 2" xfId="24127" xr:uid="{13FE7C8F-2161-4845-AA4F-5435EE2C0216}"/>
    <cellStyle name="Cálculo 11 4 2 4" xfId="11775" xr:uid="{15D49F8B-5D90-4146-B231-ECFA6DC95215}"/>
    <cellStyle name="Cálculo 11 4 2 4 2" xfId="26883" xr:uid="{68FAE392-BA1E-4AFC-9698-7BE67097F5EA}"/>
    <cellStyle name="Cálculo 11 4 2 5" xfId="7687" xr:uid="{62A31649-9C0A-48C2-8AC4-6FB64239788B}"/>
    <cellStyle name="Cálculo 11 4 2 5 2" xfId="22795" xr:uid="{0A851924-77B1-4288-9F3E-C170B965475E}"/>
    <cellStyle name="Cálculo 11 4 2 6" xfId="17660" xr:uid="{69681853-A9CD-44B9-93BD-1A065D32738E}"/>
    <cellStyle name="Cálculo 11 4 3" xfId="2805" xr:uid="{94085FD3-196C-4780-BD1B-74AB462A5083}"/>
    <cellStyle name="Cálculo 11 4 3 2" xfId="5442" xr:uid="{4FEAC621-A91B-4280-8049-ABF02683162E}"/>
    <cellStyle name="Cálculo 11 4 3 2 2" xfId="7258" xr:uid="{777CA826-D762-4EDD-AF07-DBB45BB34039}"/>
    <cellStyle name="Cálculo 11 4 3 2 2 2" xfId="22366" xr:uid="{1335CE29-F768-491B-8893-55C358C882BE}"/>
    <cellStyle name="Cálculo 11 4 3 2 3" xfId="20550" xr:uid="{9EEB87F4-05B5-462E-B99D-BA9F5EF1A9DD}"/>
    <cellStyle name="Cálculo 11 4 3 3" xfId="13475" xr:uid="{6574E0FA-51B2-48E8-A2E1-0A286CF1EFD2}"/>
    <cellStyle name="Cálculo 11 4 3 3 2" xfId="28583" xr:uid="{133E1870-B814-4493-80B9-25694C54D27D}"/>
    <cellStyle name="Cálculo 11 4 3 4" xfId="17913" xr:uid="{CBA6B31B-66B1-4CC5-AB9F-718E9DA793D7}"/>
    <cellStyle name="Cálculo 11 4 4" xfId="3108" xr:uid="{62FA20CB-8A21-44C7-9773-1DED86250C2B}"/>
    <cellStyle name="Cálculo 11 4 4 2" xfId="5745" xr:uid="{0897C253-C4D9-4B6B-97CB-03303949BC04}"/>
    <cellStyle name="Cálculo 11 4 4 2 2" xfId="12056" xr:uid="{BBF6F03E-7AA9-4310-8C5D-7359A8572B7F}"/>
    <cellStyle name="Cálculo 11 4 4 2 2 2" xfId="27164" xr:uid="{6493D8CD-1E9A-4910-9EA1-428EFDDE22DA}"/>
    <cellStyle name="Cálculo 11 4 4 2 3" xfId="16538" xr:uid="{04E96753-B7A9-4D58-AF18-237AA066BEF3}"/>
    <cellStyle name="Cálculo 11 4 4 2 3 2" xfId="31646" xr:uid="{B54AE9B1-0CD0-45C6-8525-A10DC538074A}"/>
    <cellStyle name="Cálculo 11 4 4 2 4" xfId="20853" xr:uid="{B51FFAF8-F263-4631-B351-120A66A07AA5}"/>
    <cellStyle name="Cálculo 11 4 4 3" xfId="9490" xr:uid="{20B69253-D505-4078-B233-508EB50DE7E0}"/>
    <cellStyle name="Cálculo 11 4 4 3 2" xfId="24598" xr:uid="{49CA2D3C-AFC1-4526-AA71-C2176F4FD7D2}"/>
    <cellStyle name="Cálculo 11 4 4 4" xfId="7158" xr:uid="{412DDDAD-0004-45A9-90E9-2CC1A336F8F1}"/>
    <cellStyle name="Cálculo 11 4 4 4 2" xfId="22266" xr:uid="{B78D5F7C-8F9F-4E95-8F09-EEC286FAF55A}"/>
    <cellStyle name="Cálculo 11 4 4 5" xfId="18216" xr:uid="{59FDEAB8-5315-48C5-B757-782FDFF2090A}"/>
    <cellStyle name="Cálculo 11 4 5" xfId="3434" xr:uid="{0900F2B3-9327-4CEC-83DF-F4F1A6DEF524}"/>
    <cellStyle name="Cálculo 11 4 5 2" xfId="6071" xr:uid="{F24813A2-5A3B-49DF-AF97-A67530F5F1D1}"/>
    <cellStyle name="Cálculo 11 4 5 2 2" xfId="12382" xr:uid="{57E0E0B3-4504-40FA-9396-EC6227E59911}"/>
    <cellStyle name="Cálculo 11 4 5 2 2 2" xfId="27490" xr:uid="{D7AF4003-39CC-42E5-9E32-EABFC00DB574}"/>
    <cellStyle name="Cálculo 11 4 5 2 3" xfId="8097" xr:uid="{9C23BD42-D605-46B2-9FF4-3968BBCAF317}"/>
    <cellStyle name="Cálculo 11 4 5 2 3 2" xfId="23205" xr:uid="{E57FAF88-BFE9-4057-8267-0DAB896F93DF}"/>
    <cellStyle name="Cálculo 11 4 5 2 4" xfId="21179" xr:uid="{C4106118-45B1-4B4F-AEB6-42E8EE659C2B}"/>
    <cellStyle name="Cálculo 11 4 5 3" xfId="9816" xr:uid="{60B1A4AC-184C-46C4-8884-31DB411D1E59}"/>
    <cellStyle name="Cálculo 11 4 5 3 2" xfId="24924" xr:uid="{16124088-173E-4E70-98DC-2028944BFA98}"/>
    <cellStyle name="Cálculo 11 4 5 4" xfId="7351" xr:uid="{FC3EA8FA-6662-47F0-BCB5-70B51E488A1A}"/>
    <cellStyle name="Cálculo 11 4 5 4 2" xfId="22459" xr:uid="{6C3A368C-5F9D-4F38-87E9-F7BA85D27735}"/>
    <cellStyle name="Cálculo 11 4 5 5" xfId="18542" xr:uid="{71ABC2B0-8570-4684-A110-9AD1C69C4E69}"/>
    <cellStyle name="Cálculo 11 4 6" xfId="3740" xr:uid="{71A41B88-4CDD-45E9-8F88-3BDFE404C67D}"/>
    <cellStyle name="Cálculo 11 4 6 2" xfId="6377" xr:uid="{50743C0E-33E3-4C27-A0AB-C25C18228B92}"/>
    <cellStyle name="Cálculo 11 4 6 2 2" xfId="12688" xr:uid="{9C3185D9-B2AD-42CF-AF7B-935FC5262AD9}"/>
    <cellStyle name="Cálculo 11 4 6 2 2 2" xfId="27796" xr:uid="{7D9C71F4-C76F-4266-8B70-2F54AD022B77}"/>
    <cellStyle name="Cálculo 11 4 6 2 3" xfId="7665" xr:uid="{553D93CD-808A-4917-A594-8CC142B75F50}"/>
    <cellStyle name="Cálculo 11 4 6 2 3 2" xfId="22773" xr:uid="{04AE0261-5448-4814-8C87-A34B5341DB1B}"/>
    <cellStyle name="Cálculo 11 4 6 2 4" xfId="21485" xr:uid="{23AB5DC0-0127-41F4-B3B5-0AEBBE2537CF}"/>
    <cellStyle name="Cálculo 11 4 6 3" xfId="10122" xr:uid="{593A46DC-B7CF-442D-A2E9-A84B74F58AD1}"/>
    <cellStyle name="Cálculo 11 4 6 3 2" xfId="25230" xr:uid="{37270502-D3FA-4F45-9B6A-99E6B7AA0260}"/>
    <cellStyle name="Cálculo 11 4 6 4" xfId="14710" xr:uid="{F130553E-5BDE-48B0-A827-449AD5D09412}"/>
    <cellStyle name="Cálculo 11 4 6 4 2" xfId="29818" xr:uid="{F172A2A8-EC7F-470D-8439-C97F9FA83AC7}"/>
    <cellStyle name="Cálculo 11 4 6 5" xfId="18848" xr:uid="{550B6308-C622-4137-9C1F-5EF304E9986A}"/>
    <cellStyle name="Cálculo 11 4 7" xfId="4117" xr:uid="{0154B662-5724-4292-89E0-B84189090FD1}"/>
    <cellStyle name="Cálculo 11 4 7 2" xfId="6754" xr:uid="{E72C9F55-E679-4A27-9F97-0FFE263AA001}"/>
    <cellStyle name="Cálculo 11 4 7 2 2" xfId="13065" xr:uid="{91ACFCDB-4701-4C24-ACBD-102E2E32DFF3}"/>
    <cellStyle name="Cálculo 11 4 7 2 2 2" xfId="28173" xr:uid="{DB302276-9141-4A1F-903B-06A2CB59C3BA}"/>
    <cellStyle name="Cálculo 11 4 7 2 3" xfId="16739" xr:uid="{3B8707A5-5CF8-4E9C-8FF3-FF2D6A38FF34}"/>
    <cellStyle name="Cálculo 11 4 7 2 3 2" xfId="31847" xr:uid="{78EF8BE2-5B96-4025-BBDD-DAA4BAEBFB58}"/>
    <cellStyle name="Cálculo 11 4 7 2 4" xfId="21862" xr:uid="{4E846307-F13E-4A7D-B614-5F5C4385542B}"/>
    <cellStyle name="Cálculo 11 4 7 3" xfId="10499" xr:uid="{B2373758-1259-4332-AC27-3B20D37AE9F4}"/>
    <cellStyle name="Cálculo 11 4 7 3 2" xfId="25607" xr:uid="{1ED6F232-04D7-4EB3-9EFF-BCB8CFDB01EB}"/>
    <cellStyle name="Cálculo 11 4 7 4" xfId="15706" xr:uid="{80028CD5-2386-4581-AC01-23A9E87C0BBE}"/>
    <cellStyle name="Cálculo 11 4 7 4 2" xfId="30814" xr:uid="{D1D7BFEE-472D-43A7-B8C8-4D1B3A9ED4F3}"/>
    <cellStyle name="Cálculo 11 4 7 5" xfId="19225" xr:uid="{A920FF48-B6EF-4384-85B7-C9EDDCBA2E4B}"/>
    <cellStyle name="Cálculo 11 4 8" xfId="4682" xr:uid="{83EF688F-8846-47EF-B851-6FBD31961D49}"/>
    <cellStyle name="Cálculo 11 4 8 2" xfId="11064" xr:uid="{564DB8E1-6297-45C1-832D-35A98B1D23D4}"/>
    <cellStyle name="Cálculo 11 4 8 2 2" xfId="26172" xr:uid="{501D2F48-41A2-47AA-8178-102C6B5784D6}"/>
    <cellStyle name="Cálculo 11 4 8 3" xfId="11668" xr:uid="{6E1A9F3F-E4FA-4411-A46A-DA0686B73900}"/>
    <cellStyle name="Cálculo 11 4 8 3 2" xfId="26776" xr:uid="{2720F976-DA24-491C-9337-BB0B0A7DFCF5}"/>
    <cellStyle name="Cálculo 11 4 8 4" xfId="19790" xr:uid="{81A6EDAE-916C-41BB-A880-D6C5E2E79A85}"/>
    <cellStyle name="Cálculo 11 4 9" xfId="8543" xr:uid="{7614C67E-952A-48A5-9FD0-BC118EE4E947}"/>
    <cellStyle name="Cálculo 11 4 9 2" xfId="23651" xr:uid="{2F9595D9-D39D-4460-93CC-2120FD43B089}"/>
    <cellStyle name="Cálculo 11 5" xfId="2076" xr:uid="{7CCECD87-9ABD-48B2-B2C0-E4186345F184}"/>
    <cellStyle name="Cálculo 11 5 10" xfId="7205" xr:uid="{28E63490-E239-4E1F-BCC5-F0122DDABB5E}"/>
    <cellStyle name="Cálculo 11 5 10 2" xfId="22313" xr:uid="{D60F0E10-C549-41DC-A02A-545E894DAB50}"/>
    <cellStyle name="Cálculo 11 5 11" xfId="17301" xr:uid="{CE9B667D-1E3A-460B-87A9-DEF1789EAA04}"/>
    <cellStyle name="Cálculo 11 5 2" xfId="2836" xr:uid="{B5F2343D-C2CD-4C06-BA80-5A34EB4AE4E5}"/>
    <cellStyle name="Cálculo 11 5 2 2" xfId="5473" xr:uid="{FEB4A05C-3C9B-4E41-B7D9-BB0A0BE33693}"/>
    <cellStyle name="Cálculo 11 5 2 2 2" xfId="15203" xr:uid="{22A71AA0-F6BD-4395-B115-5908EFF8ECDC}"/>
    <cellStyle name="Cálculo 11 5 2 2 2 2" xfId="30311" xr:uid="{3FE40C0A-12A6-4464-A489-F11EC5D21D87}"/>
    <cellStyle name="Cálculo 11 5 2 2 3" xfId="20581" xr:uid="{E4FFC1C7-BBD4-407B-864A-B440A288E5DA}"/>
    <cellStyle name="Cálculo 11 5 2 3" xfId="15106" xr:uid="{4B83BEE1-92E1-465F-9EAF-F8203064A919}"/>
    <cellStyle name="Cálculo 11 5 2 3 2" xfId="30214" xr:uid="{11A67303-8C84-439D-AFDC-0075817A6612}"/>
    <cellStyle name="Cálculo 11 5 2 4" xfId="17944" xr:uid="{36D3B110-9E78-4F1C-81BC-B712D1E8BBD0}"/>
    <cellStyle name="Cálculo 11 5 3" xfId="3139" xr:uid="{579D8400-C5E9-4D28-A2C5-A47613C2DE84}"/>
    <cellStyle name="Cálculo 11 5 3 2" xfId="5776" xr:uid="{2F090E1A-3BCD-4240-8233-9773AD5C774F}"/>
    <cellStyle name="Cálculo 11 5 3 2 2" xfId="12087" xr:uid="{41C89168-362E-450F-A071-0FCB65E83B3B}"/>
    <cellStyle name="Cálculo 11 5 3 2 2 2" xfId="27195" xr:uid="{ED8BE26D-3B79-42DD-8B55-20F29FE8EC18}"/>
    <cellStyle name="Cálculo 11 5 3 2 3" xfId="16466" xr:uid="{AA325A77-A1D8-4618-B08F-350C308D5CC8}"/>
    <cellStyle name="Cálculo 11 5 3 2 3 2" xfId="31574" xr:uid="{81D7BBDB-2AEF-430E-82CC-0B5CC2E9A109}"/>
    <cellStyle name="Cálculo 11 5 3 2 4" xfId="20884" xr:uid="{1B405A60-412B-4DCA-981F-114DD4089777}"/>
    <cellStyle name="Cálculo 11 5 3 3" xfId="9521" xr:uid="{5D4D61C2-BDD7-489F-9101-3E87929F3F1F}"/>
    <cellStyle name="Cálculo 11 5 3 3 2" xfId="24629" xr:uid="{8F9B240C-BC56-4635-9B4C-0D1C09E1C594}"/>
    <cellStyle name="Cálculo 11 5 3 4" xfId="14743" xr:uid="{342E9534-7E9C-4C3F-9711-0F2498828B25}"/>
    <cellStyle name="Cálculo 11 5 3 4 2" xfId="29851" xr:uid="{F7E6938F-981D-4FD4-8B09-6370DE9717D2}"/>
    <cellStyle name="Cálculo 11 5 3 5" xfId="18247" xr:uid="{F4A6E381-0340-4DB9-8C11-DC54BC4B4AB0}"/>
    <cellStyle name="Cálculo 11 5 4" xfId="3465" xr:uid="{1A8DF6EE-D40F-49A3-9FFB-66FE8E1C24E0}"/>
    <cellStyle name="Cálculo 11 5 4 2" xfId="6102" xr:uid="{4D77EA96-551B-4F3D-B029-78FCA9AA4563}"/>
    <cellStyle name="Cálculo 11 5 4 2 2" xfId="12413" xr:uid="{F3861D61-C189-4C34-AE72-0BB29E0C97A6}"/>
    <cellStyle name="Cálculo 11 5 4 2 2 2" xfId="27521" xr:uid="{D069CE37-AB78-44E5-83D7-8CA1FF24B6A4}"/>
    <cellStyle name="Cálculo 11 5 4 2 3" xfId="14492" xr:uid="{08B3AD64-4955-4684-A5FA-EE0A5AFEB1E6}"/>
    <cellStyle name="Cálculo 11 5 4 2 3 2" xfId="29600" xr:uid="{19FC1DBA-EA4D-4596-9EAF-603C2536C492}"/>
    <cellStyle name="Cálculo 11 5 4 2 4" xfId="21210" xr:uid="{B2788903-CA20-4871-893D-17605E6FC8FC}"/>
    <cellStyle name="Cálculo 11 5 4 3" xfId="9847" xr:uid="{B72C251B-592E-4816-9BF3-87234624E740}"/>
    <cellStyle name="Cálculo 11 5 4 3 2" xfId="24955" xr:uid="{4E289763-33C2-48F3-B0A1-FC9102A43564}"/>
    <cellStyle name="Cálculo 11 5 4 4" xfId="7107" xr:uid="{E2D5ED8A-AA78-4A31-B85C-CFC0D1ABFEFA}"/>
    <cellStyle name="Cálculo 11 5 4 4 2" xfId="22215" xr:uid="{EBB5BF63-616C-4A8C-AE55-18565C13CC6A}"/>
    <cellStyle name="Cálculo 11 5 4 5" xfId="18573" xr:uid="{EB539515-9888-4420-8D00-6F49CB4A2F2E}"/>
    <cellStyle name="Cálculo 11 5 5" xfId="3771" xr:uid="{ADD3245A-D6B0-4549-B3BF-C4021FA5CF6B}"/>
    <cellStyle name="Cálculo 11 5 5 2" xfId="6408" xr:uid="{31944446-439E-41CF-9FBC-E195BBBC4BE2}"/>
    <cellStyle name="Cálculo 11 5 5 2 2" xfId="12719" xr:uid="{D6F2DFFD-9902-4C5B-97DE-BB5386CD536B}"/>
    <cellStyle name="Cálculo 11 5 5 2 2 2" xfId="27827" xr:uid="{11D25DE6-7D86-4BB4-AE91-54C2FD877922}"/>
    <cellStyle name="Cálculo 11 5 5 2 3" xfId="13589" xr:uid="{15465ECC-1D71-4A9C-A06C-65C9160C0B85}"/>
    <cellStyle name="Cálculo 11 5 5 2 3 2" xfId="28697" xr:uid="{6AB709AB-61C0-4482-A1BD-D9737A1B1B0A}"/>
    <cellStyle name="Cálculo 11 5 5 2 4" xfId="21516" xr:uid="{99447901-E205-4DEF-BD9B-465291FEC6E0}"/>
    <cellStyle name="Cálculo 11 5 5 3" xfId="10153" xr:uid="{7A8E5C5C-363E-4FCD-B02C-8589BF0C7664}"/>
    <cellStyle name="Cálculo 11 5 5 3 2" xfId="25261" xr:uid="{E1E01E73-DFCD-45EB-933B-EDF8188502C0}"/>
    <cellStyle name="Cálculo 11 5 5 4" xfId="13707" xr:uid="{1BFD9442-CD91-4D58-A943-34A7FD1A3608}"/>
    <cellStyle name="Cálculo 11 5 5 4 2" xfId="28815" xr:uid="{DE03DB70-0AE5-4233-A36D-8F4D4231F3D1}"/>
    <cellStyle name="Cálculo 11 5 5 5" xfId="18879" xr:uid="{6205EA41-DAB5-4516-B2FD-76C8F96DA255}"/>
    <cellStyle name="Cálculo 11 5 6" xfId="4148" xr:uid="{8769246E-BF94-4C3C-AB54-D69B92CDF63B}"/>
    <cellStyle name="Cálculo 11 5 6 2" xfId="6785" xr:uid="{C0699271-5722-43B9-9AE4-CCA39AE4523F}"/>
    <cellStyle name="Cálculo 11 5 6 2 2" xfId="13096" xr:uid="{FB3B05B2-9F3E-4BE1-9B1E-ACBA658208B6}"/>
    <cellStyle name="Cálculo 11 5 6 2 2 2" xfId="28204" xr:uid="{E2F69B8D-A46B-4C03-8219-6CC776AA5786}"/>
    <cellStyle name="Cálculo 11 5 6 2 3" xfId="16770" xr:uid="{EDFC3CD0-3934-4061-B3E6-54D90B3AC65D}"/>
    <cellStyle name="Cálculo 11 5 6 2 3 2" xfId="31878" xr:uid="{6152A730-D036-48BB-9338-97FCA7DB347E}"/>
    <cellStyle name="Cálculo 11 5 6 2 4" xfId="21893" xr:uid="{47095E11-92E3-4679-A8FB-01CF648B56BA}"/>
    <cellStyle name="Cálculo 11 5 6 3" xfId="10530" xr:uid="{EBDE9C4E-7048-4273-AA1F-B4CBFF036E12}"/>
    <cellStyle name="Cálculo 11 5 6 3 2" xfId="25638" xr:uid="{34ACD91B-CEC4-4AE1-81C0-33F032F381DF}"/>
    <cellStyle name="Cálculo 11 5 6 4" xfId="8231" xr:uid="{E169CE11-DA14-4C94-A236-B2B6A6C43AF7}"/>
    <cellStyle name="Cálculo 11 5 6 4 2" xfId="23339" xr:uid="{C7C6D8E0-B00E-4D7A-A7E8-48B3ADB77A6C}"/>
    <cellStyle name="Cálculo 11 5 6 5" xfId="19256" xr:uid="{03C8410D-F089-4F37-8609-DB403FB0A212}"/>
    <cellStyle name="Cálculo 11 5 7" xfId="4713" xr:uid="{06CA7941-2FD7-4AB7-9D5C-078E6A658FE8}"/>
    <cellStyle name="Cálculo 11 5 7 2" xfId="11095" xr:uid="{E0D0E62C-F69E-48FA-A01D-687E16863208}"/>
    <cellStyle name="Cálculo 11 5 7 2 2" xfId="26203" xr:uid="{05AE6099-150B-4029-B726-E8D72BF91600}"/>
    <cellStyle name="Cálculo 11 5 7 3" xfId="15211" xr:uid="{AF51E381-C932-4046-B794-369E17A64836}"/>
    <cellStyle name="Cálculo 11 5 7 3 2" xfId="30319" xr:uid="{DAB87239-4320-4991-9738-B6C170184B03}"/>
    <cellStyle name="Cálculo 11 5 7 4" xfId="19821" xr:uid="{9C66F78B-44A7-42B2-8D93-BDD4CE6226F9}"/>
    <cellStyle name="Cálculo 11 5 8" xfId="8574" xr:uid="{35830B53-FBBD-4479-8870-A11B71AFD947}"/>
    <cellStyle name="Cálculo 11 5 8 2" xfId="23682" xr:uid="{3DECDFB3-9357-4380-BB84-5785BF3C9086}"/>
    <cellStyle name="Cálculo 11 5 9" xfId="15642" xr:uid="{1A1E4423-B673-49FC-9673-620144EE582B}"/>
    <cellStyle name="Cálculo 11 5 9 2" xfId="30750" xr:uid="{3F06C970-2078-4DCD-821D-82422F48F99E}"/>
    <cellStyle name="Cálculo 12" xfId="752" xr:uid="{00000000-0005-0000-0000-0000F0020000}"/>
    <cellStyle name="Cálculo 12 2" xfId="1826" xr:uid="{F9493563-2786-4EB2-8336-00CEC3FCD5BB}"/>
    <cellStyle name="Cálculo 12 2 10" xfId="8327" xr:uid="{44447CAA-ECF5-4925-845E-E44AB7EBAE7C}"/>
    <cellStyle name="Cálculo 12 2 10 2" xfId="23435" xr:uid="{7EB85CA8-01EE-4962-AED2-4931F0451F41}"/>
    <cellStyle name="Cálculo 12 2 11" xfId="8050" xr:uid="{39A1C23D-042E-4B57-ACBA-C8604BA01332}"/>
    <cellStyle name="Cálculo 12 2 11 2" xfId="23158" xr:uid="{A5C4DFFB-9734-45CD-9551-711EC36A551E}"/>
    <cellStyle name="Cálculo 12 2 12" xfId="13480" xr:uid="{71E9F3C5-0037-4491-BF33-CF2186BC4542}"/>
    <cellStyle name="Cálculo 12 2 12 2" xfId="28588" xr:uid="{2830959D-9FAA-4359-8A73-3E5DFC72B126}"/>
    <cellStyle name="Cálculo 12 2 13" xfId="17051" xr:uid="{C8747865-C3E6-4876-B089-1D4AAEE7A05C}"/>
    <cellStyle name="Cálculo 12 2 2" xfId="2386" xr:uid="{3E51C0C9-F389-4FD0-9D31-FE8CFFCFF600}"/>
    <cellStyle name="Cálculo 12 2 2 2" xfId="5023" xr:uid="{8E0EED43-0FD9-4981-9A17-C4066E982323}"/>
    <cellStyle name="Cálculo 12 2 2 2 2" xfId="11387" xr:uid="{E3C9A459-24F5-496A-80AA-6EE22CB328DC}"/>
    <cellStyle name="Cálculo 12 2 2 2 2 2" xfId="26495" xr:uid="{C9EA7498-107B-46DC-AE3F-5A1DC3A1417A}"/>
    <cellStyle name="Cálculo 12 2 2 2 3" xfId="15137" xr:uid="{65155715-EDB7-4442-A738-68760E63CF27}"/>
    <cellStyle name="Cálculo 12 2 2 2 3 2" xfId="30245" xr:uid="{F8243FBC-45B6-49F8-A895-AA77F7EB746B}"/>
    <cellStyle name="Cálculo 12 2 2 2 4" xfId="20131" xr:uid="{88E20A07-D90B-4F93-8B7B-638653781B04}"/>
    <cellStyle name="Cálculo 12 2 2 3" xfId="8853" xr:uid="{5998FD38-DCAA-469E-AA60-2F123083A1F7}"/>
    <cellStyle name="Cálculo 12 2 2 3 2" xfId="23961" xr:uid="{598771F7-AD2B-4A79-9CD7-FC2C3F8C6AFB}"/>
    <cellStyle name="Cálculo 12 2 3" xfId="2234" xr:uid="{B29F5AC3-A8E2-4E73-A95C-75B815751E56}"/>
    <cellStyle name="Cálculo 12 2 3 2" xfId="4871" xr:uid="{8C195912-4B71-4BE8-8605-DFDC4C5C506D}"/>
    <cellStyle name="Cálculo 12 2 3 2 2" xfId="14202" xr:uid="{0B356D8D-84C4-4D1B-BF99-A3D907EF96E5}"/>
    <cellStyle name="Cálculo 12 2 3 2 2 2" xfId="29310" xr:uid="{7262A9C9-E966-40D5-AA8F-14020E09CDF4}"/>
    <cellStyle name="Cálculo 12 2 3 2 3" xfId="19979" xr:uid="{19BA5C8F-E810-478B-88C0-3310B606FF93}"/>
    <cellStyle name="Cálculo 12 2 3 3" xfId="15152" xr:uid="{EE3E8A7E-FB71-4579-BB10-4F61D42915E4}"/>
    <cellStyle name="Cálculo 12 2 3 3 2" xfId="30260" xr:uid="{6EB6647B-4B7E-4D63-A67B-9C886EC6AF37}"/>
    <cellStyle name="Cálculo 12 2 3 4" xfId="17459" xr:uid="{57EF0659-E7B1-4B33-9764-70D8CF7EB434}"/>
    <cellStyle name="Cálculo 12 2 4" xfId="2348" xr:uid="{A54253FE-D4F6-4A35-8613-E657BB83058A}"/>
    <cellStyle name="Cálculo 12 2 4 2" xfId="4985" xr:uid="{4151E6A0-BAC8-4104-80E6-AC3B7BCCA7B8}"/>
    <cellStyle name="Cálculo 12 2 4 2 2" xfId="11349" xr:uid="{940CAC6E-84FA-41B7-B387-7B3C7C8EC203}"/>
    <cellStyle name="Cálculo 12 2 4 2 2 2" xfId="26457" xr:uid="{CBA4CF43-7A49-4706-969E-3A7165E78EF3}"/>
    <cellStyle name="Cálculo 12 2 4 2 3" xfId="15068" xr:uid="{B40A167F-90B7-489B-9BD6-1B368359EBC3}"/>
    <cellStyle name="Cálculo 12 2 4 2 3 2" xfId="30176" xr:uid="{DFCE38EF-2BEB-4375-9EA8-27228629FD45}"/>
    <cellStyle name="Cálculo 12 2 4 2 4" xfId="20093" xr:uid="{FDC18CA8-513D-4C1E-ACD3-067C29018A5A}"/>
    <cellStyle name="Cálculo 12 2 4 3" xfId="8815" xr:uid="{C192A06B-4866-4DD4-A261-0742CFFDB47E}"/>
    <cellStyle name="Cálculo 12 2 4 3 2" xfId="23923" xr:uid="{F05B546E-E39D-4089-9DFF-85B649E7758A}"/>
    <cellStyle name="Cálculo 12 2 4 4" xfId="14932" xr:uid="{5C8816A5-314B-4729-A47D-36A76C98A4B1}"/>
    <cellStyle name="Cálculo 12 2 4 4 2" xfId="30040" xr:uid="{9CE38A1F-3712-4942-B682-DB6E8CD5A623}"/>
    <cellStyle name="Cálculo 12 2 4 5" xfId="17573" xr:uid="{15DA42C6-2BCA-4AFC-9F80-80B8F829FC51}"/>
    <cellStyle name="Cálculo 12 2 5" xfId="3246" xr:uid="{7B4696EF-56CF-477A-AE09-8CA62B0F1A0F}"/>
    <cellStyle name="Cálculo 12 2 5 2" xfId="5883" xr:uid="{D658E14D-7E96-4ED3-B049-A5795F633CB4}"/>
    <cellStyle name="Cálculo 12 2 5 2 2" xfId="12194" xr:uid="{23EF3285-FF63-42CF-BE7A-2F11F0749836}"/>
    <cellStyle name="Cálculo 12 2 5 2 2 2" xfId="27302" xr:uid="{9C6950CF-CB6D-48C6-A2FA-85D870E1F5E1}"/>
    <cellStyle name="Cálculo 12 2 5 2 3" xfId="7172" xr:uid="{3FC1D5F9-1ED1-49B8-AE3B-AE82ACA3D5D9}"/>
    <cellStyle name="Cálculo 12 2 5 2 3 2" xfId="22280" xr:uid="{17CE3517-86BD-4C0B-BD23-588473196E76}"/>
    <cellStyle name="Cálculo 12 2 5 2 4" xfId="20991" xr:uid="{7BD51A4A-F588-40F3-A080-700C5B2B15DD}"/>
    <cellStyle name="Cálculo 12 2 5 3" xfId="9628" xr:uid="{7AE7D8C3-A43B-461D-B5AE-7817115503F6}"/>
    <cellStyle name="Cálculo 12 2 5 3 2" xfId="24736" xr:uid="{FC27FE98-5220-41EC-807F-C90DE0A9A6B1}"/>
    <cellStyle name="Cálculo 12 2 5 4" xfId="7983" xr:uid="{4587C4B9-B7B4-477F-BCCA-2E41BCD4A779}"/>
    <cellStyle name="Cálculo 12 2 5 4 2" xfId="23091" xr:uid="{F009F3F3-8900-4A1E-9F09-EDD60F3907EC}"/>
    <cellStyle name="Cálculo 12 2 5 5" xfId="18354" xr:uid="{B7C2A1B9-F00E-4185-90D7-101807BF326C}"/>
    <cellStyle name="Cálculo 12 2 6" xfId="3552" xr:uid="{0BB17C57-34E4-43D4-B189-F26FD14D4554}"/>
    <cellStyle name="Cálculo 12 2 6 2" xfId="6189" xr:uid="{A4B1D84A-91B6-464D-A8A1-DFA462DD1C21}"/>
    <cellStyle name="Cálculo 12 2 6 2 2" xfId="12500" xr:uid="{27849345-7CAE-4AF1-99F3-01321459BC5B}"/>
    <cellStyle name="Cálculo 12 2 6 2 2 2" xfId="27608" xr:uid="{1F16D4E7-7B83-4670-A2F4-2E0C3BC6D843}"/>
    <cellStyle name="Cálculo 12 2 6 2 3" xfId="7993" xr:uid="{F24D02BD-5B08-48A6-A441-FA2F9681FDCE}"/>
    <cellStyle name="Cálculo 12 2 6 2 3 2" xfId="23101" xr:uid="{4AD0A669-49BD-4CA6-B023-5621577D710A}"/>
    <cellStyle name="Cálculo 12 2 6 2 4" xfId="21297" xr:uid="{3C830F07-8363-437C-90F4-D3C40EFAD75B}"/>
    <cellStyle name="Cálculo 12 2 6 3" xfId="9934" xr:uid="{E934C210-23E5-444E-885D-22F274C784F3}"/>
    <cellStyle name="Cálculo 12 2 6 3 2" xfId="25042" xr:uid="{7BA14C43-2BF9-4615-BB38-9E925B021FC2}"/>
    <cellStyle name="Cálculo 12 2 6 4" xfId="7174" xr:uid="{0A0CFCDB-7F2E-4024-A070-2CD6DF54D9EC}"/>
    <cellStyle name="Cálculo 12 2 6 4 2" xfId="22282" xr:uid="{9544EE5D-FE76-4D34-86B4-A3658A5D9FEC}"/>
    <cellStyle name="Cálculo 12 2 6 5" xfId="18660" xr:uid="{D974D715-1BA5-4FB4-BB4E-65C7E8A9D43E}"/>
    <cellStyle name="Cálculo 12 2 7" xfId="3898" xr:uid="{54365915-5CDD-4B6F-A884-C26DE145056E}"/>
    <cellStyle name="Cálculo 12 2 7 2" xfId="6535" xr:uid="{AF4862C0-B2E8-45E9-B532-7B2C02863E5E}"/>
    <cellStyle name="Cálculo 12 2 7 2 2" xfId="12846" xr:uid="{53FC147D-44D1-40BE-B68A-C8BB319FDC39}"/>
    <cellStyle name="Cálculo 12 2 7 2 2 2" xfId="27954" xr:uid="{EF94BDF6-E842-4925-95FE-9FD16416CD08}"/>
    <cellStyle name="Cálculo 12 2 7 2 3" xfId="8232" xr:uid="{38E51AE5-4431-4B34-8947-8FFF425BECDA}"/>
    <cellStyle name="Cálculo 12 2 7 2 3 2" xfId="23340" xr:uid="{9A969E98-74AC-409F-BF4D-2D5E45431B91}"/>
    <cellStyle name="Cálculo 12 2 7 2 4" xfId="21643" xr:uid="{8EC0473C-0ACA-4D5F-8FDC-C6E8D06CF04F}"/>
    <cellStyle name="Cálculo 12 2 7 3" xfId="10280" xr:uid="{CE61767A-F8EE-427C-BE4C-9CD2FD48A27C}"/>
    <cellStyle name="Cálculo 12 2 7 3 2" xfId="25388" xr:uid="{3DCB42B1-5574-4803-A86B-22FD7A7975B8}"/>
    <cellStyle name="Cálculo 12 2 7 4" xfId="8469" xr:uid="{F0C9EEB8-BAAA-4DA5-8E70-0E4D11BA1E9C}"/>
    <cellStyle name="Cálculo 12 2 7 4 2" xfId="23577" xr:uid="{D658D783-4A48-4F32-9D5E-299B236BD434}"/>
    <cellStyle name="Cálculo 12 2 7 5" xfId="19006" xr:uid="{D3B2B04C-696B-4E23-9DE3-4FD252F53C37}"/>
    <cellStyle name="Cálculo 12 2 8" xfId="4262" xr:uid="{E0EEC22A-8726-4F67-825F-B9838402F349}"/>
    <cellStyle name="Cálculo 12 2 8 2" xfId="6899" xr:uid="{CA59624C-04E3-41CC-B4CF-BA09D5FC4001}"/>
    <cellStyle name="Cálculo 12 2 8 2 2" xfId="13210" xr:uid="{13E9B46F-4C62-4A99-AFF4-813176A25094}"/>
    <cellStyle name="Cálculo 12 2 8 2 2 2" xfId="28318" xr:uid="{89ABFA12-B8EA-4D4E-88CC-A128919DFEA3}"/>
    <cellStyle name="Cálculo 12 2 8 2 3" xfId="16874" xr:uid="{2C0868F8-8A2B-4A96-A99B-CDB12F2382E0}"/>
    <cellStyle name="Cálculo 12 2 8 2 3 2" xfId="31982" xr:uid="{A261CC7E-8074-4DDC-B67C-E0023E298403}"/>
    <cellStyle name="Cálculo 12 2 8 2 4" xfId="22007" xr:uid="{3D50D54E-4FA3-46C5-BC11-8C40F9CE4494}"/>
    <cellStyle name="Cálculo 12 2 8 3" xfId="10644" xr:uid="{2101389F-EA37-43B1-98D5-72EDA46DA029}"/>
    <cellStyle name="Cálculo 12 2 8 3 2" xfId="25752" xr:uid="{36CF24F9-3F7A-44A5-884C-9866CC4789E3}"/>
    <cellStyle name="Cálculo 12 2 8 4" xfId="15659" xr:uid="{AFED4E09-3873-4578-9A03-09AD908CA26A}"/>
    <cellStyle name="Cálculo 12 2 8 4 2" xfId="30767" xr:uid="{C07D1590-5B90-4EE4-B5B8-C0BCC9A9DF12}"/>
    <cellStyle name="Cálculo 12 2 8 5" xfId="19370" xr:uid="{0D05F68D-18A8-47A0-9815-3C509FBB8FAF}"/>
    <cellStyle name="Cálculo 12 2 9" xfId="4463" xr:uid="{2BA8F45C-B81E-4CC0-A6B1-A83D771B8650}"/>
    <cellStyle name="Cálculo 12 2 9 2" xfId="10845" xr:uid="{3CA43489-636E-44C6-939A-73A320211E37}"/>
    <cellStyle name="Cálculo 12 2 9 2 2" xfId="25953" xr:uid="{D45D518A-A31C-41BB-B937-AE6916CEBAE2}"/>
    <cellStyle name="Cálculo 12 2 9 3" xfId="14522" xr:uid="{2E491DDC-CDB0-401C-BD01-57D146429B3E}"/>
    <cellStyle name="Cálculo 12 2 9 3 2" xfId="29630" xr:uid="{AC6FBF09-AD47-4DC1-900E-6D72E8B1FE8B}"/>
    <cellStyle name="Cálculo 12 2 9 4" xfId="19571" xr:uid="{991FFE70-A406-49AB-830E-D59FF581DB07}"/>
    <cellStyle name="Cálculo 12 3" xfId="1809" xr:uid="{51A69A9D-A358-494F-A8DE-9A1FC387529A}"/>
    <cellStyle name="Cálculo 12 3 10" xfId="14381" xr:uid="{77426B8A-6437-4751-9704-F49EC329ADDC}"/>
    <cellStyle name="Cálculo 12 3 10 2" xfId="29489" xr:uid="{6948738D-EDFD-4081-AEF1-0DFA862A15EA}"/>
    <cellStyle name="Cálculo 12 3 11" xfId="13478" xr:uid="{A45A7B4A-D50F-4706-BEAB-C4B0AC5C94CF}"/>
    <cellStyle name="Cálculo 12 3 11 2" xfId="28586" xr:uid="{43B7C9C2-0F40-4E71-83BA-041BE41F62F1}"/>
    <cellStyle name="Cálculo 12 3 12" xfId="17034" xr:uid="{439FF0D1-2854-4C96-BED8-0211914BFF03}"/>
    <cellStyle name="Cálculo 12 3 2" xfId="2369" xr:uid="{D190E718-C6CF-4EAC-A770-6F6D61BEE108}"/>
    <cellStyle name="Cálculo 12 3 2 2" xfId="5006" xr:uid="{6DFC9CDF-895C-4F8B-ADE4-64CA08994C7A}"/>
    <cellStyle name="Cálculo 12 3 2 2 2" xfId="11370" xr:uid="{889854A9-16D5-41F2-9EDA-39D588730AE3}"/>
    <cellStyle name="Cálculo 12 3 2 2 2 2" xfId="26478" xr:uid="{77DAB2C0-2E05-441E-988D-DC3B1B9204CE}"/>
    <cellStyle name="Cálculo 12 3 2 2 3" xfId="15605" xr:uid="{207ADE9B-1298-4779-84AA-230804ADB54B}"/>
    <cellStyle name="Cálculo 12 3 2 2 3 2" xfId="30713" xr:uid="{D19E999D-B132-4A22-BD16-80F294579E8D}"/>
    <cellStyle name="Cálculo 12 3 2 2 4" xfId="20114" xr:uid="{6F3FC4DC-9007-4618-A0D6-51D752B342BA}"/>
    <cellStyle name="Cálculo 12 3 2 3" xfId="8836" xr:uid="{56D25E23-A163-443C-B2C8-FA5BE58BD1B1}"/>
    <cellStyle name="Cálculo 12 3 2 3 2" xfId="23944" xr:uid="{9A61ED91-3732-4ED6-B86A-0D7C1C065022}"/>
    <cellStyle name="Cálculo 12 3 2 4" xfId="15117" xr:uid="{59E7DE2C-B9F0-47B1-800D-763B9D4EF92E}"/>
    <cellStyle name="Cálculo 12 3 2 4 2" xfId="30225" xr:uid="{CBDAFF6F-0BFE-41DB-862C-9C8C8ED76C7B}"/>
    <cellStyle name="Cálculo 12 3 2 5" xfId="13783" xr:uid="{1680F746-182E-4E20-AA10-B9EB7CE07D20}"/>
    <cellStyle name="Cálculo 12 3 2 5 2" xfId="28891" xr:uid="{E263E1B0-4966-4B5A-9372-95648BB1356C}"/>
    <cellStyle name="Cálculo 12 3 2 6" xfId="17577" xr:uid="{5DF678B1-4328-4C40-8E54-E4E06ACDA32A}"/>
    <cellStyle name="Cálculo 12 3 3" xfId="2251" xr:uid="{A011D725-3505-428B-A2AB-52B66C5E95F0}"/>
    <cellStyle name="Cálculo 12 3 3 2" xfId="4888" xr:uid="{650F3550-C2BB-414D-9727-9C631F9BFA0A}"/>
    <cellStyle name="Cálculo 12 3 3 2 2" xfId="9276" xr:uid="{1B4B2854-BAFF-4A6E-B0A1-F2FFA26B884C}"/>
    <cellStyle name="Cálculo 12 3 3 2 2 2" xfId="24384" xr:uid="{AEF06003-064F-43BA-B032-A08C6050E49F}"/>
    <cellStyle name="Cálculo 12 3 3 2 3" xfId="19996" xr:uid="{AD186883-21AD-426D-8440-7FBC489A013B}"/>
    <cellStyle name="Cálculo 12 3 3 3" xfId="14532" xr:uid="{3A293894-4B25-4270-83EE-5663151E9818}"/>
    <cellStyle name="Cálculo 12 3 3 3 2" xfId="29640" xr:uid="{F6E6C14A-B3CE-40BD-B40D-78FD7CB592E9}"/>
    <cellStyle name="Cálculo 12 3 3 4" xfId="17476" xr:uid="{AA426A1C-2242-4013-97A8-65A33D35B86C}"/>
    <cellStyle name="Cálculo 12 3 4" xfId="2646" xr:uid="{7BE6DA09-A9C4-4140-BA12-FFB6FA5FAE4D}"/>
    <cellStyle name="Cálculo 12 3 4 2" xfId="5283" xr:uid="{60DD63B1-D62A-4EC9-AA67-9B169506A961}"/>
    <cellStyle name="Cálculo 12 3 4 2 2" xfId="11647" xr:uid="{E98B397A-D374-4049-9EE9-3F6FD47F1CA3}"/>
    <cellStyle name="Cálculo 12 3 4 2 2 2" xfId="26755" xr:uid="{08543A57-B738-4733-92E5-A973F5D3694E}"/>
    <cellStyle name="Cálculo 12 3 4 2 3" xfId="7321" xr:uid="{77AA8B40-BECC-41AF-8BB5-1F7AD7C7E1E0}"/>
    <cellStyle name="Cálculo 12 3 4 2 3 2" xfId="22429" xr:uid="{F9BA9C94-57F0-432F-BF56-69D2A133F0A0}"/>
    <cellStyle name="Cálculo 12 3 4 2 4" xfId="20391" xr:uid="{83E2A48B-99B2-4165-B3D2-5C1683F4C963}"/>
    <cellStyle name="Cálculo 12 3 4 3" xfId="9113" xr:uid="{D30D7EBE-5EFD-475F-A6D1-98E35C192E8D}"/>
    <cellStyle name="Cálculo 12 3 4 3 2" xfId="24221" xr:uid="{0E8F342C-29EB-44B3-9958-8861E36A574D}"/>
    <cellStyle name="Cálculo 12 3 4 4" xfId="13377" xr:uid="{F572B318-2AF5-463A-8B49-0E98642DB364}"/>
    <cellStyle name="Cálculo 12 3 4 4 2" xfId="28485" xr:uid="{D6AEE4E9-C187-45C6-836B-2F024AA1CD7E}"/>
    <cellStyle name="Cálculo 12 3 4 5" xfId="17754" xr:uid="{CD40AA4C-1986-49FA-A944-BD3EB491499C}"/>
    <cellStyle name="Cálculo 12 3 5" xfId="3229" xr:uid="{ECD4DA95-DC82-43CC-A753-14C2519984D6}"/>
    <cellStyle name="Cálculo 12 3 5 2" xfId="5866" xr:uid="{24F799E8-1505-49C7-801F-DF2CBDC47B6C}"/>
    <cellStyle name="Cálculo 12 3 5 2 2" xfId="12177" xr:uid="{DADA5F59-BDE6-49E0-83EA-5F4EEA616ECE}"/>
    <cellStyle name="Cálculo 12 3 5 2 2 2" xfId="27285" xr:uid="{777A4541-DB46-476F-A354-8CC1AA03FA4D}"/>
    <cellStyle name="Cálculo 12 3 5 2 3" xfId="8199" xr:uid="{41308B8C-42A9-47D0-8044-F4813C251FC3}"/>
    <cellStyle name="Cálculo 12 3 5 2 3 2" xfId="23307" xr:uid="{854C8575-87BB-4917-8BD4-F5B2BF7E4589}"/>
    <cellStyle name="Cálculo 12 3 5 2 4" xfId="20974" xr:uid="{A3554F08-C2FA-48B3-9F11-65CBF33C99C1}"/>
    <cellStyle name="Cálculo 12 3 5 3" xfId="9611" xr:uid="{891F6D7B-04FC-41FD-94A2-77836561F3ED}"/>
    <cellStyle name="Cálculo 12 3 5 3 2" xfId="24719" xr:uid="{33089C28-BDBE-46FD-AE97-57570193E8BF}"/>
    <cellStyle name="Cálculo 12 3 5 4" xfId="7435" xr:uid="{1943E09A-2137-4255-BDFC-2CE364254ACD}"/>
    <cellStyle name="Cálculo 12 3 5 4 2" xfId="22543" xr:uid="{18058367-E215-499B-BBA4-A2E267B346D9}"/>
    <cellStyle name="Cálculo 12 3 5 5" xfId="18337" xr:uid="{BF9D1842-E557-4FC1-A3DA-7C87A56DEBAA}"/>
    <cellStyle name="Cálculo 12 3 6" xfId="2311" xr:uid="{81DA2C8D-06B7-4B3C-AC1F-033FE98BEB67}"/>
    <cellStyle name="Cálculo 12 3 6 2" xfId="4948" xr:uid="{99C0E592-4ABB-4EFA-8CF7-A263FDE5D193}"/>
    <cellStyle name="Cálculo 12 3 6 2 2" xfId="11312" xr:uid="{1A9C6FF0-F72F-4BAB-92FD-D018EE0EB0F1}"/>
    <cellStyle name="Cálculo 12 3 6 2 2 2" xfId="26420" xr:uid="{C07843FA-264D-4695-81CC-7BD3386D3C45}"/>
    <cellStyle name="Cálculo 12 3 6 2 3" xfId="9285" xr:uid="{CA46AEA3-EF5E-4E85-8A05-96EA44DB1FA9}"/>
    <cellStyle name="Cálculo 12 3 6 2 3 2" xfId="24393" xr:uid="{B56935AE-7BE3-414C-A55A-741011572189}"/>
    <cellStyle name="Cálculo 12 3 6 2 4" xfId="20056" xr:uid="{51CC2087-E90F-4550-8A20-1ED973002E9C}"/>
    <cellStyle name="Cálculo 12 3 6 3" xfId="8778" xr:uid="{1128F9F3-9916-4123-979B-F6BE490E90E2}"/>
    <cellStyle name="Cálculo 12 3 6 3 2" xfId="23886" xr:uid="{C4DFEB07-9053-458E-85ED-FA3EA3FC1DA9}"/>
    <cellStyle name="Cálculo 12 3 6 4" xfId="7551" xr:uid="{96F5643D-5835-449B-AEDC-5738097229CD}"/>
    <cellStyle name="Cálculo 12 3 6 4 2" xfId="22659" xr:uid="{81224DC6-6010-4026-926A-BDF1219535A5}"/>
    <cellStyle name="Cálculo 12 3 6 5" xfId="17536" xr:uid="{C1E87938-6C7C-4459-BA46-1640161F3067}"/>
    <cellStyle name="Cálculo 12 3 7" xfId="3881" xr:uid="{386BAEEA-C6FD-4A01-93A8-0EB85A8B4632}"/>
    <cellStyle name="Cálculo 12 3 7 2" xfId="6518" xr:uid="{5E2B6CBD-1D77-4DFA-9BC4-59C22C9219E5}"/>
    <cellStyle name="Cálculo 12 3 7 2 2" xfId="12829" xr:uid="{8941213E-41FD-411C-888C-81E48E05492C}"/>
    <cellStyle name="Cálculo 12 3 7 2 2 2" xfId="27937" xr:uid="{3D96D33F-9EC1-4408-8C66-79E24011670A}"/>
    <cellStyle name="Cálculo 12 3 7 2 3" xfId="13737" xr:uid="{1029F0B1-8AF2-42EF-9C52-D60B4390A8BE}"/>
    <cellStyle name="Cálculo 12 3 7 2 3 2" xfId="28845" xr:uid="{CFA1DC25-98FC-494B-9EB2-355C5FB55FC2}"/>
    <cellStyle name="Cálculo 12 3 7 2 4" xfId="21626" xr:uid="{A5AD3D8E-D879-483B-8125-56FBCCAA4E03}"/>
    <cellStyle name="Cálculo 12 3 7 3" xfId="10263" xr:uid="{954D6130-958B-4A81-BDE9-D97DA01906C8}"/>
    <cellStyle name="Cálculo 12 3 7 3 2" xfId="25371" xr:uid="{F0A1F95B-E074-43B2-85EC-CE21261B5E57}"/>
    <cellStyle name="Cálculo 12 3 7 4" xfId="15538" xr:uid="{D2B9ADFD-8232-4A40-92C7-943C88344178}"/>
    <cellStyle name="Cálculo 12 3 7 4 2" xfId="30646" xr:uid="{79A43819-A613-4BB8-94EC-89E3698F8603}"/>
    <cellStyle name="Cálculo 12 3 7 5" xfId="18989" xr:uid="{19B1F3C8-69B0-47D4-957C-2500A2A47124}"/>
    <cellStyle name="Cálculo 12 3 8" xfId="4446" xr:uid="{EDF0090A-7AFA-4159-B3F5-9191F72548C5}"/>
    <cellStyle name="Cálculo 12 3 8 2" xfId="10828" xr:uid="{6BBFED11-5118-4E81-B895-9057536F877D}"/>
    <cellStyle name="Cálculo 12 3 8 2 2" xfId="25936" xr:uid="{CA854B9D-8E56-4057-AE94-04D364CFB0E2}"/>
    <cellStyle name="Cálculo 12 3 8 3" xfId="8186" xr:uid="{F8DABF0D-4DDC-468D-BFAE-67F679F977F2}"/>
    <cellStyle name="Cálculo 12 3 8 3 2" xfId="23294" xr:uid="{E7AE05FB-406B-45BC-9C66-A0628567C2EE}"/>
    <cellStyle name="Cálculo 12 3 8 4" xfId="19554" xr:uid="{56C76719-D25A-48CC-B5B9-1360456925EE}"/>
    <cellStyle name="Cálculo 12 3 9" xfId="8310" xr:uid="{03EA9E4F-EC90-47D7-9546-A6C0ED56D88D}"/>
    <cellStyle name="Cálculo 12 3 9 2" xfId="23418" xr:uid="{4C06A4CB-2D29-4C7B-BD90-E5426B7E4FD8}"/>
    <cellStyle name="Cálculo 12 4" xfId="2046" xr:uid="{4E53AF99-5BAF-445A-965D-EB02852BFCEC}"/>
    <cellStyle name="Cálculo 12 4 10" xfId="14291" xr:uid="{B589EBEA-656D-4F2D-8055-865CDDE549E5}"/>
    <cellStyle name="Cálculo 12 4 10 2" xfId="29399" xr:uid="{060120D7-21B9-43FB-9241-320B44E5D834}"/>
    <cellStyle name="Cálculo 12 4 11" xfId="16309" xr:uid="{26DCCF3C-BA54-4A87-B656-638C462E80F8}"/>
    <cellStyle name="Cálculo 12 4 11 2" xfId="31417" xr:uid="{A2B9551E-E384-4D30-8577-E1965BFF2088}"/>
    <cellStyle name="Cálculo 12 4 12" xfId="17271" xr:uid="{2E9BA9B8-0336-412D-A6AF-DC81BB77F293}"/>
    <cellStyle name="Cálculo 12 4 2" xfId="2553" xr:uid="{8873FF9A-4419-4411-87E0-AC476F2317F7}"/>
    <cellStyle name="Cálculo 12 4 2 2" xfId="5190" xr:uid="{DB804E41-17C4-4E2A-9788-351D8B640163}"/>
    <cellStyle name="Cálculo 12 4 2 2 2" xfId="11554" xr:uid="{E85B26D8-4EA4-40B8-8E47-AA518C6BD5B0}"/>
    <cellStyle name="Cálculo 12 4 2 2 2 2" xfId="26662" xr:uid="{68BF9D13-86AE-4375-9FE2-38C99A8FE3D8}"/>
    <cellStyle name="Cálculo 12 4 2 2 3" xfId="15854" xr:uid="{BE0C6471-ABD7-46E4-8186-F23C93250118}"/>
    <cellStyle name="Cálculo 12 4 2 2 3 2" xfId="30962" xr:uid="{F51894CA-E811-4FB1-984A-0CC1227B6F06}"/>
    <cellStyle name="Cálculo 12 4 2 2 4" xfId="20298" xr:uid="{154317EC-27F5-4F4A-9F79-C8F3C42953DE}"/>
    <cellStyle name="Cálculo 12 4 2 3" xfId="9020" xr:uid="{35CB5CA2-9AF6-46D2-9E03-8260D82B7696}"/>
    <cellStyle name="Cálculo 12 4 2 3 2" xfId="24128" xr:uid="{95DCF5FB-5995-4E6B-841F-2509CFDC2BF5}"/>
    <cellStyle name="Cálculo 12 4 2 4" xfId="14193" xr:uid="{3766626D-F1EA-4461-8E9E-7FF27D158396}"/>
    <cellStyle name="Cálculo 12 4 2 4 2" xfId="29301" xr:uid="{1581FEC8-1009-470E-8A62-C173B541D30C}"/>
    <cellStyle name="Cálculo 12 4 2 5" xfId="7756" xr:uid="{F02AC354-8592-4CEB-A3E4-15C6505C2C8F}"/>
    <cellStyle name="Cálculo 12 4 2 5 2" xfId="22864" xr:uid="{629E4671-543A-4209-B17F-EF11E3AF44E6}"/>
    <cellStyle name="Cálculo 12 4 2 6" xfId="17661" xr:uid="{8A7AD78D-BE76-4823-A646-9B8435767ADF}"/>
    <cellStyle name="Cálculo 12 4 3" xfId="2806" xr:uid="{5F28B6CF-3949-4369-8140-C4AA5A460CA3}"/>
    <cellStyle name="Cálculo 12 4 3 2" xfId="5443" xr:uid="{A49D8990-F6E7-4702-9BED-D3C8DA7CD4F2}"/>
    <cellStyle name="Cálculo 12 4 3 2 2" xfId="14801" xr:uid="{49DA21E0-1C28-43F6-8043-F294FCBA9A1F}"/>
    <cellStyle name="Cálculo 12 4 3 2 2 2" xfId="29909" xr:uid="{1F5F38B5-56D7-4EFC-88D6-14201A08C46D}"/>
    <cellStyle name="Cálculo 12 4 3 2 3" xfId="20551" xr:uid="{73AA12E4-F21D-40B3-8A2B-10118F9B84EC}"/>
    <cellStyle name="Cálculo 12 4 3 3" xfId="7560" xr:uid="{75F90B26-D68B-4DD2-B166-6E72DE4688E5}"/>
    <cellStyle name="Cálculo 12 4 3 3 2" xfId="22668" xr:uid="{E6B7F8EB-363C-4923-87CF-FF3BA1CADD87}"/>
    <cellStyle name="Cálculo 12 4 3 4" xfId="17914" xr:uid="{C587FBFE-6D48-40A4-BEA9-8114BFE39E2D}"/>
    <cellStyle name="Cálculo 12 4 4" xfId="3109" xr:uid="{7BA20B1E-8C5E-47A9-A31F-15DE6254EC73}"/>
    <cellStyle name="Cálculo 12 4 4 2" xfId="5746" xr:uid="{CCDE9E9C-FFF3-4D87-A3D3-E83DDAB24AEB}"/>
    <cellStyle name="Cálculo 12 4 4 2 2" xfId="12057" xr:uid="{C592ACF8-46AF-4E1A-B721-7A0A0A868E47}"/>
    <cellStyle name="Cálculo 12 4 4 2 2 2" xfId="27165" xr:uid="{BDA471E5-1770-4507-BA6C-AC6A15FAF04D}"/>
    <cellStyle name="Cálculo 12 4 4 2 3" xfId="7360" xr:uid="{37328FF1-D667-41A1-BB10-E2ADC72BF292}"/>
    <cellStyle name="Cálculo 12 4 4 2 3 2" xfId="22468" xr:uid="{35B84AB1-3CF8-4829-9FCD-6030D8C77991}"/>
    <cellStyle name="Cálculo 12 4 4 2 4" xfId="20854" xr:uid="{C07C4999-9B88-4EDE-BE4C-431FDB7C9102}"/>
    <cellStyle name="Cálculo 12 4 4 3" xfId="9491" xr:uid="{EED015FE-D34B-4608-860F-12F2B7312BAC}"/>
    <cellStyle name="Cálculo 12 4 4 3 2" xfId="24599" xr:uid="{2877F4AD-56B0-423A-9D94-0E095CBE1652}"/>
    <cellStyle name="Cálculo 12 4 4 4" xfId="9196" xr:uid="{003B4C2A-5FA4-4488-9F7B-164AC488131A}"/>
    <cellStyle name="Cálculo 12 4 4 4 2" xfId="24304" xr:uid="{86434547-9FD2-4783-9B98-ACA977AEE9D2}"/>
    <cellStyle name="Cálculo 12 4 4 5" xfId="18217" xr:uid="{77B9EB8C-AF15-4CA6-8157-11504AAE26D9}"/>
    <cellStyle name="Cálculo 12 4 5" xfId="3435" xr:uid="{8E165FFA-1316-458B-9B57-2AECFB083234}"/>
    <cellStyle name="Cálculo 12 4 5 2" xfId="6072" xr:uid="{F8344C87-6A41-4EE8-A2F1-6EF32C7C663A}"/>
    <cellStyle name="Cálculo 12 4 5 2 2" xfId="12383" xr:uid="{D47226B1-B9B2-41F7-926B-628BFC0345BB}"/>
    <cellStyle name="Cálculo 12 4 5 2 2 2" xfId="27491" xr:uid="{336FE5C9-D93D-4A14-B6DD-43F872CA248F}"/>
    <cellStyle name="Cálculo 12 4 5 2 3" xfId="14764" xr:uid="{3C7CD477-3F16-4C74-8450-AF07B93B5132}"/>
    <cellStyle name="Cálculo 12 4 5 2 3 2" xfId="29872" xr:uid="{9D9E3C07-C1E3-43C3-8453-0E8099B12DE6}"/>
    <cellStyle name="Cálculo 12 4 5 2 4" xfId="21180" xr:uid="{20FADEDF-4B45-4CF8-A7B7-7B3A161EF978}"/>
    <cellStyle name="Cálculo 12 4 5 3" xfId="9817" xr:uid="{794F7709-2DE3-46BC-A683-728E65489E03}"/>
    <cellStyle name="Cálculo 12 4 5 3 2" xfId="24925" xr:uid="{6E26238F-7562-48A1-A7C0-7A2E9FE574E4}"/>
    <cellStyle name="Cálculo 12 4 5 4" xfId="7797" xr:uid="{57E643BC-B372-4DC4-837C-A40848421E86}"/>
    <cellStyle name="Cálculo 12 4 5 4 2" xfId="22905" xr:uid="{5B2D2DDC-C2AE-4801-8F3F-620DE301757C}"/>
    <cellStyle name="Cálculo 12 4 5 5" xfId="18543" xr:uid="{0DA077B9-5258-47CC-B7AA-A50AD524EECD}"/>
    <cellStyle name="Cálculo 12 4 6" xfId="3741" xr:uid="{9FA78073-82B2-4B79-B964-5B31F267F521}"/>
    <cellStyle name="Cálculo 12 4 6 2" xfId="6378" xr:uid="{5D54D17B-2264-4DDC-B20E-4A812FA1B353}"/>
    <cellStyle name="Cálculo 12 4 6 2 2" xfId="12689" xr:uid="{A3692E3C-0E5F-4672-923C-7D9B9845E088}"/>
    <cellStyle name="Cálculo 12 4 6 2 2 2" xfId="27797" xr:uid="{6D87B42F-9F37-4CF0-8C47-06A6D80A31E0}"/>
    <cellStyle name="Cálculo 12 4 6 2 3" xfId="16212" xr:uid="{7DE52564-95AF-4465-8E7A-894E8F303FEB}"/>
    <cellStyle name="Cálculo 12 4 6 2 3 2" xfId="31320" xr:uid="{1B3B443D-28F5-4AD8-A39A-F8FFAC9D3068}"/>
    <cellStyle name="Cálculo 12 4 6 2 4" xfId="21486" xr:uid="{DDCB5156-7BCF-493C-BCD2-F3D63A927C2C}"/>
    <cellStyle name="Cálculo 12 4 6 3" xfId="10123" xr:uid="{32A35F9B-B10E-4F2D-A831-6CE74A4521B9}"/>
    <cellStyle name="Cálculo 12 4 6 3 2" xfId="25231" xr:uid="{2E9B2EAE-BF12-40C6-B47C-DE4B0D3851AE}"/>
    <cellStyle name="Cálculo 12 4 6 4" xfId="15383" xr:uid="{746C9213-6BDB-4AE4-AEC8-25E965B6258E}"/>
    <cellStyle name="Cálculo 12 4 6 4 2" xfId="30491" xr:uid="{83DF9956-90B9-480B-BB6B-185319557A80}"/>
    <cellStyle name="Cálculo 12 4 6 5" xfId="18849" xr:uid="{E2CA8220-59CE-414D-9868-B30206F3DDC8}"/>
    <cellStyle name="Cálculo 12 4 7" xfId="4118" xr:uid="{31B46EDB-272D-4452-8176-289E2E6882DE}"/>
    <cellStyle name="Cálculo 12 4 7 2" xfId="6755" xr:uid="{C1F55547-5847-466D-9255-6F4C811F940A}"/>
    <cellStyle name="Cálculo 12 4 7 2 2" xfId="13066" xr:uid="{F951EE49-C7B6-4816-A7FB-C3D571CF900B}"/>
    <cellStyle name="Cálculo 12 4 7 2 2 2" xfId="28174" xr:uid="{122E98D6-1F52-4E36-BFE7-78987EBB4B5C}"/>
    <cellStyle name="Cálculo 12 4 7 2 3" xfId="16740" xr:uid="{9238CBA0-B77E-4D4D-B6F4-A0B45FB56D21}"/>
    <cellStyle name="Cálculo 12 4 7 2 3 2" xfId="31848" xr:uid="{0326B45B-815D-4ECB-BCE8-EF7F6EFB26E1}"/>
    <cellStyle name="Cálculo 12 4 7 2 4" xfId="21863" xr:uid="{FAA54788-FB0A-4149-992C-81F07869E6E4}"/>
    <cellStyle name="Cálculo 12 4 7 3" xfId="10500" xr:uid="{4D0CBD1A-B438-4632-9C69-A7145ADE08F0}"/>
    <cellStyle name="Cálculo 12 4 7 3 2" xfId="25608" xr:uid="{AEE087F7-1F01-449C-972E-4FCA5AA3E19D}"/>
    <cellStyle name="Cálculo 12 4 7 4" xfId="7850" xr:uid="{8ACAAF8D-6AA6-40E2-9AA3-DEE747436E34}"/>
    <cellStyle name="Cálculo 12 4 7 4 2" xfId="22958" xr:uid="{0E633492-7E88-4AF3-A063-CC5A77EF024A}"/>
    <cellStyle name="Cálculo 12 4 7 5" xfId="19226" xr:uid="{6F5BF9F3-217A-4977-988E-EE3A8E901833}"/>
    <cellStyle name="Cálculo 12 4 8" xfId="4683" xr:uid="{FB9168AA-BD46-4726-85B1-57DEFA5343A8}"/>
    <cellStyle name="Cálculo 12 4 8 2" xfId="11065" xr:uid="{E4BB12BC-3F26-44C7-A5DD-28B888908067}"/>
    <cellStyle name="Cálculo 12 4 8 2 2" xfId="26173" xr:uid="{B6A13521-7F42-449B-878F-9C4DB09F7196}"/>
    <cellStyle name="Cálculo 12 4 8 3" xfId="13526" xr:uid="{1B4C60BA-B503-4472-9E75-9BE8B89A2551}"/>
    <cellStyle name="Cálculo 12 4 8 3 2" xfId="28634" xr:uid="{E5BD0C98-1E68-4689-B59E-DEFA1BAA4A42}"/>
    <cellStyle name="Cálculo 12 4 8 4" xfId="19791" xr:uid="{0D53C7C7-65D1-4382-A525-EE2291FB12D6}"/>
    <cellStyle name="Cálculo 12 4 9" xfId="8544" xr:uid="{4255C1D7-55F5-4BB1-A4B4-5CB0C1CE80E2}"/>
    <cellStyle name="Cálculo 12 4 9 2" xfId="23652" xr:uid="{51DDCE9A-6642-49A1-BA0F-EA464C203074}"/>
    <cellStyle name="Cálculo 12 5" xfId="2075" xr:uid="{E5DE0628-EB05-4DA5-A456-F5787F86C288}"/>
    <cellStyle name="Cálculo 12 5 10" xfId="7176" xr:uid="{53A4DFEA-A8C1-472B-8F68-02AE9153E2FB}"/>
    <cellStyle name="Cálculo 12 5 10 2" xfId="22284" xr:uid="{098DACED-3A14-4263-BE94-4A97A28C4F3B}"/>
    <cellStyle name="Cálculo 12 5 11" xfId="17300" xr:uid="{CA939C02-2EE7-4343-A9B0-77C1AA6364B8}"/>
    <cellStyle name="Cálculo 12 5 2" xfId="2835" xr:uid="{E4588F00-5E00-41A2-A0B1-908084DDA7DC}"/>
    <cellStyle name="Cálculo 12 5 2 2" xfId="5472" xr:uid="{ABBD74C9-5002-4173-BC13-BE4C74087C75}"/>
    <cellStyle name="Cálculo 12 5 2 2 2" xfId="7934" xr:uid="{4C9F37AF-C009-4531-BECD-76E8CEEFC5A1}"/>
    <cellStyle name="Cálculo 12 5 2 2 2 2" xfId="23042" xr:uid="{20CA036C-6F85-46CF-8143-3D48024CAB92}"/>
    <cellStyle name="Cálculo 12 5 2 2 3" xfId="20580" xr:uid="{A1D7B0ED-CD94-40DD-9D66-885E6F6504DA}"/>
    <cellStyle name="Cálculo 12 5 2 3" xfId="16233" xr:uid="{90626B33-397B-44AD-A5EB-707C0832D0FE}"/>
    <cellStyle name="Cálculo 12 5 2 3 2" xfId="31341" xr:uid="{90300187-D4E2-4D1D-8F87-4EBD79CF635A}"/>
    <cellStyle name="Cálculo 12 5 2 4" xfId="17943" xr:uid="{53A51748-A96C-4694-A1D5-8896B559622C}"/>
    <cellStyle name="Cálculo 12 5 3" xfId="3138" xr:uid="{B5044891-B69E-46DF-B4E3-807358801ED9}"/>
    <cellStyle name="Cálculo 12 5 3 2" xfId="5775" xr:uid="{F4F40E32-C533-474C-85CF-3DA746719DFC}"/>
    <cellStyle name="Cálculo 12 5 3 2 2" xfId="12086" xr:uid="{AE39A24D-C1BC-4362-930D-419A0655129D}"/>
    <cellStyle name="Cálculo 12 5 3 2 2 2" xfId="27194" xr:uid="{75C9B0EF-A66E-4F4C-8A1F-DD94B1E9D257}"/>
    <cellStyle name="Cálculo 12 5 3 2 3" xfId="13567" xr:uid="{768D98DA-7B70-4596-8B04-FF00568C5169}"/>
    <cellStyle name="Cálculo 12 5 3 2 3 2" xfId="28675" xr:uid="{A77A5B1F-703A-488E-B145-4BBE8D5FE596}"/>
    <cellStyle name="Cálculo 12 5 3 2 4" xfId="20883" xr:uid="{04EB1B1D-8024-43FE-BF8F-18635C937044}"/>
    <cellStyle name="Cálculo 12 5 3 3" xfId="9520" xr:uid="{080A5454-47DB-4413-BDFC-7CB2C85A4B89}"/>
    <cellStyle name="Cálculo 12 5 3 3 2" xfId="24628" xr:uid="{BD0277F3-09F8-4374-A560-09CC9DA224DE}"/>
    <cellStyle name="Cálculo 12 5 3 4" xfId="7393" xr:uid="{E68037A9-C2D1-408F-96E9-F02330925F59}"/>
    <cellStyle name="Cálculo 12 5 3 4 2" xfId="22501" xr:uid="{C3C2E190-F180-4C0B-B940-3571A2CED732}"/>
    <cellStyle name="Cálculo 12 5 3 5" xfId="18246" xr:uid="{F52BBA5B-6296-4E30-AB82-E894272B57C7}"/>
    <cellStyle name="Cálculo 12 5 4" xfId="3464" xr:uid="{FA9E0775-1943-40E0-9011-F46F16413BB8}"/>
    <cellStyle name="Cálculo 12 5 4 2" xfId="6101" xr:uid="{4CD66665-09DA-4118-AD4D-130C31202489}"/>
    <cellStyle name="Cálculo 12 5 4 2 2" xfId="12412" xr:uid="{554A570E-602B-4266-A299-E6056025CDE0}"/>
    <cellStyle name="Cálculo 12 5 4 2 2 2" xfId="27520" xr:uid="{33687C70-F0B4-4513-B764-A26F4C2A3413}"/>
    <cellStyle name="Cálculo 12 5 4 2 3" xfId="16132" xr:uid="{66C26698-C53F-4F4B-8EFC-38AB5E90DD47}"/>
    <cellStyle name="Cálculo 12 5 4 2 3 2" xfId="31240" xr:uid="{873D337A-3588-4824-8669-3FBC1B0FA083}"/>
    <cellStyle name="Cálculo 12 5 4 2 4" xfId="21209" xr:uid="{332D339A-1331-4946-9A26-31D02FA2326C}"/>
    <cellStyle name="Cálculo 12 5 4 3" xfId="9846" xr:uid="{9A0016A4-B5A9-4147-A85F-F9C7A9D78D24}"/>
    <cellStyle name="Cálculo 12 5 4 3 2" xfId="24954" xr:uid="{8A655FED-9D3C-41E0-9AFE-73325719E2BC}"/>
    <cellStyle name="Cálculo 12 5 4 4" xfId="16440" xr:uid="{2AA7A448-49B1-49A1-813E-D7ADFA509352}"/>
    <cellStyle name="Cálculo 12 5 4 4 2" xfId="31548" xr:uid="{A483C057-5F22-4843-BA7A-B04464694FB7}"/>
    <cellStyle name="Cálculo 12 5 4 5" xfId="18572" xr:uid="{F09D59A0-7E05-443F-A74A-9BBDF29A1D93}"/>
    <cellStyle name="Cálculo 12 5 5" xfId="3770" xr:uid="{EB8E9485-810F-4C4A-BC1A-FAB2BD7C9095}"/>
    <cellStyle name="Cálculo 12 5 5 2" xfId="6407" xr:uid="{3B7AC6DE-8B55-429D-8216-EA54155AB7EC}"/>
    <cellStyle name="Cálculo 12 5 5 2 2" xfId="12718" xr:uid="{824BE0E3-F885-4DF3-9102-BB9479FB30CA}"/>
    <cellStyle name="Cálculo 12 5 5 2 2 2" xfId="27826" xr:uid="{473BA86D-EB49-41FA-B50E-103E691788C0}"/>
    <cellStyle name="Cálculo 12 5 5 2 3" xfId="16384" xr:uid="{30DED655-55F6-4608-8058-08E0C994CB44}"/>
    <cellStyle name="Cálculo 12 5 5 2 3 2" xfId="31492" xr:uid="{E2B85B07-41A8-45F2-8111-868002BAE9EB}"/>
    <cellStyle name="Cálculo 12 5 5 2 4" xfId="21515" xr:uid="{ED3F54AA-50F5-44E6-BE63-322B3827CA0F}"/>
    <cellStyle name="Cálculo 12 5 5 3" xfId="10152" xr:uid="{BD29173F-A031-4968-B75E-84CE80B39A08}"/>
    <cellStyle name="Cálculo 12 5 5 3 2" xfId="25260" xr:uid="{E8377A18-5FCE-412A-8BE9-01D810493ADC}"/>
    <cellStyle name="Cálculo 12 5 5 4" xfId="14426" xr:uid="{D7A844B2-0431-4336-B69B-52C4A32143E2}"/>
    <cellStyle name="Cálculo 12 5 5 4 2" xfId="29534" xr:uid="{14689355-3DFC-457B-A2A7-BB46353042FD}"/>
    <cellStyle name="Cálculo 12 5 5 5" xfId="18878" xr:uid="{BAAAA8CC-AF75-4135-9355-3D535B008418}"/>
    <cellStyle name="Cálculo 12 5 6" xfId="4147" xr:uid="{41B7247D-D5B0-45C3-952E-82BF21CB4F66}"/>
    <cellStyle name="Cálculo 12 5 6 2" xfId="6784" xr:uid="{863167D1-23F4-4A1F-BF65-9C14F8F6D388}"/>
    <cellStyle name="Cálculo 12 5 6 2 2" xfId="13095" xr:uid="{0DA336BD-5179-4360-81F0-BF64A0255110}"/>
    <cellStyle name="Cálculo 12 5 6 2 2 2" xfId="28203" xr:uid="{BAC9577B-98DD-446B-8E7E-5E112476E898}"/>
    <cellStyle name="Cálculo 12 5 6 2 3" xfId="16769" xr:uid="{200F1903-7932-4C3F-82BF-6EC97034B657}"/>
    <cellStyle name="Cálculo 12 5 6 2 3 2" xfId="31877" xr:uid="{675A824F-1A44-40A9-863E-1EF40A9E54B0}"/>
    <cellStyle name="Cálculo 12 5 6 2 4" xfId="21892" xr:uid="{23BF1D54-4D76-45D5-9EC9-87935C9FA528}"/>
    <cellStyle name="Cálculo 12 5 6 3" xfId="10529" xr:uid="{1374030E-927B-4732-9D52-ED453DD12C1F}"/>
    <cellStyle name="Cálculo 12 5 6 3 2" xfId="25637" xr:uid="{936F278A-1786-482E-86B0-90951B32F4D6}"/>
    <cellStyle name="Cálculo 12 5 6 4" xfId="16531" xr:uid="{D6B09ED9-94FD-44F0-80DD-ED2029AC14C2}"/>
    <cellStyle name="Cálculo 12 5 6 4 2" xfId="31639" xr:uid="{FE7EEBA4-1C49-4124-A8B8-8305F2CC7521}"/>
    <cellStyle name="Cálculo 12 5 6 5" xfId="19255" xr:uid="{E554E992-D56B-4C7C-80ED-5067E1791824}"/>
    <cellStyle name="Cálculo 12 5 7" xfId="4712" xr:uid="{15484CE6-CAEF-4ABE-9AF2-37A7E77DB0C6}"/>
    <cellStyle name="Cálculo 12 5 7 2" xfId="11094" xr:uid="{ED9DB642-E7CA-4E45-85D7-C0AB7CA7D3B3}"/>
    <cellStyle name="Cálculo 12 5 7 2 2" xfId="26202" xr:uid="{FA0F6F21-D8D7-4BF2-8398-27D6FFF119D8}"/>
    <cellStyle name="Cálculo 12 5 7 3" xfId="8070" xr:uid="{A0F1A661-BE41-44E9-B6C2-49CAB5B5A8FE}"/>
    <cellStyle name="Cálculo 12 5 7 3 2" xfId="23178" xr:uid="{F6B88F3D-C008-421D-9BA2-26D35BC851B9}"/>
    <cellStyle name="Cálculo 12 5 7 4" xfId="19820" xr:uid="{F1BF319D-155D-4441-B696-3DA3BEF9B1B8}"/>
    <cellStyle name="Cálculo 12 5 8" xfId="8573" xr:uid="{7745ED9B-9A94-4879-BE00-A2D249EF481F}"/>
    <cellStyle name="Cálculo 12 5 8 2" xfId="23681" xr:uid="{6C16E134-4757-4055-A8BB-8601F98284B7}"/>
    <cellStyle name="Cálculo 12 5 9" xfId="13719" xr:uid="{0169D672-19BF-4F49-9C7B-35830EEB44F8}"/>
    <cellStyle name="Cálculo 12 5 9 2" xfId="28827" xr:uid="{33823712-6BFD-4149-876F-0F6350C862F7}"/>
    <cellStyle name="Cálculo 13" xfId="753" xr:uid="{00000000-0005-0000-0000-0000F1020000}"/>
    <cellStyle name="Cálculo 13 2" xfId="1827" xr:uid="{9AAFE6A5-34EA-45E0-B969-D4A3D5873BE8}"/>
    <cellStyle name="Cálculo 13 2 10" xfId="8328" xr:uid="{73A740AF-2CE5-48B0-857D-9BF6B428DB21}"/>
    <cellStyle name="Cálculo 13 2 10 2" xfId="23436" xr:uid="{ECBE2C5C-3F10-4975-BC27-0F0ABE32BE86}"/>
    <cellStyle name="Cálculo 13 2 11" xfId="7811" xr:uid="{A2AD022B-97C5-4D70-9649-AC88C6970CBC}"/>
    <cellStyle name="Cálculo 13 2 11 2" xfId="22919" xr:uid="{C89F9046-F06B-41DC-8F33-067C217A267A}"/>
    <cellStyle name="Cálculo 13 2 12" xfId="14848" xr:uid="{F2716E3B-011E-4EC3-AE90-A5319B135468}"/>
    <cellStyle name="Cálculo 13 2 12 2" xfId="29956" xr:uid="{B2C51C8C-E72F-45CD-83D4-95655D7C7F58}"/>
    <cellStyle name="Cálculo 13 2 13" xfId="17052" xr:uid="{E20EC17A-0B6A-4275-88B6-078B7B2454D7}"/>
    <cellStyle name="Cálculo 13 2 2" xfId="2387" xr:uid="{77F06897-028A-4CF9-B6EF-13A0C50D551F}"/>
    <cellStyle name="Cálculo 13 2 2 2" xfId="5024" xr:uid="{E0677055-8E07-4834-A67F-E4158F99D4C9}"/>
    <cellStyle name="Cálculo 13 2 2 2 2" xfId="11388" xr:uid="{AC31B019-E80B-4505-90EE-AFAA9AC8E81D}"/>
    <cellStyle name="Cálculo 13 2 2 2 2 2" xfId="26496" xr:uid="{A508B5F7-2624-4700-B4BB-0490ABBDEC1D}"/>
    <cellStyle name="Cálculo 13 2 2 2 3" xfId="15065" xr:uid="{C7442A2A-FC33-4591-841B-1F59741CF02A}"/>
    <cellStyle name="Cálculo 13 2 2 2 3 2" xfId="30173" xr:uid="{549089A1-BAF9-4871-AF8A-D636A3FBD27B}"/>
    <cellStyle name="Cálculo 13 2 2 2 4" xfId="20132" xr:uid="{3C890406-881F-4967-91B3-E082855F8FBE}"/>
    <cellStyle name="Cálculo 13 2 2 3" xfId="8854" xr:uid="{8BD60A32-4D87-49E5-AB7D-E9E56A5DB580}"/>
    <cellStyle name="Cálculo 13 2 2 3 2" xfId="23962" xr:uid="{A95E7C06-3F81-4082-8DF1-FB7ECB92B473}"/>
    <cellStyle name="Cálculo 13 2 3" xfId="2233" xr:uid="{E46FEE8F-81E8-44FC-B918-96AECD2F323C}"/>
    <cellStyle name="Cálculo 13 2 3 2" xfId="4870" xr:uid="{1EF7D383-645C-4EA8-919F-06DBE06198CA}"/>
    <cellStyle name="Cálculo 13 2 3 2 2" xfId="14700" xr:uid="{0C8E2F12-8BB7-4AF1-B3C2-493750D7ECAD}"/>
    <cellStyle name="Cálculo 13 2 3 2 2 2" xfId="29808" xr:uid="{1A909528-BA84-4DAA-83B9-853AD95EAAEA}"/>
    <cellStyle name="Cálculo 13 2 3 2 3" xfId="19978" xr:uid="{41364946-9F5E-44BD-AC0A-1108541DB18F}"/>
    <cellStyle name="Cálculo 13 2 3 3" xfId="14391" xr:uid="{FD9E8537-9801-4135-AD62-0395545FB6C7}"/>
    <cellStyle name="Cálculo 13 2 3 3 2" xfId="29499" xr:uid="{A8C6C115-5468-4FAC-A856-DAF387ABEE6E}"/>
    <cellStyle name="Cálculo 13 2 3 4" xfId="17458" xr:uid="{C409F547-2348-4EC5-A7C1-34E314606010}"/>
    <cellStyle name="Cálculo 13 2 4" xfId="2921" xr:uid="{354DEBBC-EA7C-4E75-90AD-86A8985CC104}"/>
    <cellStyle name="Cálculo 13 2 4 2" xfId="5558" xr:uid="{CD004694-FDFF-4F28-BEB6-AB07B3CED514}"/>
    <cellStyle name="Cálculo 13 2 4 2 2" xfId="11869" xr:uid="{09C89EC1-37AB-4E9E-BDF2-7DC08F74862C}"/>
    <cellStyle name="Cálculo 13 2 4 2 2 2" xfId="26977" xr:uid="{62B36D3D-3D26-4FE2-AA06-8E79A196B6CB}"/>
    <cellStyle name="Cálculo 13 2 4 2 3" xfId="15486" xr:uid="{C1F91F18-27E6-4A0F-A2E4-706086D5E54D}"/>
    <cellStyle name="Cálculo 13 2 4 2 3 2" xfId="30594" xr:uid="{E9A07FBB-558A-410E-813A-EE3D59EC3F9A}"/>
    <cellStyle name="Cálculo 13 2 4 2 4" xfId="20666" xr:uid="{97197D13-96D4-468D-8B09-2FB4BDBC234F}"/>
    <cellStyle name="Cálculo 13 2 4 3" xfId="9303" xr:uid="{4484CB2D-FDB8-42F7-B173-72527DF79034}"/>
    <cellStyle name="Cálculo 13 2 4 3 2" xfId="24411" xr:uid="{E6BA17EE-DFFE-46CF-B9BF-0CD8B87A6D02}"/>
    <cellStyle name="Cálculo 13 2 4 4" xfId="13910" xr:uid="{D633897D-397E-4A3F-8B8B-998C64E04458}"/>
    <cellStyle name="Cálculo 13 2 4 4 2" xfId="29018" xr:uid="{2FB5F937-F25B-4EAB-A142-8D8E493DC383}"/>
    <cellStyle name="Cálculo 13 2 4 5" xfId="18029" xr:uid="{1FB94955-3126-4CB9-8D39-047EBDCC1858}"/>
    <cellStyle name="Cálculo 13 2 5" xfId="3247" xr:uid="{359A2590-3AAF-4273-BBA7-1C5CC14AC339}"/>
    <cellStyle name="Cálculo 13 2 5 2" xfId="5884" xr:uid="{D622477E-76B7-40FF-8099-0CF484D46E5C}"/>
    <cellStyle name="Cálculo 13 2 5 2 2" xfId="12195" xr:uid="{4A976D8A-B808-4796-9470-D9CB550F6FF6}"/>
    <cellStyle name="Cálculo 13 2 5 2 2 2" xfId="27303" xr:uid="{FFEB70C3-7D54-44AA-B5CC-70372CAF1142}"/>
    <cellStyle name="Cálculo 13 2 5 2 3" xfId="7149" xr:uid="{B9BF068B-3752-4520-8943-E487FC846BDB}"/>
    <cellStyle name="Cálculo 13 2 5 2 3 2" xfId="22257" xr:uid="{142CCA75-2E8F-4FC4-8715-4E5FC5DDA3B0}"/>
    <cellStyle name="Cálculo 13 2 5 2 4" xfId="20992" xr:uid="{84A961B6-7282-4453-87B7-997C0F320113}"/>
    <cellStyle name="Cálculo 13 2 5 3" xfId="9629" xr:uid="{9C680DA4-6C4B-446F-ACC3-5773F759CAD0}"/>
    <cellStyle name="Cálculo 13 2 5 3 2" xfId="24737" xr:uid="{883994D7-A8BE-4C5F-8448-6A3A96C95EE3}"/>
    <cellStyle name="Cálculo 13 2 5 4" xfId="16118" xr:uid="{7BA5B107-D251-44CA-9970-E128FE3FE64F}"/>
    <cellStyle name="Cálculo 13 2 5 4 2" xfId="31226" xr:uid="{9D9391B5-A3D7-4BC4-A41A-03A95444F518}"/>
    <cellStyle name="Cálculo 13 2 5 5" xfId="18355" xr:uid="{2ED2815C-9B12-4680-A739-3D598E05D650}"/>
    <cellStyle name="Cálculo 13 2 6" xfId="3553" xr:uid="{8C59C6C4-D81A-4D91-92BD-2BD6F5FDA79A}"/>
    <cellStyle name="Cálculo 13 2 6 2" xfId="6190" xr:uid="{0AACD7AA-4A34-4399-B39B-CA3060E09390}"/>
    <cellStyle name="Cálculo 13 2 6 2 2" xfId="12501" xr:uid="{D06481AD-FDBF-4220-BF6B-17B34551B2FE}"/>
    <cellStyle name="Cálculo 13 2 6 2 2 2" xfId="27609" xr:uid="{F9868598-6A1A-4E7A-9251-BB35B773B82F}"/>
    <cellStyle name="Cálculo 13 2 6 2 3" xfId="7669" xr:uid="{639C6A25-E18B-40AD-A271-8C79BCBC50A2}"/>
    <cellStyle name="Cálculo 13 2 6 2 3 2" xfId="22777" xr:uid="{5029B6D3-0799-49BA-BD3C-E33A1FE78D09}"/>
    <cellStyle name="Cálculo 13 2 6 2 4" xfId="21298" xr:uid="{05DE904A-C5B1-4522-AC40-FC3BB2E2F448}"/>
    <cellStyle name="Cálculo 13 2 6 3" xfId="9935" xr:uid="{906CFF71-A2B8-45D8-9C4C-52314DFFC8FC}"/>
    <cellStyle name="Cálculo 13 2 6 3 2" xfId="25043" xr:uid="{EF3A8E96-52B8-4DAD-B1E7-B25AFC97AF22}"/>
    <cellStyle name="Cálculo 13 2 6 4" xfId="11772" xr:uid="{4F8B5C82-2B62-4E0A-B487-E71E667A6CF3}"/>
    <cellStyle name="Cálculo 13 2 6 4 2" xfId="26880" xr:uid="{E7592191-2A1D-463A-9A57-93C18ADA43BA}"/>
    <cellStyle name="Cálculo 13 2 6 5" xfId="18661" xr:uid="{8253157B-6EF3-4088-AEE5-D7630B3AB020}"/>
    <cellStyle name="Cálculo 13 2 7" xfId="3899" xr:uid="{3362ED9D-EC72-4D51-8867-10C63AAA2081}"/>
    <cellStyle name="Cálculo 13 2 7 2" xfId="6536" xr:uid="{E2C23679-46A7-4472-A702-EA562C677A9F}"/>
    <cellStyle name="Cálculo 13 2 7 2 2" xfId="12847" xr:uid="{9BD5276B-4E86-4BEF-A9C8-76F5F01D7603}"/>
    <cellStyle name="Cálculo 13 2 7 2 2 2" xfId="27955" xr:uid="{56163150-94EF-422F-B610-2AEF1D7FD218}"/>
    <cellStyle name="Cálculo 13 2 7 2 3" xfId="14263" xr:uid="{48EAA253-61C4-45D5-8483-15D4EBC34790}"/>
    <cellStyle name="Cálculo 13 2 7 2 3 2" xfId="29371" xr:uid="{48E14B56-5461-4127-AFD5-971074A3D615}"/>
    <cellStyle name="Cálculo 13 2 7 2 4" xfId="21644" xr:uid="{C53EC0C0-074E-47F0-95F7-FE70C7943F86}"/>
    <cellStyle name="Cálculo 13 2 7 3" xfId="10281" xr:uid="{2F8095E5-BBEE-4131-9A9E-93EB5940437A}"/>
    <cellStyle name="Cálculo 13 2 7 3 2" xfId="25389" xr:uid="{8D5CE573-62FB-4D77-A433-F41D4DDC9BDD}"/>
    <cellStyle name="Cálculo 13 2 7 4" xfId="15234" xr:uid="{8BA1CAD4-C75F-4463-921F-1E09CD91B5D9}"/>
    <cellStyle name="Cálculo 13 2 7 4 2" xfId="30342" xr:uid="{0682B7A2-946A-4016-AE32-F8361A1FFB92}"/>
    <cellStyle name="Cálculo 13 2 7 5" xfId="19007" xr:uid="{5BF3D164-996C-4001-AA44-A89A21634BA0}"/>
    <cellStyle name="Cálculo 13 2 8" xfId="4263" xr:uid="{3179321B-AF8A-4D13-AE51-2B454D97488B}"/>
    <cellStyle name="Cálculo 13 2 8 2" xfId="6900" xr:uid="{D1B3AE63-445C-4E9E-891C-348B8C551B41}"/>
    <cellStyle name="Cálculo 13 2 8 2 2" xfId="13211" xr:uid="{14408784-0343-4D99-9D26-B51E687B0C1F}"/>
    <cellStyle name="Cálculo 13 2 8 2 2 2" xfId="28319" xr:uid="{BD30A57F-ECE1-40E1-BF79-FD260144862D}"/>
    <cellStyle name="Cálculo 13 2 8 2 3" xfId="16875" xr:uid="{4F5A8732-0965-465D-83E8-81E415575E6E}"/>
    <cellStyle name="Cálculo 13 2 8 2 3 2" xfId="31983" xr:uid="{2EF7B3E3-5902-4858-8856-9A831376E970}"/>
    <cellStyle name="Cálculo 13 2 8 2 4" xfId="22008" xr:uid="{4E377D2F-A2BA-461D-A590-56CAD6F01AD2}"/>
    <cellStyle name="Cálculo 13 2 8 3" xfId="10645" xr:uid="{343AF283-D8A3-4E9F-9E7C-546753B58E4F}"/>
    <cellStyle name="Cálculo 13 2 8 3 2" xfId="25753" xr:uid="{01869DC9-CBB9-469E-96EA-8351F0053EE0}"/>
    <cellStyle name="Cálculo 13 2 8 4" xfId="15045" xr:uid="{4E6804AC-F3ED-410A-BFF6-A99C3ED88624}"/>
    <cellStyle name="Cálculo 13 2 8 4 2" xfId="30153" xr:uid="{1DDC406C-4A6C-4C77-9D17-818B65DAAE30}"/>
    <cellStyle name="Cálculo 13 2 8 5" xfId="19371" xr:uid="{EFC806CE-8BA5-4555-B9B6-8E35DCF319A5}"/>
    <cellStyle name="Cálculo 13 2 9" xfId="4464" xr:uid="{C98D2038-32AD-435B-B573-92D73E3F05AB}"/>
    <cellStyle name="Cálculo 13 2 9 2" xfId="10846" xr:uid="{F367F8B6-8835-4296-819C-F6C0BCD18445}"/>
    <cellStyle name="Cálculo 13 2 9 2 2" xfId="25954" xr:uid="{0EF0FE83-9D58-4DE9-A917-8E8382B896C2}"/>
    <cellStyle name="Cálculo 13 2 9 3" xfId="14236" xr:uid="{0E1B020D-D714-4838-AE4B-AF61FB48A4C8}"/>
    <cellStyle name="Cálculo 13 2 9 3 2" xfId="29344" xr:uid="{7395170A-04AB-4F3B-9FD1-4CFD0480FCCD}"/>
    <cellStyle name="Cálculo 13 2 9 4" xfId="19572" xr:uid="{D42DBBBC-324F-4B8D-84A5-8B76DB2991D2}"/>
    <cellStyle name="Cálculo 13 3" xfId="1810" xr:uid="{EE9FFC88-901C-43A2-815F-B5C638AFC70D}"/>
    <cellStyle name="Cálculo 13 3 10" xfId="16492" xr:uid="{0932422F-F760-47ED-B70A-2992A988EF0C}"/>
    <cellStyle name="Cálculo 13 3 10 2" xfId="31600" xr:uid="{31AC6236-793F-4004-827E-E03EF581B38C}"/>
    <cellStyle name="Cálculo 13 3 11" xfId="14274" xr:uid="{4DB24E7F-0EF3-4CE5-8788-CC2FDAE59522}"/>
    <cellStyle name="Cálculo 13 3 11 2" xfId="29382" xr:uid="{ECB70C0D-0EE0-4875-9F88-770A11BD5097}"/>
    <cellStyle name="Cálculo 13 3 12" xfId="17035" xr:uid="{1EF5F93B-7E5B-4CA9-84F1-5BB802191DCB}"/>
    <cellStyle name="Cálculo 13 3 2" xfId="2370" xr:uid="{1F6A57A6-5338-4848-8567-A7DEE57058D7}"/>
    <cellStyle name="Cálculo 13 3 2 2" xfId="5007" xr:uid="{7D4F4D14-CF3F-4AC7-9D8F-0D9F5CD9EBEE}"/>
    <cellStyle name="Cálculo 13 3 2 2 2" xfId="11371" xr:uid="{EBFB71A5-470E-4B2D-B8C4-77A2694F50E2}"/>
    <cellStyle name="Cálculo 13 3 2 2 2 2" xfId="26479" xr:uid="{50BE4ECC-58A2-4DFC-866C-0FB0CCCAE293}"/>
    <cellStyle name="Cálculo 13 3 2 2 3" xfId="16247" xr:uid="{832B9EE7-179A-48D1-B251-86813DB47FE4}"/>
    <cellStyle name="Cálculo 13 3 2 2 3 2" xfId="31355" xr:uid="{2494CF32-4140-43BB-9C79-FBD2510ABF2E}"/>
    <cellStyle name="Cálculo 13 3 2 2 4" xfId="20115" xr:uid="{DC30AF77-8FE8-40BC-9753-06DAC67A32BF}"/>
    <cellStyle name="Cálculo 13 3 2 3" xfId="8837" xr:uid="{7D1C14E6-BE39-442D-9C6F-A7C9616E06D7}"/>
    <cellStyle name="Cálculo 13 3 2 3 2" xfId="23945" xr:uid="{72843628-0DF7-4DC1-A40C-4B2863DD54FC}"/>
    <cellStyle name="Cálculo 13 3 2 4" xfId="15663" xr:uid="{DC0220D1-A453-43DB-8C88-7A9FCB1DCB20}"/>
    <cellStyle name="Cálculo 13 3 2 4 2" xfId="30771" xr:uid="{F421C393-7B40-408E-9371-029A411B83E4}"/>
    <cellStyle name="Cálculo 13 3 2 5" xfId="13925" xr:uid="{058109EA-4884-4ECC-8641-5A30E98C359F}"/>
    <cellStyle name="Cálculo 13 3 2 5 2" xfId="29033" xr:uid="{0E655D2A-F491-4446-B5C9-20F61E77352E}"/>
    <cellStyle name="Cálculo 13 3 2 6" xfId="17578" xr:uid="{AD12151F-349A-4587-AFFD-A8041B69602E}"/>
    <cellStyle name="Cálculo 13 3 3" xfId="2250" xr:uid="{EDE81E5D-1AB5-4927-929B-66ACE80E692D}"/>
    <cellStyle name="Cálculo 13 3 3 2" xfId="4887" xr:uid="{7FEF13E8-7B49-4816-9809-BA6BCD482B4E}"/>
    <cellStyle name="Cálculo 13 3 3 2 2" xfId="14977" xr:uid="{B5135006-FDED-47CD-938C-C7D1EAC1EC50}"/>
    <cellStyle name="Cálculo 13 3 3 2 2 2" xfId="30085" xr:uid="{127AD2D5-89A2-426F-A087-ADE034A1DE0A}"/>
    <cellStyle name="Cálculo 13 3 3 2 3" xfId="19995" xr:uid="{CEF072A2-E25D-43C3-87C8-787C6965304B}"/>
    <cellStyle name="Cálculo 13 3 3 3" xfId="15420" xr:uid="{22DBA7BD-BB63-445B-A7B9-1DC6EDFFF493}"/>
    <cellStyle name="Cálculo 13 3 3 3 2" xfId="30528" xr:uid="{0CCE6D26-552D-4AC3-8BE1-D68FE4CE0FD8}"/>
    <cellStyle name="Cálculo 13 3 3 4" xfId="17475" xr:uid="{7839CF94-840B-4C31-AF1E-EFD5BB54A2D5}"/>
    <cellStyle name="Cálculo 13 3 4" xfId="2340" xr:uid="{7D041F35-C46B-4042-A98E-5DD597E0E47A}"/>
    <cellStyle name="Cálculo 13 3 4 2" xfId="4977" xr:uid="{91A03972-0A4A-4905-A05D-7B41F5339B24}"/>
    <cellStyle name="Cálculo 13 3 4 2 2" xfId="11341" xr:uid="{D2C9C3C7-3323-40CD-A6FD-8C9924EED1A5}"/>
    <cellStyle name="Cálculo 13 3 4 2 2 2" xfId="26449" xr:uid="{DCD13FB9-4637-456D-9B02-3B1B13092E1A}"/>
    <cellStyle name="Cálculo 13 3 4 2 3" xfId="13469" xr:uid="{3CC1A1A1-943C-4543-ADDD-83F9E1CB41C1}"/>
    <cellStyle name="Cálculo 13 3 4 2 3 2" xfId="28577" xr:uid="{E43C2220-4BA7-460A-9373-78AED2D8E1F9}"/>
    <cellStyle name="Cálculo 13 3 4 2 4" xfId="20085" xr:uid="{188156C1-D312-44E2-ACB6-45A84837A102}"/>
    <cellStyle name="Cálculo 13 3 4 3" xfId="8807" xr:uid="{6B32DC6C-7DD2-4EA6-9C73-9824F1ADE84A}"/>
    <cellStyle name="Cálculo 13 3 4 3 2" xfId="23915" xr:uid="{0F97D4D1-4C3A-477F-BDDA-2FC8EAB54CA0}"/>
    <cellStyle name="Cálculo 13 3 4 4" xfId="7966" xr:uid="{DFB6131C-8F81-49A0-99AB-3721ABB5763E}"/>
    <cellStyle name="Cálculo 13 3 4 4 2" xfId="23074" xr:uid="{A4692A1A-6F7E-44A1-ADE4-A1F5F474A427}"/>
    <cellStyle name="Cálculo 13 3 4 5" xfId="17565" xr:uid="{B5F367DE-2D98-41A5-AF1A-DEC1A7AD7D3E}"/>
    <cellStyle name="Cálculo 13 3 5" xfId="3230" xr:uid="{B59E9240-A520-465D-A2E8-46B766FAADD1}"/>
    <cellStyle name="Cálculo 13 3 5 2" xfId="5867" xr:uid="{70BDC689-3C70-40FE-9B68-9224F2370B80}"/>
    <cellStyle name="Cálculo 13 3 5 2 2" xfId="12178" xr:uid="{6FC5ABB9-9239-4BAE-A9F2-C227377D77BF}"/>
    <cellStyle name="Cálculo 13 3 5 2 2 2" xfId="27286" xr:uid="{E5EEB33C-8576-4F0F-89B3-DB357443692F}"/>
    <cellStyle name="Cálculo 13 3 5 2 3" xfId="13491" xr:uid="{8089EB5A-720E-44BC-8101-C0478EF1B6F7}"/>
    <cellStyle name="Cálculo 13 3 5 2 3 2" xfId="28599" xr:uid="{AED8D853-0845-482D-9077-BF30E355CAA0}"/>
    <cellStyle name="Cálculo 13 3 5 2 4" xfId="20975" xr:uid="{04A8747D-5DB6-4DFC-AF76-E39D4DC8797D}"/>
    <cellStyle name="Cálculo 13 3 5 3" xfId="9612" xr:uid="{73612970-D9ED-4419-80F1-53D5C2F8E110}"/>
    <cellStyle name="Cálculo 13 3 5 3 2" xfId="24720" xr:uid="{C0B770A3-3357-4D9B-9B92-D77534DE5618}"/>
    <cellStyle name="Cálculo 13 3 5 4" xfId="15533" xr:uid="{07399104-4160-4D59-A4AB-92350344623A}"/>
    <cellStyle name="Cálculo 13 3 5 4 2" xfId="30641" xr:uid="{7BB56711-7BFD-450F-8C2C-37703B2ED866}"/>
    <cellStyle name="Cálculo 13 3 5 5" xfId="18338" xr:uid="{9498F5E9-1C05-4995-9054-C645460B9F55}"/>
    <cellStyle name="Cálculo 13 3 6" xfId="2312" xr:uid="{FD05E4F4-6C7E-4C56-ABBF-38A3E6962472}"/>
    <cellStyle name="Cálculo 13 3 6 2" xfId="4949" xr:uid="{6E268ECB-63F2-42B4-A9EF-C2751657A220}"/>
    <cellStyle name="Cálculo 13 3 6 2 2" xfId="11313" xr:uid="{9FF09974-467E-453C-985C-325329C8F2FA}"/>
    <cellStyle name="Cálculo 13 3 6 2 2 2" xfId="26421" xr:uid="{483ACBF2-82A3-4804-9D27-BEDC67C17F8A}"/>
    <cellStyle name="Cálculo 13 3 6 2 3" xfId="15989" xr:uid="{63570332-5AE7-4021-8426-29A72D1A9AB1}"/>
    <cellStyle name="Cálculo 13 3 6 2 3 2" xfId="31097" xr:uid="{B919E5A9-2411-423E-AC8B-11DDDAC8E3D0}"/>
    <cellStyle name="Cálculo 13 3 6 2 4" xfId="20057" xr:uid="{BA20042D-CE9F-4F7A-8665-3D1F284E72CA}"/>
    <cellStyle name="Cálculo 13 3 6 3" xfId="8779" xr:uid="{D30FB481-6FF6-4D61-AB90-2DA283072CC8}"/>
    <cellStyle name="Cálculo 13 3 6 3 2" xfId="23887" xr:uid="{13B6DB2E-EC75-45E9-91C8-9CCDE1BE97D9}"/>
    <cellStyle name="Cálculo 13 3 6 4" xfId="8182" xr:uid="{675191D5-1E23-4D19-9222-EF4E277C274E}"/>
    <cellStyle name="Cálculo 13 3 6 4 2" xfId="23290" xr:uid="{BB9A7093-8DC8-4D3A-8EAF-B42DEC26A78B}"/>
    <cellStyle name="Cálculo 13 3 6 5" xfId="17537" xr:uid="{98B6D83D-487D-4C3A-A519-354864FF9197}"/>
    <cellStyle name="Cálculo 13 3 7" xfId="3882" xr:uid="{F2093876-BB58-47E5-8C60-5B3C7E224CCD}"/>
    <cellStyle name="Cálculo 13 3 7 2" xfId="6519" xr:uid="{B15521E6-4C2B-4D6C-954B-11E5AD3EC829}"/>
    <cellStyle name="Cálculo 13 3 7 2 2" xfId="12830" xr:uid="{6CF65DC7-82F3-462E-852D-65A9319A3FC0}"/>
    <cellStyle name="Cálculo 13 3 7 2 2 2" xfId="27938" xr:uid="{37C43BF4-AC45-4100-83C2-50E213DE74F6}"/>
    <cellStyle name="Cálculo 13 3 7 2 3" xfId="14101" xr:uid="{7E67AB7E-C570-46CB-A745-C32615067AE1}"/>
    <cellStyle name="Cálculo 13 3 7 2 3 2" xfId="29209" xr:uid="{8E735D58-DA5E-4389-9317-757A3EB7675A}"/>
    <cellStyle name="Cálculo 13 3 7 2 4" xfId="21627" xr:uid="{D03D7763-C819-4A3E-AD97-93DB9435AE1D}"/>
    <cellStyle name="Cálculo 13 3 7 3" xfId="10264" xr:uid="{4D6E27BF-A6B1-42D2-A245-7C5E3E33481B}"/>
    <cellStyle name="Cálculo 13 3 7 3 2" xfId="25372" xr:uid="{7BA32531-1B13-470B-A39C-D7EA53B04A7E}"/>
    <cellStyle name="Cálculo 13 3 7 4" xfId="15837" xr:uid="{D04F27CD-C7DD-44A2-B41B-49F4B37575C1}"/>
    <cellStyle name="Cálculo 13 3 7 4 2" xfId="30945" xr:uid="{BED69C21-D17E-4B84-8722-64B3823905AE}"/>
    <cellStyle name="Cálculo 13 3 7 5" xfId="18990" xr:uid="{787ECECB-1F0E-4EAC-90AF-76C0CE7BC340}"/>
    <cellStyle name="Cálculo 13 3 8" xfId="4447" xr:uid="{920C5263-7886-4937-B6D2-7105236E27F5}"/>
    <cellStyle name="Cálculo 13 3 8 2" xfId="10829" xr:uid="{BE62EF53-3038-4B1D-83A7-45DE59192B6A}"/>
    <cellStyle name="Cálculo 13 3 8 2 2" xfId="25937" xr:uid="{7E85DFC4-9A6E-4D30-A472-EA6461081621}"/>
    <cellStyle name="Cálculo 13 3 8 3" xfId="15446" xr:uid="{C61FABD3-402E-46C9-9244-D58968319158}"/>
    <cellStyle name="Cálculo 13 3 8 3 2" xfId="30554" xr:uid="{693329E4-8614-4B47-ADE7-FF685BAC3AE3}"/>
    <cellStyle name="Cálculo 13 3 8 4" xfId="19555" xr:uid="{520D0A1C-14EF-47B6-936B-2A4ED030041E}"/>
    <cellStyle name="Cálculo 13 3 9" xfId="8311" xr:uid="{03564541-953D-4B2A-AC99-E9352AD9C9C0}"/>
    <cellStyle name="Cálculo 13 3 9 2" xfId="23419" xr:uid="{DCB12191-CB91-4A6A-8D56-DD2C975CD9A1}"/>
    <cellStyle name="Cálculo 13 4" xfId="2047" xr:uid="{1DC0D2FB-03CF-451B-8770-C0B0967C3E6A}"/>
    <cellStyle name="Cálculo 13 4 10" xfId="13729" xr:uid="{316D7865-D96B-4295-95A5-2AD8EC858EAB}"/>
    <cellStyle name="Cálculo 13 4 10 2" xfId="28837" xr:uid="{5578E7F9-80F7-457B-BDD8-8980DFA34F21}"/>
    <cellStyle name="Cálculo 13 4 11" xfId="16473" xr:uid="{44866DD3-526F-4DA7-9463-0CCA064F9998}"/>
    <cellStyle name="Cálculo 13 4 11 2" xfId="31581" xr:uid="{E8D967C1-81BC-421C-B8BB-7299E93D68D3}"/>
    <cellStyle name="Cálculo 13 4 12" xfId="17272" xr:uid="{C60D73B3-C9DF-4E60-9108-2782A8623F41}"/>
    <cellStyle name="Cálculo 13 4 2" xfId="2554" xr:uid="{87EC08F9-04CD-4C07-96F7-054AE9D49F90}"/>
    <cellStyle name="Cálculo 13 4 2 2" xfId="5191" xr:uid="{13A12B0A-687F-4DA4-B91E-5ADD2AE97915}"/>
    <cellStyle name="Cálculo 13 4 2 2 2" xfId="11555" xr:uid="{E60CEA1C-4402-4836-9021-F5B6AADBD99D}"/>
    <cellStyle name="Cálculo 13 4 2 2 2 2" xfId="26663" xr:uid="{62348112-1E91-4A33-A8E3-05B9C36BCA8A}"/>
    <cellStyle name="Cálculo 13 4 2 2 3" xfId="14868" xr:uid="{60792761-3DAB-460D-AAE5-B25D8DC10827}"/>
    <cellStyle name="Cálculo 13 4 2 2 3 2" xfId="29976" xr:uid="{7F088950-EA89-4688-821E-5481CACB256A}"/>
    <cellStyle name="Cálculo 13 4 2 2 4" xfId="20299" xr:uid="{B1FC5753-EF1B-4B94-AD5C-7C453782C6BC}"/>
    <cellStyle name="Cálculo 13 4 2 3" xfId="9021" xr:uid="{D0CE93E0-7C01-479D-A505-767675C22214}"/>
    <cellStyle name="Cálculo 13 4 2 3 2" xfId="24129" xr:uid="{7880E8BE-9BB4-4022-B3DD-EE026AFB8CA2}"/>
    <cellStyle name="Cálculo 13 4 2 4" xfId="15462" xr:uid="{8B320AB0-CD63-490D-A2C3-D230DDC57715}"/>
    <cellStyle name="Cálculo 13 4 2 4 2" xfId="30570" xr:uid="{C19F6D71-CF1D-49BA-B8CA-9E103F9E90CD}"/>
    <cellStyle name="Cálculo 13 4 2 5" xfId="15865" xr:uid="{92686EEB-2E58-460D-83B4-3AAE779CCF67}"/>
    <cellStyle name="Cálculo 13 4 2 5 2" xfId="30973" xr:uid="{0CC5CB45-D7B6-4F96-AFB1-4EDC96A28E40}"/>
    <cellStyle name="Cálculo 13 4 2 6" xfId="17662" xr:uid="{4C51427C-043D-4764-AD2F-983B9C866FF2}"/>
    <cellStyle name="Cálculo 13 4 3" xfId="2807" xr:uid="{5BFA566C-4FC2-445C-B78E-62685D6ECF2A}"/>
    <cellStyle name="Cálculo 13 4 3 2" xfId="5444" xr:uid="{B4215B5B-7777-462E-A7BC-51C0E4FC3184}"/>
    <cellStyle name="Cálculo 13 4 3 2 2" xfId="15280" xr:uid="{9174BCBA-7BDE-47B4-A829-924ECA597CDA}"/>
    <cellStyle name="Cálculo 13 4 3 2 2 2" xfId="30388" xr:uid="{10D7AB41-5C58-4699-BC11-9A730EBC5182}"/>
    <cellStyle name="Cálculo 13 4 3 2 3" xfId="20552" xr:uid="{A0FD53C6-1F53-48F0-97B5-2BFA0D6C64A0}"/>
    <cellStyle name="Cálculo 13 4 3 3" xfId="13947" xr:uid="{B8EDCB27-EA04-4C33-8FFD-241CB4DF9F99}"/>
    <cellStyle name="Cálculo 13 4 3 3 2" xfId="29055" xr:uid="{EED425BE-E1E4-470B-8A67-749C51A6B29A}"/>
    <cellStyle name="Cálculo 13 4 3 4" xfId="17915" xr:uid="{AB12E676-5A54-4DB7-9B5C-3146F5A6CB23}"/>
    <cellStyle name="Cálculo 13 4 4" xfId="3110" xr:uid="{045100F3-CD4C-483A-ADC0-6D7201406464}"/>
    <cellStyle name="Cálculo 13 4 4 2" xfId="5747" xr:uid="{F9DDDA4F-7B5A-4F59-A155-6DF5FBADAB72}"/>
    <cellStyle name="Cálculo 13 4 4 2 2" xfId="12058" xr:uid="{9C7B836F-8249-4F46-9899-CE239C36C8BF}"/>
    <cellStyle name="Cálculo 13 4 4 2 2 2" xfId="27166" xr:uid="{9F7756D8-3DC1-47B2-8CFD-F4300A9DBB4E}"/>
    <cellStyle name="Cálculo 13 4 4 2 3" xfId="14324" xr:uid="{A6AADF44-6750-48AE-80E3-70D555DED77E}"/>
    <cellStyle name="Cálculo 13 4 4 2 3 2" xfId="29432" xr:uid="{D53654AB-F637-4EEF-A592-0E1A1AB33ECD}"/>
    <cellStyle name="Cálculo 13 4 4 2 4" xfId="20855" xr:uid="{0B780710-18BC-4D27-BFBD-31C36F8D597D}"/>
    <cellStyle name="Cálculo 13 4 4 3" xfId="9492" xr:uid="{DBAD6A53-CE69-4F8F-BA15-0F54ECF1D137}"/>
    <cellStyle name="Cálculo 13 4 4 3 2" xfId="24600" xr:uid="{512BE67E-CC49-4B91-9B4C-5FE2A7BC4010}"/>
    <cellStyle name="Cálculo 13 4 4 4" xfId="14884" xr:uid="{C141DC02-8128-49F9-BE9B-11E7230B106C}"/>
    <cellStyle name="Cálculo 13 4 4 4 2" xfId="29992" xr:uid="{169B53B7-1552-4F12-A5C2-E557FC6A7850}"/>
    <cellStyle name="Cálculo 13 4 4 5" xfId="18218" xr:uid="{F1694EEE-1977-4E32-9F1D-7F900D774C89}"/>
    <cellStyle name="Cálculo 13 4 5" xfId="3436" xr:uid="{CECD265F-267E-4E48-84FA-551AC65DF1AC}"/>
    <cellStyle name="Cálculo 13 4 5 2" xfId="6073" xr:uid="{060BAF71-7421-489D-AD00-7F49978AD64B}"/>
    <cellStyle name="Cálculo 13 4 5 2 2" xfId="12384" xr:uid="{F55422BB-01A8-472E-A80D-4D9739C38415}"/>
    <cellStyle name="Cálculo 13 4 5 2 2 2" xfId="27492" xr:uid="{BDC75ED9-0523-4182-9983-FACFEC6AA737}"/>
    <cellStyle name="Cálculo 13 4 5 2 3" xfId="7885" xr:uid="{6FA3256A-7945-4105-8FD0-11B3F517B380}"/>
    <cellStyle name="Cálculo 13 4 5 2 3 2" xfId="22993" xr:uid="{200B76F4-ABE3-400F-8B94-6694002868E6}"/>
    <cellStyle name="Cálculo 13 4 5 2 4" xfId="21181" xr:uid="{0EEF6582-1F92-4028-ADA4-8AD981A4FC7F}"/>
    <cellStyle name="Cálculo 13 4 5 3" xfId="9818" xr:uid="{02878426-38F9-4902-8D64-58F8139FA349}"/>
    <cellStyle name="Cálculo 13 4 5 3 2" xfId="24926" xr:uid="{7A4C3B1B-0F50-4227-9D2D-B25FF7558784}"/>
    <cellStyle name="Cálculo 13 4 5 4" xfId="14538" xr:uid="{6771591A-6FEA-4BC8-BDE3-2207444F76BF}"/>
    <cellStyle name="Cálculo 13 4 5 4 2" xfId="29646" xr:uid="{81499794-61AC-4ACB-AF1A-281374472EB0}"/>
    <cellStyle name="Cálculo 13 4 5 5" xfId="18544" xr:uid="{2E3CBD7F-179B-4F0E-8DA7-CFA4C7CD63CA}"/>
    <cellStyle name="Cálculo 13 4 6" xfId="3742" xr:uid="{31F28C5E-2949-452E-A730-A820F54D282C}"/>
    <cellStyle name="Cálculo 13 4 6 2" xfId="6379" xr:uid="{834172C1-B30D-4239-8D28-71CE56C2BB48}"/>
    <cellStyle name="Cálculo 13 4 6 2 2" xfId="12690" xr:uid="{23EE96C3-99EB-4D02-AEB5-2D7CAF72225A}"/>
    <cellStyle name="Cálculo 13 4 6 2 2 2" xfId="27798" xr:uid="{FC4DE61C-149F-4D9C-9576-3FDCAB347FCB}"/>
    <cellStyle name="Cálculo 13 4 6 2 3" xfId="15231" xr:uid="{AD28907E-80B2-41F5-ABB9-0CA933BADF0E}"/>
    <cellStyle name="Cálculo 13 4 6 2 3 2" xfId="30339" xr:uid="{BECAB3E1-8746-4EE6-8193-FD251CCB8DC4}"/>
    <cellStyle name="Cálculo 13 4 6 2 4" xfId="21487" xr:uid="{2435CE8B-44BF-453E-AAD3-2AD4205AF6FC}"/>
    <cellStyle name="Cálculo 13 4 6 3" xfId="10124" xr:uid="{66655DDD-D559-4C61-8E5D-9EB8AB9CF3A5}"/>
    <cellStyle name="Cálculo 13 4 6 3 2" xfId="25232" xr:uid="{B191826C-9E05-42B8-94CA-FFD58FB6FEE9}"/>
    <cellStyle name="Cálculo 13 4 6 4" xfId="15427" xr:uid="{91F7948A-2458-4BEA-802F-97415773DC65}"/>
    <cellStyle name="Cálculo 13 4 6 4 2" xfId="30535" xr:uid="{619E1B8C-B464-4605-9E91-720B2B52FBC8}"/>
    <cellStyle name="Cálculo 13 4 6 5" xfId="18850" xr:uid="{4F9ADE31-AAFA-4647-9E8D-15AC3E875F99}"/>
    <cellStyle name="Cálculo 13 4 7" xfId="4119" xr:uid="{BBA41B96-937D-49F5-82E0-9BDBCB220D94}"/>
    <cellStyle name="Cálculo 13 4 7 2" xfId="6756" xr:uid="{C887BCB2-9EAE-4995-8737-8D34978E63BF}"/>
    <cellStyle name="Cálculo 13 4 7 2 2" xfId="13067" xr:uid="{154A40DD-7F99-4E12-BE67-CC0EC6BA7678}"/>
    <cellStyle name="Cálculo 13 4 7 2 2 2" xfId="28175" xr:uid="{F50932B3-603D-471C-BA3C-6F90572FF296}"/>
    <cellStyle name="Cálculo 13 4 7 2 3" xfId="16741" xr:uid="{A7B86EBA-5D3C-4917-8701-A1684933E733}"/>
    <cellStyle name="Cálculo 13 4 7 2 3 2" xfId="31849" xr:uid="{1ED2B5A1-E710-46D4-A55B-32CD0D7D009A}"/>
    <cellStyle name="Cálculo 13 4 7 2 4" xfId="21864" xr:uid="{EFEB2F99-4058-4CDA-B940-D6E7CFDBABF9}"/>
    <cellStyle name="Cálculo 13 4 7 3" xfId="10501" xr:uid="{A3E27898-745E-4702-83F7-783743C8CB07}"/>
    <cellStyle name="Cálculo 13 4 7 3 2" xfId="25609" xr:uid="{11AB5F05-439C-472A-8EA0-6B49DBE482DC}"/>
    <cellStyle name="Cálculo 13 4 7 4" xfId="16420" xr:uid="{7BA452C0-AEC0-4522-AFFA-5C36E3B807EC}"/>
    <cellStyle name="Cálculo 13 4 7 4 2" xfId="31528" xr:uid="{F1480D27-9397-4DA9-86E6-8FBFC20BF466}"/>
    <cellStyle name="Cálculo 13 4 7 5" xfId="19227" xr:uid="{12924990-EDAE-4CF5-A124-03B13B6D11D9}"/>
    <cellStyle name="Cálculo 13 4 8" xfId="4684" xr:uid="{4E6DC177-B7D0-419B-8134-CD34902AD0D7}"/>
    <cellStyle name="Cálculo 13 4 8 2" xfId="11066" xr:uid="{2D13558B-C091-4468-B0CC-29426479E9F5}"/>
    <cellStyle name="Cálculo 13 4 8 2 2" xfId="26174" xr:uid="{F5FA9935-A1D4-4305-8057-C5F50E5B7760}"/>
    <cellStyle name="Cálculo 13 4 8 3" xfId="15159" xr:uid="{2CCDCDEA-5C4A-4AD4-9407-D6A2A651A2AE}"/>
    <cellStyle name="Cálculo 13 4 8 3 2" xfId="30267" xr:uid="{63EE2703-E532-4F0D-9CCB-BD042CE00338}"/>
    <cellStyle name="Cálculo 13 4 8 4" xfId="19792" xr:uid="{2E51FE0D-B549-4464-8397-4077C507CAA8}"/>
    <cellStyle name="Cálculo 13 4 9" xfId="8545" xr:uid="{1CCFD89A-B4BD-44DE-B20F-0BB63C05F77F}"/>
    <cellStyle name="Cálculo 13 4 9 2" xfId="23653" xr:uid="{0D0BB413-00AB-4A1C-8CEA-873300683A87}"/>
    <cellStyle name="Cálculo 13 5" xfId="2074" xr:uid="{512776C6-3A45-4E8F-86EA-188B4C0C4AFC}"/>
    <cellStyle name="Cálculo 13 5 10" xfId="13606" xr:uid="{D1C953CB-A017-472F-967D-44DEB1DF63AD}"/>
    <cellStyle name="Cálculo 13 5 10 2" xfId="28714" xr:uid="{31D60843-223A-484B-8CB4-4BC32BB7CB0F}"/>
    <cellStyle name="Cálculo 13 5 11" xfId="17299" xr:uid="{45D513EB-38D4-4D23-8999-11FB4D9200C1}"/>
    <cellStyle name="Cálculo 13 5 2" xfId="2834" xr:uid="{E15414A3-FDBE-4754-B99C-4852B2F5E9C9}"/>
    <cellStyle name="Cálculo 13 5 2 2" xfId="5471" xr:uid="{D7265FBB-9834-4792-A317-6FC947115F3B}"/>
    <cellStyle name="Cálculo 13 5 2 2 2" xfId="16167" xr:uid="{E200BC27-C162-4A4E-AA4C-D80232B7342A}"/>
    <cellStyle name="Cálculo 13 5 2 2 2 2" xfId="31275" xr:uid="{FD952AB9-04AE-4A88-8252-5BB2225F44AF}"/>
    <cellStyle name="Cálculo 13 5 2 2 3" xfId="20579" xr:uid="{9E777403-99A8-489B-B207-1A2483B7F108}"/>
    <cellStyle name="Cálculo 13 5 2 3" xfId="14537" xr:uid="{DF95E614-32CA-49C9-8967-7A9F149AEEA4}"/>
    <cellStyle name="Cálculo 13 5 2 3 2" xfId="29645" xr:uid="{17175798-CCE4-4DF1-8BBF-118350142028}"/>
    <cellStyle name="Cálculo 13 5 2 4" xfId="17942" xr:uid="{E7B49C12-3F26-4E7D-93CE-EADAD960C27C}"/>
    <cellStyle name="Cálculo 13 5 3" xfId="3137" xr:uid="{57E29342-7DBB-4262-866C-D04A9957884C}"/>
    <cellStyle name="Cálculo 13 5 3 2" xfId="5774" xr:uid="{16595161-0B92-4065-AAAD-1E87E441582E}"/>
    <cellStyle name="Cálculo 13 5 3 2 2" xfId="12085" xr:uid="{CD21B7E5-BFAA-4CA8-8EF4-5648A13BF769}"/>
    <cellStyle name="Cálculo 13 5 3 2 2 2" xfId="27193" xr:uid="{A046DF40-6030-4653-9D8A-2B2120D3B3A1}"/>
    <cellStyle name="Cálculo 13 5 3 2 3" xfId="7046" xr:uid="{79814CA7-2AD8-41F2-9E98-A16861084476}"/>
    <cellStyle name="Cálculo 13 5 3 2 3 2" xfId="22154" xr:uid="{013F6255-2FEE-4346-A117-B69AEB7E91C6}"/>
    <cellStyle name="Cálculo 13 5 3 2 4" xfId="20882" xr:uid="{72BF6B91-E3E9-4970-9E24-7CCC4A1E6837}"/>
    <cellStyle name="Cálculo 13 5 3 3" xfId="9519" xr:uid="{9D1D5A9F-37AF-490C-9633-E7A94413523A}"/>
    <cellStyle name="Cálculo 13 5 3 3 2" xfId="24627" xr:uid="{4D8DD340-33D0-4B55-BF58-EB83C6700738}"/>
    <cellStyle name="Cálculo 13 5 3 4" xfId="9155" xr:uid="{997B6B33-16FF-4B04-86CE-8CC8080421FC}"/>
    <cellStyle name="Cálculo 13 5 3 4 2" xfId="24263" xr:uid="{FFB29717-A53E-41D4-9925-805ED949C3F6}"/>
    <cellStyle name="Cálculo 13 5 3 5" xfId="18245" xr:uid="{2D561DF1-CE82-4FD2-A930-38C535BA05C4}"/>
    <cellStyle name="Cálculo 13 5 4" xfId="3463" xr:uid="{8F1C28DA-B437-4D68-A777-03FF07F52F63}"/>
    <cellStyle name="Cálculo 13 5 4 2" xfId="6100" xr:uid="{1E3AC939-9993-44BA-9B77-F1FB857838F3}"/>
    <cellStyle name="Cálculo 13 5 4 2 2" xfId="12411" xr:uid="{96AC769A-C41C-4B3C-A3DC-03E7E0FCA1B3}"/>
    <cellStyle name="Cálculo 13 5 4 2 2 2" xfId="27519" xr:uid="{B3C961C6-97B2-4793-AFB0-05DA9A260D6A}"/>
    <cellStyle name="Cálculo 13 5 4 2 3" xfId="15147" xr:uid="{729E5BED-586B-4E11-A206-8C49889130A0}"/>
    <cellStyle name="Cálculo 13 5 4 2 3 2" xfId="30255" xr:uid="{9486ABDF-BBEC-4D56-A268-321D2AE911AE}"/>
    <cellStyle name="Cálculo 13 5 4 2 4" xfId="21208" xr:uid="{5201DBF6-E2F4-424C-9EF0-BD1E17072CD0}"/>
    <cellStyle name="Cálculo 13 5 4 3" xfId="9845" xr:uid="{FCF39D00-945E-40B4-9FA9-0474BEEA3B64}"/>
    <cellStyle name="Cálculo 13 5 4 3 2" xfId="24953" xr:uid="{9E2AE9FB-6AE3-4976-83B7-A72085D062A1}"/>
    <cellStyle name="Cálculo 13 5 4 4" xfId="15520" xr:uid="{1084CF41-074E-4328-93EB-089CA630EE53}"/>
    <cellStyle name="Cálculo 13 5 4 4 2" xfId="30628" xr:uid="{07DEC907-B441-4BBD-90B5-2D9CF6853F41}"/>
    <cellStyle name="Cálculo 13 5 4 5" xfId="18571" xr:uid="{B988CD43-6748-4723-B635-977E638D3012}"/>
    <cellStyle name="Cálculo 13 5 5" xfId="3769" xr:uid="{02D1DD18-F241-4321-8C0E-F922594688B6}"/>
    <cellStyle name="Cálculo 13 5 5 2" xfId="6406" xr:uid="{EF6D3B9C-5BB6-4492-9F79-45115EC55BB0}"/>
    <cellStyle name="Cálculo 13 5 5 2 2" xfId="12717" xr:uid="{5EA93DCF-7BB5-4A30-87DC-690A03A0968B}"/>
    <cellStyle name="Cálculo 13 5 5 2 2 2" xfId="27825" xr:uid="{93FF0554-3B10-4FA1-ACB0-52BD59852971}"/>
    <cellStyle name="Cálculo 13 5 5 2 3" xfId="7454" xr:uid="{2AEABB1B-545B-4702-8315-1E9DCC384510}"/>
    <cellStyle name="Cálculo 13 5 5 2 3 2" xfId="22562" xr:uid="{AA1C0365-B4B1-4003-9733-581A9290E60B}"/>
    <cellStyle name="Cálculo 13 5 5 2 4" xfId="21514" xr:uid="{CF677F2C-BBA6-4CDE-B1AE-C44A13F34A0D}"/>
    <cellStyle name="Cálculo 13 5 5 3" xfId="10151" xr:uid="{144A023C-49B0-42D5-9EF8-298C975A7C50}"/>
    <cellStyle name="Cálculo 13 5 5 3 2" xfId="25259" xr:uid="{33CD2B65-BE6D-4966-A4CD-02F277390E10}"/>
    <cellStyle name="Cálculo 13 5 5 4" xfId="15782" xr:uid="{A26DB31C-6B26-4E49-BB4E-4D485D438674}"/>
    <cellStyle name="Cálculo 13 5 5 4 2" xfId="30890" xr:uid="{D0B9E2E5-724F-4500-B850-EE528BAA6766}"/>
    <cellStyle name="Cálculo 13 5 5 5" xfId="18877" xr:uid="{DAF5B52C-4A98-42D3-B7E3-0FEF7F0828B6}"/>
    <cellStyle name="Cálculo 13 5 6" xfId="4146" xr:uid="{ABA00976-B317-48BC-8430-BB7155E317BD}"/>
    <cellStyle name="Cálculo 13 5 6 2" xfId="6783" xr:uid="{EB564CCF-54BD-49EC-98C5-6F5BAA6C7142}"/>
    <cellStyle name="Cálculo 13 5 6 2 2" xfId="13094" xr:uid="{7F29371D-B2B7-4A58-908B-928190A736DB}"/>
    <cellStyle name="Cálculo 13 5 6 2 2 2" xfId="28202" xr:uid="{0D3B6F17-3A35-4816-8554-083A196E06A4}"/>
    <cellStyle name="Cálculo 13 5 6 2 3" xfId="16768" xr:uid="{273F93D7-002B-4E1A-B1D1-3B11A77EB040}"/>
    <cellStyle name="Cálculo 13 5 6 2 3 2" xfId="31876" xr:uid="{5EB1E5AC-B8AA-4E54-8C3E-EBEBBF94B7BE}"/>
    <cellStyle name="Cálculo 13 5 6 2 4" xfId="21891" xr:uid="{ACBE21D5-97A1-41C5-AB69-09C83CDB127E}"/>
    <cellStyle name="Cálculo 13 5 6 3" xfId="10528" xr:uid="{8A80B1B1-A7C7-4E43-A1AF-AB23D7210292}"/>
    <cellStyle name="Cálculo 13 5 6 3 2" xfId="25636" xr:uid="{3FED6F6A-895B-4F8D-A8F3-04EFBC4E5E51}"/>
    <cellStyle name="Cálculo 13 5 6 4" xfId="14392" xr:uid="{F61A46AA-5AEA-4AF9-8705-B01CA98736AC}"/>
    <cellStyle name="Cálculo 13 5 6 4 2" xfId="29500" xr:uid="{0835E596-FB44-47DC-A4DB-ACCBF18DEA57}"/>
    <cellStyle name="Cálculo 13 5 6 5" xfId="19254" xr:uid="{930660AA-4D66-45DA-AED7-DBE9CD15E52D}"/>
    <cellStyle name="Cálculo 13 5 7" xfId="4711" xr:uid="{B994E307-A0AE-4197-813D-79EE3C31BECA}"/>
    <cellStyle name="Cálculo 13 5 7 2" xfId="11093" xr:uid="{0A7C3EA1-AEF9-4CA0-89FF-7A8032BB8326}"/>
    <cellStyle name="Cálculo 13 5 7 2 2" xfId="26201" xr:uid="{AC7DC18E-38E1-43C6-A4C1-3A5ABF48CDBE}"/>
    <cellStyle name="Cálculo 13 5 7 3" xfId="13661" xr:uid="{CE4B7F5B-E4C0-44CB-B0DE-6E15E48EB8E8}"/>
    <cellStyle name="Cálculo 13 5 7 3 2" xfId="28769" xr:uid="{B269FD36-269B-43A4-8A6F-D5C164D028DA}"/>
    <cellStyle name="Cálculo 13 5 7 4" xfId="19819" xr:uid="{CC4604A3-1A11-4E41-97DD-ADD196B93605}"/>
    <cellStyle name="Cálculo 13 5 8" xfId="8572" xr:uid="{785EE629-6129-43B1-88D7-9B9375FC8899}"/>
    <cellStyle name="Cálculo 13 5 8 2" xfId="23680" xr:uid="{1CFA1530-0F72-41C5-A874-60C4129A76F7}"/>
    <cellStyle name="Cálculo 13 5 9" xfId="13514" xr:uid="{E9367CB0-C3AD-469B-BC7E-94A12E863A98}"/>
    <cellStyle name="Cálculo 13 5 9 2" xfId="28622" xr:uid="{B941B89A-3F54-4043-A398-019FA62AC62C}"/>
    <cellStyle name="Cálculo 14" xfId="754" xr:uid="{00000000-0005-0000-0000-0000F2020000}"/>
    <cellStyle name="Cálculo 14 2" xfId="1828" xr:uid="{BB0B9F26-3E2E-42EC-B417-E319AA7C336A}"/>
    <cellStyle name="Cálculo 14 2 10" xfId="8329" xr:uid="{83F08738-DE4B-4DEA-BE98-B9F4B6BB5EC1}"/>
    <cellStyle name="Cálculo 14 2 10 2" xfId="23437" xr:uid="{591E3DE3-FF03-4897-BD34-D04616F005E6}"/>
    <cellStyle name="Cálculo 14 2 11" xfId="14757" xr:uid="{838FF48D-A913-48CD-B4D6-6EF2BE9D6373}"/>
    <cellStyle name="Cálculo 14 2 11 2" xfId="29865" xr:uid="{884C6FED-E62E-4CDF-A0CD-36CCE7178063}"/>
    <cellStyle name="Cálculo 14 2 12" xfId="7550" xr:uid="{D9D775DC-5903-439A-BFC3-3CC0B60AC66F}"/>
    <cellStyle name="Cálculo 14 2 12 2" xfId="22658" xr:uid="{DA61ABF8-6AFF-43C9-AEE1-C231CF10329D}"/>
    <cellStyle name="Cálculo 14 2 13" xfId="17053" xr:uid="{AB0430FD-237E-488E-9A43-700724AFA9B9}"/>
    <cellStyle name="Cálculo 14 2 2" xfId="2388" xr:uid="{87BA81E1-5D99-4A56-8E0A-2ADB564C3760}"/>
    <cellStyle name="Cálculo 14 2 2 2" xfId="5025" xr:uid="{D219DEC8-3BAA-48DF-AEBA-B80B63F6FAE9}"/>
    <cellStyle name="Cálculo 14 2 2 2 2" xfId="11389" xr:uid="{BCA7A9FE-FEC1-4F02-8A37-EC219EAE11A0}"/>
    <cellStyle name="Cálculo 14 2 2 2 2 2" xfId="26497" xr:uid="{51AF9358-0878-4EB7-A0E0-C1AD8F61223D}"/>
    <cellStyle name="Cálculo 14 2 2 2 3" xfId="16394" xr:uid="{7E092741-4FA4-4AB5-973B-ECA09F1F0099}"/>
    <cellStyle name="Cálculo 14 2 2 2 3 2" xfId="31502" xr:uid="{C42BD59E-930E-4491-92C5-27526A224DB5}"/>
    <cellStyle name="Cálculo 14 2 2 2 4" xfId="20133" xr:uid="{31E1FB34-8563-4055-8DDD-C6F8791BF40F}"/>
    <cellStyle name="Cálculo 14 2 2 3" xfId="8855" xr:uid="{576B36CA-917C-4E50-B4B5-AD87B78DC6B2}"/>
    <cellStyle name="Cálculo 14 2 2 3 2" xfId="23963" xr:uid="{22802AD5-0CAD-477F-ABFD-F5AA75645BC5}"/>
    <cellStyle name="Cálculo 14 2 3" xfId="2232" xr:uid="{F3BED53C-1885-4357-A5B0-F16C8C18A933}"/>
    <cellStyle name="Cálculo 14 2 3 2" xfId="4869" xr:uid="{53A8444E-7CC5-42A9-813D-DCDAF0DE255E}"/>
    <cellStyle name="Cálculo 14 2 3 2 2" xfId="8471" xr:uid="{BEFC7535-A209-434F-9D99-97BFBE08CDED}"/>
    <cellStyle name="Cálculo 14 2 3 2 2 2" xfId="23579" xr:uid="{F3D33686-B0A7-4692-9EE0-63E927425F79}"/>
    <cellStyle name="Cálculo 14 2 3 2 3" xfId="19977" xr:uid="{DCC1ADE8-0B04-4AAA-8A56-82F11167B98E}"/>
    <cellStyle name="Cálculo 14 2 3 3" xfId="15722" xr:uid="{2B58ABB9-AD8B-4BC4-953C-CF8D05B0C339}"/>
    <cellStyle name="Cálculo 14 2 3 3 2" xfId="30830" xr:uid="{0DD10434-F74C-44DA-BBAF-D8623BBD3CA5}"/>
    <cellStyle name="Cálculo 14 2 3 4" xfId="17457" xr:uid="{E97EB8B9-1069-4865-81E4-1413DD94E05B}"/>
    <cellStyle name="Cálculo 14 2 4" xfId="2922" xr:uid="{C800217E-753D-4992-A633-195311D33079}"/>
    <cellStyle name="Cálculo 14 2 4 2" xfId="5559" xr:uid="{B8E8F62C-4A32-4ADE-B5B4-C7A0AEA7851B}"/>
    <cellStyle name="Cálculo 14 2 4 2 2" xfId="11870" xr:uid="{4AB49525-F5CC-47E0-B62C-13A9150DDCB9}"/>
    <cellStyle name="Cálculo 14 2 4 2 2 2" xfId="26978" xr:uid="{0EA2C183-522E-4D53-99C9-99F208B342D9}"/>
    <cellStyle name="Cálculo 14 2 4 2 3" xfId="14880" xr:uid="{8E85CA4B-6F58-4D61-B8FF-2107AE4153DF}"/>
    <cellStyle name="Cálculo 14 2 4 2 3 2" xfId="29988" xr:uid="{F5A64B18-6EC2-4927-88F7-E002F30144FC}"/>
    <cellStyle name="Cálculo 14 2 4 2 4" xfId="20667" xr:uid="{ECDED0A5-2401-494E-B720-256AC4383FE9}"/>
    <cellStyle name="Cálculo 14 2 4 3" xfId="9304" xr:uid="{7D075AE5-1F16-4287-BAAD-3B05C738FBCA}"/>
    <cellStyle name="Cálculo 14 2 4 3 2" xfId="24412" xr:uid="{020AC388-15BE-4A68-83DD-64CEA92F21C4}"/>
    <cellStyle name="Cálculo 14 2 4 4" xfId="14949" xr:uid="{4B1AED39-7FAA-467A-BD58-09A16B9CAD63}"/>
    <cellStyle name="Cálculo 14 2 4 4 2" xfId="30057" xr:uid="{9DA7519D-A446-48C2-843A-EF961863D96A}"/>
    <cellStyle name="Cálculo 14 2 4 5" xfId="18030" xr:uid="{13F90318-FF4C-4F1B-8800-A6A498768DA0}"/>
    <cellStyle name="Cálculo 14 2 5" xfId="3248" xr:uid="{D85D4E09-F5CB-4102-942E-B7210D0829D5}"/>
    <cellStyle name="Cálculo 14 2 5 2" xfId="5885" xr:uid="{DE79EA58-B39D-43AC-B907-829759800127}"/>
    <cellStyle name="Cálculo 14 2 5 2 2" xfId="12196" xr:uid="{3FC9D4D1-1D24-4814-9083-EED36D137FBC}"/>
    <cellStyle name="Cálculo 14 2 5 2 2 2" xfId="27304" xr:uid="{F7B079AE-DD84-4D5F-974B-42D87CA99352}"/>
    <cellStyle name="Cálculo 14 2 5 2 3" xfId="14384" xr:uid="{9A2817A7-CF3E-4BFD-A11C-85BA77AF60DF}"/>
    <cellStyle name="Cálculo 14 2 5 2 3 2" xfId="29492" xr:uid="{3FB0B399-56C9-4756-9B62-3525D49A09CF}"/>
    <cellStyle name="Cálculo 14 2 5 2 4" xfId="20993" xr:uid="{B4DDC6F6-5A9C-49DF-8EB2-EDAE762BC00A}"/>
    <cellStyle name="Cálculo 14 2 5 3" xfId="9630" xr:uid="{3EFF2C9A-D008-4208-AB14-1A8CAF0A9746}"/>
    <cellStyle name="Cálculo 14 2 5 3 2" xfId="24738" xr:uid="{EF607D12-8E3D-42C4-B17B-F0CEF59565BD}"/>
    <cellStyle name="Cálculo 14 2 5 4" xfId="8164" xr:uid="{228A2635-117F-4F4D-A653-60A9C4046D21}"/>
    <cellStyle name="Cálculo 14 2 5 4 2" xfId="23272" xr:uid="{F47C10F9-A39B-4C60-A9BA-27BB4906E648}"/>
    <cellStyle name="Cálculo 14 2 5 5" xfId="18356" xr:uid="{B84DBE11-B0DD-4BDE-877B-4D2B34D79EA5}"/>
    <cellStyle name="Cálculo 14 2 6" xfId="3554" xr:uid="{95712C53-8497-4D1C-BCD7-00A917337A60}"/>
    <cellStyle name="Cálculo 14 2 6 2" xfId="6191" xr:uid="{DAE130B8-6BCA-4DD7-AD1C-58FB922EE598}"/>
    <cellStyle name="Cálculo 14 2 6 2 2" xfId="12502" xr:uid="{E097C923-9BD8-4A68-983A-F53441B6FA94}"/>
    <cellStyle name="Cálculo 14 2 6 2 2 2" xfId="27610" xr:uid="{E130B1D4-1502-406D-8EF9-2D38BA55C274}"/>
    <cellStyle name="Cálculo 14 2 6 2 3" xfId="15157" xr:uid="{7EF359E0-7D0E-4056-9F9E-9629E4CD1793}"/>
    <cellStyle name="Cálculo 14 2 6 2 3 2" xfId="30265" xr:uid="{01739E73-62BE-42FA-8813-D1FF7AB65BA2}"/>
    <cellStyle name="Cálculo 14 2 6 2 4" xfId="21299" xr:uid="{20E9BC98-0D48-4FF0-A821-E44690C4507D}"/>
    <cellStyle name="Cálculo 14 2 6 3" xfId="9936" xr:uid="{EE337CFF-502D-4BD0-AFA9-D073A37C3A80}"/>
    <cellStyle name="Cálculo 14 2 6 3 2" xfId="25044" xr:uid="{90BA3A6D-9D37-4F51-9C44-E134287E423E}"/>
    <cellStyle name="Cálculo 14 2 6 4" xfId="15703" xr:uid="{2E4AA524-C07D-4BF4-B33C-89805E89B2D2}"/>
    <cellStyle name="Cálculo 14 2 6 4 2" xfId="30811" xr:uid="{D8B30344-826C-4CBF-8B47-6074F5202E5B}"/>
    <cellStyle name="Cálculo 14 2 6 5" xfId="18662" xr:uid="{A6B0BFB7-D343-4CA1-A33E-0BB12EB68413}"/>
    <cellStyle name="Cálculo 14 2 7" xfId="3900" xr:uid="{1840D81D-2D92-40D1-BBC9-4087D28942A6}"/>
    <cellStyle name="Cálculo 14 2 7 2" xfId="6537" xr:uid="{22AB2273-0D8D-4838-8D2D-37511FC13DFF}"/>
    <cellStyle name="Cálculo 14 2 7 2 2" xfId="12848" xr:uid="{7958DD64-42AF-4CEB-9DD1-47E747D4F7B6}"/>
    <cellStyle name="Cálculo 14 2 7 2 2 2" xfId="27956" xr:uid="{3D628F87-BCBD-4DEA-B01C-1AFFB37A2570}"/>
    <cellStyle name="Cálculo 14 2 7 2 3" xfId="14604" xr:uid="{E6562705-BEAC-4842-86B4-A55AB84D4639}"/>
    <cellStyle name="Cálculo 14 2 7 2 3 2" xfId="29712" xr:uid="{878C4519-A817-4C4A-A9A6-4E2334A99F43}"/>
    <cellStyle name="Cálculo 14 2 7 2 4" xfId="21645" xr:uid="{2636BFE1-E1CB-431A-A2FF-E1C00FE782C0}"/>
    <cellStyle name="Cálculo 14 2 7 3" xfId="10282" xr:uid="{52E98761-A4FC-4AD9-A293-64B622C45F65}"/>
    <cellStyle name="Cálculo 14 2 7 3 2" xfId="25390" xr:uid="{1DF4BA26-86FE-4274-87FE-90FF32A1D5E0}"/>
    <cellStyle name="Cálculo 14 2 7 4" xfId="16230" xr:uid="{B379DE23-DEBB-4A1D-93D5-91F958821D11}"/>
    <cellStyle name="Cálculo 14 2 7 4 2" xfId="31338" xr:uid="{FC1CD72D-5CFA-4B4D-A3BE-38AC2C538E3C}"/>
    <cellStyle name="Cálculo 14 2 7 5" xfId="19008" xr:uid="{06ABE923-2995-4EEF-940D-CCFC63B0E618}"/>
    <cellStyle name="Cálculo 14 2 8" xfId="4264" xr:uid="{E9E9F1E4-BD66-4616-8921-085445D972E4}"/>
    <cellStyle name="Cálculo 14 2 8 2" xfId="6901" xr:uid="{197A1F8B-72DD-4258-999E-17ACE29C7FCC}"/>
    <cellStyle name="Cálculo 14 2 8 2 2" xfId="13212" xr:uid="{9E52D25D-C5EE-4A03-B495-17A5638575BD}"/>
    <cellStyle name="Cálculo 14 2 8 2 2 2" xfId="28320" xr:uid="{E00CF143-CA89-4833-A60C-3486FFD24256}"/>
    <cellStyle name="Cálculo 14 2 8 2 3" xfId="16876" xr:uid="{5C175C75-D2E5-46B5-A8AC-E713FE903EE4}"/>
    <cellStyle name="Cálculo 14 2 8 2 3 2" xfId="31984" xr:uid="{1A267BF9-1245-4EB9-A026-AC17E3F32EF3}"/>
    <cellStyle name="Cálculo 14 2 8 2 4" xfId="22009" xr:uid="{831D73CA-B610-47B4-BA99-35BA1CE23453}"/>
    <cellStyle name="Cálculo 14 2 8 3" xfId="10646" xr:uid="{9B18081B-BD00-4E69-9832-18C518A46E7A}"/>
    <cellStyle name="Cálculo 14 2 8 3 2" xfId="25754" xr:uid="{9636C9A3-E98E-4118-837B-4CC1C197BD12}"/>
    <cellStyle name="Cálculo 14 2 8 4" xfId="16419" xr:uid="{12B08102-2152-4852-8647-22DDAB32394B}"/>
    <cellStyle name="Cálculo 14 2 8 4 2" xfId="31527" xr:uid="{26BE8D4A-5AE3-4D3D-A8E4-ACFB6E174A90}"/>
    <cellStyle name="Cálculo 14 2 8 5" xfId="19372" xr:uid="{E010150B-6439-443E-A761-C0991E2DAE11}"/>
    <cellStyle name="Cálculo 14 2 9" xfId="4465" xr:uid="{9A824BA6-20B7-4E2B-99C9-EFC75680084C}"/>
    <cellStyle name="Cálculo 14 2 9 2" xfId="10847" xr:uid="{7764725E-62B4-4C97-9AB6-BB881A4D41FB}"/>
    <cellStyle name="Cálculo 14 2 9 2 2" xfId="25955" xr:uid="{01748E69-C8B9-4266-92D2-46FE68B7560C}"/>
    <cellStyle name="Cálculo 14 2 9 3" xfId="9290" xr:uid="{ADCDCB55-B35B-4044-9723-B76C75B185D1}"/>
    <cellStyle name="Cálculo 14 2 9 3 2" xfId="24398" xr:uid="{81138C4B-A260-4EB9-94DB-BE40F84B8174}"/>
    <cellStyle name="Cálculo 14 2 9 4" xfId="19573" xr:uid="{58D25518-AACB-48A6-BEF9-FF5EE9E76DAB}"/>
    <cellStyle name="Cálculo 14 3" xfId="1811" xr:uid="{C7791715-FFB0-41EA-B00F-1512505C1417}"/>
    <cellStyle name="Cálculo 14 3 10" xfId="11784" xr:uid="{79A12093-1D19-4B97-B5C5-629544C9855B}"/>
    <cellStyle name="Cálculo 14 3 10 2" xfId="26892" xr:uid="{D43F38C3-B6C7-4C55-9C3E-AEFD28D4C163}"/>
    <cellStyle name="Cálculo 14 3 11" xfId="15959" xr:uid="{B42407EF-65A3-47E7-8F23-0FC623E2127C}"/>
    <cellStyle name="Cálculo 14 3 11 2" xfId="31067" xr:uid="{70920159-219A-4069-8667-32B0A2DF6B76}"/>
    <cellStyle name="Cálculo 14 3 12" xfId="17036" xr:uid="{6E56681C-D753-48A2-9D9B-D14639D90646}"/>
    <cellStyle name="Cálculo 14 3 2" xfId="2371" xr:uid="{82AF0147-A94A-4260-A191-9F79C7E1680C}"/>
    <cellStyle name="Cálculo 14 3 2 2" xfId="5008" xr:uid="{AB1BA606-C4B4-4EF0-8BD1-58CA58DEB384}"/>
    <cellStyle name="Cálculo 14 3 2 2 2" xfId="11372" xr:uid="{64F00A30-2D3D-4C86-9C0B-C22D184941BF}"/>
    <cellStyle name="Cálculo 14 3 2 2 2 2" xfId="26480" xr:uid="{CB973CE1-6A35-4587-A318-564A65ECAD5C}"/>
    <cellStyle name="Cálculo 14 3 2 2 3" xfId="14143" xr:uid="{EBD34292-D9D4-4D13-B03D-933313FAE1DB}"/>
    <cellStyle name="Cálculo 14 3 2 2 3 2" xfId="29251" xr:uid="{BBF2668E-EED5-42A0-A2CD-7B410A492D61}"/>
    <cellStyle name="Cálculo 14 3 2 2 4" xfId="20116" xr:uid="{B6FAEB27-DEE9-4F8D-88FF-EB82AC6E19AC}"/>
    <cellStyle name="Cálculo 14 3 2 3" xfId="8838" xr:uid="{B2969F06-9993-499B-8050-54DDF414F5DA}"/>
    <cellStyle name="Cálculo 14 3 2 3 2" xfId="23946" xr:uid="{DC4AB7AC-69C5-489B-857A-7C24EF0DCB0D}"/>
    <cellStyle name="Cálculo 14 3 2 4" xfId="15062" xr:uid="{C99545E6-DFB3-40DB-8664-34991C5028A7}"/>
    <cellStyle name="Cálculo 14 3 2 4 2" xfId="30170" xr:uid="{9341EB03-BC77-4CAF-B716-157D18D70B73}"/>
    <cellStyle name="Cálculo 14 3 2 5" xfId="7651" xr:uid="{39C874F2-483C-43BB-BD38-3851216BFDDB}"/>
    <cellStyle name="Cálculo 14 3 2 5 2" xfId="22759" xr:uid="{78B865C2-4FE2-476A-8EAB-F21B9A02B2D7}"/>
    <cellStyle name="Cálculo 14 3 2 6" xfId="17579" xr:uid="{2FA99612-F9DB-4FB2-949A-A58CE56D0808}"/>
    <cellStyle name="Cálculo 14 3 3" xfId="2249" xr:uid="{108E1F15-2F9B-4C3A-A3A8-765560288A51}"/>
    <cellStyle name="Cálculo 14 3 3 2" xfId="4886" xr:uid="{B1E6A6D1-557C-46CA-85B8-5BECD3736156}"/>
    <cellStyle name="Cálculo 14 3 3 2 2" xfId="15760" xr:uid="{C94C870B-EC63-4A90-B935-566E635C6547}"/>
    <cellStyle name="Cálculo 14 3 3 2 2 2" xfId="30868" xr:uid="{4A24AAA2-5CC8-441C-AB92-BF6FB7A0350D}"/>
    <cellStyle name="Cálculo 14 3 3 2 3" xfId="19994" xr:uid="{155CD39D-E664-49AB-A27B-B8C624CD4D7B}"/>
    <cellStyle name="Cálculo 14 3 3 3" xfId="15376" xr:uid="{70B664EC-4241-4D21-AC52-1D32278E9D90}"/>
    <cellStyle name="Cálculo 14 3 3 3 2" xfId="30484" xr:uid="{E2FD8A08-F7CA-4B4F-88A6-546E0C8C6292}"/>
    <cellStyle name="Cálculo 14 3 3 4" xfId="17474" xr:uid="{18462C2A-03A4-419F-9E75-10DC2D385B21}"/>
    <cellStyle name="Cálculo 14 3 4" xfId="2647" xr:uid="{EA494880-1FFB-48B4-81A6-F18181A55237}"/>
    <cellStyle name="Cálculo 14 3 4 2" xfId="5284" xr:uid="{D43FC797-2799-45E7-B11F-BF489368DF4D}"/>
    <cellStyle name="Cálculo 14 3 4 2 2" xfId="11648" xr:uid="{9B7455A6-3A36-41E0-A2E3-CDE182CA8CE6}"/>
    <cellStyle name="Cálculo 14 3 4 2 2 2" xfId="26756" xr:uid="{4C639304-71E9-460C-B607-145DC84FFDA3}"/>
    <cellStyle name="Cálculo 14 3 4 2 3" xfId="13627" xr:uid="{02DED2F8-6C4E-4226-9B9F-F51FA5E53892}"/>
    <cellStyle name="Cálculo 14 3 4 2 3 2" xfId="28735" xr:uid="{FAA5E05F-ED18-4F43-AA76-517F0C077D2B}"/>
    <cellStyle name="Cálculo 14 3 4 2 4" xfId="20392" xr:uid="{52B2C528-1564-4411-8CB8-749665D2106C}"/>
    <cellStyle name="Cálculo 14 3 4 3" xfId="9114" xr:uid="{62BC25A1-0591-42D6-A641-8FD9E6F84A43}"/>
    <cellStyle name="Cálculo 14 3 4 3 2" xfId="24222" xr:uid="{FE1D939C-DD08-499B-868D-A9A22507E5B3}"/>
    <cellStyle name="Cálculo 14 3 4 4" xfId="16493" xr:uid="{E472AFC6-EDF6-4561-8220-2CCF25D8ACE5}"/>
    <cellStyle name="Cálculo 14 3 4 4 2" xfId="31601" xr:uid="{293A819C-58D0-4E47-9321-46E01A1EFFA8}"/>
    <cellStyle name="Cálculo 14 3 4 5" xfId="17755" xr:uid="{3C1AA575-1AE7-4151-815A-D7C0A295552D}"/>
    <cellStyle name="Cálculo 14 3 5" xfId="3231" xr:uid="{E221F0C1-0E6C-4058-9A70-6FC713E1B225}"/>
    <cellStyle name="Cálculo 14 3 5 2" xfId="5868" xr:uid="{8C800270-75E8-4A2D-8FF4-2EE7CBA36EEA}"/>
    <cellStyle name="Cálculo 14 3 5 2 2" xfId="12179" xr:uid="{D064A583-B318-40F7-9B02-71057FDBCF55}"/>
    <cellStyle name="Cálculo 14 3 5 2 2 2" xfId="27287" xr:uid="{1C52EFD5-DA45-4068-869D-CF7CC909F288}"/>
    <cellStyle name="Cálculo 14 3 5 2 3" xfId="14042" xr:uid="{0E9A0426-DA8C-4C58-9E1B-902F81735A4A}"/>
    <cellStyle name="Cálculo 14 3 5 2 3 2" xfId="29150" xr:uid="{68DF5D2E-414C-44CF-8887-9072F363F41E}"/>
    <cellStyle name="Cálculo 14 3 5 2 4" xfId="20976" xr:uid="{E34F25BE-45FE-43E6-937C-8EC4E5EEBDA3}"/>
    <cellStyle name="Cálculo 14 3 5 3" xfId="9613" xr:uid="{869018D4-50DA-4F66-BFAB-5AD736AD26FA}"/>
    <cellStyle name="Cálculo 14 3 5 3 2" xfId="24721" xr:uid="{38B8884A-83CD-4DEE-9F94-BEE949D55C87}"/>
    <cellStyle name="Cálculo 14 3 5 4" xfId="14007" xr:uid="{3AF37093-8C62-4CDC-9E7C-19B78D721FCD}"/>
    <cellStyle name="Cálculo 14 3 5 4 2" xfId="29115" xr:uid="{0C9A5F96-060B-42DD-A34D-69A959A47070}"/>
    <cellStyle name="Cálculo 14 3 5 5" xfId="18339" xr:uid="{5166868B-E25E-4F74-8901-59310171F2DC}"/>
    <cellStyle name="Cálculo 14 3 6" xfId="2313" xr:uid="{0B182E2E-05F8-4707-B190-5585D89092E6}"/>
    <cellStyle name="Cálculo 14 3 6 2" xfId="4950" xr:uid="{5A5F7FC6-6C2E-4A7F-8C31-708BA25A31C5}"/>
    <cellStyle name="Cálculo 14 3 6 2 2" xfId="11314" xr:uid="{0D6903B2-2544-4DE5-BDE2-84E04AE7C1F1}"/>
    <cellStyle name="Cálculo 14 3 6 2 2 2" xfId="26422" xr:uid="{FF744516-9E4C-444C-AD37-93B9F7F8B1A7}"/>
    <cellStyle name="Cálculo 14 3 6 2 3" xfId="7094" xr:uid="{2B9A1FF3-2596-4A20-832C-CEFDE932F021}"/>
    <cellStyle name="Cálculo 14 3 6 2 3 2" xfId="22202" xr:uid="{F5F1B05F-0EF8-4589-8B32-92A2CE01E669}"/>
    <cellStyle name="Cálculo 14 3 6 2 4" xfId="20058" xr:uid="{F2DD6446-B054-4FEE-AB45-2A0ED035DB50}"/>
    <cellStyle name="Cálculo 14 3 6 3" xfId="8780" xr:uid="{3E1BE181-D462-4D08-A758-1642639AD63C}"/>
    <cellStyle name="Cálculo 14 3 6 3 2" xfId="23888" xr:uid="{9C7969D6-070E-44F6-B02C-6A4E41FD3CCB}"/>
    <cellStyle name="Cálculo 14 3 6 4" xfId="15983" xr:uid="{F6413574-D1A7-43A7-98BD-4E8B8D638F78}"/>
    <cellStyle name="Cálculo 14 3 6 4 2" xfId="31091" xr:uid="{DF5234D7-630B-4B22-9FCB-7DA6FA55D702}"/>
    <cellStyle name="Cálculo 14 3 6 5" xfId="17538" xr:uid="{5424F98C-6B87-492A-8EFC-D25374077FA4}"/>
    <cellStyle name="Cálculo 14 3 7" xfId="3883" xr:uid="{4935C6FB-553E-48D2-91DB-71A6573C06B4}"/>
    <cellStyle name="Cálculo 14 3 7 2" xfId="6520" xr:uid="{602A279A-2397-4099-A3DC-487780824268}"/>
    <cellStyle name="Cálculo 14 3 7 2 2" xfId="12831" xr:uid="{184D0906-25F8-420D-B7F2-52D8E9DA59F3}"/>
    <cellStyle name="Cálculo 14 3 7 2 2 2" xfId="27939" xr:uid="{0B461182-2C51-4690-9B27-0F94AEF11642}"/>
    <cellStyle name="Cálculo 14 3 7 2 3" xfId="14388" xr:uid="{53080044-72B5-4513-835E-6ABDFF749688}"/>
    <cellStyle name="Cálculo 14 3 7 2 3 2" xfId="29496" xr:uid="{258B433E-01F7-4A6B-A79F-E41BA0839A78}"/>
    <cellStyle name="Cálculo 14 3 7 2 4" xfId="21628" xr:uid="{72210C64-3DAD-4439-9FA3-303C880AA9F0}"/>
    <cellStyle name="Cálculo 14 3 7 3" xfId="10265" xr:uid="{A8534B6A-C68F-43C5-9FE5-67D6EF5E243A}"/>
    <cellStyle name="Cálculo 14 3 7 3 2" xfId="25373" xr:uid="{C1A735CD-016B-4E8D-B705-A557395A6F74}"/>
    <cellStyle name="Cálculo 14 3 7 4" xfId="13853" xr:uid="{5CB3F8DB-CE12-4844-A972-23B86E40B8C1}"/>
    <cellStyle name="Cálculo 14 3 7 4 2" xfId="28961" xr:uid="{20EB522A-B9FD-4B55-9CE6-157087E53B54}"/>
    <cellStyle name="Cálculo 14 3 7 5" xfId="18991" xr:uid="{694BB0EC-64F0-49CF-A567-FE699991EA8B}"/>
    <cellStyle name="Cálculo 14 3 8" xfId="4448" xr:uid="{7A094BB0-5860-45E1-A26F-E92680206402}"/>
    <cellStyle name="Cálculo 14 3 8 2" xfId="10830" xr:uid="{232F8271-54A8-499F-9160-31696BD8BAF2}"/>
    <cellStyle name="Cálculo 14 3 8 2 2" xfId="25938" xr:uid="{35A6E185-D8DA-4FD1-BE24-6FE5BC128274}"/>
    <cellStyle name="Cálculo 14 3 8 3" xfId="14465" xr:uid="{CB1BA45F-17E7-4FCC-B626-B2B671215080}"/>
    <cellStyle name="Cálculo 14 3 8 3 2" xfId="29573" xr:uid="{F0CEB33E-1371-4D05-943E-92AB33594CB4}"/>
    <cellStyle name="Cálculo 14 3 8 4" xfId="19556" xr:uid="{CC5FA481-A554-47A1-8FD2-1E98FAC29CAD}"/>
    <cellStyle name="Cálculo 14 3 9" xfId="8312" xr:uid="{99FB3158-A884-4614-A3D2-04C638CEF41F}"/>
    <cellStyle name="Cálculo 14 3 9 2" xfId="23420" xr:uid="{91F5DBCB-6964-4FC0-8BBA-8A488D5DD132}"/>
    <cellStyle name="Cálculo 14 4" xfId="2048" xr:uid="{BBAF146C-FB5B-42C1-BA1B-A9600425CCF5}"/>
    <cellStyle name="Cálculo 14 4 10" xfId="14335" xr:uid="{05D8DCA9-5753-4B21-B831-A5B6A28F4EDC}"/>
    <cellStyle name="Cálculo 14 4 10 2" xfId="29443" xr:uid="{498838E2-CB95-4834-95C5-F04204EE5E46}"/>
    <cellStyle name="Cálculo 14 4 11" xfId="14962" xr:uid="{9895BB45-17D9-4ABF-80A1-FCDB55EF1D96}"/>
    <cellStyle name="Cálculo 14 4 11 2" xfId="30070" xr:uid="{497CBBD8-2B63-4E7F-A273-227A8ED61101}"/>
    <cellStyle name="Cálculo 14 4 12" xfId="17273" xr:uid="{25D90483-B8D9-446A-A950-54A8B2C491BB}"/>
    <cellStyle name="Cálculo 14 4 2" xfId="2555" xr:uid="{D65F4083-0A94-4B40-8B15-8DEF5DA3C06D}"/>
    <cellStyle name="Cálculo 14 4 2 2" xfId="5192" xr:uid="{E4FFA2FA-99EF-4217-9226-7E3AD07CA15B}"/>
    <cellStyle name="Cálculo 14 4 2 2 2" xfId="11556" xr:uid="{38250CE3-9B2C-45A5-8EA0-67AD5656DFEE}"/>
    <cellStyle name="Cálculo 14 4 2 2 2 2" xfId="26664" xr:uid="{3F3B4EFB-C65D-418F-BBFA-1735331A289B}"/>
    <cellStyle name="Cálculo 14 4 2 2 3" xfId="15238" xr:uid="{64DDEE16-26D3-444E-890B-6B00028CABCC}"/>
    <cellStyle name="Cálculo 14 4 2 2 3 2" xfId="30346" xr:uid="{7B4A4820-278E-43C3-9AA5-313C584096E7}"/>
    <cellStyle name="Cálculo 14 4 2 2 4" xfId="20300" xr:uid="{47D6BF13-6868-4D28-8BA1-FEE50210E1D1}"/>
    <cellStyle name="Cálculo 14 4 2 3" xfId="9022" xr:uid="{E4753FF5-4673-432F-BBBE-D8261FAD05F8}"/>
    <cellStyle name="Cálculo 14 4 2 3 2" xfId="24130" xr:uid="{A0F0AAF9-460E-4616-86D9-4D8F16D655ED}"/>
    <cellStyle name="Cálculo 14 4 2 4" xfId="8121" xr:uid="{D45A86B5-A3EA-4AA6-B912-FA533BCDCEAE}"/>
    <cellStyle name="Cálculo 14 4 2 4 2" xfId="23229" xr:uid="{4D0544F4-45D2-4FF2-B534-4EB20F3506AC}"/>
    <cellStyle name="Cálculo 14 4 2 5" xfId="7831" xr:uid="{7FC5EE90-23E1-4432-9B80-CABD7D99D16D}"/>
    <cellStyle name="Cálculo 14 4 2 5 2" xfId="22939" xr:uid="{18BB2C7E-9277-4841-8F46-EE961B018042}"/>
    <cellStyle name="Cálculo 14 4 2 6" xfId="17663" xr:uid="{9898B6F7-74D0-41F2-8A7A-B24C8F3C0C83}"/>
    <cellStyle name="Cálculo 14 4 3" xfId="2808" xr:uid="{E8FFCA94-2790-40D8-8123-FA4267FD9CD0}"/>
    <cellStyle name="Cálculo 14 4 3 2" xfId="5445" xr:uid="{84712AEA-CD5E-4D85-AE86-9C51EFDE1649}"/>
    <cellStyle name="Cálculo 14 4 3 2 2" xfId="14703" xr:uid="{AC551679-6039-4EA7-9EF6-069834809BC6}"/>
    <cellStyle name="Cálculo 14 4 3 2 2 2" xfId="29811" xr:uid="{A08F7363-6EFF-4D99-8AE6-B81AFC951E26}"/>
    <cellStyle name="Cálculo 14 4 3 2 3" xfId="20553" xr:uid="{3F8422A6-B968-4FE8-B139-776806ED1130}"/>
    <cellStyle name="Cálculo 14 4 3 3" xfId="16032" xr:uid="{850BEA18-B710-463E-BC33-E71D265F7FB7}"/>
    <cellStyle name="Cálculo 14 4 3 3 2" xfId="31140" xr:uid="{E51B8C93-17D3-4FA3-A8F9-1C16F4B30F65}"/>
    <cellStyle name="Cálculo 14 4 3 4" xfId="17916" xr:uid="{4F87C357-2714-4EBE-977F-C498CB7BC401}"/>
    <cellStyle name="Cálculo 14 4 4" xfId="3111" xr:uid="{9E45789E-52B8-4FCC-B657-61E493C6484F}"/>
    <cellStyle name="Cálculo 14 4 4 2" xfId="5748" xr:uid="{643A4B1E-6C94-455F-BA2D-3D178D4998C5}"/>
    <cellStyle name="Cálculo 14 4 4 2 2" xfId="12059" xr:uid="{2CEFB07D-DBDE-4051-A83A-6CAC1A7F76F7}"/>
    <cellStyle name="Cálculo 14 4 4 2 2 2" xfId="27167" xr:uid="{30678B08-2203-4462-B522-A782EC3067E2}"/>
    <cellStyle name="Cálculo 14 4 4 2 3" xfId="14100" xr:uid="{1928E3BE-9C00-41AF-80A0-7ED3E77052AA}"/>
    <cellStyle name="Cálculo 14 4 4 2 3 2" xfId="29208" xr:uid="{3B78812F-E894-4235-88AF-8CA15EE826FA}"/>
    <cellStyle name="Cálculo 14 4 4 2 4" xfId="20856" xr:uid="{EBFD9F1E-310F-4570-8FD4-ACF41ED42172}"/>
    <cellStyle name="Cálculo 14 4 4 3" xfId="9493" xr:uid="{988FAD37-7280-4956-84AF-1BFEC2B8C243}"/>
    <cellStyle name="Cálculo 14 4 4 3 2" xfId="24601" xr:uid="{41DAA1A6-F8C7-4621-8377-D4AC3A447D7F}"/>
    <cellStyle name="Cálculo 14 4 4 4" xfId="16510" xr:uid="{EBA10049-543E-4489-B4EC-3E7D1A8B4EFC}"/>
    <cellStyle name="Cálculo 14 4 4 4 2" xfId="31618" xr:uid="{379A1D84-2A9A-4C18-B4DD-A513FFFFEC1C}"/>
    <cellStyle name="Cálculo 14 4 4 5" xfId="18219" xr:uid="{CBDB8B6A-3620-47E7-B40E-A06345B7E545}"/>
    <cellStyle name="Cálculo 14 4 5" xfId="3437" xr:uid="{C69140DF-5A01-4552-92A5-0E16D537C91C}"/>
    <cellStyle name="Cálculo 14 4 5 2" xfId="6074" xr:uid="{7488F291-5353-45DE-9F9B-70F5662BD8F5}"/>
    <cellStyle name="Cálculo 14 4 5 2 2" xfId="12385" xr:uid="{70F0E75A-DC3B-406D-8EE5-9D8965245A18}"/>
    <cellStyle name="Cálculo 14 4 5 2 2 2" xfId="27493" xr:uid="{A52AD6A6-2BF5-4408-8C68-F8B7301624B7}"/>
    <cellStyle name="Cálculo 14 4 5 2 3" xfId="15477" xr:uid="{148D9E0A-B3D5-4C0A-9A7A-6AA9DC95A5C1}"/>
    <cellStyle name="Cálculo 14 4 5 2 3 2" xfId="30585" xr:uid="{6BA0E0E2-D334-4965-9AF5-B576D99F87E7}"/>
    <cellStyle name="Cálculo 14 4 5 2 4" xfId="21182" xr:uid="{AC0901B5-B234-4443-A5BE-4BFFAFE1E084}"/>
    <cellStyle name="Cálculo 14 4 5 3" xfId="9819" xr:uid="{17D2F8BF-3FD0-47FE-B82D-40E6F3F7A401}"/>
    <cellStyle name="Cálculo 14 4 5 3 2" xfId="24927" xr:uid="{B28B71D3-EB53-4328-8E39-946D991F5A41}"/>
    <cellStyle name="Cálculo 14 4 5 4" xfId="7509" xr:uid="{6CC448B0-24B1-434E-A6C3-304DE85C6663}"/>
    <cellStyle name="Cálculo 14 4 5 4 2" xfId="22617" xr:uid="{C0A81896-79AC-4E26-82F7-4F9E9DA8D55D}"/>
    <cellStyle name="Cálculo 14 4 5 5" xfId="18545" xr:uid="{E39A1D66-C822-42B7-B4D5-3F6B0C47C269}"/>
    <cellStyle name="Cálculo 14 4 6" xfId="3743" xr:uid="{57C42CAC-9EEF-443D-A41D-8608354B1867}"/>
    <cellStyle name="Cálculo 14 4 6 2" xfId="6380" xr:uid="{9DB8E3B5-4F6B-4B33-89FD-7695C3A08C39}"/>
    <cellStyle name="Cálculo 14 4 6 2 2" xfId="12691" xr:uid="{E7B2FA84-6A01-4653-93F6-705DD81749AB}"/>
    <cellStyle name="Cálculo 14 4 6 2 2 2" xfId="27799" xr:uid="{C0F0A471-4CD1-4584-A0E7-4E705C3D9CB8}"/>
    <cellStyle name="Cálculo 14 4 6 2 3" xfId="11689" xr:uid="{35DE2DEF-AB8B-4F17-8E50-F53329C2819D}"/>
    <cellStyle name="Cálculo 14 4 6 2 3 2" xfId="26797" xr:uid="{08E962D4-6324-4B81-A198-CAC376AE0DB8}"/>
    <cellStyle name="Cálculo 14 4 6 2 4" xfId="21488" xr:uid="{05CD085A-7B76-4A70-8B8C-36DB4E042ED6}"/>
    <cellStyle name="Cálculo 14 4 6 3" xfId="10125" xr:uid="{CC8CC751-0EE1-4531-A03C-E1E00C2BCA06}"/>
    <cellStyle name="Cálculo 14 4 6 3 2" xfId="25233" xr:uid="{C2E6D8EB-1D80-45B3-9D37-3128D67ABB1D}"/>
    <cellStyle name="Cálculo 14 4 6 4" xfId="7057" xr:uid="{13B52981-5615-408C-800F-4B93A0B16723}"/>
    <cellStyle name="Cálculo 14 4 6 4 2" xfId="22165" xr:uid="{A8650D02-3181-487D-8453-E281479D877C}"/>
    <cellStyle name="Cálculo 14 4 6 5" xfId="18851" xr:uid="{75C88874-1CC9-4A98-9DC9-F3E878EA8D71}"/>
    <cellStyle name="Cálculo 14 4 7" xfId="4120" xr:uid="{0EA3387A-A7F4-4AA5-A258-6B84CA765F57}"/>
    <cellStyle name="Cálculo 14 4 7 2" xfId="6757" xr:uid="{D7A91A78-18B3-40E5-8D8E-EBF364D2B9F2}"/>
    <cellStyle name="Cálculo 14 4 7 2 2" xfId="13068" xr:uid="{6221A4FF-530F-4542-B903-E214500A7B0F}"/>
    <cellStyle name="Cálculo 14 4 7 2 2 2" xfId="28176" xr:uid="{7DA08B2F-7637-498B-AB9A-A47CC74CBA88}"/>
    <cellStyle name="Cálculo 14 4 7 2 3" xfId="16742" xr:uid="{37A4C378-F8E3-42BB-981B-6C6C8DF4BBEB}"/>
    <cellStyle name="Cálculo 14 4 7 2 3 2" xfId="31850" xr:uid="{EE95EC44-62FC-4F46-A91A-EAA3ED250AD0}"/>
    <cellStyle name="Cálculo 14 4 7 2 4" xfId="21865" xr:uid="{6B152071-1946-4079-8E5B-52BD1B00EAF0}"/>
    <cellStyle name="Cálculo 14 4 7 3" xfId="10502" xr:uid="{DA23EC71-852C-49DB-B2D2-DD07E85C6E96}"/>
    <cellStyle name="Cálculo 14 4 7 3 2" xfId="25610" xr:uid="{E027870A-5A4F-44C0-B5A5-21FE4831C092}"/>
    <cellStyle name="Cálculo 14 4 7 4" xfId="15507" xr:uid="{F36647BB-560C-41D7-80A3-3197FC96178A}"/>
    <cellStyle name="Cálculo 14 4 7 4 2" xfId="30615" xr:uid="{5C03AE0B-5E2F-4351-95C4-A738EBC41478}"/>
    <cellStyle name="Cálculo 14 4 7 5" xfId="19228" xr:uid="{D0C531D3-E336-4632-9046-2A1BD553EE1D}"/>
    <cellStyle name="Cálculo 14 4 8" xfId="4685" xr:uid="{52FAE2AB-D80D-4DED-B29F-AE82102844A1}"/>
    <cellStyle name="Cálculo 14 4 8 2" xfId="11067" xr:uid="{ED4F579A-8033-4C97-96EF-CF692794D2D2}"/>
    <cellStyle name="Cálculo 14 4 8 2 2" xfId="26175" xr:uid="{371BE0A1-B644-4B26-ADBE-D542DA5B81DF}"/>
    <cellStyle name="Cálculo 14 4 8 3" xfId="15028" xr:uid="{5377B856-BB99-4043-A573-558604DDEABB}"/>
    <cellStyle name="Cálculo 14 4 8 3 2" xfId="30136" xr:uid="{F736FAF7-678E-40E0-AB99-F41B4D2937E4}"/>
    <cellStyle name="Cálculo 14 4 8 4" xfId="19793" xr:uid="{91A44371-EBFA-4E96-BAD3-6AB84DE6E224}"/>
    <cellStyle name="Cálculo 14 4 9" xfId="8546" xr:uid="{D6738F90-D168-4E43-B6C3-CD643FBB0591}"/>
    <cellStyle name="Cálculo 14 4 9 2" xfId="23654" xr:uid="{7752E667-B66A-4F54-883C-F22663D07AD4}"/>
    <cellStyle name="Cálculo 14 5" xfId="2073" xr:uid="{171FF83D-B995-4A87-9FDF-913042E002CC}"/>
    <cellStyle name="Cálculo 14 5 10" xfId="8063" xr:uid="{11850DEA-61F2-43EA-9DB5-F9ED7E1EBB78}"/>
    <cellStyle name="Cálculo 14 5 10 2" xfId="23171" xr:uid="{C474FC1A-34A2-44B3-A903-9689EBF04F10}"/>
    <cellStyle name="Cálculo 14 5 11" xfId="17298" xr:uid="{732D004E-518A-4CC3-86C6-12D07EE72EBD}"/>
    <cellStyle name="Cálculo 14 5 2" xfId="2833" xr:uid="{A0392E92-8727-4216-B1C6-521D0667ACC6}"/>
    <cellStyle name="Cálculo 14 5 2 2" xfId="5470" xr:uid="{60255356-8926-408A-90E5-958A0C9715D5}"/>
    <cellStyle name="Cálculo 14 5 2 2 2" xfId="15093" xr:uid="{A3674116-62D0-4E70-84B6-4456BB4743B7}"/>
    <cellStyle name="Cálculo 14 5 2 2 2 2" xfId="30201" xr:uid="{1E8E91BC-2530-4F09-A4B1-43BDB6F5A218}"/>
    <cellStyle name="Cálculo 14 5 2 2 3" xfId="20578" xr:uid="{74713D93-700C-46D1-AE1A-9401874DDC3F}"/>
    <cellStyle name="Cálculo 14 5 2 3" xfId="9186" xr:uid="{6F3ABB62-BBD4-4D10-83DE-432849A66BD3}"/>
    <cellStyle name="Cálculo 14 5 2 3 2" xfId="24294" xr:uid="{6756DA27-5A2C-451A-AB2B-5CCD839C4CE5}"/>
    <cellStyle name="Cálculo 14 5 2 4" xfId="17941" xr:uid="{F1827700-609B-4BCE-BC04-8D9F75903605}"/>
    <cellStyle name="Cálculo 14 5 3" xfId="3136" xr:uid="{465391CF-2EBA-4C5F-99FC-9E6A83C561D8}"/>
    <cellStyle name="Cálculo 14 5 3 2" xfId="5773" xr:uid="{19377ECE-2987-410B-9B30-D5D977A78679}"/>
    <cellStyle name="Cálculo 14 5 3 2 2" xfId="12084" xr:uid="{2673600D-DCA8-4191-AB34-76B681482185}"/>
    <cellStyle name="Cálculo 14 5 3 2 2 2" xfId="27192" xr:uid="{DE4F235A-132A-4EDC-B654-E009258EF2DA}"/>
    <cellStyle name="Cálculo 14 5 3 2 3" xfId="14479" xr:uid="{99FF4A52-6085-41F2-A329-0E7D47CCDF40}"/>
    <cellStyle name="Cálculo 14 5 3 2 3 2" xfId="29587" xr:uid="{42567022-017A-4722-9CEB-081B333E637A}"/>
    <cellStyle name="Cálculo 14 5 3 2 4" xfId="20881" xr:uid="{C0D215DA-B0F5-45CE-A78C-C03DBC6A3A5F}"/>
    <cellStyle name="Cálculo 14 5 3 3" xfId="9518" xr:uid="{0849879D-41C2-4F46-B816-C39A20980825}"/>
    <cellStyle name="Cálculo 14 5 3 3 2" xfId="24626" xr:uid="{2CF308CA-0EB0-43F6-8490-5CADF0841567}"/>
    <cellStyle name="Cálculo 14 5 3 4" xfId="16065" xr:uid="{5F67ADE1-B3E7-4C69-A8E3-105DAADF9132}"/>
    <cellStyle name="Cálculo 14 5 3 4 2" xfId="31173" xr:uid="{C911886F-7CBF-4C01-836F-9FB9ADC22FCB}"/>
    <cellStyle name="Cálculo 14 5 3 5" xfId="18244" xr:uid="{CC54F596-D77A-4243-9662-C78F8D6BDFAD}"/>
    <cellStyle name="Cálculo 14 5 4" xfId="3462" xr:uid="{118A7006-8A80-40F6-A60F-500DAAA0655F}"/>
    <cellStyle name="Cálculo 14 5 4 2" xfId="6099" xr:uid="{2D5E737C-714C-4F44-90C7-A4B8F6F5F409}"/>
    <cellStyle name="Cálculo 14 5 4 2 2" xfId="12410" xr:uid="{29E60C7C-3E2A-4E5F-B5A8-BDCB1112D7A6}"/>
    <cellStyle name="Cálculo 14 5 4 2 2 2" xfId="27518" xr:uid="{3CB91BD3-0584-48BF-85F5-A1AC4D3749AE}"/>
    <cellStyle name="Cálculo 14 5 4 2 3" xfId="7667" xr:uid="{A69774F3-019A-4CB8-8B3A-A45EDDB516F5}"/>
    <cellStyle name="Cálculo 14 5 4 2 3 2" xfId="22775" xr:uid="{9E47A0C5-2C93-4FA9-B462-49A9B6D72479}"/>
    <cellStyle name="Cálculo 14 5 4 2 4" xfId="21207" xr:uid="{17647661-C3B3-4900-9A20-1FA0F745A818}"/>
    <cellStyle name="Cálculo 14 5 4 3" xfId="9844" xr:uid="{69A271CB-FECC-4A15-B866-8D645F9CBFD2}"/>
    <cellStyle name="Cálculo 14 5 4 3 2" xfId="24952" xr:uid="{1B8AD4A6-9091-4FC3-849E-4985548E977D}"/>
    <cellStyle name="Cálculo 14 5 4 4" xfId="16478" xr:uid="{40767FB7-510C-4C77-8204-99F45B650DD1}"/>
    <cellStyle name="Cálculo 14 5 4 4 2" xfId="31586" xr:uid="{EC5DF231-8649-445D-B923-086B030245EC}"/>
    <cellStyle name="Cálculo 14 5 4 5" xfId="18570" xr:uid="{EC9738AE-19E2-4845-B56A-6F805BA88375}"/>
    <cellStyle name="Cálculo 14 5 5" xfId="3768" xr:uid="{09D0AD5D-4C39-4FCA-8B63-94DE90196556}"/>
    <cellStyle name="Cálculo 14 5 5 2" xfId="6405" xr:uid="{CC312E1D-A474-496B-A591-F81DA09BA415}"/>
    <cellStyle name="Cálculo 14 5 5 2 2" xfId="12716" xr:uid="{9C199335-C9FE-4F07-BA7E-23B830B1C344}"/>
    <cellStyle name="Cálculo 14 5 5 2 2 2" xfId="27824" xr:uid="{E2977788-0BC2-4063-8661-2728A7A40350}"/>
    <cellStyle name="Cálculo 14 5 5 2 3" xfId="13893" xr:uid="{08C85CA0-C434-4559-96E1-AC23F3C26264}"/>
    <cellStyle name="Cálculo 14 5 5 2 3 2" xfId="29001" xr:uid="{39ECBA43-0C4D-4DD2-9261-4D4B9E20C131}"/>
    <cellStyle name="Cálculo 14 5 5 2 4" xfId="21513" xr:uid="{E15768E1-C28E-42AB-B186-A4A3619D7607}"/>
    <cellStyle name="Cálculo 14 5 5 3" xfId="10150" xr:uid="{98D667FC-77FC-4D87-8CA3-963BD27B936E}"/>
    <cellStyle name="Cálculo 14 5 5 3 2" xfId="25258" xr:uid="{B1EAAB49-8B85-420A-BF69-7A69BD57D259}"/>
    <cellStyle name="Cálculo 14 5 5 4" xfId="14739" xr:uid="{13B52D02-6182-4F01-927B-03EB6F8D3129}"/>
    <cellStyle name="Cálculo 14 5 5 4 2" xfId="29847" xr:uid="{E9C87D58-C3A6-46B9-B370-070FF143AEA6}"/>
    <cellStyle name="Cálculo 14 5 5 5" xfId="18876" xr:uid="{C5181E5C-A5F7-4C47-A1BF-A7BCB5190709}"/>
    <cellStyle name="Cálculo 14 5 6" xfId="4145" xr:uid="{3DE4DA0F-730F-464D-BCC1-90A033A676F6}"/>
    <cellStyle name="Cálculo 14 5 6 2" xfId="6782" xr:uid="{98045098-C601-472B-8231-88EEFB7AEF94}"/>
    <cellStyle name="Cálculo 14 5 6 2 2" xfId="13093" xr:uid="{36FB1278-6AFB-4AD9-AB81-A5812FE4AB35}"/>
    <cellStyle name="Cálculo 14 5 6 2 2 2" xfId="28201" xr:uid="{5BBFEE37-88C2-4526-AEAE-2769BD4FF3D0}"/>
    <cellStyle name="Cálculo 14 5 6 2 3" xfId="16767" xr:uid="{D1AEC1B9-449B-40D0-BE30-908DB8CCE2C0}"/>
    <cellStyle name="Cálculo 14 5 6 2 3 2" xfId="31875" xr:uid="{32B7584F-49A2-479B-A397-7199597AD691}"/>
    <cellStyle name="Cálculo 14 5 6 2 4" xfId="21890" xr:uid="{8C199E09-BC5B-489C-9731-BA065CDEBB24}"/>
    <cellStyle name="Cálculo 14 5 6 3" xfId="10527" xr:uid="{FCB9A219-8B31-4CFC-804F-41F6090F97E4}"/>
    <cellStyle name="Cálculo 14 5 6 3 2" xfId="25635" xr:uid="{834BB8B8-BB66-414D-A6E8-715203C0045D}"/>
    <cellStyle name="Cálculo 14 5 6 4" xfId="14022" xr:uid="{DE8AF392-C5F1-4F8F-8F3F-5C5B5BBE20DE}"/>
    <cellStyle name="Cálculo 14 5 6 4 2" xfId="29130" xr:uid="{33CBBC4C-E7FA-443D-9974-52CB0AD45D6B}"/>
    <cellStyle name="Cálculo 14 5 6 5" xfId="19253" xr:uid="{9D8A9D4E-5D54-440D-9F05-53F0455CFA85}"/>
    <cellStyle name="Cálculo 14 5 7" xfId="4710" xr:uid="{B464EFA8-1F53-4EF7-A5D1-F310143C393F}"/>
    <cellStyle name="Cálculo 14 5 7 2" xfId="11092" xr:uid="{0B60F6F1-98FD-4CFA-ABA4-0A5F1D1E6A1B}"/>
    <cellStyle name="Cálculo 14 5 7 2 2" xfId="26200" xr:uid="{0EA9AD27-F0F8-4539-ACDD-F03326B039D8}"/>
    <cellStyle name="Cálculo 14 5 7 3" xfId="8253" xr:uid="{A28D6FE0-82C6-43CA-AC22-767A356C76A8}"/>
    <cellStyle name="Cálculo 14 5 7 3 2" xfId="23361" xr:uid="{A337E1FD-2C9B-47A0-9969-81178BECF723}"/>
    <cellStyle name="Cálculo 14 5 7 4" xfId="19818" xr:uid="{4595B983-854E-4DB7-B314-6272D4C147B8}"/>
    <cellStyle name="Cálculo 14 5 8" xfId="8571" xr:uid="{8AF0DD4A-7774-4024-863F-B768F7D3C929}"/>
    <cellStyle name="Cálculo 14 5 8 2" xfId="23679" xr:uid="{F6BC7682-4F12-48D1-A481-A2E4B8185E95}"/>
    <cellStyle name="Cálculo 14 5 9" xfId="14859" xr:uid="{01FCDE43-AC5F-4B68-A644-292356BB95D2}"/>
    <cellStyle name="Cálculo 14 5 9 2" xfId="29967" xr:uid="{F935DC4C-FF36-4352-97A4-FB65BED5BB6F}"/>
    <cellStyle name="Cálculo 15" xfId="755" xr:uid="{00000000-0005-0000-0000-0000F3020000}"/>
    <cellStyle name="Cálculo 15 2" xfId="1829" xr:uid="{107DD418-B796-4E75-B82A-A60C1126C7D4}"/>
    <cellStyle name="Cálculo 15 2 10" xfId="8330" xr:uid="{04D9241D-1899-477E-A3AD-2CE0CC413A84}"/>
    <cellStyle name="Cálculo 15 2 10 2" xfId="23438" xr:uid="{0ECD6B51-4801-4C9B-9551-3F8C25C85555}"/>
    <cellStyle name="Cálculo 15 2 11" xfId="7709" xr:uid="{D3FD2000-6EB6-4692-AC1A-FFC37D1C4CF8}"/>
    <cellStyle name="Cálculo 15 2 11 2" xfId="22817" xr:uid="{72B7528F-B39D-42D9-851B-0DC038E335B8}"/>
    <cellStyle name="Cálculo 15 2 12" xfId="14119" xr:uid="{4C1BBDFA-29DB-42AF-80EE-B17B65F027E5}"/>
    <cellStyle name="Cálculo 15 2 12 2" xfId="29227" xr:uid="{A378BCEF-6AE0-4C20-A7BF-397A8F349732}"/>
    <cellStyle name="Cálculo 15 2 13" xfId="17054" xr:uid="{91E69965-4A65-47E6-98C5-16865E18D6BE}"/>
    <cellStyle name="Cálculo 15 2 2" xfId="2389" xr:uid="{689A00D2-88E9-45BD-8454-164908C915B9}"/>
    <cellStyle name="Cálculo 15 2 2 2" xfId="5026" xr:uid="{1798DD97-D888-4365-A206-2B9D9642143B}"/>
    <cellStyle name="Cálculo 15 2 2 2 2" xfId="11390" xr:uid="{149A100B-9198-4F02-940D-CCEAC38D0D54}"/>
    <cellStyle name="Cálculo 15 2 2 2 2 2" xfId="26498" xr:uid="{AD96ED4E-E130-4320-9B6A-A3A54A60C99E}"/>
    <cellStyle name="Cálculo 15 2 2 2 3" xfId="13601" xr:uid="{1AAD7ECE-77B6-4CD4-BA6E-DD53A40C4849}"/>
    <cellStyle name="Cálculo 15 2 2 2 3 2" xfId="28709" xr:uid="{C8D82E22-27DB-45C3-96AE-3D655D56CA2E}"/>
    <cellStyle name="Cálculo 15 2 2 2 4" xfId="20134" xr:uid="{264303E1-97BD-4B67-AB88-2083B70EE147}"/>
    <cellStyle name="Cálculo 15 2 2 3" xfId="8856" xr:uid="{85B1F06C-B64D-45DD-B557-146AF31F10F3}"/>
    <cellStyle name="Cálculo 15 2 2 3 2" xfId="23964" xr:uid="{25EF8AD8-8317-4DF5-B72B-8766A7D34F24}"/>
    <cellStyle name="Cálculo 15 2 3" xfId="2231" xr:uid="{5D1404D7-74F4-4AC5-A4E0-E00B44CB61F9}"/>
    <cellStyle name="Cálculo 15 2 3 2" xfId="4868" xr:uid="{831D3DD4-163F-4569-807E-DEE96551AFF8}"/>
    <cellStyle name="Cálculo 15 2 3 2 2" xfId="13857" xr:uid="{E9A31604-FDF4-46AC-84C8-B9AB92B60256}"/>
    <cellStyle name="Cálculo 15 2 3 2 2 2" xfId="28965" xr:uid="{041526BF-1C13-4F3D-9C07-F59D91B58D4C}"/>
    <cellStyle name="Cálculo 15 2 3 2 3" xfId="19976" xr:uid="{DEB5B922-23F3-4154-9930-467A01B88A2B}"/>
    <cellStyle name="Cálculo 15 2 3 3" xfId="7386" xr:uid="{941362FB-D686-419F-B036-21DEC8883C2B}"/>
    <cellStyle name="Cálculo 15 2 3 3 2" xfId="22494" xr:uid="{9ABA17ED-9B6E-4A4F-B800-D1B94B43ED6D}"/>
    <cellStyle name="Cálculo 15 2 3 4" xfId="17456" xr:uid="{E235EA27-D0D8-4808-91E0-CC3F722A6FE9}"/>
    <cellStyle name="Cálculo 15 2 4" xfId="2923" xr:uid="{52D57A78-040A-4202-9B69-9724C9824539}"/>
    <cellStyle name="Cálculo 15 2 4 2" xfId="5560" xr:uid="{F4FF46D0-105A-4852-BF64-8C4501BCCD28}"/>
    <cellStyle name="Cálculo 15 2 4 2 2" xfId="11871" xr:uid="{E9EE0DA5-B1D7-4940-9E79-E913E2AE6AA3}"/>
    <cellStyle name="Cálculo 15 2 4 2 2 2" xfId="26979" xr:uid="{27B47FCC-04E5-4578-BE2B-4BFA8B6AC9F8}"/>
    <cellStyle name="Cálculo 15 2 4 2 3" xfId="13385" xr:uid="{20113FE6-97D9-45C3-9677-655840C617ED}"/>
    <cellStyle name="Cálculo 15 2 4 2 3 2" xfId="28493" xr:uid="{9D089D1A-2689-488E-8270-96A4FA408F7C}"/>
    <cellStyle name="Cálculo 15 2 4 2 4" xfId="20668" xr:uid="{46D811B5-BED2-4DCB-B546-58F5648721EB}"/>
    <cellStyle name="Cálculo 15 2 4 3" xfId="9305" xr:uid="{4CDBEF5F-D568-4A56-BB98-BD2DA77F461E}"/>
    <cellStyle name="Cálculo 15 2 4 3 2" xfId="24413" xr:uid="{AE1391D5-D82C-4650-8D6F-F72B41FCA94E}"/>
    <cellStyle name="Cálculo 15 2 4 4" xfId="7931" xr:uid="{5166AF48-2B8C-49FE-A72B-EAE6F458C571}"/>
    <cellStyle name="Cálculo 15 2 4 4 2" xfId="23039" xr:uid="{07EF9E7B-F031-41CD-ADFE-CD2F287E9A0B}"/>
    <cellStyle name="Cálculo 15 2 4 5" xfId="18031" xr:uid="{5D0C154A-4A8F-431C-A69E-A4A49897D99A}"/>
    <cellStyle name="Cálculo 15 2 5" xfId="3249" xr:uid="{05E16446-D8DD-4156-89ED-B5231F2A8FBC}"/>
    <cellStyle name="Cálculo 15 2 5 2" xfId="5886" xr:uid="{8E60139C-3A80-45D4-A16D-5B7ABC04BD7C}"/>
    <cellStyle name="Cálculo 15 2 5 2 2" xfId="12197" xr:uid="{D96DA3CD-BF6D-464F-8C39-97E6A2ABCB59}"/>
    <cellStyle name="Cálculo 15 2 5 2 2 2" xfId="27305" xr:uid="{CCC4EBCF-835E-4230-A22B-1C342B39D44A}"/>
    <cellStyle name="Cálculo 15 2 5 2 3" xfId="7350" xr:uid="{4DEF4B74-69E8-459F-8F72-2AD0D6584B4E}"/>
    <cellStyle name="Cálculo 15 2 5 2 3 2" xfId="22458" xr:uid="{47A377C0-D897-47E8-82ED-01B027BFDEBF}"/>
    <cellStyle name="Cálculo 15 2 5 2 4" xfId="20994" xr:uid="{19D508AF-F5A0-46C1-8158-B4AB3379B7B2}"/>
    <cellStyle name="Cálculo 15 2 5 3" xfId="9631" xr:uid="{A82B8A81-0ED1-48C0-AFD6-41485D495D44}"/>
    <cellStyle name="Cálculo 15 2 5 3 2" xfId="24739" xr:uid="{02DE1FD9-6DD7-4358-A032-882F2BA1BC9B}"/>
    <cellStyle name="Cálculo 15 2 5 4" xfId="14553" xr:uid="{4FB54171-57C0-42EA-99F2-0D8E5D0FE4C5}"/>
    <cellStyle name="Cálculo 15 2 5 4 2" xfId="29661" xr:uid="{1A29056B-78AD-4ED5-B0BD-B98CF26C8A78}"/>
    <cellStyle name="Cálculo 15 2 5 5" xfId="18357" xr:uid="{B86EC01E-9D10-41C5-BE7D-B082AB005D3C}"/>
    <cellStyle name="Cálculo 15 2 6" xfId="3555" xr:uid="{4AAD6F9C-398A-4D01-B2BE-810FA398292D}"/>
    <cellStyle name="Cálculo 15 2 6 2" xfId="6192" xr:uid="{FD8C724A-E0CD-40C8-9737-542D4C412E94}"/>
    <cellStyle name="Cálculo 15 2 6 2 2" xfId="12503" xr:uid="{D1F3BA91-2000-4700-9AE5-0E398E6FB162}"/>
    <cellStyle name="Cálculo 15 2 6 2 2 2" xfId="27611" xr:uid="{43D135D9-7E7F-4C7C-B14B-23AA1075A8BA}"/>
    <cellStyle name="Cálculo 15 2 6 2 3" xfId="14963" xr:uid="{1118BA0B-C16B-460C-A135-4A53117BCAF8}"/>
    <cellStyle name="Cálculo 15 2 6 2 3 2" xfId="30071" xr:uid="{87F2AA55-FA47-4EFF-8A1E-7E7E6270A7EC}"/>
    <cellStyle name="Cálculo 15 2 6 2 4" xfId="21300" xr:uid="{1FB11798-C5BD-4DD6-B76C-81DB76AA9AE4}"/>
    <cellStyle name="Cálculo 15 2 6 3" xfId="9937" xr:uid="{56F9A13D-B0CE-42C9-AA76-054402E1AFC2}"/>
    <cellStyle name="Cálculo 15 2 6 3 2" xfId="25045" xr:uid="{FE7BD623-3C8A-485B-8BBF-286EBC36C261}"/>
    <cellStyle name="Cálculo 15 2 6 4" xfId="8190" xr:uid="{FCFAC400-6C78-457A-B685-7E68A2546A67}"/>
    <cellStyle name="Cálculo 15 2 6 4 2" xfId="23298" xr:uid="{78E6E2BD-4404-4F6B-9172-A913106EBA6D}"/>
    <cellStyle name="Cálculo 15 2 6 5" xfId="18663" xr:uid="{1F1F18AF-5C81-46FD-A38E-28DF4FB2571D}"/>
    <cellStyle name="Cálculo 15 2 7" xfId="3901" xr:uid="{FB627FF3-9788-4658-97D1-A967DA755102}"/>
    <cellStyle name="Cálculo 15 2 7 2" xfId="6538" xr:uid="{9F751C5A-AE7C-4B36-B523-A672572EF187}"/>
    <cellStyle name="Cálculo 15 2 7 2 2" xfId="12849" xr:uid="{1DFD9FA0-614C-4B1A-9515-75F304984020}"/>
    <cellStyle name="Cálculo 15 2 7 2 2 2" xfId="27957" xr:uid="{A256B2DB-C0B2-46AC-B8E2-3CEF4A7805E3}"/>
    <cellStyle name="Cálculo 15 2 7 2 3" xfId="15181" xr:uid="{7878BFBD-DB8F-415B-9FA2-60DD0D22D3C2}"/>
    <cellStyle name="Cálculo 15 2 7 2 3 2" xfId="30289" xr:uid="{D2E23844-0B61-41F1-930F-48B4F3AAD5A4}"/>
    <cellStyle name="Cálculo 15 2 7 2 4" xfId="21646" xr:uid="{194D5A8E-4BB2-4E3E-9D74-21C9D718D6C2}"/>
    <cellStyle name="Cálculo 15 2 7 3" xfId="10283" xr:uid="{25175436-3BBC-4365-B3B2-F0F920C4CB23}"/>
    <cellStyle name="Cálculo 15 2 7 3 2" xfId="25391" xr:uid="{6C7742C3-37CE-4180-9202-3CAE4F30B3ED}"/>
    <cellStyle name="Cálculo 15 2 7 4" xfId="16140" xr:uid="{9A817CF2-7382-4C3E-AC5A-92B2F2C7D24B}"/>
    <cellStyle name="Cálculo 15 2 7 4 2" xfId="31248" xr:uid="{BE42E35C-63F5-4CF6-A879-900B535981D0}"/>
    <cellStyle name="Cálculo 15 2 7 5" xfId="19009" xr:uid="{EB9DBD03-EF19-4B18-89A4-4E24EDCC8D97}"/>
    <cellStyle name="Cálculo 15 2 8" xfId="4265" xr:uid="{D3D66BC2-06F0-4868-A494-442F5D9EACA7}"/>
    <cellStyle name="Cálculo 15 2 8 2" xfId="6902" xr:uid="{A0A532A9-32F0-4123-B5B8-FAE0D3332BF9}"/>
    <cellStyle name="Cálculo 15 2 8 2 2" xfId="13213" xr:uid="{F89120B0-F2C9-44C1-B4D3-59E29F2E220D}"/>
    <cellStyle name="Cálculo 15 2 8 2 2 2" xfId="28321" xr:uid="{40AA418D-C4CC-43C1-87FE-720E544DA567}"/>
    <cellStyle name="Cálculo 15 2 8 2 3" xfId="16877" xr:uid="{3E4049AF-4AD7-457D-A585-F30D9EB44FC4}"/>
    <cellStyle name="Cálculo 15 2 8 2 3 2" xfId="31985" xr:uid="{16DD1AA3-6B37-411F-9D2C-EF892EC44098}"/>
    <cellStyle name="Cálculo 15 2 8 2 4" xfId="22010" xr:uid="{FB8E4583-6795-4CE3-ACBC-7D030CCAD076}"/>
    <cellStyle name="Cálculo 15 2 8 3" xfId="10647" xr:uid="{2EB1DBCC-561B-41A8-B390-F841A291A631}"/>
    <cellStyle name="Cálculo 15 2 8 3 2" xfId="25755" xr:uid="{28FA120D-1A7B-4BC5-9B10-FF2085DDB589}"/>
    <cellStyle name="Cálculo 15 2 8 4" xfId="15266" xr:uid="{5B78690A-E2DF-41CF-9074-3531C7544B10}"/>
    <cellStyle name="Cálculo 15 2 8 4 2" xfId="30374" xr:uid="{ADF4AC84-C194-4496-884C-D51DA5FE02EA}"/>
    <cellStyle name="Cálculo 15 2 8 5" xfId="19373" xr:uid="{DCBE442B-F14F-4340-9FF1-0BA34185B310}"/>
    <cellStyle name="Cálculo 15 2 9" xfId="4466" xr:uid="{35BB783C-F46C-4BBE-800A-B21C2D282326}"/>
    <cellStyle name="Cálculo 15 2 9 2" xfId="10848" xr:uid="{078A608E-EA9E-47C8-8BD8-29DCBE61785D}"/>
    <cellStyle name="Cálculo 15 2 9 2 2" xfId="25956" xr:uid="{8D623362-257B-4681-B7A2-C5A7A59881F7}"/>
    <cellStyle name="Cálculo 15 2 9 3" xfId="14031" xr:uid="{305A018F-1AB2-4C11-B127-AF08FC11C21B}"/>
    <cellStyle name="Cálculo 15 2 9 3 2" xfId="29139" xr:uid="{213B6E23-1942-48C8-98FE-D633B538FAF4}"/>
    <cellStyle name="Cálculo 15 2 9 4" xfId="19574" xr:uid="{2C0F6530-7CB9-4074-8969-1005E244AA1B}"/>
    <cellStyle name="Cálculo 15 3" xfId="1812" xr:uid="{CD663483-0067-41EA-8DCB-843BE38A0431}"/>
    <cellStyle name="Cálculo 15 3 10" xfId="14855" xr:uid="{87CCDB54-AFCD-49E9-A5E3-17354F5B117C}"/>
    <cellStyle name="Cálculo 15 3 10 2" xfId="29963" xr:uid="{3811CFEE-7402-4D86-8432-E41FFD2EE944}"/>
    <cellStyle name="Cálculo 15 3 11" xfId="14778" xr:uid="{5D3F8A74-3534-4A8A-A354-20E9A753DA6B}"/>
    <cellStyle name="Cálculo 15 3 11 2" xfId="29886" xr:uid="{82DC0F78-F1C6-40BD-B7DB-8B70DA76EAB1}"/>
    <cellStyle name="Cálculo 15 3 12" xfId="17037" xr:uid="{B9C6E33F-1C70-4637-84A9-888CFE3C7C12}"/>
    <cellStyle name="Cálculo 15 3 2" xfId="2372" xr:uid="{7018CD52-F6D2-4221-8186-E57249E00337}"/>
    <cellStyle name="Cálculo 15 3 2 2" xfId="5009" xr:uid="{6993238D-2C4B-40B0-A34B-7FC9BF050EE4}"/>
    <cellStyle name="Cálculo 15 3 2 2 2" xfId="11373" xr:uid="{0076693F-FF66-4DFB-A321-C05AD1B20A5E}"/>
    <cellStyle name="Cálculo 15 3 2 2 2 2" xfId="26481" xr:uid="{9DB81FBC-AEE4-41D6-B6A0-8234671A0037}"/>
    <cellStyle name="Cálculo 15 3 2 2 3" xfId="7277" xr:uid="{2328473B-BB1D-4E9F-A911-FE7B086EAE17}"/>
    <cellStyle name="Cálculo 15 3 2 2 3 2" xfId="22385" xr:uid="{68D072DB-3C6D-4636-A60B-F59D7F550DE2}"/>
    <cellStyle name="Cálculo 15 3 2 2 4" xfId="20117" xr:uid="{71F8ABEC-4FCF-4CE3-A767-D398E7949D51}"/>
    <cellStyle name="Cálculo 15 3 2 3" xfId="8839" xr:uid="{04DB52F4-187B-48CB-9A55-8043B597AC73}"/>
    <cellStyle name="Cálculo 15 3 2 3 2" xfId="23947" xr:uid="{71B3E43B-A8DF-40EF-BB9C-71AAD9C00AFE}"/>
    <cellStyle name="Cálculo 15 3 2 4" xfId="15273" xr:uid="{5F30C519-45B1-4B37-BE8E-061A090D8999}"/>
    <cellStyle name="Cálculo 15 3 2 4 2" xfId="30381" xr:uid="{8D385285-AEE7-4135-8CAA-485026ED6F6A}"/>
    <cellStyle name="Cálculo 15 3 2 5" xfId="14337" xr:uid="{71A153B0-5733-4985-A8EE-16CA5AB25D86}"/>
    <cellStyle name="Cálculo 15 3 2 5 2" xfId="29445" xr:uid="{80A008BE-39A3-4649-8529-7F8948CD4D57}"/>
    <cellStyle name="Cálculo 15 3 2 6" xfId="17580" xr:uid="{B605325C-6894-4128-A776-9800E6E4154E}"/>
    <cellStyle name="Cálculo 15 3 3" xfId="2248" xr:uid="{38C0FC6F-F701-4332-BA63-FB7B10BA40DA}"/>
    <cellStyle name="Cálculo 15 3 3 2" xfId="4885" xr:uid="{46788249-6074-444D-BFE3-9883C39BBF4E}"/>
    <cellStyle name="Cálculo 15 3 3 2 2" xfId="15483" xr:uid="{7D6D2D21-C8BD-4974-A32C-D2D6789FD041}"/>
    <cellStyle name="Cálculo 15 3 3 2 2 2" xfId="30591" xr:uid="{B17BB368-B9D3-4E39-91A3-732C85230FA1}"/>
    <cellStyle name="Cálculo 15 3 3 2 3" xfId="19993" xr:uid="{B200A813-9A41-4E00-86AA-CF2900268AA5}"/>
    <cellStyle name="Cálculo 15 3 3 3" xfId="15085" xr:uid="{A45378BF-C779-4052-8548-784129DD1CC3}"/>
    <cellStyle name="Cálculo 15 3 3 3 2" xfId="30193" xr:uid="{9A139F5F-9EBA-43FF-A16B-518AF7834123}"/>
    <cellStyle name="Cálculo 15 3 3 4" xfId="17473" xr:uid="{27E351C0-F2C2-4ED8-B1BC-58BE1D19391A}"/>
    <cellStyle name="Cálculo 15 3 4" xfId="2341" xr:uid="{0B096B1F-11A0-4486-BC5B-C5047F51EA96}"/>
    <cellStyle name="Cálculo 15 3 4 2" xfId="4978" xr:uid="{D1952696-BBC5-45E7-BC1D-0E177DCF4FCD}"/>
    <cellStyle name="Cálculo 15 3 4 2 2" xfId="11342" xr:uid="{2B0D2C7F-A6B6-4AB1-B0E6-3CA9CEB289C1}"/>
    <cellStyle name="Cálculo 15 3 4 2 2 2" xfId="26450" xr:uid="{5B25DC51-5F2E-452A-AE56-7955A821BA4C}"/>
    <cellStyle name="Cálculo 15 3 4 2 3" xfId="16160" xr:uid="{DC9BDA1C-A52F-44CE-8D9D-C65665C3F2B2}"/>
    <cellStyle name="Cálculo 15 3 4 2 3 2" xfId="31268" xr:uid="{5F1C6E66-52A0-4E4A-8F0E-5EE91037CDE9}"/>
    <cellStyle name="Cálculo 15 3 4 2 4" xfId="20086" xr:uid="{FB858D2F-9E6B-4797-BC98-0C85497D5FAF}"/>
    <cellStyle name="Cálculo 15 3 4 3" xfId="8808" xr:uid="{4791B77A-204C-44FA-B7BC-F5EFA7A8E579}"/>
    <cellStyle name="Cálculo 15 3 4 3 2" xfId="23916" xr:uid="{11C1753D-8275-4831-8578-9B059007608D}"/>
    <cellStyle name="Cálculo 15 3 4 4" xfId="14790" xr:uid="{955CC022-0675-40A1-B20B-E21C8A144F75}"/>
    <cellStyle name="Cálculo 15 3 4 4 2" xfId="29898" xr:uid="{664C0158-BA92-41B4-9CEF-40558A0C183E}"/>
    <cellStyle name="Cálculo 15 3 4 5" xfId="17566" xr:uid="{BA6AB7E7-854B-4C47-BA32-5E69AC395366}"/>
    <cellStyle name="Cálculo 15 3 5" xfId="3232" xr:uid="{23D0D7D1-7912-4D06-B8F8-4D5A6087C802}"/>
    <cellStyle name="Cálculo 15 3 5 2" xfId="5869" xr:uid="{D50F647A-5296-441A-A343-D7E3F3D50F15}"/>
    <cellStyle name="Cálculo 15 3 5 2 2" xfId="12180" xr:uid="{B1289739-CAC4-406F-A8E9-27AC0D69065D}"/>
    <cellStyle name="Cálculo 15 3 5 2 2 2" xfId="27288" xr:uid="{025BC54A-34BC-42F1-A847-6FCE5B59CA7D}"/>
    <cellStyle name="Cálculo 15 3 5 2 3" xfId="15873" xr:uid="{C334AC20-CA62-452F-A875-2C90844D08D8}"/>
    <cellStyle name="Cálculo 15 3 5 2 3 2" xfId="30981" xr:uid="{1C9CEC09-B133-4F43-91EA-0B56502221C2}"/>
    <cellStyle name="Cálculo 15 3 5 2 4" xfId="20977" xr:uid="{A35720D4-1526-48C1-98BA-E25032705D49}"/>
    <cellStyle name="Cálculo 15 3 5 3" xfId="9614" xr:uid="{8C4D2DAD-4B98-4DEA-A390-F3FD102D538E}"/>
    <cellStyle name="Cálculo 15 3 5 3 2" xfId="24722" xr:uid="{3A463A1A-D91F-494D-81D1-52CC01B19BC2}"/>
    <cellStyle name="Cálculo 15 3 5 4" xfId="14239" xr:uid="{C400D3BA-6F01-4E97-AA6E-7E8815CC6EEF}"/>
    <cellStyle name="Cálculo 15 3 5 4 2" xfId="29347" xr:uid="{CD40FE7A-39EC-47EC-917D-36FE7AF85A53}"/>
    <cellStyle name="Cálculo 15 3 5 5" xfId="18340" xr:uid="{243873BE-8E18-4DAF-9AE8-D0FBA4BE3843}"/>
    <cellStyle name="Cálculo 15 3 6" xfId="2314" xr:uid="{2C4CFBCB-23E9-4BC1-983F-49FC479A3D7D}"/>
    <cellStyle name="Cálculo 15 3 6 2" xfId="4951" xr:uid="{10A2E988-5FEE-4E5F-8380-F0FE891C9176}"/>
    <cellStyle name="Cálculo 15 3 6 2 2" xfId="11315" xr:uid="{FD69B415-06F3-468D-8FD6-E7FDDA49185A}"/>
    <cellStyle name="Cálculo 15 3 6 2 2 2" xfId="26423" xr:uid="{3269EF62-F097-4C08-A9B6-B140820832FC}"/>
    <cellStyle name="Cálculo 15 3 6 2 3" xfId="7792" xr:uid="{73C29D3A-8D55-4076-AF68-EF282A76A147}"/>
    <cellStyle name="Cálculo 15 3 6 2 3 2" xfId="22900" xr:uid="{C54C41C8-F6E9-4D33-BB7E-AFC2F67E43BC}"/>
    <cellStyle name="Cálculo 15 3 6 2 4" xfId="20059" xr:uid="{3C1CE107-D428-4194-82E1-5E640A85263F}"/>
    <cellStyle name="Cálculo 15 3 6 3" xfId="8781" xr:uid="{A16450D7-113E-4E30-8F81-5BD2BACF5204}"/>
    <cellStyle name="Cálculo 15 3 6 3 2" xfId="23889" xr:uid="{A8F67506-D7B5-4C95-B3B7-49400417D94B}"/>
    <cellStyle name="Cálculo 15 3 6 4" xfId="13816" xr:uid="{1D916B98-0617-4DD2-8B9E-775ABAC948B0}"/>
    <cellStyle name="Cálculo 15 3 6 4 2" xfId="28924" xr:uid="{B7BE3ABE-E067-4738-8FDA-7BE9C592290B}"/>
    <cellStyle name="Cálculo 15 3 6 5" xfId="17539" xr:uid="{083829C6-8B30-4AA0-B300-9E04C2F76CB0}"/>
    <cellStyle name="Cálculo 15 3 7" xfId="3884" xr:uid="{35A28193-E41B-4D58-ADD0-46DB9D806AD4}"/>
    <cellStyle name="Cálculo 15 3 7 2" xfId="6521" xr:uid="{3D9A07A0-8216-42CA-B84D-13E164D85F75}"/>
    <cellStyle name="Cálculo 15 3 7 2 2" xfId="12832" xr:uid="{8F57AFC3-C00A-4FA9-82EF-69A247B9C160}"/>
    <cellStyle name="Cálculo 15 3 7 2 2 2" xfId="27940" xr:uid="{BB5EB4DA-15A9-4CAB-8D40-58CBF03E8950}"/>
    <cellStyle name="Cálculo 15 3 7 2 3" xfId="15458" xr:uid="{9707F83D-5331-43CF-B25B-1703D1287CFB}"/>
    <cellStyle name="Cálculo 15 3 7 2 3 2" xfId="30566" xr:uid="{28A22BBF-62DD-4294-9A07-C7DCDE2B673E}"/>
    <cellStyle name="Cálculo 15 3 7 2 4" xfId="21629" xr:uid="{40B7B357-24CD-4054-9984-DA0E2317125A}"/>
    <cellStyle name="Cálculo 15 3 7 3" xfId="10266" xr:uid="{FD957B74-1C40-41F4-B7C7-E8FB40DB5869}"/>
    <cellStyle name="Cálculo 15 3 7 3 2" xfId="25374" xr:uid="{24AE63E0-9A96-4B03-B14D-276DE8F87388}"/>
    <cellStyle name="Cálculo 15 3 7 4" xfId="14009" xr:uid="{E54F5F18-326D-4DC4-979D-964A68E4F42C}"/>
    <cellStyle name="Cálculo 15 3 7 4 2" xfId="29117" xr:uid="{D1D382CC-EC54-4AAB-BE3D-0A29A3899779}"/>
    <cellStyle name="Cálculo 15 3 7 5" xfId="18992" xr:uid="{703437F5-6F01-42BC-A122-D03F168FB66F}"/>
    <cellStyle name="Cálculo 15 3 8" xfId="4449" xr:uid="{67154FF6-E162-46B8-814C-280674C52249}"/>
    <cellStyle name="Cálculo 15 3 8 2" xfId="10831" xr:uid="{36DA7B8C-0FA6-47FD-A560-12197CE43F07}"/>
    <cellStyle name="Cálculo 15 3 8 2 2" xfId="25939" xr:uid="{CD3B902F-D938-4ECC-99CA-7148046D15B6}"/>
    <cellStyle name="Cálculo 15 3 8 3" xfId="14312" xr:uid="{D52FACA4-26FC-42AF-9AB6-827290E9BAB1}"/>
    <cellStyle name="Cálculo 15 3 8 3 2" xfId="29420" xr:uid="{068CA25B-0F8A-4011-AB0E-673335C6633C}"/>
    <cellStyle name="Cálculo 15 3 8 4" xfId="19557" xr:uid="{96099C33-3928-4659-81E9-B78209D8D443}"/>
    <cellStyle name="Cálculo 15 3 9" xfId="8313" xr:uid="{70F44053-DEC3-4698-9BEE-E3C9CB824478}"/>
    <cellStyle name="Cálculo 15 3 9 2" xfId="23421" xr:uid="{0C1BC36F-027A-4C3D-AE79-2625451CD856}"/>
    <cellStyle name="Cálculo 15 4" xfId="2049" xr:uid="{097E3DED-BA30-40F8-8086-38F60EC87C03}"/>
    <cellStyle name="Cálculo 15 4 10" xfId="7788" xr:uid="{A072F6ED-E715-4223-96EB-912C345FD0E4}"/>
    <cellStyle name="Cálculo 15 4 10 2" xfId="22896" xr:uid="{1179A2A2-5DB5-42EF-951B-F1A66F881232}"/>
    <cellStyle name="Cálculo 15 4 11" xfId="7582" xr:uid="{074C4F3C-CBBB-4096-AA75-78ADB93D5FBA}"/>
    <cellStyle name="Cálculo 15 4 11 2" xfId="22690" xr:uid="{EB8E4B9E-E1FB-4746-874A-4F1B618D4B97}"/>
    <cellStyle name="Cálculo 15 4 12" xfId="17274" xr:uid="{1D8FC264-8022-4B9D-BFDC-9308C0F30337}"/>
    <cellStyle name="Cálculo 15 4 2" xfId="2556" xr:uid="{A24209EA-A5D3-4E0B-988B-A8E099A366BC}"/>
    <cellStyle name="Cálculo 15 4 2 2" xfId="5193" xr:uid="{5B762EE3-6765-4DA0-BBCC-5255B34C8645}"/>
    <cellStyle name="Cálculo 15 4 2 2 2" xfId="11557" xr:uid="{3BAA9DEF-3F17-4909-BACF-6DBB4694CD03}"/>
    <cellStyle name="Cálculo 15 4 2 2 2 2" xfId="26665" xr:uid="{60925BCD-243C-420F-886D-A6E23B4ED54F}"/>
    <cellStyle name="Cálculo 15 4 2 2 3" xfId="8065" xr:uid="{9290E56C-3AB8-4423-8409-CE4D7D6C043C}"/>
    <cellStyle name="Cálculo 15 4 2 2 3 2" xfId="23173" xr:uid="{0AAF5939-14E4-4716-BA76-67A7CCA1E945}"/>
    <cellStyle name="Cálculo 15 4 2 2 4" xfId="20301" xr:uid="{D591A3DD-7891-49C8-B62A-8C0E6D93E4C6}"/>
    <cellStyle name="Cálculo 15 4 2 3" xfId="9023" xr:uid="{7A0E779F-10DD-4901-84D7-920ED6EC2200}"/>
    <cellStyle name="Cálculo 15 4 2 3 2" xfId="24131" xr:uid="{55085A35-CBF5-4149-861D-4948931870F8}"/>
    <cellStyle name="Cálculo 15 4 2 4" xfId="14770" xr:uid="{5A21778D-123A-4964-84A6-337FB0B338B3}"/>
    <cellStyle name="Cálculo 15 4 2 4 2" xfId="29878" xr:uid="{1BCF7AC3-B435-4A51-A015-FF5CC5714B21}"/>
    <cellStyle name="Cálculo 15 4 2 5" xfId="7138" xr:uid="{97D41304-BC71-404A-BE25-316E37C0E40D}"/>
    <cellStyle name="Cálculo 15 4 2 5 2" xfId="22246" xr:uid="{E5641EB6-25AA-4BA9-95D8-6C916057C850}"/>
    <cellStyle name="Cálculo 15 4 2 6" xfId="17664" xr:uid="{00F4F84E-2BE5-4BE0-A270-82820251D48B}"/>
    <cellStyle name="Cálculo 15 4 3" xfId="2809" xr:uid="{1A95D8AE-D324-4CA4-8980-68B67A361198}"/>
    <cellStyle name="Cálculo 15 4 3 2" xfId="5446" xr:uid="{9048BD19-2B35-4C89-96E1-7F6DD253404D}"/>
    <cellStyle name="Cálculo 15 4 3 2 2" xfId="8162" xr:uid="{928EA51D-3BA2-48A1-8A6E-3BE73C7DF666}"/>
    <cellStyle name="Cálculo 15 4 3 2 2 2" xfId="23270" xr:uid="{11270601-6F2D-4B16-82C9-82B53A5DCE0A}"/>
    <cellStyle name="Cálculo 15 4 3 2 3" xfId="20554" xr:uid="{483233C9-EE4F-47A3-AF6A-F4C9940158D5}"/>
    <cellStyle name="Cálculo 15 4 3 3" xfId="13756" xr:uid="{33AF5FF8-26E1-42FA-88C2-619B0DDF84C4}"/>
    <cellStyle name="Cálculo 15 4 3 3 2" xfId="28864" xr:uid="{09B32487-2290-4F90-8A80-90F73A10E261}"/>
    <cellStyle name="Cálculo 15 4 3 4" xfId="17917" xr:uid="{5BDFA564-413F-469A-BE29-C9609A6B1E06}"/>
    <cellStyle name="Cálculo 15 4 4" xfId="3112" xr:uid="{6984B247-D321-4495-BAB7-AA73C2336DF4}"/>
    <cellStyle name="Cálculo 15 4 4 2" xfId="5749" xr:uid="{CC741413-D772-4B0D-BB7A-49EF58CE7CA7}"/>
    <cellStyle name="Cálculo 15 4 4 2 2" xfId="12060" xr:uid="{9473F58A-16D8-4379-A13B-B705C608CF62}"/>
    <cellStyle name="Cálculo 15 4 4 2 2 2" xfId="27168" xr:uid="{21AA0A20-7891-44FA-8A07-98736EFBD68B}"/>
    <cellStyle name="Cálculo 15 4 4 2 3" xfId="16404" xr:uid="{1B67D5DE-7F02-4529-BA56-E7200A00B5CD}"/>
    <cellStyle name="Cálculo 15 4 4 2 3 2" xfId="31512" xr:uid="{965A9E76-1B67-49E7-9637-96E3A5082724}"/>
    <cellStyle name="Cálculo 15 4 4 2 4" xfId="20857" xr:uid="{2F3CF14B-DB01-4D33-BB30-E4266A47C8B1}"/>
    <cellStyle name="Cálculo 15 4 4 3" xfId="9494" xr:uid="{030A6C1E-5BC6-4480-8BBE-FC1EC1B900B2}"/>
    <cellStyle name="Cálculo 15 4 4 3 2" xfId="24602" xr:uid="{FF34E9C3-9C31-4598-8910-03D74D675565}"/>
    <cellStyle name="Cálculo 15 4 4 4" xfId="13852" xr:uid="{1A2AE44D-C412-47CA-88FA-D69EC8E4FB41}"/>
    <cellStyle name="Cálculo 15 4 4 4 2" xfId="28960" xr:uid="{F827A02B-0BE8-4322-A407-6AEFB96B9DC2}"/>
    <cellStyle name="Cálculo 15 4 4 5" xfId="18220" xr:uid="{342219C3-047F-4771-91A1-E378AB7FBBED}"/>
    <cellStyle name="Cálculo 15 4 5" xfId="3438" xr:uid="{C7B3136D-60AA-48F6-9EEF-2128965CDEA1}"/>
    <cellStyle name="Cálculo 15 4 5 2" xfId="6075" xr:uid="{E9B78D4C-7DBD-435D-85B6-95E50C819564}"/>
    <cellStyle name="Cálculo 15 4 5 2 2" xfId="12386" xr:uid="{50D3C3F2-D323-4D91-8314-AA18B90A9C3A}"/>
    <cellStyle name="Cálculo 15 4 5 2 2 2" xfId="27494" xr:uid="{D904AA3C-6307-4343-BFAB-6F0526C7F0F8}"/>
    <cellStyle name="Cálculo 15 4 5 2 3" xfId="14134" xr:uid="{9B4BD57D-62E2-4127-BA17-A4B62E1B6923}"/>
    <cellStyle name="Cálculo 15 4 5 2 3 2" xfId="29242" xr:uid="{24BDD6DD-217B-446B-8363-39BAE643A654}"/>
    <cellStyle name="Cálculo 15 4 5 2 4" xfId="21183" xr:uid="{2C92C91D-5EF3-421E-94EB-2E1D4AE3BD44}"/>
    <cellStyle name="Cálculo 15 4 5 3" xfId="9820" xr:uid="{1E91BD5E-D694-4977-BF47-04C625DAC52F}"/>
    <cellStyle name="Cálculo 15 4 5 3 2" xfId="24928" xr:uid="{09071FB5-62E8-4FB2-82A6-0D8FB5B13425}"/>
    <cellStyle name="Cálculo 15 4 5 4" xfId="7557" xr:uid="{47B22158-DF83-47D7-BB75-D3C26A3F1B46}"/>
    <cellStyle name="Cálculo 15 4 5 4 2" xfId="22665" xr:uid="{FBC8055D-ED65-49A3-A779-E433A4511FE7}"/>
    <cellStyle name="Cálculo 15 4 5 5" xfId="18546" xr:uid="{F8F22BF2-8B34-4F8C-9570-44A3D999A454}"/>
    <cellStyle name="Cálculo 15 4 6" xfId="3744" xr:uid="{4E67C5DF-174F-431F-941D-11F6E1AF47E3}"/>
    <cellStyle name="Cálculo 15 4 6 2" xfId="6381" xr:uid="{D4FA5470-A5D3-412F-9E17-733330A87FE6}"/>
    <cellStyle name="Cálculo 15 4 6 2 2" xfId="12692" xr:uid="{A65A60D7-A3FD-4E9D-BB33-751BB617F000}"/>
    <cellStyle name="Cálculo 15 4 6 2 2 2" xfId="27800" xr:uid="{CA1AAC11-5243-4AC6-8E9F-DDDC54EA4881}"/>
    <cellStyle name="Cálculo 15 4 6 2 3" xfId="15667" xr:uid="{53CCE9BC-96DF-4632-8DEA-940B6FE4A8D9}"/>
    <cellStyle name="Cálculo 15 4 6 2 3 2" xfId="30775" xr:uid="{78262069-FD90-46B4-9297-52034C43AD99}"/>
    <cellStyle name="Cálculo 15 4 6 2 4" xfId="21489" xr:uid="{0EE9A28A-9AB1-4067-8166-475F4FB828EE}"/>
    <cellStyle name="Cálculo 15 4 6 3" xfId="10126" xr:uid="{AB5C2F4E-0919-4BD8-8D8D-33FFB9368DEC}"/>
    <cellStyle name="Cálculo 15 4 6 3 2" xfId="25234" xr:uid="{CAD8056C-2730-4BB2-8591-3C8E6B867D21}"/>
    <cellStyle name="Cálculo 15 4 6 4" xfId="15751" xr:uid="{559E05AE-6C81-494C-A81C-28B8BC106D59}"/>
    <cellStyle name="Cálculo 15 4 6 4 2" xfId="30859" xr:uid="{790CEA3A-9AAF-481A-B7AE-28431BFA971E}"/>
    <cellStyle name="Cálculo 15 4 6 5" xfId="18852" xr:uid="{8C1D68E1-0098-4039-8F88-3BF25F38AD7F}"/>
    <cellStyle name="Cálculo 15 4 7" xfId="4121" xr:uid="{DCF8BCFE-0089-430E-B669-237D03CE142A}"/>
    <cellStyle name="Cálculo 15 4 7 2" xfId="6758" xr:uid="{9B471EE9-AB3A-4429-8B76-FB93A34B6F96}"/>
    <cellStyle name="Cálculo 15 4 7 2 2" xfId="13069" xr:uid="{B48D8E6E-C6D4-4BBB-A522-5D4842BC3664}"/>
    <cellStyle name="Cálculo 15 4 7 2 2 2" xfId="28177" xr:uid="{23ABA4FE-8C38-4630-9347-A592F628DDA5}"/>
    <cellStyle name="Cálculo 15 4 7 2 3" xfId="16743" xr:uid="{BB7A324B-4A8A-4740-89D8-E346F75BE331}"/>
    <cellStyle name="Cálculo 15 4 7 2 3 2" xfId="31851" xr:uid="{A2C42DE3-F152-46B5-8A5B-B37E5E06BB5F}"/>
    <cellStyle name="Cálculo 15 4 7 2 4" xfId="21866" xr:uid="{82E2EADC-4C2D-4741-8ECB-C9BDB0FDC84A}"/>
    <cellStyle name="Cálculo 15 4 7 3" xfId="10503" xr:uid="{AAA14683-F3AE-4B19-932A-4C455A22CB45}"/>
    <cellStyle name="Cálculo 15 4 7 3 2" xfId="25611" xr:uid="{B2B1E49D-B7F4-4F14-A231-C506F3D43B87}"/>
    <cellStyle name="Cálculo 15 4 7 4" xfId="9295" xr:uid="{B5DAA2C2-C526-4215-BA9F-022C6F1A7C70}"/>
    <cellStyle name="Cálculo 15 4 7 4 2" xfId="24403" xr:uid="{90442180-D360-4D2F-963C-A2CA0850983D}"/>
    <cellStyle name="Cálculo 15 4 7 5" xfId="19229" xr:uid="{99286628-A1D3-49BB-A0FF-3DB875D06565}"/>
    <cellStyle name="Cálculo 15 4 8" xfId="4686" xr:uid="{71A3B694-184E-466F-A7B1-8767E2D8F253}"/>
    <cellStyle name="Cálculo 15 4 8 2" xfId="11068" xr:uid="{1F55E390-CAAB-406F-9DA5-C380BBA2A4C5}"/>
    <cellStyle name="Cálculo 15 4 8 2 2" xfId="26176" xr:uid="{B50410D6-E45D-4551-830D-3DADDF01EF1F}"/>
    <cellStyle name="Cálculo 15 4 8 3" xfId="15179" xr:uid="{ED4E4353-732E-404D-8D2C-E338B3D460FD}"/>
    <cellStyle name="Cálculo 15 4 8 3 2" xfId="30287" xr:uid="{53B8403A-CA90-4667-AECE-25BDDF03C13F}"/>
    <cellStyle name="Cálculo 15 4 8 4" xfId="19794" xr:uid="{37A53E60-4192-4DEA-A0CA-057F132AD69D}"/>
    <cellStyle name="Cálculo 15 4 9" xfId="8547" xr:uid="{102C0135-A581-459A-8BC1-AE687707132A}"/>
    <cellStyle name="Cálculo 15 4 9 2" xfId="23655" xr:uid="{DACF9520-2F4C-48D3-BEDB-193C776E3012}"/>
    <cellStyle name="Cálculo 15 5" xfId="2072" xr:uid="{30098F95-E1E7-4188-ADE3-269D115A0410}"/>
    <cellStyle name="Cálculo 15 5 10" xfId="7858" xr:uid="{912CEAA3-1984-432F-8FAA-F473224FFB56}"/>
    <cellStyle name="Cálculo 15 5 10 2" xfId="22966" xr:uid="{836AAD16-CC78-4529-B84E-B62FA3BD3672}"/>
    <cellStyle name="Cálculo 15 5 11" xfId="17297" xr:uid="{6ED90DC1-B143-4742-A673-D614F45EB222}"/>
    <cellStyle name="Cálculo 15 5 2" xfId="2832" xr:uid="{1B637ADF-E5A1-4DB0-AB2B-46108D0A5595}"/>
    <cellStyle name="Cálculo 15 5 2 2" xfId="5469" xr:uid="{E16AD2B7-C733-4BC5-986A-8E3E951AAA5D}"/>
    <cellStyle name="Cálculo 15 5 2 2 2" xfId="14510" xr:uid="{852A2338-2622-4A01-8767-C8A3287678E0}"/>
    <cellStyle name="Cálculo 15 5 2 2 2 2" xfId="29618" xr:uid="{A648B0FA-C165-45CC-966C-E66242558495}"/>
    <cellStyle name="Cálculo 15 5 2 2 3" xfId="20577" xr:uid="{CA10FA9F-92ED-47C0-A414-F083590E0970}"/>
    <cellStyle name="Cálculo 15 5 2 3" xfId="13699" xr:uid="{963F4E82-79C0-40CB-B5A5-2D1EF416B69A}"/>
    <cellStyle name="Cálculo 15 5 2 3 2" xfId="28807" xr:uid="{5888CEF6-7272-4B52-875A-21A84C47CDB8}"/>
    <cellStyle name="Cálculo 15 5 2 4" xfId="17940" xr:uid="{34D99969-3351-4FE9-AF66-CA81506709DA}"/>
    <cellStyle name="Cálculo 15 5 3" xfId="3135" xr:uid="{B531638F-8C54-4465-B862-B5DF2EEC5A8C}"/>
    <cellStyle name="Cálculo 15 5 3 2" xfId="5772" xr:uid="{AEFD8FCE-1792-4B60-86A7-ED053568EB16}"/>
    <cellStyle name="Cálculo 15 5 3 2 2" xfId="12083" xr:uid="{BBC15D87-389B-41C1-9F9A-61AF594E350A}"/>
    <cellStyle name="Cálculo 15 5 3 2 2 2" xfId="27191" xr:uid="{832F99FE-510A-4AB1-8450-A8DF004F172E}"/>
    <cellStyle name="Cálculo 15 5 3 2 3" xfId="15050" xr:uid="{98FA5FB2-D37E-4D44-8E8B-5732B08E8C14}"/>
    <cellStyle name="Cálculo 15 5 3 2 3 2" xfId="30158" xr:uid="{B289E916-1354-405F-9245-656FA27C900C}"/>
    <cellStyle name="Cálculo 15 5 3 2 4" xfId="20880" xr:uid="{97E89570-BF6D-4A62-8B97-AE3A47C179A8}"/>
    <cellStyle name="Cálculo 15 5 3 3" xfId="9517" xr:uid="{D29E5CAF-7E2F-4335-93B6-5B83ED00BCFC}"/>
    <cellStyle name="Cálculo 15 5 3 3 2" xfId="24625" xr:uid="{5484462C-3D48-49A7-ACF6-1ABFB19CCEA5}"/>
    <cellStyle name="Cálculo 15 5 3 4" xfId="13921" xr:uid="{34EBA174-DD2E-44F6-90A3-8AC0AAD8AE0E}"/>
    <cellStyle name="Cálculo 15 5 3 4 2" xfId="29029" xr:uid="{46AD2CC1-0EEE-4E64-82FC-A114B11A9FA3}"/>
    <cellStyle name="Cálculo 15 5 3 5" xfId="18243" xr:uid="{0F5ECAE3-9B5A-4581-ABD3-2F7666FE0C15}"/>
    <cellStyle name="Cálculo 15 5 4" xfId="3461" xr:uid="{C149F2F4-96EE-4124-B13D-C089075CC393}"/>
    <cellStyle name="Cálculo 15 5 4 2" xfId="6098" xr:uid="{98EE3B7A-5FE3-4D48-B1CA-25DE1BC722C9}"/>
    <cellStyle name="Cálculo 15 5 4 2 2" xfId="12409" xr:uid="{D87BE466-A2AA-4CB7-914B-E7509376973C}"/>
    <cellStyle name="Cálculo 15 5 4 2 2 2" xfId="27517" xr:uid="{AC8830EB-78C5-453B-A35A-A1A7EA01E44A}"/>
    <cellStyle name="Cálculo 15 5 4 2 3" xfId="8154" xr:uid="{95F22B12-9231-4F53-A2A7-488CE5241F21}"/>
    <cellStyle name="Cálculo 15 5 4 2 3 2" xfId="23262" xr:uid="{19F0434F-84BF-47E5-81E5-23B597740E2A}"/>
    <cellStyle name="Cálculo 15 5 4 2 4" xfId="21206" xr:uid="{B3CE7861-B909-491F-B488-CECFF40F0270}"/>
    <cellStyle name="Cálculo 15 5 4 3" xfId="9843" xr:uid="{935A6C86-F897-404D-8F75-05288CBB3AF4}"/>
    <cellStyle name="Cálculo 15 5 4 3 2" xfId="24951" xr:uid="{2651A7BE-13BF-4550-A884-A0A4960EF610}"/>
    <cellStyle name="Cálculo 15 5 4 4" xfId="13499" xr:uid="{A0A506E4-5819-429F-A410-BD41AAAA4E3A}"/>
    <cellStyle name="Cálculo 15 5 4 4 2" xfId="28607" xr:uid="{CFCF6868-9843-4BAC-91B0-4000F97E3A12}"/>
    <cellStyle name="Cálculo 15 5 4 5" xfId="18569" xr:uid="{1F22FCB9-C7CE-4E95-8650-7EFDBD376939}"/>
    <cellStyle name="Cálculo 15 5 5" xfId="3767" xr:uid="{1680FE44-5BA7-4F97-812E-B2E7DD40A7FA}"/>
    <cellStyle name="Cálculo 15 5 5 2" xfId="6404" xr:uid="{B8EF46AD-012F-4BF1-90E7-5392F9E465A2}"/>
    <cellStyle name="Cálculo 15 5 5 2 2" xfId="12715" xr:uid="{C2363579-600B-415B-AE89-A911C4B29A7E}"/>
    <cellStyle name="Cálculo 15 5 5 2 2 2" xfId="27823" xr:uid="{E23D42A7-7FD6-4123-B5A5-2F60F5EB0D47}"/>
    <cellStyle name="Cálculo 15 5 5 2 3" xfId="14865" xr:uid="{66A639A1-7645-455A-9294-9838E98F2200}"/>
    <cellStyle name="Cálculo 15 5 5 2 3 2" xfId="29973" xr:uid="{E548F7C1-48F6-4132-90F7-BCF8D9C4B271}"/>
    <cellStyle name="Cálculo 15 5 5 2 4" xfId="21512" xr:uid="{201168AD-562F-4D53-9703-824853199014}"/>
    <cellStyle name="Cálculo 15 5 5 3" xfId="10149" xr:uid="{CC8B0BB6-FEBE-4C03-816C-AE663A6CB8D8}"/>
    <cellStyle name="Cálculo 15 5 5 3 2" xfId="25257" xr:uid="{12C7B1A4-BBA0-4121-BE1A-43DA9A564070}"/>
    <cellStyle name="Cálculo 15 5 5 4" xfId="16223" xr:uid="{BB4441E3-9613-476C-A05F-2365F4CA3435}"/>
    <cellStyle name="Cálculo 15 5 5 4 2" xfId="31331" xr:uid="{1C6E487D-C0E0-4DB3-BEDF-26D04D6D7ABC}"/>
    <cellStyle name="Cálculo 15 5 5 5" xfId="18875" xr:uid="{7FC5E894-F6E4-42B8-876E-B94CDD0ABA90}"/>
    <cellStyle name="Cálculo 15 5 6" xfId="4144" xr:uid="{77EE40B1-540F-4284-8443-368F90E8E684}"/>
    <cellStyle name="Cálculo 15 5 6 2" xfId="6781" xr:uid="{4F243352-510F-480B-AF49-7D9B27E566BD}"/>
    <cellStyle name="Cálculo 15 5 6 2 2" xfId="13092" xr:uid="{05659AAC-16FF-4027-9184-E03B1A537704}"/>
    <cellStyle name="Cálculo 15 5 6 2 2 2" xfId="28200" xr:uid="{23116BB3-9EE7-4502-99A5-F55C60E44AD1}"/>
    <cellStyle name="Cálculo 15 5 6 2 3" xfId="16766" xr:uid="{1760C3FC-1F41-4745-809C-B31E1191A7B8}"/>
    <cellStyle name="Cálculo 15 5 6 2 3 2" xfId="31874" xr:uid="{AF92FB6C-6141-46B4-AE86-07079ADB311C}"/>
    <cellStyle name="Cálculo 15 5 6 2 4" xfId="21889" xr:uid="{A2462E0C-D096-466E-9B3C-9B0B84599B91}"/>
    <cellStyle name="Cálculo 15 5 6 3" xfId="10526" xr:uid="{923BF7EF-0AE3-4111-B77B-DA15804D4C08}"/>
    <cellStyle name="Cálculo 15 5 6 3 2" xfId="25634" xr:uid="{1DCB87B3-6CE7-4102-9E02-61EFE430D65F}"/>
    <cellStyle name="Cálculo 15 5 6 4" xfId="8111" xr:uid="{AB272E66-D27D-4597-991C-D06FED8D1B75}"/>
    <cellStyle name="Cálculo 15 5 6 4 2" xfId="23219" xr:uid="{7A31387C-DD8F-4A0B-B437-3F8ED76E5D2C}"/>
    <cellStyle name="Cálculo 15 5 6 5" xfId="19252" xr:uid="{AB8DC0C3-5C24-4ADB-8A46-4E74BDAA2CE6}"/>
    <cellStyle name="Cálculo 15 5 7" xfId="4709" xr:uid="{D90062AC-FEBB-4F25-AA8C-6689764F341E}"/>
    <cellStyle name="Cálculo 15 5 7 2" xfId="11091" xr:uid="{AABF5FF2-C26F-406A-8D96-05772BC2FD47}"/>
    <cellStyle name="Cálculo 15 5 7 2 2" xfId="26199" xr:uid="{8CE113C6-0AD4-48C0-BE3E-53A35DAA4F32}"/>
    <cellStyle name="Cálculo 15 5 7 3" xfId="13770" xr:uid="{DFA3E756-CF4F-4503-AF63-4E5584F41C43}"/>
    <cellStyle name="Cálculo 15 5 7 3 2" xfId="28878" xr:uid="{D1796750-A097-4241-8078-B316E356323E}"/>
    <cellStyle name="Cálculo 15 5 7 4" xfId="19817" xr:uid="{9A1AB297-BB0D-4C98-9BC4-022471FB889B}"/>
    <cellStyle name="Cálculo 15 5 8" xfId="8570" xr:uid="{1A3EA808-0EE4-4BF3-9BF7-6F2793772DC6}"/>
    <cellStyle name="Cálculo 15 5 8 2" xfId="23678" xr:uid="{00DFEE54-018F-4D16-81ED-A3FF41D66A94}"/>
    <cellStyle name="Cálculo 15 5 9" xfId="15395" xr:uid="{D60E9547-932A-4549-B078-A735809B4947}"/>
    <cellStyle name="Cálculo 15 5 9 2" xfId="30503" xr:uid="{F1032019-4313-4F1F-8BE2-A2499D1666E8}"/>
    <cellStyle name="Cálculo 16" xfId="756" xr:uid="{00000000-0005-0000-0000-0000F4020000}"/>
    <cellStyle name="Cálculo 16 2" xfId="1830" xr:uid="{75A36683-5DBD-4E96-84FE-95B8F1550FFC}"/>
    <cellStyle name="Cálculo 16 2 10" xfId="8331" xr:uid="{1ADBC717-334E-45A7-887C-B55203177E0C}"/>
    <cellStyle name="Cálculo 16 2 10 2" xfId="23439" xr:uid="{3101A022-66B3-424B-BE2F-DBB05CE157D4}"/>
    <cellStyle name="Cálculo 16 2 11" xfId="11782" xr:uid="{C0673F3C-C2E7-4457-81FF-5B431FC74C7E}"/>
    <cellStyle name="Cálculo 16 2 11 2" xfId="26890" xr:uid="{9BBDE352-17C9-41EE-A05E-5ACD1E745C77}"/>
    <cellStyle name="Cálculo 16 2 12" xfId="14444" xr:uid="{71573B64-1B97-4489-875C-DDC436C3887D}"/>
    <cellStyle name="Cálculo 16 2 12 2" xfId="29552" xr:uid="{2D947339-D700-4548-8CC4-B34264699C51}"/>
    <cellStyle name="Cálculo 16 2 13" xfId="17055" xr:uid="{36AB0AC5-2801-4DB8-82A9-8A2253CFC23A}"/>
    <cellStyle name="Cálculo 16 2 2" xfId="2390" xr:uid="{3990315A-8C1E-42D0-828F-05B3DBCC6123}"/>
    <cellStyle name="Cálculo 16 2 2 2" xfId="5027" xr:uid="{A530CC51-2F6F-4621-B107-5B289B8C9453}"/>
    <cellStyle name="Cálculo 16 2 2 2 2" xfId="11391" xr:uid="{5520F031-6E57-440B-9E72-FDF0106625D5}"/>
    <cellStyle name="Cálculo 16 2 2 2 2 2" xfId="26499" xr:uid="{EE6BA31C-DE94-4F8A-88CB-F93572CE733B}"/>
    <cellStyle name="Cálculo 16 2 2 2 3" xfId="9288" xr:uid="{CA2B6219-9267-498E-B9D6-55E16A5CBE0F}"/>
    <cellStyle name="Cálculo 16 2 2 2 3 2" xfId="24396" xr:uid="{197436F0-51CC-4031-8CBD-8416D8C21BAF}"/>
    <cellStyle name="Cálculo 16 2 2 2 4" xfId="20135" xr:uid="{77D471E1-A2EB-4BC2-A86A-5C8E2A85992B}"/>
    <cellStyle name="Cálculo 16 2 2 3" xfId="8857" xr:uid="{4C077005-D229-4DB0-9EF7-F774A2948786}"/>
    <cellStyle name="Cálculo 16 2 2 3 2" xfId="23965" xr:uid="{F1BF5D4C-D37C-4FB3-9C98-011F8FC83053}"/>
    <cellStyle name="Cálculo 16 2 3" xfId="2230" xr:uid="{AECF7C41-EC58-4D6B-A055-5E7F1693E778}"/>
    <cellStyle name="Cálculo 16 2 3 2" xfId="4867" xr:uid="{C1777804-DF96-4219-93A9-CF8F012B420F}"/>
    <cellStyle name="Cálculo 16 2 3 2 2" xfId="15450" xr:uid="{F0353496-9CD8-48D7-AE08-1ED8E2B18339}"/>
    <cellStyle name="Cálculo 16 2 3 2 2 2" xfId="30558" xr:uid="{CD4995DD-4F8B-431C-8D36-2CF3B39B7237}"/>
    <cellStyle name="Cálculo 16 2 3 2 3" xfId="19975" xr:uid="{2778211F-64E8-48C3-8612-37CF207801FA}"/>
    <cellStyle name="Cálculo 16 2 3 3" xfId="14570" xr:uid="{2D46106E-3AE8-44C8-8590-D29E07798B1A}"/>
    <cellStyle name="Cálculo 16 2 3 3 2" xfId="29678" xr:uid="{07280F4C-50AE-401D-B26E-E1905D6A50F7}"/>
    <cellStyle name="Cálculo 16 2 3 4" xfId="17455" xr:uid="{B6D9E1B5-FD66-4105-8B33-665B6A6F41EB}"/>
    <cellStyle name="Cálculo 16 2 4" xfId="2924" xr:uid="{6A4D080B-7F8A-4849-A9B3-14873AFEA864}"/>
    <cellStyle name="Cálculo 16 2 4 2" xfId="5561" xr:uid="{2E98D563-42B8-4815-8BBE-E1BFB3D4DDB6}"/>
    <cellStyle name="Cálculo 16 2 4 2 2" xfId="11872" xr:uid="{0B5310F0-F31B-458A-AD6D-576EBFF2559C}"/>
    <cellStyle name="Cálculo 16 2 4 2 2 2" xfId="26980" xr:uid="{1726975C-66E9-4A0F-BBCE-A81FF24DDCA0}"/>
    <cellStyle name="Cálculo 16 2 4 2 3" xfId="7122" xr:uid="{5ABEDBDB-8552-49EF-A82C-4F7FF1400EF5}"/>
    <cellStyle name="Cálculo 16 2 4 2 3 2" xfId="22230" xr:uid="{F6446627-2C57-487F-B40C-C22AFBD534BF}"/>
    <cellStyle name="Cálculo 16 2 4 2 4" xfId="20669" xr:uid="{2A648A53-4C5F-4DF5-8FDF-749FE5A244E5}"/>
    <cellStyle name="Cálculo 16 2 4 3" xfId="9306" xr:uid="{C447577D-3A98-4FB0-9947-6CEAB078C770}"/>
    <cellStyle name="Cálculo 16 2 4 3 2" xfId="24414" xr:uid="{B8A35AE5-DE38-4BBD-83BA-56527D197EB2}"/>
    <cellStyle name="Cálculo 16 2 4 4" xfId="9296" xr:uid="{4746EEF5-968C-4C59-8138-14ECCFCEC564}"/>
    <cellStyle name="Cálculo 16 2 4 4 2" xfId="24404" xr:uid="{1A98EDB0-CD43-45D5-B2D0-770ABDCC2D01}"/>
    <cellStyle name="Cálculo 16 2 4 5" xfId="18032" xr:uid="{5D7F8B4A-7190-4125-9F74-0D3433D33B96}"/>
    <cellStyle name="Cálculo 16 2 5" xfId="3250" xr:uid="{5C01FCB9-B8F3-4034-8CFA-14C5C5014960}"/>
    <cellStyle name="Cálculo 16 2 5 2" xfId="5887" xr:uid="{693C0E9A-D53F-4013-9C3B-A557E37DC192}"/>
    <cellStyle name="Cálculo 16 2 5 2 2" xfId="12198" xr:uid="{D94A9E8D-3DF1-4EBF-A1F0-95B2930C1349}"/>
    <cellStyle name="Cálculo 16 2 5 2 2 2" xfId="27306" xr:uid="{53D34CE3-F4A8-4450-8249-EBF2B968804A}"/>
    <cellStyle name="Cálculo 16 2 5 2 3" xfId="15025" xr:uid="{82C034F8-87ED-49FD-9670-BAA04C8A6634}"/>
    <cellStyle name="Cálculo 16 2 5 2 3 2" xfId="30133" xr:uid="{F5CCBA18-C77E-49E0-ABC8-F4BBCD775B6F}"/>
    <cellStyle name="Cálculo 16 2 5 2 4" xfId="20995" xr:uid="{F40B2C26-0A13-45C9-B373-A294139A2B59}"/>
    <cellStyle name="Cálculo 16 2 5 3" xfId="9632" xr:uid="{D5BB0AE8-B9BC-4C00-BE89-B8022B9053F5}"/>
    <cellStyle name="Cálculo 16 2 5 3 2" xfId="24740" xr:uid="{0297237C-8F4E-49EB-919D-CAAAABB0E51E}"/>
    <cellStyle name="Cálculo 16 2 5 4" xfId="15409" xr:uid="{CED3FA11-8B39-49D2-93ED-C338CF347FC5}"/>
    <cellStyle name="Cálculo 16 2 5 4 2" xfId="30517" xr:uid="{60421D24-25AA-4730-ABED-05E52906CEA2}"/>
    <cellStyle name="Cálculo 16 2 5 5" xfId="18358" xr:uid="{B5FB6645-DA2F-4D4F-8849-4EF08712B5B1}"/>
    <cellStyle name="Cálculo 16 2 6" xfId="3556" xr:uid="{1258B135-F455-48BD-BFF8-2133D74D215A}"/>
    <cellStyle name="Cálculo 16 2 6 2" xfId="6193" xr:uid="{16E8E08A-0851-454C-981E-9FD93E9B2F31}"/>
    <cellStyle name="Cálculo 16 2 6 2 2" xfId="12504" xr:uid="{65C3A451-48C2-47E8-982F-93E8824E8C44}"/>
    <cellStyle name="Cálculo 16 2 6 2 2 2" xfId="27612" xr:uid="{CD4E524B-94F1-4D2B-B4A1-4B6F067EF0F5}"/>
    <cellStyle name="Cálculo 16 2 6 2 3" xfId="7706" xr:uid="{BA3646E0-35A0-4CBD-8D97-D867ACBF5C87}"/>
    <cellStyle name="Cálculo 16 2 6 2 3 2" xfId="22814" xr:uid="{DD5908D0-0B29-4122-927A-85058256B4C0}"/>
    <cellStyle name="Cálculo 16 2 6 2 4" xfId="21301" xr:uid="{B6D39F00-1F50-4ED8-9B9B-5B802BB21256}"/>
    <cellStyle name="Cálculo 16 2 6 3" xfId="9938" xr:uid="{BBD8C891-14ED-455B-947A-76DBACEB571E}"/>
    <cellStyle name="Cálculo 16 2 6 3 2" xfId="25046" xr:uid="{26F2868D-3975-4102-956D-5ABA85AB9B71}"/>
    <cellStyle name="Cálculo 16 2 6 4" xfId="8293" xr:uid="{69BAAA56-A54C-437D-9B6C-9EE0F1BB217B}"/>
    <cellStyle name="Cálculo 16 2 6 4 2" xfId="23401" xr:uid="{96A7EDF9-1A0F-4190-9F26-7D03B09EF5AF}"/>
    <cellStyle name="Cálculo 16 2 6 5" xfId="18664" xr:uid="{04EBA55C-CD8B-43BE-BA34-7B52C9FF4E51}"/>
    <cellStyle name="Cálculo 16 2 7" xfId="3902" xr:uid="{ACAE2A23-7DE3-42A3-841B-6B54D1D9CCEA}"/>
    <cellStyle name="Cálculo 16 2 7 2" xfId="6539" xr:uid="{0C50449C-41DC-4708-B630-C63674CC8323}"/>
    <cellStyle name="Cálculo 16 2 7 2 2" xfId="12850" xr:uid="{402A5862-AC64-4493-BBE0-B07C4DB69637}"/>
    <cellStyle name="Cálculo 16 2 7 2 2 2" xfId="27958" xr:uid="{59B7C1DE-9CC3-46FC-938A-92A23F21D8BB}"/>
    <cellStyle name="Cálculo 16 2 7 2 3" xfId="7045" xr:uid="{0E90125A-FC59-4C8F-85EC-91D0148A9AF4}"/>
    <cellStyle name="Cálculo 16 2 7 2 3 2" xfId="22153" xr:uid="{60313E5D-8FCA-454D-8796-F1CB319B64E1}"/>
    <cellStyle name="Cálculo 16 2 7 2 4" xfId="21647" xr:uid="{DF02DFAA-9CEA-4C0D-98AF-93C5E503A0FE}"/>
    <cellStyle name="Cálculo 16 2 7 3" xfId="10284" xr:uid="{66C9F771-3143-4DB9-B66C-5AA823662BA4}"/>
    <cellStyle name="Cálculo 16 2 7 3 2" xfId="25392" xr:uid="{6BC89019-9F37-46DD-AD10-802C825F0493}"/>
    <cellStyle name="Cálculo 16 2 7 4" xfId="14681" xr:uid="{07BD6493-A014-4CAC-9B69-18F59002E379}"/>
    <cellStyle name="Cálculo 16 2 7 4 2" xfId="29789" xr:uid="{EE61D35C-EF4A-48EF-BF63-299081AE515B}"/>
    <cellStyle name="Cálculo 16 2 7 5" xfId="19010" xr:uid="{6D6AADFA-76F5-4758-BAE0-3F97AD8B5DCB}"/>
    <cellStyle name="Cálculo 16 2 8" xfId="4266" xr:uid="{B7EF6364-4936-4ABB-A8FC-3A40367E56A6}"/>
    <cellStyle name="Cálculo 16 2 8 2" xfId="6903" xr:uid="{EC861549-0248-4F22-9E1C-BD7068F4E658}"/>
    <cellStyle name="Cálculo 16 2 8 2 2" xfId="13214" xr:uid="{60AFE83F-F763-4E56-8EA7-C39C96AF9287}"/>
    <cellStyle name="Cálculo 16 2 8 2 2 2" xfId="28322" xr:uid="{526D2192-0D33-40E4-8010-813DC6113A8E}"/>
    <cellStyle name="Cálculo 16 2 8 2 3" xfId="16878" xr:uid="{82FD2BA3-455A-4748-BD10-CFDB88555FC2}"/>
    <cellStyle name="Cálculo 16 2 8 2 3 2" xfId="31986" xr:uid="{43087576-D758-4A3E-AC7F-D9194ACD0913}"/>
    <cellStyle name="Cálculo 16 2 8 2 4" xfId="22011" xr:uid="{2B96DCE6-34F1-4D83-A597-B809AB84DC43}"/>
    <cellStyle name="Cálculo 16 2 8 3" xfId="10648" xr:uid="{751196C9-F5E8-4C63-9727-193FDE3E2AC3}"/>
    <cellStyle name="Cálculo 16 2 8 3 2" xfId="25756" xr:uid="{F9791B98-F4FE-4168-A81B-415AC4DA35A0}"/>
    <cellStyle name="Cálculo 16 2 8 4" xfId="14021" xr:uid="{7065BA64-2DC3-4D6B-9FE2-B61FD7E47EBE}"/>
    <cellStyle name="Cálculo 16 2 8 4 2" xfId="29129" xr:uid="{BDF8AC4B-91F5-4A04-B33F-5ED16FFB7964}"/>
    <cellStyle name="Cálculo 16 2 8 5" xfId="19374" xr:uid="{75B7B4D9-F31B-43B8-9CA0-17B28F573E9C}"/>
    <cellStyle name="Cálculo 16 2 9" xfId="4467" xr:uid="{4E8A1D39-7D46-4979-8B73-5832F466FA72}"/>
    <cellStyle name="Cálculo 16 2 9 2" xfId="10849" xr:uid="{CEF0DA82-8126-4FEA-89E9-F674F3A3324A}"/>
    <cellStyle name="Cálculo 16 2 9 2 2" xfId="25957" xr:uid="{C1F0F1DD-D8DA-4258-9F46-8EE506AF172A}"/>
    <cellStyle name="Cálculo 16 2 9 3" xfId="8203" xr:uid="{B64EAF40-AD6E-43D8-9A6E-B3EBF2AA1EF0}"/>
    <cellStyle name="Cálculo 16 2 9 3 2" xfId="23311" xr:uid="{177AF5A1-FBA8-4381-B065-2183328C20BC}"/>
    <cellStyle name="Cálculo 16 2 9 4" xfId="19575" xr:uid="{01B9F99B-11D2-4E68-9070-52382E7CECD5}"/>
    <cellStyle name="Cálculo 16 3" xfId="1813" xr:uid="{726C6989-1546-456B-BA5C-45C46AAA0884}"/>
    <cellStyle name="Cálculo 16 3 10" xfId="7255" xr:uid="{66161EEE-B790-465B-8CD4-B5096E506AE2}"/>
    <cellStyle name="Cálculo 16 3 10 2" xfId="22363" xr:uid="{33C2908C-BD26-4F02-A9B9-D006A9BC7716}"/>
    <cellStyle name="Cálculo 16 3 11" xfId="13600" xr:uid="{6EE9AC58-E214-4423-9D4D-EFDEC0D951C2}"/>
    <cellStyle name="Cálculo 16 3 11 2" xfId="28708" xr:uid="{CF6746A9-BCE0-4453-AC05-2AAE74AE0CCB}"/>
    <cellStyle name="Cálculo 16 3 12" xfId="17038" xr:uid="{0125608A-44F8-4BC7-8F80-A8D670DCA13A}"/>
    <cellStyle name="Cálculo 16 3 2" xfId="2373" xr:uid="{C35D4D07-0155-4A4D-91F0-63BA636118DA}"/>
    <cellStyle name="Cálculo 16 3 2 2" xfId="5010" xr:uid="{C290B857-4310-44B5-A479-7CF283D32EC0}"/>
    <cellStyle name="Cálculo 16 3 2 2 2" xfId="11374" xr:uid="{4AAB53C7-5E4F-4B5C-8135-5580ED4A8588}"/>
    <cellStyle name="Cálculo 16 3 2 2 2 2" xfId="26482" xr:uid="{83D21779-E62E-4494-9C77-9A8CB1DDFB2F}"/>
    <cellStyle name="Cálculo 16 3 2 2 3" xfId="16265" xr:uid="{2783C480-290D-4006-95A1-F1243E42C1F1}"/>
    <cellStyle name="Cálculo 16 3 2 2 3 2" xfId="31373" xr:uid="{1EB8EFE6-AFDE-4C1F-948C-416853DB21E1}"/>
    <cellStyle name="Cálculo 16 3 2 2 4" xfId="20118" xr:uid="{041AF1F2-244A-4686-B2D0-488B74477838}"/>
    <cellStyle name="Cálculo 16 3 2 3" xfId="8840" xr:uid="{582175F1-2BA0-41C1-BBA2-08D5EC3EA82A}"/>
    <cellStyle name="Cálculo 16 3 2 3 2" xfId="23948" xr:uid="{7FB31CFD-2153-4F31-96D0-50F2C36CFF48}"/>
    <cellStyle name="Cálculo 16 3 2 4" xfId="16122" xr:uid="{B7B88885-4517-44B4-A952-0432C587AD2A}"/>
    <cellStyle name="Cálculo 16 3 2 4 2" xfId="31230" xr:uid="{304A5290-F0CD-430B-9DB7-D3AE5397FED9}"/>
    <cellStyle name="Cálculo 16 3 2 5" xfId="15043" xr:uid="{FCE1B1E1-B505-45DA-9991-CFFA7F466DA0}"/>
    <cellStyle name="Cálculo 16 3 2 5 2" xfId="30151" xr:uid="{86549F56-9E4C-4F24-A82C-3579351E32B1}"/>
    <cellStyle name="Cálculo 16 3 2 6" xfId="17581" xr:uid="{CBCE0753-2E5F-46CA-BF17-B8558F4AA874}"/>
    <cellStyle name="Cálculo 16 3 3" xfId="2247" xr:uid="{8308E7E3-A209-45E7-8E63-B270A120E12D}"/>
    <cellStyle name="Cálculo 16 3 3 2" xfId="4884" xr:uid="{F418AF80-651E-4D29-8899-9E49164B6826}"/>
    <cellStyle name="Cálculo 16 3 3 2 2" xfId="15638" xr:uid="{A99BE1DC-35B0-4464-AA96-3E3F5BB6ABCB}"/>
    <cellStyle name="Cálculo 16 3 3 2 2 2" xfId="30746" xr:uid="{52F428FF-4D1D-4F99-B123-B5CA6072D324}"/>
    <cellStyle name="Cálculo 16 3 3 2 3" xfId="19992" xr:uid="{81A0AD3D-A3B7-4321-92A4-0D43F30328FB}"/>
    <cellStyle name="Cálculo 16 3 3 3" xfId="13881" xr:uid="{076E8637-8A2B-40FC-9C2E-CBF91F5B4D84}"/>
    <cellStyle name="Cálculo 16 3 3 3 2" xfId="28989" xr:uid="{CADE5ED6-7C5C-49F7-A601-B9867829E3A1}"/>
    <cellStyle name="Cálculo 16 3 3 4" xfId="17472" xr:uid="{DC3A3C1B-2D1C-43F4-9443-CFC4C1B73F31}"/>
    <cellStyle name="Cálculo 16 3 4" xfId="2648" xr:uid="{8F158DE4-BB91-4959-A855-41B34A96392D}"/>
    <cellStyle name="Cálculo 16 3 4 2" xfId="5285" xr:uid="{E914A033-5DAA-4AC1-8F94-335EB148F7A8}"/>
    <cellStyle name="Cálculo 16 3 4 2 2" xfId="11649" xr:uid="{275B3C58-067E-4648-BFA0-D69A2A10BB07}"/>
    <cellStyle name="Cálculo 16 3 4 2 2 2" xfId="26757" xr:uid="{12C31A20-0AF0-415A-A3D2-49552E3EA3DB}"/>
    <cellStyle name="Cálculo 16 3 4 2 3" xfId="14691" xr:uid="{6525DFE5-BE56-4FD2-8111-ABD6200B8FD2}"/>
    <cellStyle name="Cálculo 16 3 4 2 3 2" xfId="29799" xr:uid="{50EEAFD7-24EE-4A6F-B4C7-8EC959F5A4B2}"/>
    <cellStyle name="Cálculo 16 3 4 2 4" xfId="20393" xr:uid="{05F51438-8549-4A48-AFDC-21641D1789A6}"/>
    <cellStyle name="Cálculo 16 3 4 3" xfId="9115" xr:uid="{787289B0-A9C2-4782-92EA-2106CA909B59}"/>
    <cellStyle name="Cálculo 16 3 4 3 2" xfId="24223" xr:uid="{D05B6C96-C843-43D0-8BDD-1B1DE17F1910}"/>
    <cellStyle name="Cálculo 16 3 4 4" xfId="13572" xr:uid="{0A55B736-DDAA-4CFE-8402-5F5C5A89CA7D}"/>
    <cellStyle name="Cálculo 16 3 4 4 2" xfId="28680" xr:uid="{97C1C537-8D2A-4D45-9910-553A1BF7C72E}"/>
    <cellStyle name="Cálculo 16 3 4 5" xfId="17756" xr:uid="{72984C83-E623-4AFF-96A8-C13D12CF0BB4}"/>
    <cellStyle name="Cálculo 16 3 5" xfId="3233" xr:uid="{76C24402-DA16-4381-AAAA-AF5D0A566ACE}"/>
    <cellStyle name="Cálculo 16 3 5 2" xfId="5870" xr:uid="{E69F2FEE-6292-47C9-8886-C755072B4764}"/>
    <cellStyle name="Cálculo 16 3 5 2 2" xfId="12181" xr:uid="{661E0B1B-B7F5-4FBA-BEAA-D071FAD22E3D}"/>
    <cellStyle name="Cálculo 16 3 5 2 2 2" xfId="27289" xr:uid="{25D122CE-F27F-4461-8190-BDE2D21DEB16}"/>
    <cellStyle name="Cálculo 16 3 5 2 3" xfId="11808" xr:uid="{DAFD78A3-B59B-451F-B1C8-11D006F51702}"/>
    <cellStyle name="Cálculo 16 3 5 2 3 2" xfId="26916" xr:uid="{0EB2128A-9215-4BCB-970E-1C6E51FB7088}"/>
    <cellStyle name="Cálculo 16 3 5 2 4" xfId="20978" xr:uid="{DE9B7E01-1037-43A3-8B8E-334A253B9D59}"/>
    <cellStyle name="Cálculo 16 3 5 3" xfId="9615" xr:uid="{8715A8B5-899D-417B-96BC-16F570EEF228}"/>
    <cellStyle name="Cálculo 16 3 5 3 2" xfId="24723" xr:uid="{D9E89867-5D0B-4CD5-81A8-CE38F079FF7D}"/>
    <cellStyle name="Cálculo 16 3 5 4" xfId="16512" xr:uid="{B719840C-8449-4B61-8265-C506758B5604}"/>
    <cellStyle name="Cálculo 16 3 5 4 2" xfId="31620" xr:uid="{EE4E951A-ED4E-45E6-A9FD-B2904CD79D21}"/>
    <cellStyle name="Cálculo 16 3 5 5" xfId="18341" xr:uid="{C05F5AE2-60BA-4896-911A-6692A3A1D9A0}"/>
    <cellStyle name="Cálculo 16 3 6" xfId="2315" xr:uid="{493F465D-BC8C-4BFF-B186-0C9E6623625B}"/>
    <cellStyle name="Cálculo 16 3 6 2" xfId="4952" xr:uid="{0D14DB7A-FAD1-4E70-8EBE-3E6F8455A265}"/>
    <cellStyle name="Cálculo 16 3 6 2 2" xfId="11316" xr:uid="{BB24BA41-EF19-417D-93C0-83B4E1269E7A}"/>
    <cellStyle name="Cálculo 16 3 6 2 2 2" xfId="26424" xr:uid="{871FC797-6EA8-4E0F-84FA-8D6AA7AE68B2}"/>
    <cellStyle name="Cálculo 16 3 6 2 3" xfId="15101" xr:uid="{143E550C-2E44-4BAF-95A8-49806BEB734D}"/>
    <cellStyle name="Cálculo 16 3 6 2 3 2" xfId="30209" xr:uid="{CE3F1BD8-9FD8-4DCB-AF58-46C0149D7AE5}"/>
    <cellStyle name="Cálculo 16 3 6 2 4" xfId="20060" xr:uid="{DFF71729-E261-4A98-B8BA-6555E4D34E4F}"/>
    <cellStyle name="Cálculo 16 3 6 3" xfId="8782" xr:uid="{5BB5CFC1-1FD6-4873-A0FE-45B50737F9A8}"/>
    <cellStyle name="Cálculo 16 3 6 3 2" xfId="23890" xr:uid="{2D3A9D77-396B-45B2-89A0-30E4F2F8B058}"/>
    <cellStyle name="Cálculo 16 3 6 4" xfId="14986" xr:uid="{25E8B30A-C4CD-44F0-99EB-A7BE048489B2}"/>
    <cellStyle name="Cálculo 16 3 6 4 2" xfId="30094" xr:uid="{D58411E8-1583-411A-8362-77C28A4080BB}"/>
    <cellStyle name="Cálculo 16 3 6 5" xfId="17540" xr:uid="{101723FC-2631-4DE8-B5AA-B1299F4D3A3F}"/>
    <cellStyle name="Cálculo 16 3 7" xfId="3885" xr:uid="{8CB393E9-DF64-4B2B-810D-05A818C4AC4D}"/>
    <cellStyle name="Cálculo 16 3 7 2" xfId="6522" xr:uid="{6D409A63-7AD3-4B37-8C0E-6D3C4A13A4F7}"/>
    <cellStyle name="Cálculo 16 3 7 2 2" xfId="12833" xr:uid="{93226996-95D8-42D6-97E3-C8F6E610055A}"/>
    <cellStyle name="Cálculo 16 3 7 2 2 2" xfId="27941" xr:uid="{545B5596-1D5B-44A7-9A3D-53306D87EF24}"/>
    <cellStyle name="Cálculo 16 3 7 2 3" xfId="16506" xr:uid="{02B40B5C-393D-4873-861D-2B8BCB6F6D5C}"/>
    <cellStyle name="Cálculo 16 3 7 2 3 2" xfId="31614" xr:uid="{791353F9-663E-487C-B813-8905FD0EE30A}"/>
    <cellStyle name="Cálculo 16 3 7 2 4" xfId="21630" xr:uid="{D2A02FBE-8AC1-40F3-9A87-FCEA114C17A1}"/>
    <cellStyle name="Cálculo 16 3 7 3" xfId="10267" xr:uid="{D5F39476-FCF9-4D50-B7F9-69C0F42C5E55}"/>
    <cellStyle name="Cálculo 16 3 7 3 2" xfId="25375" xr:uid="{7510CA11-9D0F-4579-9DCF-9A0A664EF378}"/>
    <cellStyle name="Cálculo 16 3 7 4" xfId="13402" xr:uid="{17A1819A-861F-4A73-8342-8DA3B87A3927}"/>
    <cellStyle name="Cálculo 16 3 7 4 2" xfId="28510" xr:uid="{65910EEC-5AD6-43F6-9AE1-16BAD6E81EB4}"/>
    <cellStyle name="Cálculo 16 3 7 5" xfId="18993" xr:uid="{09438A2E-151A-46F9-9BC2-14124FC8550E}"/>
    <cellStyle name="Cálculo 16 3 8" xfId="4450" xr:uid="{A8AF20DC-82A6-4BCE-9584-8C3E962E8E0B}"/>
    <cellStyle name="Cálculo 16 3 8 2" xfId="10832" xr:uid="{0E5C8E87-0C5F-4E5F-BA7D-D9F7A9C01BF7}"/>
    <cellStyle name="Cálculo 16 3 8 2 2" xfId="25940" xr:uid="{EB344732-67C0-402B-900F-0E82A90F2EA6}"/>
    <cellStyle name="Cálculo 16 3 8 3" xfId="16139" xr:uid="{6111B597-E107-4BBF-8B0A-A0295EE7E7F1}"/>
    <cellStyle name="Cálculo 16 3 8 3 2" xfId="31247" xr:uid="{438B0BE6-1509-4999-BAA4-E5F0F996FA28}"/>
    <cellStyle name="Cálculo 16 3 8 4" xfId="19558" xr:uid="{FD2D97AE-E29B-4C34-9B43-DF8EE271F1A8}"/>
    <cellStyle name="Cálculo 16 3 9" xfId="8314" xr:uid="{AA42BF86-9A0C-4CF2-9890-6A05AD4FC943}"/>
    <cellStyle name="Cálculo 16 3 9 2" xfId="23422" xr:uid="{876A0062-55E4-4623-AA3F-A47CA2BE9F3A}"/>
    <cellStyle name="Cálculo 16 4" xfId="2050" xr:uid="{EB2A7E1E-4D6F-49C1-985F-8BDEC3B447F4}"/>
    <cellStyle name="Cálculo 16 4 10" xfId="13652" xr:uid="{C0AB42E1-05B8-4BFF-AC15-C23358758561}"/>
    <cellStyle name="Cálculo 16 4 10 2" xfId="28760" xr:uid="{F968D5D5-ACF6-4D2A-B9A2-9B7CCE2B2F92}"/>
    <cellStyle name="Cálculo 16 4 11" xfId="7048" xr:uid="{E8C9DBDD-4054-4D92-BB2F-2351F8734391}"/>
    <cellStyle name="Cálculo 16 4 11 2" xfId="22156" xr:uid="{18F051A4-CB3A-4C06-8247-6D5835638143}"/>
    <cellStyle name="Cálculo 16 4 12" xfId="17275" xr:uid="{4C83807A-7772-4FD8-AF95-A89D9F3F076C}"/>
    <cellStyle name="Cálculo 16 4 2" xfId="2557" xr:uid="{CBCA5A62-BE92-42D8-8F52-10267E9E46C1}"/>
    <cellStyle name="Cálculo 16 4 2 2" xfId="5194" xr:uid="{B409646E-DCB6-4CBD-94B2-D381E50407AA}"/>
    <cellStyle name="Cálculo 16 4 2 2 2" xfId="11558" xr:uid="{28D7037A-B6FE-4431-9C37-2DE3E76CC985}"/>
    <cellStyle name="Cálculo 16 4 2 2 2 2" xfId="26666" xr:uid="{3A457A30-474C-4E51-9E14-C0F4A7D6AFA6}"/>
    <cellStyle name="Cálculo 16 4 2 2 3" xfId="15368" xr:uid="{5C8F31C0-E12B-4A32-85AA-606016B6E06E}"/>
    <cellStyle name="Cálculo 16 4 2 2 3 2" xfId="30476" xr:uid="{8177D43D-A678-41A5-BA7B-7ACDB6E1B41C}"/>
    <cellStyle name="Cálculo 16 4 2 2 4" xfId="20302" xr:uid="{CF9C955C-94ED-412D-BC13-34F13CEE4F15}"/>
    <cellStyle name="Cálculo 16 4 2 3" xfId="9024" xr:uid="{C1549968-56FB-45E7-89DF-828CD282E2A8}"/>
    <cellStyle name="Cálculo 16 4 2 3 2" xfId="24132" xr:uid="{989FFB4C-F784-4CF1-8347-C670684B668A}"/>
    <cellStyle name="Cálculo 16 4 2 4" xfId="16529" xr:uid="{C9C03422-A4A0-4B6F-92CE-DDF4E1EE3D7F}"/>
    <cellStyle name="Cálculo 16 4 2 4 2" xfId="31637" xr:uid="{F0480268-8AA9-4E25-AE84-2A30674EAF89}"/>
    <cellStyle name="Cálculo 16 4 2 5" xfId="15437" xr:uid="{B05CB684-51E2-4A0A-A8BC-9DADB2AB8915}"/>
    <cellStyle name="Cálculo 16 4 2 5 2" xfId="30545" xr:uid="{AEF4982C-6CFB-4C2B-84A4-F7EF9B748152}"/>
    <cellStyle name="Cálculo 16 4 2 6" xfId="17665" xr:uid="{A3454FB9-8E79-4C6C-8DCD-17552CE4A039}"/>
    <cellStyle name="Cálculo 16 4 3" xfId="2810" xr:uid="{8881868F-632C-4D5B-AE05-D7FAA9B5CC7C}"/>
    <cellStyle name="Cálculo 16 4 3 2" xfId="5447" xr:uid="{FAABE33C-D9CB-45DF-9193-058289170625}"/>
    <cellStyle name="Cálculo 16 4 3 2 2" xfId="15366" xr:uid="{CB7FE742-A655-4BE0-A9DE-9849495445B0}"/>
    <cellStyle name="Cálculo 16 4 3 2 2 2" xfId="30474" xr:uid="{3207E681-E898-461C-B33D-619AF72E1C02}"/>
    <cellStyle name="Cálculo 16 4 3 2 3" xfId="20555" xr:uid="{EC84CEFF-4153-4EE2-A75A-5AD6A1432507}"/>
    <cellStyle name="Cálculo 16 4 3 3" xfId="16385" xr:uid="{73FEF1E6-1CB3-4CC7-86EF-5B09AB0CF497}"/>
    <cellStyle name="Cálculo 16 4 3 3 2" xfId="31493" xr:uid="{80165128-CBFF-4324-B425-B3D5DB391CD8}"/>
    <cellStyle name="Cálculo 16 4 3 4" xfId="17918" xr:uid="{19C4FE1C-8DE2-41C3-BAE5-E59177B94F75}"/>
    <cellStyle name="Cálculo 16 4 4" xfId="3113" xr:uid="{B758A1FF-1757-4597-A505-18BBBDB1C82A}"/>
    <cellStyle name="Cálculo 16 4 4 2" xfId="5750" xr:uid="{69AB2E32-15C3-4BC9-AE08-1A57E1D2F866}"/>
    <cellStyle name="Cálculo 16 4 4 2 2" xfId="12061" xr:uid="{A4CBFB21-D7DF-4C41-97E0-DB839A591C91}"/>
    <cellStyle name="Cálculo 16 4 4 2 2 2" xfId="27169" xr:uid="{AD4BF7CE-21EF-4433-8110-5A0398786EAD}"/>
    <cellStyle name="Cálculo 16 4 4 2 3" xfId="7260" xr:uid="{FC8105B4-EAC1-4291-8099-359450F72738}"/>
    <cellStyle name="Cálculo 16 4 4 2 3 2" xfId="22368" xr:uid="{82B34E2D-D360-4A71-B689-4B83688522BA}"/>
    <cellStyle name="Cálculo 16 4 4 2 4" xfId="20858" xr:uid="{E3900389-77AC-45EB-B635-16EC43EC556F}"/>
    <cellStyle name="Cálculo 16 4 4 3" xfId="9495" xr:uid="{1115A754-3B09-4D5D-A340-595F01238F28}"/>
    <cellStyle name="Cálculo 16 4 4 3 2" xfId="24603" xr:uid="{EC6F42C3-DA7E-4B33-8858-1F60C967BF1B}"/>
    <cellStyle name="Cálculo 16 4 4 4" xfId="13503" xr:uid="{E613BDA0-BB09-4F34-AED2-53CCFF5BAD63}"/>
    <cellStyle name="Cálculo 16 4 4 4 2" xfId="28611" xr:uid="{81594B96-9260-4269-A07F-0EE91FA78258}"/>
    <cellStyle name="Cálculo 16 4 4 5" xfId="18221" xr:uid="{1BA4F1FF-9F61-4879-A937-E184EF9240FA}"/>
    <cellStyle name="Cálculo 16 4 5" xfId="3439" xr:uid="{C4177955-FFD7-484A-B44D-152458075E0F}"/>
    <cellStyle name="Cálculo 16 4 5 2" xfId="6076" xr:uid="{35B3D828-8ECB-4667-B3D9-299209F40F74}"/>
    <cellStyle name="Cálculo 16 4 5 2 2" xfId="12387" xr:uid="{53EE49EC-6E02-4F28-AD50-77CB2B031859}"/>
    <cellStyle name="Cálculo 16 4 5 2 2 2" xfId="27495" xr:uid="{052EFB94-A24D-4FB5-A8C1-B40C1EB76B60}"/>
    <cellStyle name="Cálculo 16 4 5 2 3" xfId="14712" xr:uid="{D755BBE6-3D99-4A16-9E08-A222119E4ABE}"/>
    <cellStyle name="Cálculo 16 4 5 2 3 2" xfId="29820" xr:uid="{CD82CECA-7D0D-4376-A596-D01B4C16E99A}"/>
    <cellStyle name="Cálculo 16 4 5 2 4" xfId="21184" xr:uid="{910D53AA-BEB3-4BC4-AC07-56001635B165}"/>
    <cellStyle name="Cálculo 16 4 5 3" xfId="9821" xr:uid="{E955E6F1-474F-4544-8223-878286E4855D}"/>
    <cellStyle name="Cálculo 16 4 5 3 2" xfId="24929" xr:uid="{C341D7E7-6AEF-46B3-B0C0-DCBC34AF62AB}"/>
    <cellStyle name="Cálculo 16 4 5 4" xfId="13625" xr:uid="{CCC743BE-3370-4EB8-A04D-9D0EE58824BE}"/>
    <cellStyle name="Cálculo 16 4 5 4 2" xfId="28733" xr:uid="{B0667A31-1FCE-4C0A-9C26-41F3E0628B7F}"/>
    <cellStyle name="Cálculo 16 4 5 5" xfId="18547" xr:uid="{0D901BBE-5A72-4DFF-B990-610F2754FA97}"/>
    <cellStyle name="Cálculo 16 4 6" xfId="3745" xr:uid="{06C77583-2EBF-43EF-8410-EE1B2010E04C}"/>
    <cellStyle name="Cálculo 16 4 6 2" xfId="6382" xr:uid="{3DEF0EE4-97E1-4D7E-8624-E2A91F6E6BD1}"/>
    <cellStyle name="Cálculo 16 4 6 2 2" xfId="12693" xr:uid="{FB7D0107-2034-4B08-9572-F1C908587551}"/>
    <cellStyle name="Cálculo 16 4 6 2 2 2" xfId="27801" xr:uid="{BB87C279-C6EA-43D0-81B4-E60B076C0A96}"/>
    <cellStyle name="Cálculo 16 4 6 2 3" xfId="13395" xr:uid="{7F3AB065-C345-4029-A92A-0F6A4E43E28B}"/>
    <cellStyle name="Cálculo 16 4 6 2 3 2" xfId="28503" xr:uid="{9A794D54-23B6-4391-AB80-9A64E484871F}"/>
    <cellStyle name="Cálculo 16 4 6 2 4" xfId="21490" xr:uid="{7601E297-2F54-4D1D-96F4-D3BCAF996494}"/>
    <cellStyle name="Cálculo 16 4 6 3" xfId="10127" xr:uid="{D19621BA-6489-486F-8015-470A12168FFA}"/>
    <cellStyle name="Cálculo 16 4 6 3 2" xfId="25235" xr:uid="{CF888708-7096-4F34-BB2E-4D876253B8A6}"/>
    <cellStyle name="Cálculo 16 4 6 4" xfId="14809" xr:uid="{72B3A61B-3ED9-41DF-AE6C-B51EE68C40A0}"/>
    <cellStyle name="Cálculo 16 4 6 4 2" xfId="29917" xr:uid="{0E234370-A9E5-4960-A259-79795C8A2691}"/>
    <cellStyle name="Cálculo 16 4 6 5" xfId="18853" xr:uid="{98E43DB4-16B5-481E-8FE3-5427F5F569C6}"/>
    <cellStyle name="Cálculo 16 4 7" xfId="4122" xr:uid="{1FA13678-B839-4AAD-9F38-A1901CB7E01E}"/>
    <cellStyle name="Cálculo 16 4 7 2" xfId="6759" xr:uid="{62D0E90B-FAB4-461E-99E8-93A6EF083C3F}"/>
    <cellStyle name="Cálculo 16 4 7 2 2" xfId="13070" xr:uid="{6D8EBFA6-7544-4B41-A463-5C2283A7AB88}"/>
    <cellStyle name="Cálculo 16 4 7 2 2 2" xfId="28178" xr:uid="{B2203F57-3862-4FA0-84DE-02F4A545B656}"/>
    <cellStyle name="Cálculo 16 4 7 2 3" xfId="16744" xr:uid="{4FF33190-4665-4CB4-AFC7-31F26E7D45E2}"/>
    <cellStyle name="Cálculo 16 4 7 2 3 2" xfId="31852" xr:uid="{B5B1720B-C206-4EC4-AAD6-DAE494F04A98}"/>
    <cellStyle name="Cálculo 16 4 7 2 4" xfId="21867" xr:uid="{40F37DD5-5E2D-4A5D-A132-EACC01ADD186}"/>
    <cellStyle name="Cálculo 16 4 7 3" xfId="10504" xr:uid="{676ED541-DB94-4F27-9963-DDEC226F0ED1}"/>
    <cellStyle name="Cálculo 16 4 7 3 2" xfId="25612" xr:uid="{2B674CA9-4BA4-4F0F-830C-C3DCBAB8F693}"/>
    <cellStyle name="Cálculo 16 4 7 4" xfId="14527" xr:uid="{27B7DEA6-5784-41B6-872A-7BEC8E0C8393}"/>
    <cellStyle name="Cálculo 16 4 7 4 2" xfId="29635" xr:uid="{AF2A8D1E-43C3-446A-9D41-43845BBF34FE}"/>
    <cellStyle name="Cálculo 16 4 7 5" xfId="19230" xr:uid="{7F3271A5-2F6B-429E-BC4F-29FA6E8D08E0}"/>
    <cellStyle name="Cálculo 16 4 8" xfId="4687" xr:uid="{47694E9D-BE74-42F0-81A4-40A1FBD2C381}"/>
    <cellStyle name="Cálculo 16 4 8 2" xfId="11069" xr:uid="{B2DC03F9-2820-427E-BAF1-10B11C5D015D}"/>
    <cellStyle name="Cálculo 16 4 8 2 2" xfId="26177" xr:uid="{C3D10C77-E345-4865-8E10-07FC86403C10}"/>
    <cellStyle name="Cálculo 16 4 8 3" xfId="15378" xr:uid="{569745A7-207D-4AF7-8E28-FC766D61B8F8}"/>
    <cellStyle name="Cálculo 16 4 8 3 2" xfId="30486" xr:uid="{2E54DF7D-7663-41B5-B678-12C38107B0D5}"/>
    <cellStyle name="Cálculo 16 4 8 4" xfId="19795" xr:uid="{AF23B64A-2158-4DF9-8AFD-DD42CE5C77A6}"/>
    <cellStyle name="Cálculo 16 4 9" xfId="8548" xr:uid="{BACF06C5-37AB-4A3D-AA8A-4C65FB479A30}"/>
    <cellStyle name="Cálculo 16 4 9 2" xfId="23656" xr:uid="{724385E2-0DC6-4ED4-8CFD-F9B31B5A8822}"/>
    <cellStyle name="Cálculo 16 5" xfId="2071" xr:uid="{F5D2315F-CBDC-450D-8869-0F76FE3CCA0D}"/>
    <cellStyle name="Cálculo 16 5 10" xfId="15071" xr:uid="{6F892C5F-2C07-4654-91EE-F6821B1B3E57}"/>
    <cellStyle name="Cálculo 16 5 10 2" xfId="30179" xr:uid="{4C3D85A0-2E2C-4304-B2D8-96B8C2DD2C43}"/>
    <cellStyle name="Cálculo 16 5 11" xfId="17296" xr:uid="{6A779DA9-6E9B-4BF1-8C2F-CE576801E5E2}"/>
    <cellStyle name="Cálculo 16 5 2" xfId="2831" xr:uid="{214866E7-CA97-4F5F-BFFB-A218D1C7F9AB}"/>
    <cellStyle name="Cálculo 16 5 2 2" xfId="5468" xr:uid="{D3FFB49C-D3FC-42CF-8AAA-83CCE4D96897}"/>
    <cellStyle name="Cálculo 16 5 2 2 2" xfId="13658" xr:uid="{51C07E37-48CA-44A6-8DA2-A3231801DBB2}"/>
    <cellStyle name="Cálculo 16 5 2 2 2 2" xfId="28766" xr:uid="{D6B0EFD7-CA35-4600-B897-21D352F6370E}"/>
    <cellStyle name="Cálculo 16 5 2 2 3" xfId="20576" xr:uid="{528D918A-9BFC-4341-9410-EA5883C9A24A}"/>
    <cellStyle name="Cálculo 16 5 2 3" xfId="7888" xr:uid="{EE0AFE47-9786-4615-956B-5AD2F98B0E5E}"/>
    <cellStyle name="Cálculo 16 5 2 3 2" xfId="22996" xr:uid="{D46077E6-C00D-499B-83CF-B9BDFBFC7B07}"/>
    <cellStyle name="Cálculo 16 5 2 4" xfId="17939" xr:uid="{DBB69E51-9DC3-43C0-B52F-F41E85A36AFA}"/>
    <cellStyle name="Cálculo 16 5 3" xfId="3134" xr:uid="{086A4F27-98A5-4590-8D38-A97E4CE8F302}"/>
    <cellStyle name="Cálculo 16 5 3 2" xfId="5771" xr:uid="{3514F27F-372C-49F2-B4CC-6962A5A51897}"/>
    <cellStyle name="Cálculo 16 5 3 2 2" xfId="12082" xr:uid="{A831343B-52D6-42C1-A4C1-DC9DBF0DC05F}"/>
    <cellStyle name="Cálculo 16 5 3 2 2 2" xfId="27190" xr:uid="{7659AC38-8DB0-493A-AA3E-73085FAFA900}"/>
    <cellStyle name="Cálculo 16 5 3 2 3" xfId="9231" xr:uid="{4BB5AC0E-BF12-44FB-B5FA-0FD3FC09A6D5}"/>
    <cellStyle name="Cálculo 16 5 3 2 3 2" xfId="24339" xr:uid="{DD0E57F0-EC16-4B0B-B15F-D0084A8177CC}"/>
    <cellStyle name="Cálculo 16 5 3 2 4" xfId="20879" xr:uid="{4FA09615-F28D-4BB5-8159-C76B6796FEC9}"/>
    <cellStyle name="Cálculo 16 5 3 3" xfId="9516" xr:uid="{BB41CB7D-A6A0-4C2B-A1AC-5E7825F0BC24}"/>
    <cellStyle name="Cálculo 16 5 3 3 2" xfId="24624" xr:uid="{A90054AB-3177-41FD-9A00-51D93703EB10}"/>
    <cellStyle name="Cálculo 16 5 3 4" xfId="15548" xr:uid="{B03B6B78-DB2E-4D25-AF8E-8421A21C50AC}"/>
    <cellStyle name="Cálculo 16 5 3 4 2" xfId="30656" xr:uid="{8426DE19-2FD0-4471-86C8-522A118AC792}"/>
    <cellStyle name="Cálculo 16 5 3 5" xfId="18242" xr:uid="{F7539A2B-A03D-4E14-A5E2-667938ACAB01}"/>
    <cellStyle name="Cálculo 16 5 4" xfId="3460" xr:uid="{9D332A6F-18D7-43AF-A52D-724644D2C35A}"/>
    <cellStyle name="Cálculo 16 5 4 2" xfId="6097" xr:uid="{0EA0E1D4-F3E6-49CC-9A00-87EE22B4B11E}"/>
    <cellStyle name="Cálculo 16 5 4 2 2" xfId="12408" xr:uid="{2B18E96F-B564-4F71-ABB2-1B5BCCC99E6B}"/>
    <cellStyle name="Cálculo 16 5 4 2 2 2" xfId="27516" xr:uid="{54294331-BB25-441B-A0B2-2ADE3F41D0DB}"/>
    <cellStyle name="Cálculo 16 5 4 2 3" xfId="14369" xr:uid="{CAD84C1C-8EF3-4919-ADB4-8F4EA1A5FB59}"/>
    <cellStyle name="Cálculo 16 5 4 2 3 2" xfId="29477" xr:uid="{0ADD3C39-D5B6-4301-8A6F-4A7377393366}"/>
    <cellStyle name="Cálculo 16 5 4 2 4" xfId="21205" xr:uid="{EBAA814C-2849-4679-88B7-B3219E2A506E}"/>
    <cellStyle name="Cálculo 16 5 4 3" xfId="9842" xr:uid="{A00065D6-EF51-4851-A445-8A710AFEA493}"/>
    <cellStyle name="Cálculo 16 5 4 3 2" xfId="24950" xr:uid="{446D7AE0-11B8-4DF8-B6CE-AA7EF6DB31CA}"/>
    <cellStyle name="Cálculo 16 5 4 4" xfId="15094" xr:uid="{C9C086D9-42D0-4771-9546-D18A2A85A4B1}"/>
    <cellStyle name="Cálculo 16 5 4 4 2" xfId="30202" xr:uid="{32851B94-8182-47A7-8737-3E1996CFEAF2}"/>
    <cellStyle name="Cálculo 16 5 4 5" xfId="18568" xr:uid="{4BD15952-2C84-4F27-9316-F0F16388C494}"/>
    <cellStyle name="Cálculo 16 5 5" xfId="3766" xr:uid="{FAD03D4C-15E4-4D46-AF30-45B2BDB6B012}"/>
    <cellStyle name="Cálculo 16 5 5 2" xfId="6403" xr:uid="{CDA95C2B-641E-40FF-85A4-24CAEA9451B4}"/>
    <cellStyle name="Cálculo 16 5 5 2 2" xfId="12714" xr:uid="{36D82D8A-44A1-432B-B533-93A864AB92CA}"/>
    <cellStyle name="Cálculo 16 5 5 2 2 2" xfId="27822" xr:uid="{3BCBD629-EF4C-480A-8591-49B66004D1B5}"/>
    <cellStyle name="Cálculo 16 5 5 2 3" xfId="14684" xr:uid="{795A23E1-952C-4DF9-A6CC-DFB26F3BF9AC}"/>
    <cellStyle name="Cálculo 16 5 5 2 3 2" xfId="29792" xr:uid="{9629CF94-175E-413A-8F68-46D9A206697F}"/>
    <cellStyle name="Cálculo 16 5 5 2 4" xfId="21511" xr:uid="{4F994410-9D7F-455C-96FF-1DA6FAD40DD1}"/>
    <cellStyle name="Cálculo 16 5 5 3" xfId="10148" xr:uid="{3828F8E9-0D1D-4A46-AD79-E50AC72BD63D}"/>
    <cellStyle name="Cálculo 16 5 5 3 2" xfId="25256" xr:uid="{6D036FA1-65DB-4A56-8BB8-3997833D4D1E}"/>
    <cellStyle name="Cálculo 16 5 5 4" xfId="7726" xr:uid="{CC30BA45-F7E0-4940-86FB-8790A6058178}"/>
    <cellStyle name="Cálculo 16 5 5 4 2" xfId="22834" xr:uid="{85E6021B-A6B4-4B3B-8898-6DD4DDB0B2CC}"/>
    <cellStyle name="Cálculo 16 5 5 5" xfId="18874" xr:uid="{7F9582BA-8288-41B8-9B66-28F689894C2A}"/>
    <cellStyle name="Cálculo 16 5 6" xfId="4143" xr:uid="{116E86C3-5D41-4AD4-9BC6-26095B778CEE}"/>
    <cellStyle name="Cálculo 16 5 6 2" xfId="6780" xr:uid="{3C24CA86-8633-4DE2-BFC2-2CDDB4287D62}"/>
    <cellStyle name="Cálculo 16 5 6 2 2" xfId="13091" xr:uid="{8A196A84-66CE-447A-A662-E6E0F00C3983}"/>
    <cellStyle name="Cálculo 16 5 6 2 2 2" xfId="28199" xr:uid="{3F8C3FD3-4E34-493A-ABDB-1CD8519816DE}"/>
    <cellStyle name="Cálculo 16 5 6 2 3" xfId="16765" xr:uid="{8837325C-8DBE-4868-A1F5-EBB1258215F7}"/>
    <cellStyle name="Cálculo 16 5 6 2 3 2" xfId="31873" xr:uid="{B3819AAA-B4AA-4917-B8E2-BCACDA45F90C}"/>
    <cellStyle name="Cálculo 16 5 6 2 4" xfId="21888" xr:uid="{50752BB8-5CFC-4DB8-B25D-32D3279A913F}"/>
    <cellStyle name="Cálculo 16 5 6 3" xfId="10525" xr:uid="{B240506B-46BF-435A-B01F-B12EFD51163D}"/>
    <cellStyle name="Cálculo 16 5 6 3 2" xfId="25633" xr:uid="{AB7E9B15-1D43-4DF3-996E-D7541E422766}"/>
    <cellStyle name="Cálculo 16 5 6 4" xfId="7610" xr:uid="{09F88E9B-7E1A-447D-894C-91C59F621879}"/>
    <cellStyle name="Cálculo 16 5 6 4 2" xfId="22718" xr:uid="{1E49799A-D7FF-44F2-8E27-169AB2709729}"/>
    <cellStyle name="Cálculo 16 5 6 5" xfId="19251" xr:uid="{A98F3E16-92D0-479A-A140-65271EA1CCEB}"/>
    <cellStyle name="Cálculo 16 5 7" xfId="4708" xr:uid="{13144732-DD65-4DC7-ABE7-157B050B7534}"/>
    <cellStyle name="Cálculo 16 5 7 2" xfId="11090" xr:uid="{F0A76559-DCEA-449C-8E94-725DBD4BB067}"/>
    <cellStyle name="Cálculo 16 5 7 2 2" xfId="26198" xr:uid="{58822035-D291-4A88-B1ED-51AB40C21E78}"/>
    <cellStyle name="Cálculo 16 5 7 3" xfId="7060" xr:uid="{87D1A906-9CF5-4B44-B520-5E0A3132C540}"/>
    <cellStyle name="Cálculo 16 5 7 3 2" xfId="22168" xr:uid="{C07DB738-9B0F-45A7-938C-7625D8B9AAD5}"/>
    <cellStyle name="Cálculo 16 5 7 4" xfId="19816" xr:uid="{E53F186D-8D6D-4B98-9D37-F4BC46757DFB}"/>
    <cellStyle name="Cálculo 16 5 8" xfId="8569" xr:uid="{E238B938-DE4C-441C-9267-3F83C0844C1E}"/>
    <cellStyle name="Cálculo 16 5 8 2" xfId="23677" xr:uid="{C0EB9C92-C7AA-4FB8-881A-998D65016558}"/>
    <cellStyle name="Cálculo 16 5 9" xfId="7502" xr:uid="{080A268D-58F9-4B77-8A31-B5B50596FBD7}"/>
    <cellStyle name="Cálculo 16 5 9 2" xfId="22610" xr:uid="{7F6A165D-E8C7-40F9-B4AB-F6E9933D32DF}"/>
    <cellStyle name="Cálculo 17" xfId="757" xr:uid="{00000000-0005-0000-0000-0000F5020000}"/>
    <cellStyle name="Cálculo 17 2" xfId="1831" xr:uid="{325B3C63-421B-4B5B-B93F-170122A34934}"/>
    <cellStyle name="Cálculo 17 2 10" xfId="8332" xr:uid="{4AF793FC-CB2D-4908-9169-1CBA020F5202}"/>
    <cellStyle name="Cálculo 17 2 10 2" xfId="23440" xr:uid="{58FB2244-050F-4E8E-BF07-79F2FACA7F96}"/>
    <cellStyle name="Cálculo 17 2 11" xfId="7724" xr:uid="{35D15A40-0FA0-4144-80CA-2D9E6635B9AD}"/>
    <cellStyle name="Cálculo 17 2 11 2" xfId="22832" xr:uid="{7E50BAAF-D87E-4ECD-A1E4-F1C86B7F4F19}"/>
    <cellStyle name="Cálculo 17 2 12" xfId="15968" xr:uid="{9150EA54-1F56-46E0-9080-FFE6229B2313}"/>
    <cellStyle name="Cálculo 17 2 12 2" xfId="31076" xr:uid="{07274972-B68F-4972-A311-C03125DC3B75}"/>
    <cellStyle name="Cálculo 17 2 13" xfId="17056" xr:uid="{A5E8A339-84B1-48A7-909D-784D1F1F2FCD}"/>
    <cellStyle name="Cálculo 17 2 2" xfId="2391" xr:uid="{DCD94784-1EE6-406B-A84B-EDF92BE00055}"/>
    <cellStyle name="Cálculo 17 2 2 2" xfId="5028" xr:uid="{1C839F00-D157-41AF-9719-38871115CB9C}"/>
    <cellStyle name="Cálculo 17 2 2 2 2" xfId="11392" xr:uid="{266FFEC5-70D2-4124-B8A9-896D3AB83CCC}"/>
    <cellStyle name="Cálculo 17 2 2 2 2 2" xfId="26500" xr:uid="{0898450F-AC1C-4BBE-AC36-3C2C4E8EFB52}"/>
    <cellStyle name="Cálculo 17 2 2 2 3" xfId="7383" xr:uid="{55D906CC-1A83-4B4B-8D54-C54EAE2CD1FE}"/>
    <cellStyle name="Cálculo 17 2 2 2 3 2" xfId="22491" xr:uid="{4C0213A4-637E-4C88-B43E-6A081BE0E4D6}"/>
    <cellStyle name="Cálculo 17 2 2 2 4" xfId="20136" xr:uid="{89D398A8-45CF-4040-82FF-B8776ED6D49B}"/>
    <cellStyle name="Cálculo 17 2 2 3" xfId="8858" xr:uid="{6B3C0801-2BD2-4354-9B22-CC7DC3915C03}"/>
    <cellStyle name="Cálculo 17 2 2 3 2" xfId="23966" xr:uid="{B04D7B57-74BA-4372-8B3B-B7A3EDFB1EAA}"/>
    <cellStyle name="Cálculo 17 2 3" xfId="2229" xr:uid="{048A868E-4AA4-48AD-98C2-FB5D6AEEC73F}"/>
    <cellStyle name="Cálculo 17 2 3 2" xfId="4866" xr:uid="{DF4F176D-F0E8-40D8-9B27-4F913E4313D8}"/>
    <cellStyle name="Cálculo 17 2 3 2 2" xfId="11217" xr:uid="{E465C550-9C27-4067-B996-19B83FE289F6}"/>
    <cellStyle name="Cálculo 17 2 3 2 2 2" xfId="26325" xr:uid="{5BC6B33C-9B9C-4E99-94AC-51EBB7446308}"/>
    <cellStyle name="Cálculo 17 2 3 2 3" xfId="19974" xr:uid="{7D1225AB-9DDE-427B-B83E-81DFC2F63491}"/>
    <cellStyle name="Cálculo 17 2 3 3" xfId="7552" xr:uid="{187B5196-EE49-4331-9540-A6AC620486A1}"/>
    <cellStyle name="Cálculo 17 2 3 3 2" xfId="22660" xr:uid="{1F437C02-658E-4E17-9B9A-41ECDD43CE5A}"/>
    <cellStyle name="Cálculo 17 2 3 4" xfId="17454" xr:uid="{94C578E6-19C4-4861-B05B-C84AF504DDAD}"/>
    <cellStyle name="Cálculo 17 2 4" xfId="2925" xr:uid="{AB3AA191-729E-4CEB-863C-35405C54853A}"/>
    <cellStyle name="Cálculo 17 2 4 2" xfId="5562" xr:uid="{E4BDE5F8-A515-4CDA-99FE-9B4638E428D7}"/>
    <cellStyle name="Cálculo 17 2 4 2 2" xfId="11873" xr:uid="{860A8AE1-4E60-453C-A1A4-61D59FCEF016}"/>
    <cellStyle name="Cálculo 17 2 4 2 2 2" xfId="26981" xr:uid="{2E24F3FA-F902-4E2F-818F-51DF5C44C3D1}"/>
    <cellStyle name="Cálculo 17 2 4 2 3" xfId="14845" xr:uid="{4F4F77E4-B295-4ADB-A243-980BC917F016}"/>
    <cellStyle name="Cálculo 17 2 4 2 3 2" xfId="29953" xr:uid="{3A3AA7E3-EC0C-4C23-98AD-2A278990D393}"/>
    <cellStyle name="Cálculo 17 2 4 2 4" xfId="20670" xr:uid="{79ECCE0D-AB8D-476D-83CD-5626F1A8C799}"/>
    <cellStyle name="Cálculo 17 2 4 3" xfId="9307" xr:uid="{C3E7F0F4-8DBD-41C4-92A3-AE623C924D6E}"/>
    <cellStyle name="Cálculo 17 2 4 3 2" xfId="24415" xr:uid="{24A9E2D7-52A9-40AB-B154-AA36BB352964}"/>
    <cellStyle name="Cálculo 17 2 4 4" xfId="7213" xr:uid="{F22B99E4-4F94-4F94-B232-35E60813EB73}"/>
    <cellStyle name="Cálculo 17 2 4 4 2" xfId="22321" xr:uid="{E59DA7FF-B12A-4210-A192-C0789672E4B4}"/>
    <cellStyle name="Cálculo 17 2 4 5" xfId="18033" xr:uid="{8F8AC8F4-46E5-45D4-9B36-BEE2542202F5}"/>
    <cellStyle name="Cálculo 17 2 5" xfId="3251" xr:uid="{ED76282C-B82D-40D4-A083-F1225D22A94D}"/>
    <cellStyle name="Cálculo 17 2 5 2" xfId="5888" xr:uid="{583F6491-F041-4703-B5DA-D1A1FF16A65F}"/>
    <cellStyle name="Cálculo 17 2 5 2 2" xfId="12199" xr:uid="{C9C057E6-C2C7-49E8-9143-0CD36DCD3C63}"/>
    <cellStyle name="Cálculo 17 2 5 2 2 2" xfId="27307" xr:uid="{C7806BB1-41FD-4785-B87A-A16DF14D491C}"/>
    <cellStyle name="Cálculo 17 2 5 2 3" xfId="15078" xr:uid="{C7155C92-AF55-4581-AF1B-4FADE7773CE5}"/>
    <cellStyle name="Cálculo 17 2 5 2 3 2" xfId="30186" xr:uid="{9EADCA02-0063-48DF-AB0F-DA85595C94B9}"/>
    <cellStyle name="Cálculo 17 2 5 2 4" xfId="20996" xr:uid="{74155F99-50B3-444B-B2FF-16052E3A6BA6}"/>
    <cellStyle name="Cálculo 17 2 5 3" xfId="9633" xr:uid="{119FB900-618C-45FD-8D39-BAAA39FE1076}"/>
    <cellStyle name="Cálculo 17 2 5 3 2" xfId="24741" xr:uid="{C3AD485E-C091-4E4D-AE1F-C0C0254CBDD8}"/>
    <cellStyle name="Cálculo 17 2 5 4" xfId="13665" xr:uid="{EEFCCC12-2FFA-4C16-BA33-BC2E8FCEB743}"/>
    <cellStyle name="Cálculo 17 2 5 4 2" xfId="28773" xr:uid="{D8E0A576-7BE7-40F2-894B-1B43998F301C}"/>
    <cellStyle name="Cálculo 17 2 5 5" xfId="18359" xr:uid="{7EEF0E17-456A-47E9-A78F-607152CF9BB9}"/>
    <cellStyle name="Cálculo 17 2 6" xfId="3557" xr:uid="{EEB38A2C-D21F-4D22-95CC-C85FBFC701B3}"/>
    <cellStyle name="Cálculo 17 2 6 2" xfId="6194" xr:uid="{BC91D10A-5649-4EF1-8347-4514C7FA3BD6}"/>
    <cellStyle name="Cálculo 17 2 6 2 2" xfId="12505" xr:uid="{1043077B-52EF-4670-9241-2476494653C2}"/>
    <cellStyle name="Cálculo 17 2 6 2 2 2" xfId="27613" xr:uid="{E16B4585-C637-41A1-BA17-147772925E4C}"/>
    <cellStyle name="Cálculo 17 2 6 2 3" xfId="14879" xr:uid="{0D72DB0A-FA8D-422A-B3F3-33BD09DD30FE}"/>
    <cellStyle name="Cálculo 17 2 6 2 3 2" xfId="29987" xr:uid="{008D51FA-7303-4EF5-9677-8F8DF163D79B}"/>
    <cellStyle name="Cálculo 17 2 6 2 4" xfId="21302" xr:uid="{8B336666-80DD-476C-8F39-6627104BB351}"/>
    <cellStyle name="Cálculo 17 2 6 3" xfId="9939" xr:uid="{F6416E19-70F0-4137-9D64-A8BB66488DF0}"/>
    <cellStyle name="Cálculo 17 2 6 3 2" xfId="25047" xr:uid="{74191FDC-5E58-45E3-BF7A-50AE5C1B2276}"/>
    <cellStyle name="Cálculo 17 2 6 4" xfId="15732" xr:uid="{3BAD5025-5DEF-476F-9D2E-3316763BB3DC}"/>
    <cellStyle name="Cálculo 17 2 6 4 2" xfId="30840" xr:uid="{5982290D-8DA5-4564-9892-BED8D78B04CB}"/>
    <cellStyle name="Cálculo 17 2 6 5" xfId="18665" xr:uid="{1C339AB0-02F3-42F4-91C5-53AA20AAF922}"/>
    <cellStyle name="Cálculo 17 2 7" xfId="3903" xr:uid="{E317A7F5-E634-4438-891A-E905CAF0EEB1}"/>
    <cellStyle name="Cálculo 17 2 7 2" xfId="6540" xr:uid="{EE5CE69C-C511-49E1-BCDB-AEA4622EAFB3}"/>
    <cellStyle name="Cálculo 17 2 7 2 2" xfId="12851" xr:uid="{E2C8C416-6225-4DFC-B4CE-FFF8BB16DBAF}"/>
    <cellStyle name="Cálculo 17 2 7 2 2 2" xfId="27959" xr:uid="{CFBF2914-C31C-484A-8251-FCF267B95CA6}"/>
    <cellStyle name="Cálculo 17 2 7 2 3" xfId="14254" xr:uid="{9C1C76D5-9BD4-4DEB-AFEC-102E17BAD4E6}"/>
    <cellStyle name="Cálculo 17 2 7 2 3 2" xfId="29362" xr:uid="{0DC9060A-763B-4394-BD59-3928E599FEC1}"/>
    <cellStyle name="Cálculo 17 2 7 2 4" xfId="21648" xr:uid="{21E40573-84AF-474B-AAE3-5284F75C5DBF}"/>
    <cellStyle name="Cálculo 17 2 7 3" xfId="10285" xr:uid="{B69ACCD4-0094-4D23-83C9-2A87A173030D}"/>
    <cellStyle name="Cálculo 17 2 7 3 2" xfId="25393" xr:uid="{0C0BCD1A-65C1-40AF-A469-A9EBD2CB7567}"/>
    <cellStyle name="Cálculo 17 2 7 4" xfId="13511" xr:uid="{B2FE2806-C616-4C7F-996C-5ACF5FCC80FF}"/>
    <cellStyle name="Cálculo 17 2 7 4 2" xfId="28619" xr:uid="{5D0903CA-972C-41C0-8AD6-C2DE7C2D1B31}"/>
    <cellStyle name="Cálculo 17 2 7 5" xfId="19011" xr:uid="{A20DF87A-37DD-4FE9-9203-67484D168CF6}"/>
    <cellStyle name="Cálculo 17 2 8" xfId="4267" xr:uid="{DC952918-557C-47B7-A3B4-EECCA3A85314}"/>
    <cellStyle name="Cálculo 17 2 8 2" xfId="6904" xr:uid="{A3A68E4F-0C2B-45EB-A02E-270B6662C3A7}"/>
    <cellStyle name="Cálculo 17 2 8 2 2" xfId="13215" xr:uid="{B4AF2FD4-570E-4E60-9126-8871312FF803}"/>
    <cellStyle name="Cálculo 17 2 8 2 2 2" xfId="28323" xr:uid="{168CD841-2BA6-4CAD-A2C0-0C2F5F6FA5DC}"/>
    <cellStyle name="Cálculo 17 2 8 2 3" xfId="16879" xr:uid="{F1ED96DC-163D-40C2-BB48-8D82B98CF60E}"/>
    <cellStyle name="Cálculo 17 2 8 2 3 2" xfId="31987" xr:uid="{8A8D9C0D-B48D-45B2-84A1-68C93061F911}"/>
    <cellStyle name="Cálculo 17 2 8 2 4" xfId="22012" xr:uid="{A38A4677-0B3F-4E12-925B-D3D9B5C1B966}"/>
    <cellStyle name="Cálculo 17 2 8 3" xfId="10649" xr:uid="{D0B90D18-557B-46E3-B587-C616793A50AD}"/>
    <cellStyle name="Cálculo 17 2 8 3 2" xfId="25757" xr:uid="{1AC9379C-17A6-43CE-BC58-4E4FE7FF3002}"/>
    <cellStyle name="Cálculo 17 2 8 4" xfId="15743" xr:uid="{2710E375-8693-4468-B826-22469043E64B}"/>
    <cellStyle name="Cálculo 17 2 8 4 2" xfId="30851" xr:uid="{632D49F2-FE24-4AC6-BA07-A9C69F6B81BA}"/>
    <cellStyle name="Cálculo 17 2 8 5" xfId="19375" xr:uid="{568DA25B-449A-437A-95DA-C3133D68EECB}"/>
    <cellStyle name="Cálculo 17 2 9" xfId="4468" xr:uid="{2DF01A3F-88C1-4E12-A8F4-2DDC64ECBE65}"/>
    <cellStyle name="Cálculo 17 2 9 2" xfId="10850" xr:uid="{96776B60-6B25-4598-82AE-D175069988A8}"/>
    <cellStyle name="Cálculo 17 2 9 2 2" xfId="25958" xr:uid="{58A4751D-5868-47B1-9D71-BBB18B428189}"/>
    <cellStyle name="Cálculo 17 2 9 3" xfId="14127" xr:uid="{E981FAD5-0D8B-4C95-8D87-C183A6BED1B9}"/>
    <cellStyle name="Cálculo 17 2 9 3 2" xfId="29235" xr:uid="{454A0BCB-D5F0-48DF-BA49-EC08D1C7DD97}"/>
    <cellStyle name="Cálculo 17 2 9 4" xfId="19576" xr:uid="{F5874A20-0A67-410D-ACBD-028F1DFC428E}"/>
    <cellStyle name="Cálculo 17 3" xfId="1814" xr:uid="{2E4E71FF-231C-4A24-BC8F-42055CA1E473}"/>
    <cellStyle name="Cálculo 17 3 10" xfId="11771" xr:uid="{99CA1F55-9CB6-4333-9E43-50CC6D65A22D}"/>
    <cellStyle name="Cálculo 17 3 10 2" xfId="26879" xr:uid="{2EF54B1E-C074-4022-BAB9-0A636A328C81}"/>
    <cellStyle name="Cálculo 17 3 11" xfId="15299" xr:uid="{5489C494-3200-449D-AC85-0CBF62F83C35}"/>
    <cellStyle name="Cálculo 17 3 11 2" xfId="30407" xr:uid="{80C1CDD3-2A04-4CDB-ACB9-58E9651D1946}"/>
    <cellStyle name="Cálculo 17 3 12" xfId="17039" xr:uid="{E38301A3-4583-4AC0-A609-78A4A8412782}"/>
    <cellStyle name="Cálculo 17 3 2" xfId="2374" xr:uid="{BDE55F7D-8CE0-44CB-B68F-B720807F7BE7}"/>
    <cellStyle name="Cálculo 17 3 2 2" xfId="5011" xr:uid="{DDBCB1E6-F99B-425B-8A2C-FBB76C84934E}"/>
    <cellStyle name="Cálculo 17 3 2 2 2" xfId="11375" xr:uid="{34FF0E5D-13E0-4601-86D7-8DCE86C0F094}"/>
    <cellStyle name="Cálculo 17 3 2 2 2 2" xfId="26483" xr:uid="{F24D0A2F-C77D-453A-9619-00D5CCD9A634}"/>
    <cellStyle name="Cálculo 17 3 2 2 3" xfId="14869" xr:uid="{0D864823-E6F6-4503-B07E-0799129F87B0}"/>
    <cellStyle name="Cálculo 17 3 2 2 3 2" xfId="29977" xr:uid="{617346D1-AD0B-4DEB-BFCF-0C27C75F443E}"/>
    <cellStyle name="Cálculo 17 3 2 2 4" xfId="20119" xr:uid="{BC62323E-C45B-4C1E-8D0B-5F21CC1F2D60}"/>
    <cellStyle name="Cálculo 17 3 2 3" xfId="8841" xr:uid="{4FBFD6DB-F7D5-44D2-9C60-65C10EC6B99F}"/>
    <cellStyle name="Cálculo 17 3 2 3 2" xfId="23949" xr:uid="{5A743CB9-A7D8-449C-BB8E-F996D65F274D}"/>
    <cellStyle name="Cálculo 17 3 2 4" xfId="13549" xr:uid="{10BDCAF8-C89F-42B4-8088-515EA321C9A1}"/>
    <cellStyle name="Cálculo 17 3 2 4 2" xfId="28657" xr:uid="{F2977660-1A4B-4821-B372-7B8E681B3834}"/>
    <cellStyle name="Cálculo 17 3 2 5" xfId="13733" xr:uid="{E62BACDE-9947-441A-B3CC-469EC33F6EEB}"/>
    <cellStyle name="Cálculo 17 3 2 5 2" xfId="28841" xr:uid="{8502B36F-41B8-4A4F-9D7D-C48207C52551}"/>
    <cellStyle name="Cálculo 17 3 2 6" xfId="17582" xr:uid="{DB85398B-6541-4DF7-A636-3E4B28660570}"/>
    <cellStyle name="Cálculo 17 3 3" xfId="2246" xr:uid="{708D9D99-F732-427E-A0EB-971045B7159A}"/>
    <cellStyle name="Cálculo 17 3 3 2" xfId="4883" xr:uid="{E460CBB0-776C-4400-8AAB-6A3486EEC1CB}"/>
    <cellStyle name="Cálculo 17 3 3 2 2" xfId="11225" xr:uid="{5A9CDADE-4186-4B68-AE39-4B17ED195587}"/>
    <cellStyle name="Cálculo 17 3 3 2 2 2" xfId="26333" xr:uid="{860D1C8B-D8AE-4E94-9DA1-DCCE37C241A4}"/>
    <cellStyle name="Cálculo 17 3 3 2 3" xfId="19991" xr:uid="{08051581-60F2-48FB-8F38-32A76881DA2B}"/>
    <cellStyle name="Cálculo 17 3 3 3" xfId="14794" xr:uid="{AE880996-D63E-4793-84FE-44F55A214613}"/>
    <cellStyle name="Cálculo 17 3 3 3 2" xfId="29902" xr:uid="{21FF9053-BDD6-4074-92FE-53801C56AC73}"/>
    <cellStyle name="Cálculo 17 3 3 4" xfId="17471" xr:uid="{15001AFD-13DD-4688-BB73-31B3CAAE679D}"/>
    <cellStyle name="Cálculo 17 3 4" xfId="2342" xr:uid="{68028059-8766-4BCA-BA3B-B917D80BBF59}"/>
    <cellStyle name="Cálculo 17 3 4 2" xfId="4979" xr:uid="{1DA8D917-9F5A-4F88-8793-706DD0E3DE8D}"/>
    <cellStyle name="Cálculo 17 3 4 2 2" xfId="11343" xr:uid="{2810E926-FF06-4AD2-B199-497384014C05}"/>
    <cellStyle name="Cálculo 17 3 4 2 2 2" xfId="26451" xr:uid="{26E54C7A-E125-40E4-8F83-BDD074532B80}"/>
    <cellStyle name="Cálculo 17 3 4 2 3" xfId="13398" xr:uid="{54031798-95FE-44A4-B268-31F1B5A19F74}"/>
    <cellStyle name="Cálculo 17 3 4 2 3 2" xfId="28506" xr:uid="{1396C26C-6588-4CEE-A292-A1ACCC5A7856}"/>
    <cellStyle name="Cálculo 17 3 4 2 4" xfId="20087" xr:uid="{E9FE8137-0FC2-42E1-BF02-9B838B599026}"/>
    <cellStyle name="Cálculo 17 3 4 3" xfId="8809" xr:uid="{5CCF6181-412B-44D7-9D7E-54869E606A7E}"/>
    <cellStyle name="Cálculo 17 3 4 3 2" xfId="23917" xr:uid="{AF5E03CA-F3B1-481C-9240-F2F1E5D6DF6B}"/>
    <cellStyle name="Cálculo 17 3 4 4" xfId="16156" xr:uid="{0FE6BF8A-8CF4-4549-9003-23959B5ED920}"/>
    <cellStyle name="Cálculo 17 3 4 4 2" xfId="31264" xr:uid="{985B9AFE-E0C9-45B2-8C44-72A63C0D6505}"/>
    <cellStyle name="Cálculo 17 3 4 5" xfId="17567" xr:uid="{4AF3A0E3-940F-40B1-8A3F-67647605DCB1}"/>
    <cellStyle name="Cálculo 17 3 5" xfId="3234" xr:uid="{20FC48B0-BE94-416B-B6DD-75204B19E51D}"/>
    <cellStyle name="Cálculo 17 3 5 2" xfId="5871" xr:uid="{5D115E2E-377D-4D8C-B1BF-8CCE6313D1E9}"/>
    <cellStyle name="Cálculo 17 3 5 2 2" xfId="12182" xr:uid="{28931A96-16B4-46E6-9097-E3CA9B7AE784}"/>
    <cellStyle name="Cálculo 17 3 5 2 2 2" xfId="27290" xr:uid="{758C467B-54E1-44B5-9E3D-6A140E9919FB}"/>
    <cellStyle name="Cálculo 17 3 5 2 3" xfId="16184" xr:uid="{2252D44B-E2BD-4504-A86B-01DCB095803A}"/>
    <cellStyle name="Cálculo 17 3 5 2 3 2" xfId="31292" xr:uid="{03D1D6E1-6E0C-4B1E-93D6-832F0F7D8AF1}"/>
    <cellStyle name="Cálculo 17 3 5 2 4" xfId="20979" xr:uid="{E39631F5-E31A-4622-87D9-EF35A75F9C6E}"/>
    <cellStyle name="Cálculo 17 3 5 3" xfId="9616" xr:uid="{C1D68EDE-CCBD-4201-8406-7A1CF7AD9276}"/>
    <cellStyle name="Cálculo 17 3 5 3 2" xfId="24724" xr:uid="{5E335E37-47C5-444D-BF93-BCD62291C2AE}"/>
    <cellStyle name="Cálculo 17 3 5 4" xfId="13800" xr:uid="{CE01AFAC-F0CD-43F4-BCFE-B264AFEC691F}"/>
    <cellStyle name="Cálculo 17 3 5 4 2" xfId="28908" xr:uid="{07DED246-A784-4BA9-821D-5F6A52907FDB}"/>
    <cellStyle name="Cálculo 17 3 5 5" xfId="18342" xr:uid="{35E44434-33D6-44C4-B36C-48CD740F5497}"/>
    <cellStyle name="Cálculo 17 3 6" xfId="2316" xr:uid="{6C52644B-C799-48AD-A85C-A70D2ED6DFC0}"/>
    <cellStyle name="Cálculo 17 3 6 2" xfId="4953" xr:uid="{49EDF810-43E5-4767-83CE-540C1F80F0F5}"/>
    <cellStyle name="Cálculo 17 3 6 2 2" xfId="11317" xr:uid="{D5B945D7-5829-431C-B5DB-D821B722C055}"/>
    <cellStyle name="Cálculo 17 3 6 2 2 2" xfId="26425" xr:uid="{016D1CB6-BCAA-47C5-9D65-769EF0FD0695}"/>
    <cellStyle name="Cálculo 17 3 6 2 3" xfId="9147" xr:uid="{38462730-E219-4A3A-AE34-4F2401FAC0CB}"/>
    <cellStyle name="Cálculo 17 3 6 2 3 2" xfId="24255" xr:uid="{06B3D4F6-0B7D-4526-ADCE-3D5363260348}"/>
    <cellStyle name="Cálculo 17 3 6 2 4" xfId="20061" xr:uid="{B947F2CC-B62A-4A7B-885F-B354CACC3013}"/>
    <cellStyle name="Cálculo 17 3 6 3" xfId="8783" xr:uid="{22EDFD7C-F16D-45F7-B2E6-B200A695BEBE}"/>
    <cellStyle name="Cálculo 17 3 6 3 2" xfId="23891" xr:uid="{C4D4E521-264B-4C1D-9F10-BB44AC78A660}"/>
    <cellStyle name="Cálculo 17 3 6 4" xfId="14678" xr:uid="{AA0D9E3F-0306-4962-A650-3BA954110BB1}"/>
    <cellStyle name="Cálculo 17 3 6 4 2" xfId="29786" xr:uid="{500A530E-34F8-4504-BE10-20E99858B722}"/>
    <cellStyle name="Cálculo 17 3 6 5" xfId="17541" xr:uid="{F102D836-C924-4BFE-9356-70E304CF2699}"/>
    <cellStyle name="Cálculo 17 3 7" xfId="3886" xr:uid="{2387E2A9-B05A-49F3-9D41-DC86B18A48E4}"/>
    <cellStyle name="Cálculo 17 3 7 2" xfId="6523" xr:uid="{D5357105-1EC6-4177-B0A0-23AA8C046131}"/>
    <cellStyle name="Cálculo 17 3 7 2 2" xfId="12834" xr:uid="{7A9FE576-33DD-4C94-93C0-08C8A1F2063C}"/>
    <cellStyle name="Cálculo 17 3 7 2 2 2" xfId="27942" xr:uid="{C2DE3E56-DD66-4EE8-BD03-9130FC909DA2}"/>
    <cellStyle name="Cálculo 17 3 7 2 3" xfId="7895" xr:uid="{F0C02381-A130-4DF1-B2B6-C6AEF99E64D0}"/>
    <cellStyle name="Cálculo 17 3 7 2 3 2" xfId="23003" xr:uid="{E0CBA45F-65C9-418F-93CD-A39095B62061}"/>
    <cellStyle name="Cálculo 17 3 7 2 4" xfId="21631" xr:uid="{C196BB36-71FD-4AFE-ADE0-525895C9FB72}"/>
    <cellStyle name="Cálculo 17 3 7 3" xfId="10268" xr:uid="{231D7EF9-B4B7-40D7-B775-1158B7623326}"/>
    <cellStyle name="Cálculo 17 3 7 3 2" xfId="25376" xr:uid="{2D56F0C6-B41A-4C98-8E4D-01C00683C76C}"/>
    <cellStyle name="Cálculo 17 3 7 4" xfId="16400" xr:uid="{CB49D613-1054-4953-AFCC-BF11E810EC1E}"/>
    <cellStyle name="Cálculo 17 3 7 4 2" xfId="31508" xr:uid="{C4B885AD-89DE-4D6A-B964-692CAA07A6D2}"/>
    <cellStyle name="Cálculo 17 3 7 5" xfId="18994" xr:uid="{334DC94F-1DE8-4AA1-8978-08D880C4ED73}"/>
    <cellStyle name="Cálculo 17 3 8" xfId="4451" xr:uid="{D21604BE-3603-4BD4-B6F9-775ECCB54B5C}"/>
    <cellStyle name="Cálculo 17 3 8 2" xfId="10833" xr:uid="{EBA3DABC-3B71-49E9-8A61-43096498A593}"/>
    <cellStyle name="Cálculo 17 3 8 2 2" xfId="25941" xr:uid="{DB2A7F31-3EF8-4597-AC3F-28549BDBE8CC}"/>
    <cellStyle name="Cálculo 17 3 8 3" xfId="15130" xr:uid="{951B5CDB-57FC-48F1-99BE-492B168B56C9}"/>
    <cellStyle name="Cálculo 17 3 8 3 2" xfId="30238" xr:uid="{0FCD6AB9-D778-48F6-AEF3-12AA16DC6D5F}"/>
    <cellStyle name="Cálculo 17 3 8 4" xfId="19559" xr:uid="{7B1FE7C6-A4AB-4EE4-BAAA-54B0981F01AF}"/>
    <cellStyle name="Cálculo 17 3 9" xfId="8315" xr:uid="{CACB8EC0-7A5A-4857-804D-9E8AB9514B5C}"/>
    <cellStyle name="Cálculo 17 3 9 2" xfId="23423" xr:uid="{F456B4E7-4EAD-45B3-90A1-7A87D2498198}"/>
    <cellStyle name="Cálculo 17 4" xfId="2051" xr:uid="{FF57E49F-417C-4799-8582-F0CCEB436B7C}"/>
    <cellStyle name="Cálculo 17 4 10" xfId="11781" xr:uid="{FE22344E-4502-452E-94AD-3869D21F079A}"/>
    <cellStyle name="Cálculo 17 4 10 2" xfId="26889" xr:uid="{867431FC-816E-4A49-9823-3A68BAE73A1D}"/>
    <cellStyle name="Cálculo 17 4 11" xfId="7497" xr:uid="{386793CC-9DE5-4D41-B4D1-278612A2E54C}"/>
    <cellStyle name="Cálculo 17 4 11 2" xfId="22605" xr:uid="{23ACC4EB-CD8C-4820-8B9D-759BA4A01F1D}"/>
    <cellStyle name="Cálculo 17 4 12" xfId="17276" xr:uid="{37161DB9-0658-4912-B190-3F9E8B65BBB3}"/>
    <cellStyle name="Cálculo 17 4 2" xfId="2558" xr:uid="{68FB182C-0695-475A-8CAE-F9F0A0FD948E}"/>
    <cellStyle name="Cálculo 17 4 2 2" xfId="5195" xr:uid="{65E29067-BDE1-447A-BCC6-DEEB9E64C0A2}"/>
    <cellStyle name="Cálculo 17 4 2 2 2" xfId="11559" xr:uid="{463D994B-8B33-49CE-A354-5AD82157325B}"/>
    <cellStyle name="Cálculo 17 4 2 2 2 2" xfId="26667" xr:uid="{5AC28A2D-8E7D-4207-BFFD-21E01249DB69}"/>
    <cellStyle name="Cálculo 17 4 2 2 3" xfId="9230" xr:uid="{4801989C-C597-4AF8-A703-F09EDF2E7999}"/>
    <cellStyle name="Cálculo 17 4 2 2 3 2" xfId="24338" xr:uid="{AF8E3AEB-4211-4F28-8650-04263C0E9341}"/>
    <cellStyle name="Cálculo 17 4 2 2 4" xfId="20303" xr:uid="{8551EC30-C897-4E50-A129-654324CA969F}"/>
    <cellStyle name="Cálculo 17 4 2 3" xfId="9025" xr:uid="{0EC032B7-8643-4E8A-834F-655ADEBCDEB4}"/>
    <cellStyle name="Cálculo 17 4 2 3 2" xfId="24133" xr:uid="{0EF062F6-D851-4A24-ABB3-E298E18B5B94}"/>
    <cellStyle name="Cálculo 17 4 2 4" xfId="8160" xr:uid="{614A0B6C-5F95-45A0-9D2B-54C9F5B0601F}"/>
    <cellStyle name="Cálculo 17 4 2 4 2" xfId="23268" xr:uid="{BD25CBB1-758C-4B49-BB74-38829401DD97}"/>
    <cellStyle name="Cálculo 17 4 2 5" xfId="14046" xr:uid="{0FB00AB5-D266-4B2C-8B7B-B766239EF21A}"/>
    <cellStyle name="Cálculo 17 4 2 5 2" xfId="29154" xr:uid="{1BF880CF-8609-44D9-BFE6-1E497D665B68}"/>
    <cellStyle name="Cálculo 17 4 2 6" xfId="17666" xr:uid="{5B4D375B-F5E4-428A-95D4-FD2953E9EF06}"/>
    <cellStyle name="Cálculo 17 4 3" xfId="2811" xr:uid="{FB9E898C-6ED9-4C63-BDF2-68CFF61CD7ED}"/>
    <cellStyle name="Cálculo 17 4 3 2" xfId="5448" xr:uid="{F74E6F81-CCA0-485B-97C2-3360F8C92F12}"/>
    <cellStyle name="Cálculo 17 4 3 2 2" xfId="8034" xr:uid="{BC7D6CA2-B1B5-4EAA-8058-74398E095CE7}"/>
    <cellStyle name="Cálculo 17 4 3 2 2 2" xfId="23142" xr:uid="{9BD2089E-BA7D-405C-8DA9-6462CB705518}"/>
    <cellStyle name="Cálculo 17 4 3 2 3" xfId="20556" xr:uid="{5AB10652-4F9F-46C9-8152-8498808F15C0}"/>
    <cellStyle name="Cálculo 17 4 3 3" xfId="15963" xr:uid="{A1672FCB-5325-47A7-9DF5-3988FCF64B87}"/>
    <cellStyle name="Cálculo 17 4 3 3 2" xfId="31071" xr:uid="{0D99AF8D-4D8E-4FD1-AC7B-D87E5FA8E74F}"/>
    <cellStyle name="Cálculo 17 4 3 4" xfId="17919" xr:uid="{B5D0AB2F-AF00-4B6A-AD74-A432678B63B5}"/>
    <cellStyle name="Cálculo 17 4 4" xfId="3114" xr:uid="{ABB4771B-A5E6-416D-9EA1-174825D178BE}"/>
    <cellStyle name="Cálculo 17 4 4 2" xfId="5751" xr:uid="{5766A8AD-FB1C-4354-97FD-A09B6CBDF994}"/>
    <cellStyle name="Cálculo 17 4 4 2 2" xfId="12062" xr:uid="{F190CAF5-20AF-453E-B6D1-5DA23EBCD4C8}"/>
    <cellStyle name="Cálculo 17 4 4 2 2 2" xfId="27170" xr:uid="{8C3C4030-D63F-4B3F-89AC-C2BEBA733623}"/>
    <cellStyle name="Cálculo 17 4 4 2 3" xfId="7079" xr:uid="{856D5EF7-7447-4BF6-A06A-496A929615BE}"/>
    <cellStyle name="Cálculo 17 4 4 2 3 2" xfId="22187" xr:uid="{0DD37B5A-C20F-4C2D-BC3D-C772BDF59742}"/>
    <cellStyle name="Cálculo 17 4 4 2 4" xfId="20859" xr:uid="{51FD3116-364E-4C5D-BA70-5A5589B4A0C3}"/>
    <cellStyle name="Cálculo 17 4 4 3" xfId="9496" xr:uid="{F5C5AD0B-7E9F-43DA-B066-07169B334B6F}"/>
    <cellStyle name="Cálculo 17 4 4 3 2" xfId="24604" xr:uid="{13A7C052-C736-4D42-A009-600D9E549053}"/>
    <cellStyle name="Cálculo 17 4 4 4" xfId="15546" xr:uid="{ED4450B7-8026-4A93-B668-0394DE39FF51}"/>
    <cellStyle name="Cálculo 17 4 4 4 2" xfId="30654" xr:uid="{C4985DA2-5173-4A60-AABC-AC948198A299}"/>
    <cellStyle name="Cálculo 17 4 4 5" xfId="18222" xr:uid="{443F8755-34AD-4C32-BFD3-441409A470CD}"/>
    <cellStyle name="Cálculo 17 4 5" xfId="3440" xr:uid="{EFC30B2D-786B-409F-8058-73FCD35F5911}"/>
    <cellStyle name="Cálculo 17 4 5 2" xfId="6077" xr:uid="{EBE0B285-19F2-4527-97CC-75E25B394025}"/>
    <cellStyle name="Cálculo 17 4 5 2 2" xfId="12388" xr:uid="{A234527E-68F2-474F-8E6E-0682D6268FF9}"/>
    <cellStyle name="Cálculo 17 4 5 2 2 2" xfId="27496" xr:uid="{82D07189-C630-4522-8933-18A9B8B77208}"/>
    <cellStyle name="Cálculo 17 4 5 2 3" xfId="15322" xr:uid="{7D5C9EFB-327F-43A7-8D0A-06D69AC532F0}"/>
    <cellStyle name="Cálculo 17 4 5 2 3 2" xfId="30430" xr:uid="{4A49DEBE-69EA-4A2E-B383-979556D03685}"/>
    <cellStyle name="Cálculo 17 4 5 2 4" xfId="21185" xr:uid="{6F577C52-C1C2-49B0-A44F-11F6210FA648}"/>
    <cellStyle name="Cálculo 17 4 5 3" xfId="9822" xr:uid="{0142C7F6-5E1B-4E3C-B812-E77E7279F63F}"/>
    <cellStyle name="Cálculo 17 4 5 3 2" xfId="24930" xr:uid="{89CA75C2-D002-45E0-A139-7C191D2694B7}"/>
    <cellStyle name="Cálculo 17 4 5 4" xfId="11790" xr:uid="{59BB336E-DAF5-4CD7-8B7C-073AB5F6CDC9}"/>
    <cellStyle name="Cálculo 17 4 5 4 2" xfId="26898" xr:uid="{539A3B22-0777-4F3C-9A06-8CCBAD6EE1A1}"/>
    <cellStyle name="Cálculo 17 4 5 5" xfId="18548" xr:uid="{DEBE1D8A-25EF-4042-A368-E63EE92565FE}"/>
    <cellStyle name="Cálculo 17 4 6" xfId="3746" xr:uid="{F9AAB144-8ADC-418D-AC74-58D6564D6E89}"/>
    <cellStyle name="Cálculo 17 4 6 2" xfId="6383" xr:uid="{7B062FE9-2F54-41A0-A573-EA0345179484}"/>
    <cellStyle name="Cálculo 17 4 6 2 2" xfId="12694" xr:uid="{FF601226-6DA1-4BCD-BC4A-2437895B5FDA}"/>
    <cellStyle name="Cálculo 17 4 6 2 2 2" xfId="27802" xr:uid="{88211071-05B3-4A8B-A14F-BC95B88F0CDE}"/>
    <cellStyle name="Cálculo 17 4 6 2 3" xfId="13553" xr:uid="{2E61AE44-4A84-4B61-8FF6-C056B2E378C5}"/>
    <cellStyle name="Cálculo 17 4 6 2 3 2" xfId="28661" xr:uid="{CFB6F351-966A-446E-84A7-695D0415CF8E}"/>
    <cellStyle name="Cálculo 17 4 6 2 4" xfId="21491" xr:uid="{7C10C3E9-0098-47B9-9A00-317442154B98}"/>
    <cellStyle name="Cálculo 17 4 6 3" xfId="10128" xr:uid="{6F49651D-D00E-4D9A-AB82-4FDFB2A4FAB5}"/>
    <cellStyle name="Cálculo 17 4 6 3 2" xfId="25236" xr:uid="{CBE7E4B1-8425-4198-95BC-23581A54BAE8}"/>
    <cellStyle name="Cálculo 17 4 6 4" xfId="7067" xr:uid="{B85310C8-A3B8-4943-9EC9-63A2D46E1FC8}"/>
    <cellStyle name="Cálculo 17 4 6 4 2" xfId="22175" xr:uid="{4F52F319-DE41-4D3E-81BE-8743B5011E6D}"/>
    <cellStyle name="Cálculo 17 4 6 5" xfId="18854" xr:uid="{B2BABBB2-2924-4ABB-A182-45C915119F4C}"/>
    <cellStyle name="Cálculo 17 4 7" xfId="4123" xr:uid="{2AA8CB77-1B9D-492E-A4E7-CCA04AF491F1}"/>
    <cellStyle name="Cálculo 17 4 7 2" xfId="6760" xr:uid="{E5B7FEF4-2A59-47F9-A9AE-4269A32A5EF8}"/>
    <cellStyle name="Cálculo 17 4 7 2 2" xfId="13071" xr:uid="{2881DC49-FF0E-4DBB-A564-3D36A0D41F48}"/>
    <cellStyle name="Cálculo 17 4 7 2 2 2" xfId="28179" xr:uid="{FE84E9E5-2528-4090-9278-7842F7762FA6}"/>
    <cellStyle name="Cálculo 17 4 7 2 3" xfId="16745" xr:uid="{228A2879-B21B-4AEC-AEBF-81EDEC125A8C}"/>
    <cellStyle name="Cálculo 17 4 7 2 3 2" xfId="31853" xr:uid="{C8002D02-34AF-41A1-9B08-051CD5401384}"/>
    <cellStyle name="Cálculo 17 4 7 2 4" xfId="21868" xr:uid="{30AD202D-F54D-4334-82C9-2E57E87F8282}"/>
    <cellStyle name="Cálculo 17 4 7 3" xfId="10505" xr:uid="{20CD0404-D772-433B-B12D-728578211522}"/>
    <cellStyle name="Cálculo 17 4 7 3 2" xfId="25613" xr:uid="{144A8D5F-71B5-46C2-BABF-F75B3B273064}"/>
    <cellStyle name="Cálculo 17 4 7 4" xfId="7426" xr:uid="{EE588049-50DD-4F41-B81B-5E263CAA422F}"/>
    <cellStyle name="Cálculo 17 4 7 4 2" xfId="22534" xr:uid="{7A383EE6-50D1-4302-A23C-DC441B4E583A}"/>
    <cellStyle name="Cálculo 17 4 7 5" xfId="19231" xr:uid="{4045B668-36B4-40DA-B92C-BFB7BB6725FF}"/>
    <cellStyle name="Cálculo 17 4 8" xfId="4688" xr:uid="{68838ABE-36B9-4EDC-B31C-87ED9DAEA35D}"/>
    <cellStyle name="Cálculo 17 4 8 2" xfId="11070" xr:uid="{872B94E4-5E52-4C5D-BBAE-10F2BF5B72A3}"/>
    <cellStyle name="Cálculo 17 4 8 2 2" xfId="26178" xr:uid="{6BA535B4-FCD6-4819-BEED-E0067CCA6C4C}"/>
    <cellStyle name="Cálculo 17 4 8 3" xfId="15070" xr:uid="{27685917-4EDF-4252-A93E-B0144059B2A0}"/>
    <cellStyle name="Cálculo 17 4 8 3 2" xfId="30178" xr:uid="{3298A6A2-8740-47E8-93AA-E359D9B59055}"/>
    <cellStyle name="Cálculo 17 4 8 4" xfId="19796" xr:uid="{13783481-075B-4662-A855-3E650A3DA9DE}"/>
    <cellStyle name="Cálculo 17 4 9" xfId="8549" xr:uid="{87723815-D8E6-4B50-A1E6-C575E4F000F2}"/>
    <cellStyle name="Cálculo 17 4 9 2" xfId="23657" xr:uid="{8F0B2B29-C66C-4958-9BC4-506607869B13}"/>
    <cellStyle name="Cálculo 17 5" xfId="2070" xr:uid="{BAE75B39-55BB-4F5D-BE32-4A36E066DF16}"/>
    <cellStyle name="Cálculo 17 5 10" xfId="8080" xr:uid="{209531FA-CC6F-40B4-9D3D-ABEB0270971A}"/>
    <cellStyle name="Cálculo 17 5 10 2" xfId="23188" xr:uid="{6369B1BF-03B4-498D-9A20-03CC2C30EDDB}"/>
    <cellStyle name="Cálculo 17 5 11" xfId="17295" xr:uid="{DB7E478D-7BB2-494F-997A-C5ABF52510C5}"/>
    <cellStyle name="Cálculo 17 5 2" xfId="2830" xr:uid="{7D8E3E34-9FB4-4BF7-AD73-9CC0B7B8AE2D}"/>
    <cellStyle name="Cálculo 17 5 2 2" xfId="5467" xr:uid="{D9BC85BF-5A33-4BF1-91A6-2CB056BA4D1A}"/>
    <cellStyle name="Cálculo 17 5 2 2 2" xfId="13670" xr:uid="{F394492C-D418-45EA-ACEC-A01E2CF9D598}"/>
    <cellStyle name="Cálculo 17 5 2 2 2 2" xfId="28778" xr:uid="{5A46FA0D-018C-4E2C-95B6-E5961C9989B2}"/>
    <cellStyle name="Cálculo 17 5 2 2 3" xfId="20575" xr:uid="{989B00CE-4957-4650-8C7D-25F504AACB35}"/>
    <cellStyle name="Cálculo 17 5 2 3" xfId="7794" xr:uid="{CAAFCA02-5209-4C29-9D4E-2D320D856F13}"/>
    <cellStyle name="Cálculo 17 5 2 3 2" xfId="22902" xr:uid="{C4686D70-D276-42AE-9AFB-2F91D7B542DC}"/>
    <cellStyle name="Cálculo 17 5 2 4" xfId="17938" xr:uid="{67D78633-210C-4D72-9EC3-6CF34B9F06A2}"/>
    <cellStyle name="Cálculo 17 5 3" xfId="3133" xr:uid="{FCDECC82-E4CD-4086-A530-284CD20872A4}"/>
    <cellStyle name="Cálculo 17 5 3 2" xfId="5770" xr:uid="{83E7E0E9-FDF7-4A1D-A4E2-825CF5104054}"/>
    <cellStyle name="Cálculo 17 5 3 2 2" xfId="12081" xr:uid="{5906111C-87B7-4498-9C9F-7C04A1F5E15E}"/>
    <cellStyle name="Cálculo 17 5 3 2 2 2" xfId="27189" xr:uid="{2C5F1B27-8EBC-4CB1-BDF7-598A7EF44773}"/>
    <cellStyle name="Cálculo 17 5 3 2 3" xfId="7239" xr:uid="{646FA732-C037-4644-AC75-754595F5CF17}"/>
    <cellStyle name="Cálculo 17 5 3 2 3 2" xfId="22347" xr:uid="{E1045B25-3934-4D00-BB16-296057BD93E9}"/>
    <cellStyle name="Cálculo 17 5 3 2 4" xfId="20878" xr:uid="{E06BA006-7AFA-4A13-9508-D7175814D3E3}"/>
    <cellStyle name="Cálculo 17 5 3 3" xfId="9515" xr:uid="{DD3ABE80-3A39-451F-808C-57BAEC43107A}"/>
    <cellStyle name="Cálculo 17 5 3 3 2" xfId="24623" xr:uid="{DF73D64C-33AA-4E0E-A676-6B1704E85AE1}"/>
    <cellStyle name="Cálculo 17 5 3 4" xfId="7772" xr:uid="{E7CD65CB-2022-4BA9-9C71-0E654CA45B09}"/>
    <cellStyle name="Cálculo 17 5 3 4 2" xfId="22880" xr:uid="{6C4642AD-158E-42EF-9F28-555A0F3562F4}"/>
    <cellStyle name="Cálculo 17 5 3 5" xfId="18241" xr:uid="{0A5B54BC-CD48-48AB-ACC4-644D73FE99D7}"/>
    <cellStyle name="Cálculo 17 5 4" xfId="3459" xr:uid="{168FC71D-A21F-4234-A835-37CD0AAE4F72}"/>
    <cellStyle name="Cálculo 17 5 4 2" xfId="6096" xr:uid="{CBE939F7-A93A-46D4-BC35-4D7B6E9206AA}"/>
    <cellStyle name="Cálculo 17 5 4 2 2" xfId="12407" xr:uid="{E0914047-7726-4A54-AF9F-D16DA1576CB1}"/>
    <cellStyle name="Cálculo 17 5 4 2 2 2" xfId="27515" xr:uid="{08E6DAEE-0DF9-4F04-9E10-D6E4632CD83A}"/>
    <cellStyle name="Cálculo 17 5 4 2 3" xfId="15681" xr:uid="{DC4A5D46-5556-4147-8B18-AF3BDE6D987E}"/>
    <cellStyle name="Cálculo 17 5 4 2 3 2" xfId="30789" xr:uid="{0D76125A-CE7B-4AFA-91F1-AFA653439919}"/>
    <cellStyle name="Cálculo 17 5 4 2 4" xfId="21204" xr:uid="{F67F116F-DA07-463C-97A5-15D97F4D92A1}"/>
    <cellStyle name="Cálculo 17 5 4 3" xfId="9841" xr:uid="{DABFBEC0-332C-4D69-B31F-7468B928D120}"/>
    <cellStyle name="Cálculo 17 5 4 3 2" xfId="24949" xr:uid="{76150382-0990-4210-918F-27B97C6D5576}"/>
    <cellStyle name="Cálculo 17 5 4 4" xfId="7039" xr:uid="{29BE6CFC-B64E-49FE-8490-A3BB67399E7A}"/>
    <cellStyle name="Cálculo 17 5 4 4 2" xfId="22147" xr:uid="{2F342488-CA7C-45D8-9976-FC880F52758B}"/>
    <cellStyle name="Cálculo 17 5 4 5" xfId="18567" xr:uid="{39BBD56D-029E-40DA-9C45-E5AF055330C9}"/>
    <cellStyle name="Cálculo 17 5 5" xfId="3765" xr:uid="{EC9A13D3-71D0-458B-AD39-7DD1AA58376A}"/>
    <cellStyle name="Cálculo 17 5 5 2" xfId="6402" xr:uid="{549669B9-93F9-40E4-AC8A-48B20896385F}"/>
    <cellStyle name="Cálculo 17 5 5 2 2" xfId="12713" xr:uid="{6D025983-210C-4FC6-A793-9A496C859C48}"/>
    <cellStyle name="Cálculo 17 5 5 2 2 2" xfId="27821" xr:uid="{9685460A-6466-4E77-ACD3-C0D7D20CC373}"/>
    <cellStyle name="Cálculo 17 5 5 2 3" xfId="14186" xr:uid="{EE59EBED-4DBF-4187-A1D4-E8F2650D9DCA}"/>
    <cellStyle name="Cálculo 17 5 5 2 3 2" xfId="29294" xr:uid="{F088E203-BF3C-4C83-9185-034DF9CFB8D6}"/>
    <cellStyle name="Cálculo 17 5 5 2 4" xfId="21510" xr:uid="{126ED0EF-4D34-4020-929D-96CAE84217CD}"/>
    <cellStyle name="Cálculo 17 5 5 3" xfId="10147" xr:uid="{01DB3AA4-4FB4-49AA-A778-05B6ADFC6AB5}"/>
    <cellStyle name="Cálculo 17 5 5 3 2" xfId="25255" xr:uid="{733E36ED-7F2E-4B41-9C2A-14F3B7B9E9C3}"/>
    <cellStyle name="Cálculo 17 5 5 4" xfId="9215" xr:uid="{DE94E4C0-F9B4-484A-A527-859CCD3B51FD}"/>
    <cellStyle name="Cálculo 17 5 5 4 2" xfId="24323" xr:uid="{10351FFD-1180-4E1F-B3D8-218A7B5C35C3}"/>
    <cellStyle name="Cálculo 17 5 5 5" xfId="18873" xr:uid="{5BFE8295-6241-46E7-AB97-A18F0CE8962D}"/>
    <cellStyle name="Cálculo 17 5 6" xfId="4142" xr:uid="{D225F13B-3B1A-4019-865E-3983C3017902}"/>
    <cellStyle name="Cálculo 17 5 6 2" xfId="6779" xr:uid="{168ADB85-0E11-4C3F-AF69-70B0585E5A52}"/>
    <cellStyle name="Cálculo 17 5 6 2 2" xfId="13090" xr:uid="{D07881AC-83BB-4EF9-B01B-9D458E3CCB2B}"/>
    <cellStyle name="Cálculo 17 5 6 2 2 2" xfId="28198" xr:uid="{06290191-7759-4AEB-918C-367B1DD8B643}"/>
    <cellStyle name="Cálculo 17 5 6 2 3" xfId="16764" xr:uid="{D7F65203-1395-4AC3-AE5A-885B50CB804A}"/>
    <cellStyle name="Cálculo 17 5 6 2 3 2" xfId="31872" xr:uid="{C5FEBB6A-8251-4A51-95CF-13A7B4EF9A9A}"/>
    <cellStyle name="Cálculo 17 5 6 2 4" xfId="21887" xr:uid="{E55D76ED-C703-4B19-99B5-572BB240F562}"/>
    <cellStyle name="Cálculo 17 5 6 3" xfId="10524" xr:uid="{2B204D93-C033-49C4-BA8D-7C42BF7C2D2B}"/>
    <cellStyle name="Cálculo 17 5 6 3 2" xfId="25632" xr:uid="{B5CC8D41-5DBE-4DA7-8583-A7F2405C377B}"/>
    <cellStyle name="Cálculo 17 5 6 4" xfId="16235" xr:uid="{2FEA31C0-A4A8-4AC7-92D4-521862951495}"/>
    <cellStyle name="Cálculo 17 5 6 4 2" xfId="31343" xr:uid="{5ACA763C-450A-410E-8311-D6A6B2E6B971}"/>
    <cellStyle name="Cálculo 17 5 6 5" xfId="19250" xr:uid="{47E702D5-6F2C-4D76-92B9-44CE9B130A45}"/>
    <cellStyle name="Cálculo 17 5 7" xfId="4707" xr:uid="{92372815-98D0-4E99-BCFB-9ADF32CBB571}"/>
    <cellStyle name="Cálculo 17 5 7 2" xfId="11089" xr:uid="{26A47EC4-B322-4E3A-B19A-B3FF23789380}"/>
    <cellStyle name="Cálculo 17 5 7 2 2" xfId="26197" xr:uid="{5DFEC051-4CF7-4CD5-AC95-9437E6B8C79A}"/>
    <cellStyle name="Cálculo 17 5 7 3" xfId="15519" xr:uid="{5E34090D-8944-4F7C-96D4-FA01858448B8}"/>
    <cellStyle name="Cálculo 17 5 7 3 2" xfId="30627" xr:uid="{7C97FF30-07EB-4901-A572-4D8C56CCA671}"/>
    <cellStyle name="Cálculo 17 5 7 4" xfId="19815" xr:uid="{4B8A853B-84CA-43D0-B64C-9D0862AEF7C0}"/>
    <cellStyle name="Cálculo 17 5 8" xfId="8568" xr:uid="{5ED66A71-6353-43BA-9777-F67AB95135CD}"/>
    <cellStyle name="Cálculo 17 5 8 2" xfId="23676" xr:uid="{9F5449DD-5E7C-4AE4-965C-262A7639A3C5}"/>
    <cellStyle name="Cálculo 17 5 9" xfId="7059" xr:uid="{23B5AEC1-36A5-422D-8079-4B4BD3A2F903}"/>
    <cellStyle name="Cálculo 17 5 9 2" xfId="22167" xr:uid="{35959283-544E-47AF-8AF2-58E411DB748B}"/>
    <cellStyle name="Cálculo 18" xfId="758" xr:uid="{00000000-0005-0000-0000-0000F6020000}"/>
    <cellStyle name="Cálculo 18 2" xfId="1832" xr:uid="{281233E5-EB79-4FDB-8B36-1BAAC2F38FEE}"/>
    <cellStyle name="Cálculo 18 2 10" xfId="8333" xr:uid="{DB352A88-D1D8-4178-AF4A-91760736F3EF}"/>
    <cellStyle name="Cálculo 18 2 10 2" xfId="23441" xr:uid="{20BB3CAD-2030-491F-A89A-8D344D89BC0B}"/>
    <cellStyle name="Cálculo 18 2 11" xfId="7186" xr:uid="{5D3495E3-FD1D-455F-BE66-1E0399AEC972}"/>
    <cellStyle name="Cálculo 18 2 11 2" xfId="22294" xr:uid="{04EFA523-BB6D-47FC-B579-73B0801EC070}"/>
    <cellStyle name="Cálculo 18 2 12" xfId="7528" xr:uid="{15667447-67B4-458A-9F55-3C5139DB5573}"/>
    <cellStyle name="Cálculo 18 2 12 2" xfId="22636" xr:uid="{4B861184-D674-494D-BF47-0475D63FB2B0}"/>
    <cellStyle name="Cálculo 18 2 13" xfId="17057" xr:uid="{9F054BCE-2ECB-4676-8980-9DA603BAB4E8}"/>
    <cellStyle name="Cálculo 18 2 2" xfId="2392" xr:uid="{F30298AA-7B2B-4A75-8094-F2D99D94E0BF}"/>
    <cellStyle name="Cálculo 18 2 2 2" xfId="5029" xr:uid="{EC9749FD-640B-468A-A764-8F4D1D7333A4}"/>
    <cellStyle name="Cálculo 18 2 2 2 2" xfId="11393" xr:uid="{0B9DC4B3-43BD-4A1E-82E9-60489BB293E6}"/>
    <cellStyle name="Cálculo 18 2 2 2 2 2" xfId="26501" xr:uid="{E5559AC5-931E-414F-B854-C5107E7DC5C1}"/>
    <cellStyle name="Cálculo 18 2 2 2 3" xfId="15531" xr:uid="{AB790392-0AF9-4448-B773-D25CB479A971}"/>
    <cellStyle name="Cálculo 18 2 2 2 3 2" xfId="30639" xr:uid="{7917C878-BD3D-4E5D-BF68-1F2A2F6692E4}"/>
    <cellStyle name="Cálculo 18 2 2 2 4" xfId="20137" xr:uid="{D4CBB5B3-447F-4311-A1A4-CBF63DEFC401}"/>
    <cellStyle name="Cálculo 18 2 2 3" xfId="8859" xr:uid="{87A6096B-6CDF-46E0-9D36-02E2852D6DD8}"/>
    <cellStyle name="Cálculo 18 2 2 3 2" xfId="23967" xr:uid="{9FA9A1E8-8F46-4634-8C52-A87AE925424B}"/>
    <cellStyle name="Cálculo 18 2 3" xfId="2228" xr:uid="{6E18DCF9-B3E5-48F9-98CD-474E8FE1B06B}"/>
    <cellStyle name="Cálculo 18 2 3 2" xfId="4865" xr:uid="{4D28E70B-AB76-48F6-8938-925A097FCBC3}"/>
    <cellStyle name="Cálculo 18 2 3 2 2" xfId="14775" xr:uid="{FD29F68C-AE25-4AC6-BACD-ED5B823C9A4F}"/>
    <cellStyle name="Cálculo 18 2 3 2 2 2" xfId="29883" xr:uid="{9C493E5C-CF24-4EC0-887F-1D45C42C377D}"/>
    <cellStyle name="Cálculo 18 2 3 2 3" xfId="19973" xr:uid="{CD1DF22D-58BA-499F-9624-07549A4874BC}"/>
    <cellStyle name="Cálculo 18 2 3 3" xfId="15901" xr:uid="{446AB8ED-7102-421B-B0E8-7DB40502F518}"/>
    <cellStyle name="Cálculo 18 2 3 3 2" xfId="31009" xr:uid="{78CC0479-813B-4DA5-ADEB-6B6B8771CF45}"/>
    <cellStyle name="Cálculo 18 2 3 4" xfId="17453" xr:uid="{B70A7666-AFB6-45B1-9B77-9CA756756DF8}"/>
    <cellStyle name="Cálculo 18 2 4" xfId="2926" xr:uid="{C212A1CE-D10A-4817-9352-4DB9EFE86367}"/>
    <cellStyle name="Cálculo 18 2 4 2" xfId="5563" xr:uid="{64227016-EC3D-4DA4-B030-E4BF126DB295}"/>
    <cellStyle name="Cálculo 18 2 4 2 2" xfId="11874" xr:uid="{83D4E123-42E5-457E-B1BF-2F71F7529487}"/>
    <cellStyle name="Cálculo 18 2 4 2 2 2" xfId="26982" xr:uid="{C21213A5-2150-46BF-9C30-39B474B75CDA}"/>
    <cellStyle name="Cálculo 18 2 4 2 3" xfId="14617" xr:uid="{1AF66791-B797-4BDC-9C88-69790C6BEBE4}"/>
    <cellStyle name="Cálculo 18 2 4 2 3 2" xfId="29725" xr:uid="{897E78B1-1E12-4FD2-BBCC-7BF8F15655F2}"/>
    <cellStyle name="Cálculo 18 2 4 2 4" xfId="20671" xr:uid="{D6F2DE9F-07E5-4CFD-9AC9-3C7235EF6A72}"/>
    <cellStyle name="Cálculo 18 2 4 3" xfId="9308" xr:uid="{9EA6844B-4AF5-4E29-88FB-5AA12729044A}"/>
    <cellStyle name="Cálculo 18 2 4 3 2" xfId="24416" xr:uid="{8162E380-1348-4F59-ABDC-26043EEB71A4}"/>
    <cellStyle name="Cálculo 18 2 4 4" xfId="9253" xr:uid="{F9A9F605-4C0A-4156-85A0-0A37162DB92B}"/>
    <cellStyle name="Cálculo 18 2 4 4 2" xfId="24361" xr:uid="{DDE3DF30-6DEB-48D5-85FC-1A4CD579F761}"/>
    <cellStyle name="Cálculo 18 2 4 5" xfId="18034" xr:uid="{49F04833-BEBB-42A5-A637-B0C38694400B}"/>
    <cellStyle name="Cálculo 18 2 5" xfId="3252" xr:uid="{85DA27C7-07D8-47E6-A02D-E998EDDBAEE1}"/>
    <cellStyle name="Cálculo 18 2 5 2" xfId="5889" xr:uid="{4790D62F-301F-4F6D-943A-21FEB1500B5F}"/>
    <cellStyle name="Cálculo 18 2 5 2 2" xfId="12200" xr:uid="{6A20839E-EA2C-4D8F-99CA-A04DD3708916}"/>
    <cellStyle name="Cálculo 18 2 5 2 2 2" xfId="27308" xr:uid="{B059856C-3785-407E-8CDA-D9E82E7918F3}"/>
    <cellStyle name="Cálculo 18 2 5 2 3" xfId="9242" xr:uid="{E38AEC42-7036-422D-AC2A-102B6AAB55A0}"/>
    <cellStyle name="Cálculo 18 2 5 2 3 2" xfId="24350" xr:uid="{C33A67D3-C6DE-4C50-9513-B596DD84AA4C}"/>
    <cellStyle name="Cálculo 18 2 5 2 4" xfId="20997" xr:uid="{EEB06FAF-89B7-49FC-A203-C29980FFF6F5}"/>
    <cellStyle name="Cálculo 18 2 5 3" xfId="9634" xr:uid="{1F72A26C-E9EB-4876-9407-09404936BE6A}"/>
    <cellStyle name="Cálculo 18 2 5 3 2" xfId="24742" xr:uid="{4E74BC7B-0F89-489A-93D1-A43F0F8B6A59}"/>
    <cellStyle name="Cálculo 18 2 5 4" xfId="16269" xr:uid="{FBEE195F-FF96-48FF-ADA1-5A3CD99CC62A}"/>
    <cellStyle name="Cálculo 18 2 5 4 2" xfId="31377" xr:uid="{CFF60D5E-061D-4FE2-AEB4-F65D67A6B727}"/>
    <cellStyle name="Cálculo 18 2 5 5" xfId="18360" xr:uid="{070158C1-8CA0-4B1B-AE0D-4B78EB28DBC9}"/>
    <cellStyle name="Cálculo 18 2 6" xfId="3558" xr:uid="{D389CD2C-442F-42AE-A7E3-277A56192E29}"/>
    <cellStyle name="Cálculo 18 2 6 2" xfId="6195" xr:uid="{03B19E80-9204-4BFE-A621-0C4F18479238}"/>
    <cellStyle name="Cálculo 18 2 6 2 2" xfId="12506" xr:uid="{855BCF53-AB73-45D5-A7AE-16956E1014B7}"/>
    <cellStyle name="Cálculo 18 2 6 2 2 2" xfId="27614" xr:uid="{60EB563C-B654-4190-9F37-47D28E9B5CC0}"/>
    <cellStyle name="Cálculo 18 2 6 2 3" xfId="15929" xr:uid="{4D9E8678-6E48-4C55-85B5-AFB287B43082}"/>
    <cellStyle name="Cálculo 18 2 6 2 3 2" xfId="31037" xr:uid="{8F84CDD8-BF6E-487E-B9C4-2B29A640C330}"/>
    <cellStyle name="Cálculo 18 2 6 2 4" xfId="21303" xr:uid="{9BCC9198-B3B9-46C2-BB47-86FB13FE76C4}"/>
    <cellStyle name="Cálculo 18 2 6 3" xfId="9940" xr:uid="{3ADFF6B8-4AEC-40CA-A5E2-4C73010E7419}"/>
    <cellStyle name="Cálculo 18 2 6 3 2" xfId="25048" xr:uid="{1E317444-41FB-4CEB-8A62-223917049425}"/>
    <cellStyle name="Cálculo 18 2 6 4" xfId="15008" xr:uid="{DFA291E1-6908-47DA-A061-00CE51497255}"/>
    <cellStyle name="Cálculo 18 2 6 4 2" xfId="30116" xr:uid="{B49C5EF0-33B0-4DBB-AA7B-BE69DEE67EA1}"/>
    <cellStyle name="Cálculo 18 2 6 5" xfId="18666" xr:uid="{042FD741-F4BD-4580-BB24-8EC523C546A7}"/>
    <cellStyle name="Cálculo 18 2 7" xfId="3904" xr:uid="{B9A11934-CB99-4A53-B319-04088EEB2038}"/>
    <cellStyle name="Cálculo 18 2 7 2" xfId="6541" xr:uid="{F7C656AB-0319-4821-AFED-6D3C81230542}"/>
    <cellStyle name="Cálculo 18 2 7 2 2" xfId="12852" xr:uid="{3BD13AF5-7E4E-432A-B922-5425EE0BCB46}"/>
    <cellStyle name="Cálculo 18 2 7 2 2 2" xfId="27960" xr:uid="{7E8CDA57-7423-497F-8CFB-77BF57179D87}"/>
    <cellStyle name="Cálculo 18 2 7 2 3" xfId="15953" xr:uid="{AE63969F-2610-409F-AEAE-CFC026799832}"/>
    <cellStyle name="Cálculo 18 2 7 2 3 2" xfId="31061" xr:uid="{9F2BFF98-6283-418E-8E2A-80E88C72A403}"/>
    <cellStyle name="Cálculo 18 2 7 2 4" xfId="21649" xr:uid="{AF239597-D12A-4D6B-B9D8-3F31DCC899A6}"/>
    <cellStyle name="Cálculo 18 2 7 3" xfId="10286" xr:uid="{71620F39-FF19-4DCA-A420-89BD1917FC1B}"/>
    <cellStyle name="Cálculo 18 2 7 3 2" xfId="25394" xr:uid="{DEFACB3D-1156-4EFF-97D3-A730E9EE919C}"/>
    <cellStyle name="Cálculo 18 2 7 4" xfId="14714" xr:uid="{6C588F9D-69C4-49EA-8E6A-2B9CD470A99E}"/>
    <cellStyle name="Cálculo 18 2 7 4 2" xfId="29822" xr:uid="{7677F104-35ED-4EA0-B23D-37E00AD3A387}"/>
    <cellStyle name="Cálculo 18 2 7 5" xfId="19012" xr:uid="{41D75684-04AB-44C7-BD7E-1472C03E6167}"/>
    <cellStyle name="Cálculo 18 2 8" xfId="4268" xr:uid="{63C94C1B-8D70-474B-A9B0-9F9B6E9739CF}"/>
    <cellStyle name="Cálculo 18 2 8 2" xfId="6905" xr:uid="{36D3A327-89BE-46D2-933C-5781C7C8F121}"/>
    <cellStyle name="Cálculo 18 2 8 2 2" xfId="13216" xr:uid="{77190E95-6762-4E8A-AD86-58AB17583C41}"/>
    <cellStyle name="Cálculo 18 2 8 2 2 2" xfId="28324" xr:uid="{65BDBA1A-53BA-4EFB-92DD-5DE6C4158508}"/>
    <cellStyle name="Cálculo 18 2 8 2 3" xfId="16880" xr:uid="{6A406D44-413D-421B-9578-E80EB33C2ED8}"/>
    <cellStyle name="Cálculo 18 2 8 2 3 2" xfId="31988" xr:uid="{0BB44E08-E060-4A1C-A652-7AEE9F09CCD4}"/>
    <cellStyle name="Cálculo 18 2 8 2 4" xfId="22013" xr:uid="{8AB6F1F4-6761-4B00-99FC-4AE2AA318AD9}"/>
    <cellStyle name="Cálculo 18 2 8 3" xfId="10650" xr:uid="{0399E091-8330-4D62-A12B-C9BD498D6D50}"/>
    <cellStyle name="Cálculo 18 2 8 3 2" xfId="25758" xr:uid="{58FDF427-3DB9-4826-8854-48207758CBBD}"/>
    <cellStyle name="Cálculo 18 2 8 4" xfId="13481" xr:uid="{FA404B1B-B0FC-465B-A65C-E355D08F8F86}"/>
    <cellStyle name="Cálculo 18 2 8 4 2" xfId="28589" xr:uid="{FEFCCB0B-160B-4D06-BFD0-F3C7E7559D61}"/>
    <cellStyle name="Cálculo 18 2 8 5" xfId="19376" xr:uid="{48C7CD8F-CF68-4269-BDC6-40E85D01017C}"/>
    <cellStyle name="Cálculo 18 2 9" xfId="4469" xr:uid="{ED0DB054-7C8F-471F-9719-D9A1ABD07C78}"/>
    <cellStyle name="Cálculo 18 2 9 2" xfId="10851" xr:uid="{70D4D64F-41D8-4078-AA76-76EB69F055C4}"/>
    <cellStyle name="Cálculo 18 2 9 2 2" xfId="25959" xr:uid="{FE74C645-E4D7-4550-94EA-78712F685F75}"/>
    <cellStyle name="Cálculo 18 2 9 3" xfId="7673" xr:uid="{D16FADD1-0DDF-4078-B124-90893B860E3E}"/>
    <cellStyle name="Cálculo 18 2 9 3 2" xfId="22781" xr:uid="{06984651-E60D-4355-9BFA-3CC2E201B357}"/>
    <cellStyle name="Cálculo 18 2 9 4" xfId="19577" xr:uid="{7017730E-6CCD-4B6C-AA26-249C31A2F05B}"/>
    <cellStyle name="Cálculo 18 3" xfId="1815" xr:uid="{711CED0D-52AE-4D55-A9F9-AFBB964A4C73}"/>
    <cellStyle name="Cálculo 18 3 10" xfId="11794" xr:uid="{B0A6EDF9-9566-4882-9F42-93DFA291BCF1}"/>
    <cellStyle name="Cálculo 18 3 10 2" xfId="26902" xr:uid="{72FD655F-C42C-4E6E-A6F7-192C0F0CAB6A}"/>
    <cellStyle name="Cálculo 18 3 11" xfId="15339" xr:uid="{68FF7DA3-550E-4DCC-8244-1FE6D24CAB17}"/>
    <cellStyle name="Cálculo 18 3 11 2" xfId="30447" xr:uid="{A49F9C91-A3A1-430E-9D1D-CC79619BE4D3}"/>
    <cellStyle name="Cálculo 18 3 12" xfId="17040" xr:uid="{17043EA7-2F66-452C-B835-9D5209A6CF51}"/>
    <cellStyle name="Cálculo 18 3 2" xfId="2375" xr:uid="{3F31DA3D-088A-498D-9EDE-158E820BB17C}"/>
    <cellStyle name="Cálculo 18 3 2 2" xfId="5012" xr:uid="{89A1C39E-B957-4FDD-961D-ED410041881A}"/>
    <cellStyle name="Cálculo 18 3 2 2 2" xfId="11376" xr:uid="{DD3F6C3E-BEAF-4E20-9120-672EF5355AAB}"/>
    <cellStyle name="Cálculo 18 3 2 2 2 2" xfId="26484" xr:uid="{4C65D007-3A3E-487F-8C8C-701B0199DAB1}"/>
    <cellStyle name="Cálculo 18 3 2 2 3" xfId="13361" xr:uid="{99697992-DFE5-485C-96DC-8F29AAA2FA03}"/>
    <cellStyle name="Cálculo 18 3 2 2 3 2" xfId="28469" xr:uid="{E4551892-42B2-444B-9643-1EF497D42882}"/>
    <cellStyle name="Cálculo 18 3 2 2 4" xfId="20120" xr:uid="{ED8E150E-6B2D-4756-95D6-5265647991E8}"/>
    <cellStyle name="Cálculo 18 3 2 3" xfId="8842" xr:uid="{351C66D7-164D-49C5-8454-F2EB9D292529}"/>
    <cellStyle name="Cálculo 18 3 2 3 2" xfId="23950" xr:uid="{BF05B6D4-C23D-4E75-8047-DB339B937935}"/>
    <cellStyle name="Cálculo 18 3 2 4" xfId="14979" xr:uid="{1541ECBA-5444-4E2F-82F5-F799A306F8A8}"/>
    <cellStyle name="Cálculo 18 3 2 4 2" xfId="30087" xr:uid="{9F34ADAD-3C59-4A4C-B107-9A1C2E81B42F}"/>
    <cellStyle name="Cálculo 18 3 2 5" xfId="13650" xr:uid="{9F512E41-470C-4A2A-8D1D-D0024F3BA609}"/>
    <cellStyle name="Cálculo 18 3 2 5 2" xfId="28758" xr:uid="{DEEAEA54-AC17-49B5-8F05-83453A0F823B}"/>
    <cellStyle name="Cálculo 18 3 2 6" xfId="17583" xr:uid="{A180CC7F-4416-4C86-8784-53631FCFD054}"/>
    <cellStyle name="Cálculo 18 3 3" xfId="2245" xr:uid="{EFB9ABA1-5F39-40A2-9E30-2F6DF435160C}"/>
    <cellStyle name="Cálculo 18 3 3 2" xfId="4882" xr:uid="{71A0EC43-D338-4323-8349-0489A8496270}"/>
    <cellStyle name="Cálculo 18 3 3 2 2" xfId="13811" xr:uid="{E482E61B-2E14-44C7-A8F7-FBF1E94ADA9E}"/>
    <cellStyle name="Cálculo 18 3 3 2 2 2" xfId="28919" xr:uid="{71044DA1-9B5F-4D90-BD36-50835BE0B6F4}"/>
    <cellStyle name="Cálculo 18 3 3 2 3" xfId="19990" xr:uid="{37C2666C-6114-466F-BFA5-06A0AA041303}"/>
    <cellStyle name="Cálculo 18 3 3 3" xfId="7405" xr:uid="{99C29821-9754-4D1D-95A3-9FA2443847C2}"/>
    <cellStyle name="Cálculo 18 3 3 3 2" xfId="22513" xr:uid="{A0FCE1AC-D710-4018-922F-799A6E8639DE}"/>
    <cellStyle name="Cálculo 18 3 3 4" xfId="17470" xr:uid="{FAC50DB7-E00F-4478-BB08-B35D5FCF8388}"/>
    <cellStyle name="Cálculo 18 3 4" xfId="2649" xr:uid="{AA7A3BC9-46F5-4848-9912-DF4E195A44B5}"/>
    <cellStyle name="Cálculo 18 3 4 2" xfId="5286" xr:uid="{301923AA-0E7A-4D1C-883A-1C1CE5186FAB}"/>
    <cellStyle name="Cálculo 18 3 4 2 2" xfId="11650" xr:uid="{4BDE57A0-9D11-4F61-BAEE-9454FED24FFA}"/>
    <cellStyle name="Cálculo 18 3 4 2 2 2" xfId="26758" xr:uid="{15229DAE-AC49-4926-9A7F-9B811CF3B38F}"/>
    <cellStyle name="Cálculo 18 3 4 2 3" xfId="16021" xr:uid="{0365E831-27D2-4A3B-8024-CABC539ECDC8}"/>
    <cellStyle name="Cálculo 18 3 4 2 3 2" xfId="31129" xr:uid="{5B0B1084-F34B-43CA-9C52-F42726DFD1C1}"/>
    <cellStyle name="Cálculo 18 3 4 2 4" xfId="20394" xr:uid="{A2327DD7-BD2A-42CF-B25D-AAC62F640F67}"/>
    <cellStyle name="Cálculo 18 3 4 3" xfId="9116" xr:uid="{8786CF93-6534-47BC-B9A2-1F4E5ABE509B}"/>
    <cellStyle name="Cálculo 18 3 4 3 2" xfId="24224" xr:uid="{9E88C767-3963-4A97-B8F5-E8AD630242CC}"/>
    <cellStyle name="Cálculo 18 3 4 4" xfId="16018" xr:uid="{36479D34-311C-4DB1-A4A8-41199668D7A5}"/>
    <cellStyle name="Cálculo 18 3 4 4 2" xfId="31126" xr:uid="{68BDED8B-0F0A-40D3-835C-1A2C170C29F5}"/>
    <cellStyle name="Cálculo 18 3 4 5" xfId="17757" xr:uid="{299E6EAA-DC85-42C5-A4BB-129A048AE849}"/>
    <cellStyle name="Cálculo 18 3 5" xfId="3235" xr:uid="{45E9F4CE-C2C6-40D6-A4ED-94A9AEE750FD}"/>
    <cellStyle name="Cálculo 18 3 5 2" xfId="5872" xr:uid="{2259CA47-9F71-4945-8411-AD716380BEC6}"/>
    <cellStyle name="Cálculo 18 3 5 2 2" xfId="12183" xr:uid="{9D0DCC54-7A92-4D9A-BD28-5A3A6BE7A82B}"/>
    <cellStyle name="Cálculo 18 3 5 2 2 2" xfId="27291" xr:uid="{75DF9CC0-D6EF-4DCF-AE07-9437DC7F7DF1}"/>
    <cellStyle name="Cálculo 18 3 5 2 3" xfId="15331" xr:uid="{BE305023-5B8F-4FD5-84B4-CB3C775446F1}"/>
    <cellStyle name="Cálculo 18 3 5 2 3 2" xfId="30439" xr:uid="{D146D0AD-5200-47BE-872F-AA02607DACED}"/>
    <cellStyle name="Cálculo 18 3 5 2 4" xfId="20980" xr:uid="{D2259280-6D63-4DB1-9656-3D307962094B}"/>
    <cellStyle name="Cálculo 18 3 5 3" xfId="9617" xr:uid="{541F2DF9-CDD6-40C7-A873-C7A4A943952C}"/>
    <cellStyle name="Cálculo 18 3 5 3 2" xfId="24725" xr:uid="{65E78BBA-C093-454D-B890-C2F6541FD789}"/>
    <cellStyle name="Cálculo 18 3 5 4" xfId="14911" xr:uid="{A23D33E9-D109-47C9-93EA-DA01B5800787}"/>
    <cellStyle name="Cálculo 18 3 5 4 2" xfId="30019" xr:uid="{7965EC58-DA95-4D84-B447-AE11DB358340}"/>
    <cellStyle name="Cálculo 18 3 5 5" xfId="18343" xr:uid="{B63589D2-E821-4C2C-8196-847338A83F8D}"/>
    <cellStyle name="Cálculo 18 3 6" xfId="2317" xr:uid="{ED0BB2DD-07E5-4705-A914-00A20753ACD6}"/>
    <cellStyle name="Cálculo 18 3 6 2" xfId="4954" xr:uid="{2F4C1BF1-EB67-4F3F-A651-539572512CB3}"/>
    <cellStyle name="Cálculo 18 3 6 2 2" xfId="11318" xr:uid="{8CCCFE3E-42BA-4920-821D-DA7BAC58E9B9}"/>
    <cellStyle name="Cálculo 18 3 6 2 2 2" xfId="26426" xr:uid="{8979F4AD-830B-4ABD-BB29-CE52412E0207}"/>
    <cellStyle name="Cálculo 18 3 6 2 3" xfId="14226" xr:uid="{5BEFB5F0-9FF4-46AE-B899-8F4428E8E649}"/>
    <cellStyle name="Cálculo 18 3 6 2 3 2" xfId="29334" xr:uid="{7FB6DE96-E58C-49FD-86A1-C019E71A257F}"/>
    <cellStyle name="Cálculo 18 3 6 2 4" xfId="20062" xr:uid="{C7EF59FE-0058-4A14-B174-58C985C504DE}"/>
    <cellStyle name="Cálculo 18 3 6 3" xfId="8784" xr:uid="{068D7B67-4F0F-4EF2-BB52-135097719A19}"/>
    <cellStyle name="Cálculo 18 3 6 3 2" xfId="23892" xr:uid="{53742559-3BA8-4607-8911-73DBCBDE3873}"/>
    <cellStyle name="Cálculo 18 3 6 4" xfId="14941" xr:uid="{67B852A1-0DC2-48DD-B892-79CB0F6F64CB}"/>
    <cellStyle name="Cálculo 18 3 6 4 2" xfId="30049" xr:uid="{8657B663-CE9F-4064-B79C-EEF2C79DE8A7}"/>
    <cellStyle name="Cálculo 18 3 6 5" xfId="17542" xr:uid="{9252996E-BD2E-4FFB-B559-F5E0B2C9581C}"/>
    <cellStyle name="Cálculo 18 3 7" xfId="3887" xr:uid="{F83BD7FF-A7FF-44D7-9CDD-7714DC16F5D4}"/>
    <cellStyle name="Cálculo 18 3 7 2" xfId="6524" xr:uid="{82005C40-06B3-4571-AB51-3C927A736D95}"/>
    <cellStyle name="Cálculo 18 3 7 2 2" xfId="12835" xr:uid="{EB56AE2D-45C0-420B-84BD-EF84AAA6151A}"/>
    <cellStyle name="Cálculo 18 3 7 2 2 2" xfId="27943" xr:uid="{40D2BCA6-C8BB-4482-8DC6-F1A42361E10A}"/>
    <cellStyle name="Cálculo 18 3 7 2 3" xfId="7452" xr:uid="{33A81124-F4C5-4EE1-9316-6B2527BBBB91}"/>
    <cellStyle name="Cálculo 18 3 7 2 3 2" xfId="22560" xr:uid="{3C2558B4-B354-4E97-9A2A-8233B4E0F814}"/>
    <cellStyle name="Cálculo 18 3 7 2 4" xfId="21632" xr:uid="{1B947DBE-0672-44B1-A742-E3B6E531B800}"/>
    <cellStyle name="Cálculo 18 3 7 3" xfId="10269" xr:uid="{2ED362F6-62C8-44FA-8306-4755781FE7A9}"/>
    <cellStyle name="Cálculo 18 3 7 3 2" xfId="25377" xr:uid="{410AEDBF-9C8C-4204-90BC-6C643B55C58C}"/>
    <cellStyle name="Cálculo 18 3 7 4" xfId="15323" xr:uid="{7FE6141B-594B-430B-BFDE-73F5291CA487}"/>
    <cellStyle name="Cálculo 18 3 7 4 2" xfId="30431" xr:uid="{6B3F61D8-F88A-4EEC-AEDB-37FF8E7D712D}"/>
    <cellStyle name="Cálculo 18 3 7 5" xfId="18995" xr:uid="{252D9B05-8A47-4560-B016-EF0E015BB92F}"/>
    <cellStyle name="Cálculo 18 3 8" xfId="4452" xr:uid="{758DAFE5-D90B-4275-80E5-AD1ACAD2D0A1}"/>
    <cellStyle name="Cálculo 18 3 8 2" xfId="10834" xr:uid="{CFF31062-8D8D-4B97-BEE7-5473D425BB9A}"/>
    <cellStyle name="Cálculo 18 3 8 2 2" xfId="25942" xr:uid="{5D6B27BC-58F4-4B42-AE52-8E1F26137EC4}"/>
    <cellStyle name="Cálculo 18 3 8 3" xfId="14364" xr:uid="{E0D1B7E8-5603-42D7-8B68-C9589E5E2C5B}"/>
    <cellStyle name="Cálculo 18 3 8 3 2" xfId="29472" xr:uid="{49D0FCA4-D391-4FD2-8C01-41C6FCD1C727}"/>
    <cellStyle name="Cálculo 18 3 8 4" xfId="19560" xr:uid="{A5F976FE-CD49-481A-84DF-EFADECD5478A}"/>
    <cellStyle name="Cálculo 18 3 9" xfId="8316" xr:uid="{FC49399A-E33E-46DF-BA48-276D36B1E57B}"/>
    <cellStyle name="Cálculo 18 3 9 2" xfId="23424" xr:uid="{D0816C5D-DCA8-4FFF-AB3C-42DC3EA9BCC2}"/>
    <cellStyle name="Cálculo 18 4" xfId="2052" xr:uid="{418911AE-589A-4888-A3FE-47B54448FDBA}"/>
    <cellStyle name="Cálculo 18 4 10" xfId="13780" xr:uid="{E08D942F-31BF-4215-B609-1DB961D7998D}"/>
    <cellStyle name="Cálculo 18 4 10 2" xfId="28888" xr:uid="{041CA883-AB4B-4DFB-82F1-A2D4FBC803E8}"/>
    <cellStyle name="Cálculo 18 4 11" xfId="7628" xr:uid="{72325609-5DD5-48E3-8514-49E989FDB570}"/>
    <cellStyle name="Cálculo 18 4 11 2" xfId="22736" xr:uid="{1445F3D6-8460-48F2-A6AE-F21FC4F61F10}"/>
    <cellStyle name="Cálculo 18 4 12" xfId="17277" xr:uid="{D5D16BD7-2467-496F-AB3F-696108FEEBE7}"/>
    <cellStyle name="Cálculo 18 4 2" xfId="2559" xr:uid="{6B4280B7-B828-4BCF-8A8A-F1485DB9985F}"/>
    <cellStyle name="Cálculo 18 4 2 2" xfId="5196" xr:uid="{49D11C27-A7AD-4554-ADDB-32B66661BCE3}"/>
    <cellStyle name="Cálculo 18 4 2 2 2" xfId="11560" xr:uid="{49B3D6C2-D858-41E7-B607-375C1BF5685F}"/>
    <cellStyle name="Cálculo 18 4 2 2 2 2" xfId="26668" xr:uid="{F107EBCB-267D-42C8-823D-0632317C5E93}"/>
    <cellStyle name="Cálculo 18 4 2 2 3" xfId="13517" xr:uid="{27C39EEE-8F12-4DBB-8E15-78AD31119A22}"/>
    <cellStyle name="Cálculo 18 4 2 2 3 2" xfId="28625" xr:uid="{6E597693-65DB-4ED3-902B-8DB37767F404}"/>
    <cellStyle name="Cálculo 18 4 2 2 4" xfId="20304" xr:uid="{84DCBC41-3599-4426-9F13-861B177469B2}"/>
    <cellStyle name="Cálculo 18 4 2 3" xfId="9026" xr:uid="{092F8A7C-B66B-4959-ACB8-5967270174A5}"/>
    <cellStyle name="Cálculo 18 4 2 3 2" xfId="24134" xr:uid="{D6522E34-4473-459F-B0FD-091BDC979320}"/>
    <cellStyle name="Cálculo 18 4 2 4" xfId="16023" xr:uid="{60B47721-CB71-4139-AD6B-8BF8D3729BED}"/>
    <cellStyle name="Cálculo 18 4 2 4 2" xfId="31131" xr:uid="{D0109A20-C585-493A-98B0-31626BBE7515}"/>
    <cellStyle name="Cálculo 18 4 2 5" xfId="7727" xr:uid="{69790045-57C3-4B3A-9121-FD3E8190C829}"/>
    <cellStyle name="Cálculo 18 4 2 5 2" xfId="22835" xr:uid="{0328F248-9A3B-4B91-B436-E35174A4B680}"/>
    <cellStyle name="Cálculo 18 4 2 6" xfId="17667" xr:uid="{25057563-F68A-4FDA-ADDD-BD58857477FE}"/>
    <cellStyle name="Cálculo 18 4 3" xfId="2812" xr:uid="{6C9CD59A-594D-4217-8503-F9CD4FCDB658}"/>
    <cellStyle name="Cálculo 18 4 3 2" xfId="5449" xr:uid="{1DB8A576-E7C5-4DD6-AD18-7D64C488BEFB}"/>
    <cellStyle name="Cálculo 18 4 3 2 2" xfId="7967" xr:uid="{150665DE-BAFC-4242-A67E-462BE1B4C538}"/>
    <cellStyle name="Cálculo 18 4 3 2 2 2" xfId="23075" xr:uid="{A2AD7CD4-00F4-42F6-A54C-B4591454EE87}"/>
    <cellStyle name="Cálculo 18 4 3 2 3" xfId="20557" xr:uid="{E207F7E7-1BF7-4496-9D2A-24F03C8C2593}"/>
    <cellStyle name="Cálculo 18 4 3 3" xfId="7965" xr:uid="{C8EDE0A7-41AC-4CA5-8A4A-4F98540B68F3}"/>
    <cellStyle name="Cálculo 18 4 3 3 2" xfId="23073" xr:uid="{76F4E05C-3AAC-45E6-A5AD-A09A3C5B021F}"/>
    <cellStyle name="Cálculo 18 4 3 4" xfId="17920" xr:uid="{3D0CEE54-5256-4CA2-9745-1E5E7AA969DD}"/>
    <cellStyle name="Cálculo 18 4 4" xfId="3115" xr:uid="{52F539AC-59FF-4806-808B-3FAC72E45EFB}"/>
    <cellStyle name="Cálculo 18 4 4 2" xfId="5752" xr:uid="{4A0425A1-2384-46BE-851B-39BFE786E829}"/>
    <cellStyle name="Cálculo 18 4 4 2 2" xfId="12063" xr:uid="{E8201280-BB74-41C7-9739-760395E67DDB}"/>
    <cellStyle name="Cálculo 18 4 4 2 2 2" xfId="27171" xr:uid="{904C4D87-AE7D-4B80-AF48-65489E0551BF}"/>
    <cellStyle name="Cálculo 18 4 4 2 3" xfId="16169" xr:uid="{9E9E15F3-C9DD-4DAB-A623-23CE1789B0C3}"/>
    <cellStyle name="Cálculo 18 4 4 2 3 2" xfId="31277" xr:uid="{9B878F62-D938-431C-BBBF-201C6EB4D11B}"/>
    <cellStyle name="Cálculo 18 4 4 2 4" xfId="20860" xr:uid="{B234E8E2-2B16-4D32-AED3-CAAA587C6692}"/>
    <cellStyle name="Cálculo 18 4 4 3" xfId="9497" xr:uid="{50F1F157-FD0F-4533-BC86-F1D6CA57456C}"/>
    <cellStyle name="Cálculo 18 4 4 3 2" xfId="24605" xr:uid="{1697B184-365D-4DB9-AB0B-DA5D9C87623E}"/>
    <cellStyle name="Cálculo 18 4 4 4" xfId="13580" xr:uid="{4C2C073F-F696-45FE-A037-E05F7F6F0B34}"/>
    <cellStyle name="Cálculo 18 4 4 4 2" xfId="28688" xr:uid="{A3C5C728-27A1-4016-8B8A-273BEFCA6459}"/>
    <cellStyle name="Cálculo 18 4 4 5" xfId="18223" xr:uid="{B76EA445-15BD-4586-BEE1-048240569414}"/>
    <cellStyle name="Cálculo 18 4 5" xfId="3441" xr:uid="{4CE8579B-EAA8-4BF2-AB22-B2A484FC7FE1}"/>
    <cellStyle name="Cálculo 18 4 5 2" xfId="6078" xr:uid="{450DCDF4-3A0C-4078-8A33-49481E453F46}"/>
    <cellStyle name="Cálculo 18 4 5 2 2" xfId="12389" xr:uid="{C2B8EB8E-B7DD-4B57-BA33-476216BB409D}"/>
    <cellStyle name="Cálculo 18 4 5 2 2 2" xfId="27497" xr:uid="{9924FFA2-3012-41B8-AE55-3F156D8A1F58}"/>
    <cellStyle name="Cálculo 18 4 5 2 3" xfId="14376" xr:uid="{21592AAD-FD87-4BD2-9637-2D565088945D}"/>
    <cellStyle name="Cálculo 18 4 5 2 3 2" xfId="29484" xr:uid="{D68C154A-9587-4948-A65A-DE781E57314A}"/>
    <cellStyle name="Cálculo 18 4 5 2 4" xfId="21186" xr:uid="{395AAE42-1659-41CE-9065-F0EE520C6606}"/>
    <cellStyle name="Cálculo 18 4 5 3" xfId="9823" xr:uid="{AAAAA271-287E-4638-9CEC-A4B028AC9965}"/>
    <cellStyle name="Cálculo 18 4 5 3 2" xfId="24931" xr:uid="{AEB2D9C7-64BD-4A42-B173-31CA28CEF823}"/>
    <cellStyle name="Cálculo 18 4 5 4" xfId="9220" xr:uid="{671D4281-4EA5-4EF5-99C1-3A846899462D}"/>
    <cellStyle name="Cálculo 18 4 5 4 2" xfId="24328" xr:uid="{F633F966-516E-4E0C-BAB3-4C0895323DD0}"/>
    <cellStyle name="Cálculo 18 4 5 5" xfId="18549" xr:uid="{3B54B852-375C-4E28-AF06-217E15AC8D37}"/>
    <cellStyle name="Cálculo 18 4 6" xfId="3747" xr:uid="{0097DDEA-1043-495F-A67F-3B87F53AEF8C}"/>
    <cellStyle name="Cálculo 18 4 6 2" xfId="6384" xr:uid="{5FCF64CE-DD82-43A9-8AB4-CD14A154804A}"/>
    <cellStyle name="Cálculo 18 4 6 2 2" xfId="12695" xr:uid="{FBCE3CBA-C510-4E09-B150-A5603E7951AF}"/>
    <cellStyle name="Cálculo 18 4 6 2 2 2" xfId="27803" xr:uid="{C5F26F28-1BB0-4F70-B4F0-62A91CC8E7BC}"/>
    <cellStyle name="Cálculo 18 4 6 2 3" xfId="14896" xr:uid="{912F5DFC-F9A1-4B1B-9A39-8C0828FF1A89}"/>
    <cellStyle name="Cálculo 18 4 6 2 3 2" xfId="30004" xr:uid="{9C4FA46F-3590-46F5-8E38-C435CC8436DC}"/>
    <cellStyle name="Cálculo 18 4 6 2 4" xfId="21492" xr:uid="{5063DC88-0934-4222-AC34-54118E62D099}"/>
    <cellStyle name="Cálculo 18 4 6 3" xfId="10129" xr:uid="{DE0028D3-F3C7-4A07-8AC7-70555C9948FF}"/>
    <cellStyle name="Cálculo 18 4 6 3 2" xfId="25237" xr:uid="{B436FE70-1772-4C5C-804F-B196E50C1F68}"/>
    <cellStyle name="Cálculo 18 4 6 4" xfId="7544" xr:uid="{4925D04B-C8CC-4C7B-8702-25B791436798}"/>
    <cellStyle name="Cálculo 18 4 6 4 2" xfId="22652" xr:uid="{7585D066-2C00-4240-B0D0-5ED339CFCDDA}"/>
    <cellStyle name="Cálculo 18 4 6 5" xfId="18855" xr:uid="{C9CB1A05-A5FA-42C7-8F99-3D84FFEA83A8}"/>
    <cellStyle name="Cálculo 18 4 7" xfId="4124" xr:uid="{9D004CE2-AF85-479D-AAFB-BA16F4D6AB49}"/>
    <cellStyle name="Cálculo 18 4 7 2" xfId="6761" xr:uid="{DD90BDB1-B0F2-4978-8300-12DD6DDAC5A3}"/>
    <cellStyle name="Cálculo 18 4 7 2 2" xfId="13072" xr:uid="{B4B40CFF-D084-4266-90BD-E56068292951}"/>
    <cellStyle name="Cálculo 18 4 7 2 2 2" xfId="28180" xr:uid="{82A8B560-EA83-4565-BCBD-947C9E655F00}"/>
    <cellStyle name="Cálculo 18 4 7 2 3" xfId="16746" xr:uid="{2FD95E3A-415E-4CA1-B953-1EAA92A562C6}"/>
    <cellStyle name="Cálculo 18 4 7 2 3 2" xfId="31854" xr:uid="{5FB69B67-2223-4B34-A2D1-C51853218D45}"/>
    <cellStyle name="Cálculo 18 4 7 2 4" xfId="21869" xr:uid="{6AA89BA7-34E0-48E0-967C-931838DE336E}"/>
    <cellStyle name="Cálculo 18 4 7 3" xfId="10506" xr:uid="{1E0C6079-A792-418C-BB46-F6A11BB4A227}"/>
    <cellStyle name="Cálculo 18 4 7 3 2" xfId="25614" xr:uid="{75980F07-64AA-4838-BBB6-24AA19BC9DC3}"/>
    <cellStyle name="Cálculo 18 4 7 4" xfId="9152" xr:uid="{B753A259-3D81-460B-946E-D7E0EF7242E7}"/>
    <cellStyle name="Cálculo 18 4 7 4 2" xfId="24260" xr:uid="{42E42FB8-AB8E-4578-9F03-06C048D67B89}"/>
    <cellStyle name="Cálculo 18 4 7 5" xfId="19232" xr:uid="{17AA106C-07D4-430C-B681-C8AE428B90E6}"/>
    <cellStyle name="Cálculo 18 4 8" xfId="4689" xr:uid="{BF838639-A155-4531-BBF9-288C08E68EB9}"/>
    <cellStyle name="Cálculo 18 4 8 2" xfId="11071" xr:uid="{DFD9451B-4ADE-4BDC-A099-D03F35EEA721}"/>
    <cellStyle name="Cálculo 18 4 8 2 2" xfId="26179" xr:uid="{4B1D71EF-7640-4FC0-8ADB-0AB899C041BC}"/>
    <cellStyle name="Cálculo 18 4 8 3" xfId="15235" xr:uid="{CB19FA5E-2BE6-476A-AE6D-A4AF2B9849CC}"/>
    <cellStyle name="Cálculo 18 4 8 3 2" xfId="30343" xr:uid="{86AE0AE4-A8D2-4FD1-8955-BE3D6A0F64D1}"/>
    <cellStyle name="Cálculo 18 4 8 4" xfId="19797" xr:uid="{EBB65035-F0B0-4D54-B77F-031162AF2AEC}"/>
    <cellStyle name="Cálculo 18 4 9" xfId="8550" xr:uid="{12CBD5A0-8356-4679-898B-A74794095ACD}"/>
    <cellStyle name="Cálculo 18 4 9 2" xfId="23658" xr:uid="{7F5F3DFB-259F-48E7-9794-B2A3599F2793}"/>
    <cellStyle name="Cálculo 18 5" xfId="2069" xr:uid="{87A65BCE-AC27-4BD0-8334-D455CE2C407A}"/>
    <cellStyle name="Cálculo 18 5 10" xfId="15826" xr:uid="{7C983D40-1885-4226-B5F9-B2E347637867}"/>
    <cellStyle name="Cálculo 18 5 10 2" xfId="30934" xr:uid="{4EF47FC9-02D0-49B8-BCA9-D82271571B5F}"/>
    <cellStyle name="Cálculo 18 5 11" xfId="17294" xr:uid="{A7818121-F00E-4E38-9F3E-E569774D86FF}"/>
    <cellStyle name="Cálculo 18 5 2" xfId="2829" xr:uid="{F82BA5AE-B666-4291-A8EF-558B50C77CAA}"/>
    <cellStyle name="Cálculo 18 5 2 2" xfId="5466" xr:uid="{E97D4982-EC2A-4EC5-9095-B8CC9BC4C3F7}"/>
    <cellStyle name="Cálculo 18 5 2 2 2" xfId="11774" xr:uid="{E58D144D-8622-4C9F-9AA6-01DB010E9D46}"/>
    <cellStyle name="Cálculo 18 5 2 2 2 2" xfId="26882" xr:uid="{193C3B2F-7F03-49F6-AF0C-9ABEFF49EC75}"/>
    <cellStyle name="Cálculo 18 5 2 2 3" xfId="20574" xr:uid="{196B85CD-C189-47DA-AB0F-581590187765}"/>
    <cellStyle name="Cálculo 18 5 2 3" xfId="8087" xr:uid="{93402D17-E89C-4E4B-97D0-90589DC05706}"/>
    <cellStyle name="Cálculo 18 5 2 3 2" xfId="23195" xr:uid="{FBF06C38-8AA1-4865-807F-C9976238F328}"/>
    <cellStyle name="Cálculo 18 5 2 4" xfId="17937" xr:uid="{0C5BCD40-264B-4E0D-8852-3B8B2B24D9F0}"/>
    <cellStyle name="Cálculo 18 5 3" xfId="3132" xr:uid="{2A2A002B-DBE5-4F78-843E-DE22C2030F40}"/>
    <cellStyle name="Cálculo 18 5 3 2" xfId="5769" xr:uid="{D6AB5D88-4705-4877-AFED-2B70E919CE49}"/>
    <cellStyle name="Cálculo 18 5 3 2 2" xfId="12080" xr:uid="{F7B13D1A-9C23-4E46-A9C7-0544B1C8F4F6}"/>
    <cellStyle name="Cálculo 18 5 3 2 2 2" xfId="27188" xr:uid="{F3B24EAD-4159-4530-BC57-0B44A291895A}"/>
    <cellStyle name="Cálculo 18 5 3 2 3" xfId="7580" xr:uid="{8B3C9DF2-A147-4AEC-BBF1-61E191092CA9}"/>
    <cellStyle name="Cálculo 18 5 3 2 3 2" xfId="22688" xr:uid="{18393B8D-FFD9-43D3-937A-427C0D305007}"/>
    <cellStyle name="Cálculo 18 5 3 2 4" xfId="20877" xr:uid="{84F2B98B-5C85-4C46-9065-7375A625456E}"/>
    <cellStyle name="Cálculo 18 5 3 3" xfId="9514" xr:uid="{54F1E1B9-BFD2-4DB5-AE1A-111347EB994D}"/>
    <cellStyle name="Cálculo 18 5 3 3 2" xfId="24622" xr:uid="{F04305BD-3E72-489B-AFD9-83EBBC18C1D5}"/>
    <cellStyle name="Cálculo 18 5 3 4" xfId="13891" xr:uid="{166116B2-DA7D-4EB7-B208-9362DCB5B415}"/>
    <cellStyle name="Cálculo 18 5 3 4 2" xfId="28999" xr:uid="{77A96F48-7989-41FF-B07C-DB13B36494DD}"/>
    <cellStyle name="Cálculo 18 5 3 5" xfId="18240" xr:uid="{D58C6ED7-38E7-4EFC-B4AA-43166CF8B36B}"/>
    <cellStyle name="Cálculo 18 5 4" xfId="3458" xr:uid="{D27553FD-5211-44A1-B114-5E4BC30F478C}"/>
    <cellStyle name="Cálculo 18 5 4 2" xfId="6095" xr:uid="{14363363-FCC1-410B-927C-320F97B9FEAA}"/>
    <cellStyle name="Cálculo 18 5 4 2 2" xfId="12406" xr:uid="{F62B5AF5-C9FD-4E93-B7C8-99A49141285F}"/>
    <cellStyle name="Cálculo 18 5 4 2 2 2" xfId="27514" xr:uid="{F237E728-5F8A-456D-BCD5-9076304A82FC}"/>
    <cellStyle name="Cálculo 18 5 4 2 3" xfId="7484" xr:uid="{99A75D64-882E-491A-A955-22134E364DDA}"/>
    <cellStyle name="Cálculo 18 5 4 2 3 2" xfId="22592" xr:uid="{62F7BCA9-5072-42EE-9D4A-B5302888C1EF}"/>
    <cellStyle name="Cálculo 18 5 4 2 4" xfId="21203" xr:uid="{BC859BC3-3575-4D28-B102-F29E042EDDC1}"/>
    <cellStyle name="Cálculo 18 5 4 3" xfId="9840" xr:uid="{A7FE4A38-9B65-45CF-98D1-8AF9EFCC037D}"/>
    <cellStyle name="Cálculo 18 5 4 3 2" xfId="24948" xr:uid="{201569E9-E06B-4B80-B3DF-EA7F319244E1}"/>
    <cellStyle name="Cálculo 18 5 4 4" xfId="7768" xr:uid="{9AA5D52C-1031-47FA-9062-2027BB5238AC}"/>
    <cellStyle name="Cálculo 18 5 4 4 2" xfId="22876" xr:uid="{BCBE6F34-245C-4BC6-AECE-31EB4E671ADF}"/>
    <cellStyle name="Cálculo 18 5 4 5" xfId="18566" xr:uid="{5F0ED820-3024-407E-9510-7970D13C6D89}"/>
    <cellStyle name="Cálculo 18 5 5" xfId="3764" xr:uid="{E0DEF44F-8108-45E0-86B3-8A9105D19B60}"/>
    <cellStyle name="Cálculo 18 5 5 2" xfId="6401" xr:uid="{2EC707DF-0974-41E9-A756-3D667C73F851}"/>
    <cellStyle name="Cálculo 18 5 5 2 2" xfId="12712" xr:uid="{E2DDCD58-7681-4A4C-B868-3E3B44E7FA49}"/>
    <cellStyle name="Cálculo 18 5 5 2 2 2" xfId="27820" xr:uid="{68709614-99BE-4EA8-9514-BCB1CC9CD191}"/>
    <cellStyle name="Cálculo 18 5 5 2 3" xfId="11242" xr:uid="{5E1F1385-7A41-405B-8B28-92CB7938B655}"/>
    <cellStyle name="Cálculo 18 5 5 2 3 2" xfId="26350" xr:uid="{DC4499F3-B0AD-4B19-85CC-27533BAD03DD}"/>
    <cellStyle name="Cálculo 18 5 5 2 4" xfId="21509" xr:uid="{78D86668-4366-4D56-B05E-B0D07D129A5D}"/>
    <cellStyle name="Cálculo 18 5 5 3" xfId="10146" xr:uid="{68FFF98E-4DE1-42DF-97EE-3BC5C85F5668}"/>
    <cellStyle name="Cálculo 18 5 5 3 2" xfId="25254" xr:uid="{C64DB990-7F98-4301-AC97-B0CEFB2587AE}"/>
    <cellStyle name="Cálculo 18 5 5 4" xfId="15245" xr:uid="{3B426B53-7550-4C37-91DF-AF2E682212DB}"/>
    <cellStyle name="Cálculo 18 5 5 4 2" xfId="30353" xr:uid="{63D04D5E-6912-462C-B0D6-FBD44DF01071}"/>
    <cellStyle name="Cálculo 18 5 5 5" xfId="18872" xr:uid="{A8BCCBC9-0920-4BD9-B826-D49131979391}"/>
    <cellStyle name="Cálculo 18 5 6" xfId="4141" xr:uid="{1CEABEDF-DCED-4708-B8B3-94740559B607}"/>
    <cellStyle name="Cálculo 18 5 6 2" xfId="6778" xr:uid="{D3164170-E0AA-40AE-8C09-3C40EE69B14E}"/>
    <cellStyle name="Cálculo 18 5 6 2 2" xfId="13089" xr:uid="{3B8BE74F-DA2F-456F-86CA-A4AD6CC7479E}"/>
    <cellStyle name="Cálculo 18 5 6 2 2 2" xfId="28197" xr:uid="{E8700D6A-ECEF-4D0D-9091-7647C9F26C2A}"/>
    <cellStyle name="Cálculo 18 5 6 2 3" xfId="16763" xr:uid="{8B561646-0238-4022-B674-44987161B88D}"/>
    <cellStyle name="Cálculo 18 5 6 2 3 2" xfId="31871" xr:uid="{E635EB40-0550-432A-9BAF-87B4CB912B0E}"/>
    <cellStyle name="Cálculo 18 5 6 2 4" xfId="21886" xr:uid="{1D606477-151D-4907-9E8D-0D028E82FA02}"/>
    <cellStyle name="Cálculo 18 5 6 3" xfId="10523" xr:uid="{F4C80C97-6FA4-4BF8-B191-8C0BFF6CF6BA}"/>
    <cellStyle name="Cálculo 18 5 6 3 2" xfId="25631" xr:uid="{542F8A2B-8283-4997-94DF-1662740151B9}"/>
    <cellStyle name="Cálculo 18 5 6 4" xfId="15870" xr:uid="{45E4E06D-EDE4-415D-A623-99470524A173}"/>
    <cellStyle name="Cálculo 18 5 6 4 2" xfId="30978" xr:uid="{7E9A7382-0869-4CB6-86A3-F2566558C534}"/>
    <cellStyle name="Cálculo 18 5 6 5" xfId="19249" xr:uid="{5D8650A0-D5D8-43B7-8C7B-7C042B4C55D6}"/>
    <cellStyle name="Cálculo 18 5 7" xfId="4706" xr:uid="{D36828D4-177C-47C0-8DD9-EAD403B00F88}"/>
    <cellStyle name="Cálculo 18 5 7 2" xfId="11088" xr:uid="{EB14F467-731E-4A60-B572-1C10236E1C23}"/>
    <cellStyle name="Cálculo 18 5 7 2 2" xfId="26196" xr:uid="{67C32FF2-BE4B-43D5-B195-AF62B8236ECE}"/>
    <cellStyle name="Cálculo 18 5 7 3" xfId="7820" xr:uid="{352E7B34-2A6A-495C-BDC1-1CD6645ECD0E}"/>
    <cellStyle name="Cálculo 18 5 7 3 2" xfId="22928" xr:uid="{8C53E8C9-2DEF-41F6-B5A4-D27BFC0CC98A}"/>
    <cellStyle name="Cálculo 18 5 7 4" xfId="19814" xr:uid="{8CBA593D-3802-4BD0-A023-CCE0351FD4DE}"/>
    <cellStyle name="Cálculo 18 5 8" xfId="8567" xr:uid="{43656C29-C367-4AC6-8FAD-2B7B5565FF35}"/>
    <cellStyle name="Cálculo 18 5 8 2" xfId="23675" xr:uid="{A06FC6E0-6E44-4579-B5B6-82BB50845CF3}"/>
    <cellStyle name="Cálculo 18 5 9" xfId="15328" xr:uid="{D1C71ACE-1CA8-432F-89CD-2A47A5B4C1A4}"/>
    <cellStyle name="Cálculo 18 5 9 2" xfId="30436" xr:uid="{47B4D8A1-BF02-473B-BECA-E8E4103C1AC6}"/>
    <cellStyle name="Cálculo 2" xfId="759" xr:uid="{00000000-0005-0000-0000-0000F7020000}"/>
    <cellStyle name="Cálculo 2 2" xfId="1833" xr:uid="{FF5F3CB8-22A5-46C3-A522-B165E046484B}"/>
    <cellStyle name="Cálculo 2 2 10" xfId="8334" xr:uid="{D6CF1A09-C1B4-45C0-9890-E62745B95A89}"/>
    <cellStyle name="Cálculo 2 2 10 2" xfId="23442" xr:uid="{55655A13-9658-4600-9000-344930A8F479}"/>
    <cellStyle name="Cálculo 2 2 11" xfId="7127" xr:uid="{C6DCDE28-23D5-4961-9AB2-4D86C2A87E8D}"/>
    <cellStyle name="Cálculo 2 2 11 2" xfId="22235" xr:uid="{83CB7B15-2733-4A9C-9579-AABBCC26C2EE}"/>
    <cellStyle name="Cálculo 2 2 12" xfId="15851" xr:uid="{21CC094C-E645-43DB-9DAA-4810670595B7}"/>
    <cellStyle name="Cálculo 2 2 12 2" xfId="30959" xr:uid="{9001EAFD-C5DC-4AC2-AB1A-AB97F3EAAAE8}"/>
    <cellStyle name="Cálculo 2 2 13" xfId="17058" xr:uid="{181DECCC-1D17-4319-BEA8-2522518B03AB}"/>
    <cellStyle name="Cálculo 2 2 2" xfId="2393" xr:uid="{D7AE0155-BFFD-45DE-AB63-9F5A94AEC0FD}"/>
    <cellStyle name="Cálculo 2 2 2 2" xfId="5030" xr:uid="{5CEA3D9C-ADE3-4582-AFCF-FB9732173AB2}"/>
    <cellStyle name="Cálculo 2 2 2 2 2" xfId="11394" xr:uid="{3851F88A-B5C8-4BD6-A0EE-BBE112C40CDC}"/>
    <cellStyle name="Cálculo 2 2 2 2 2 2" xfId="26502" xr:uid="{3A452617-6F4A-4FE4-ABCA-ADC9ED81C536}"/>
    <cellStyle name="Cálculo 2 2 2 2 3" xfId="7467" xr:uid="{BD66B1FC-8345-478B-9B54-514960289FE6}"/>
    <cellStyle name="Cálculo 2 2 2 2 3 2" xfId="22575" xr:uid="{67EFCB9C-25A8-476A-A507-92CBDA54E12D}"/>
    <cellStyle name="Cálculo 2 2 2 2 4" xfId="20138" xr:uid="{E9C46E9D-A9A4-4D4A-A735-9C318CCC5B30}"/>
    <cellStyle name="Cálculo 2 2 2 3" xfId="8860" xr:uid="{28C79BA8-D274-4728-9046-7C0AD9176CA3}"/>
    <cellStyle name="Cálculo 2 2 2 3 2" xfId="23968" xr:uid="{9CD58C58-6A86-48D3-BB1E-CF3A8A6C53E8}"/>
    <cellStyle name="Cálculo 2 2 3" xfId="2227" xr:uid="{4B93C646-454C-43D9-800E-9F6C54C259AB}"/>
    <cellStyle name="Cálculo 2 2 3 2" xfId="4864" xr:uid="{5F44A9D8-E57F-43F3-90D8-257090072ADF}"/>
    <cellStyle name="Cálculo 2 2 3 2 2" xfId="16185" xr:uid="{A1310B65-6773-41E5-B089-4085BF10C8B2}"/>
    <cellStyle name="Cálculo 2 2 3 2 2 2" xfId="31293" xr:uid="{7F553872-D539-4E9E-A39F-E8D973A06C7E}"/>
    <cellStyle name="Cálculo 2 2 3 2 3" xfId="19972" xr:uid="{BAE10174-4015-44B3-9509-EC9860552369}"/>
    <cellStyle name="Cálculo 2 2 3 3" xfId="13656" xr:uid="{4DDA631E-2A5B-4D34-B693-9146043D04C4}"/>
    <cellStyle name="Cálculo 2 2 3 3 2" xfId="28764" xr:uid="{05FD2B8D-97CD-4952-8688-4F917FA79E53}"/>
    <cellStyle name="Cálculo 2 2 3 4" xfId="17452" xr:uid="{1064AD51-566D-47F8-B573-73AA8FD40DFD}"/>
    <cellStyle name="Cálculo 2 2 4" xfId="2927" xr:uid="{2CF641C3-8CF5-433C-A79F-13A331A3DF94}"/>
    <cellStyle name="Cálculo 2 2 4 2" xfId="5564" xr:uid="{461CC36E-C111-470B-8263-F5FFF910FB19}"/>
    <cellStyle name="Cálculo 2 2 4 2 2" xfId="11875" xr:uid="{4A8EFD11-80B0-42E6-86DB-55B41A506525}"/>
    <cellStyle name="Cálculo 2 2 4 2 2 2" xfId="26983" xr:uid="{0FA51B26-A2B8-48E2-8FA8-2824D1000C0C}"/>
    <cellStyle name="Cálculo 2 2 4 2 3" xfId="14836" xr:uid="{D1A4A0CF-2CE0-4010-85B3-E9540FE847FB}"/>
    <cellStyle name="Cálculo 2 2 4 2 3 2" xfId="29944" xr:uid="{E12B97E1-3425-4E6F-A323-07F25487F631}"/>
    <cellStyle name="Cálculo 2 2 4 2 4" xfId="20672" xr:uid="{7B2FE61C-3028-42C6-9900-CD0316CC42AB}"/>
    <cellStyle name="Cálculo 2 2 4 3" xfId="9309" xr:uid="{C8ED1DBB-6439-4669-B7AB-D547A211122A}"/>
    <cellStyle name="Cálculo 2 2 4 3 2" xfId="24417" xr:uid="{AE104D87-9428-4C98-8794-69173CB7E2D5}"/>
    <cellStyle name="Cálculo 2 2 4 4" xfId="16559" xr:uid="{77B493C9-E953-4D59-A428-D218E05B8F0A}"/>
    <cellStyle name="Cálculo 2 2 4 4 2" xfId="31667" xr:uid="{61CA606D-A97E-4A87-9F7C-5CD84B683F71}"/>
    <cellStyle name="Cálculo 2 2 4 5" xfId="18035" xr:uid="{31C8439B-DCA1-4D26-875B-188FAD18846B}"/>
    <cellStyle name="Cálculo 2 2 5" xfId="3253" xr:uid="{5F976938-6C62-44C2-8D89-3470EC624D58}"/>
    <cellStyle name="Cálculo 2 2 5 2" xfId="5890" xr:uid="{629D6232-1689-455F-B6AC-6A140BC58E23}"/>
    <cellStyle name="Cálculo 2 2 5 2 2" xfId="12201" xr:uid="{8D507678-DB19-4081-A0F8-6E2974E60875}"/>
    <cellStyle name="Cálculo 2 2 5 2 2 2" xfId="27309" xr:uid="{C481703C-AB33-44CD-BCC1-8668F61DDA18}"/>
    <cellStyle name="Cálculo 2 2 5 2 3" xfId="15893" xr:uid="{91967DEA-DE69-49F1-BD6C-C8BD3B10309E}"/>
    <cellStyle name="Cálculo 2 2 5 2 3 2" xfId="31001" xr:uid="{E7824957-BC53-44AF-A072-2EB5BBADC57E}"/>
    <cellStyle name="Cálculo 2 2 5 2 4" xfId="20998" xr:uid="{38EBA147-9303-41DC-AC0A-EA1CC984A5BB}"/>
    <cellStyle name="Cálculo 2 2 5 3" xfId="9635" xr:uid="{46BEDD05-1C22-4094-8611-6C9F7F1E29E5}"/>
    <cellStyle name="Cálculo 2 2 5 3 2" xfId="24743" xr:uid="{5D888F3D-7F82-441E-A72B-9B983B09880E}"/>
    <cellStyle name="Cálculo 2 2 5 4" xfId="16220" xr:uid="{6E9FC737-3999-4DF9-9C99-1884DEC27721}"/>
    <cellStyle name="Cálculo 2 2 5 4 2" xfId="31328" xr:uid="{AFB078BD-634D-4158-979C-F328DF08A83D}"/>
    <cellStyle name="Cálculo 2 2 5 5" xfId="18361" xr:uid="{6C274100-9AE2-4C42-8941-FF6D9CE66911}"/>
    <cellStyle name="Cálculo 2 2 6" xfId="3559" xr:uid="{7677F098-6BD8-4BE1-B00B-5D3AAA567E8C}"/>
    <cellStyle name="Cálculo 2 2 6 2" xfId="6196" xr:uid="{83DA0E02-C2E8-4161-89FA-820C1C0F4B9C}"/>
    <cellStyle name="Cálculo 2 2 6 2 2" xfId="12507" xr:uid="{B7F6660D-0EC3-487B-AACE-D126FB8A9B1E}"/>
    <cellStyle name="Cálculo 2 2 6 2 2 2" xfId="27615" xr:uid="{A7AA9AD5-C9B0-4719-9F3A-340E9A2EF699}"/>
    <cellStyle name="Cálculo 2 2 6 2 3" xfId="14636" xr:uid="{68A47318-31FE-4F58-B6B3-CC006B26F259}"/>
    <cellStyle name="Cálculo 2 2 6 2 3 2" xfId="29744" xr:uid="{B4138DAF-ADDE-4668-9CFE-A8E5E80CFF6B}"/>
    <cellStyle name="Cálculo 2 2 6 2 4" xfId="21304" xr:uid="{088F8F3B-B869-4D36-B8B7-C63EFD41D2AA}"/>
    <cellStyle name="Cálculo 2 2 6 3" xfId="9941" xr:uid="{CA3A2D55-E4CF-4F74-A38A-7C367265FC6C}"/>
    <cellStyle name="Cálculo 2 2 6 3 2" xfId="25049" xr:uid="{947AB1E9-8F58-4A1A-8215-08DE0053B09C}"/>
    <cellStyle name="Cálculo 2 2 6 4" xfId="15702" xr:uid="{DFB23299-36F4-4F82-AED5-385C9D7CEC04}"/>
    <cellStyle name="Cálculo 2 2 6 4 2" xfId="30810" xr:uid="{BDB938AD-A843-491F-AA6F-4BC8D8D412C2}"/>
    <cellStyle name="Cálculo 2 2 6 5" xfId="18667" xr:uid="{79614E4E-F8D3-473C-89A6-B9420EF2A98D}"/>
    <cellStyle name="Cálculo 2 2 7" xfId="3905" xr:uid="{4E6C7F31-68E8-4854-9E69-DD6DAB4D8244}"/>
    <cellStyle name="Cálculo 2 2 7 2" xfId="6542" xr:uid="{7AF1C676-A58D-41E1-B45A-7ACE6868CC89}"/>
    <cellStyle name="Cálculo 2 2 7 2 2" xfId="12853" xr:uid="{37C07A4B-F56E-4752-B04E-4C85B668779E}"/>
    <cellStyle name="Cálculo 2 2 7 2 2 2" xfId="27961" xr:uid="{33286D9C-5EF8-4F63-B750-6845A44BF431}"/>
    <cellStyle name="Cálculo 2 2 7 2 3" xfId="7110" xr:uid="{0B74F963-C8FE-4599-A8F9-144A2E3E2AF1}"/>
    <cellStyle name="Cálculo 2 2 7 2 3 2" xfId="22218" xr:uid="{0820A24C-76DB-46A7-8982-FA0D0AB4B378}"/>
    <cellStyle name="Cálculo 2 2 7 2 4" xfId="21650" xr:uid="{F514CC72-6084-4BA6-AC58-72196ED04DFE}"/>
    <cellStyle name="Cálculo 2 2 7 3" xfId="10287" xr:uid="{65A2F026-A4FC-4F71-AD14-4BEFF74AAAD1}"/>
    <cellStyle name="Cálculo 2 2 7 3 2" xfId="25395" xr:uid="{A3C34965-7EEF-443C-82E0-AE7B75CAFE4B}"/>
    <cellStyle name="Cálculo 2 2 7 4" xfId="7414" xr:uid="{8BC2DA7A-F1BC-4DA6-A48F-31BA5F34E607}"/>
    <cellStyle name="Cálculo 2 2 7 4 2" xfId="22522" xr:uid="{6CA6BBBF-0C88-4389-8DB4-53EA1D32E521}"/>
    <cellStyle name="Cálculo 2 2 7 5" xfId="19013" xr:uid="{F42891E3-0FAA-4647-8D47-42A796E89F23}"/>
    <cellStyle name="Cálculo 2 2 8" xfId="4269" xr:uid="{258359F2-1DDA-4B83-A2F2-EA834F19AD42}"/>
    <cellStyle name="Cálculo 2 2 8 2" xfId="6906" xr:uid="{7136A280-F8E1-47BD-9FD8-835CE3D087A1}"/>
    <cellStyle name="Cálculo 2 2 8 2 2" xfId="13217" xr:uid="{18058ECE-9130-430D-836F-269EFF0B8703}"/>
    <cellStyle name="Cálculo 2 2 8 2 2 2" xfId="28325" xr:uid="{D24878B7-F081-4AB3-BEE7-F0D051494FDB}"/>
    <cellStyle name="Cálculo 2 2 8 2 3" xfId="16881" xr:uid="{FF1D011E-D9BA-464F-88C8-A09E31D2ECD1}"/>
    <cellStyle name="Cálculo 2 2 8 2 3 2" xfId="31989" xr:uid="{CEDABFB0-4B3F-4870-A604-DEE380B980DB}"/>
    <cellStyle name="Cálculo 2 2 8 2 4" xfId="22014" xr:uid="{4DD252E4-9BA3-4805-B892-7C7279833BD0}"/>
    <cellStyle name="Cálculo 2 2 8 3" xfId="10651" xr:uid="{F11F2B7A-EA7F-4C4F-9137-1EB3EC1F23B1}"/>
    <cellStyle name="Cálculo 2 2 8 3 2" xfId="25759" xr:uid="{DB722E94-4B43-45D7-AF21-BE97CFCBAD84}"/>
    <cellStyle name="Cálculo 2 2 8 4" xfId="16119" xr:uid="{747F0E5C-C428-45F3-BC23-3A9F86098065}"/>
    <cellStyle name="Cálculo 2 2 8 4 2" xfId="31227" xr:uid="{6ACD6E7C-DFAE-408D-82B5-D804E8ADDB18}"/>
    <cellStyle name="Cálculo 2 2 8 5" xfId="19377" xr:uid="{3F27DF78-0872-450D-9A29-E17B99572696}"/>
    <cellStyle name="Cálculo 2 2 9" xfId="4470" xr:uid="{F1595400-25D6-4D13-A6DA-59D2566B8C1D}"/>
    <cellStyle name="Cálculo 2 2 9 2" xfId="10852" xr:uid="{71AC1BD6-31B2-4D15-AF77-C0B6D96D0892}"/>
    <cellStyle name="Cálculo 2 2 9 2 2" xfId="25960" xr:uid="{201BFBC0-8CDB-4CE4-B666-2660B4D92E8A}"/>
    <cellStyle name="Cálculo 2 2 9 3" xfId="7559" xr:uid="{3594E5AF-BE60-4072-B3B6-6B864B0412EF}"/>
    <cellStyle name="Cálculo 2 2 9 3 2" xfId="22667" xr:uid="{DF4E559F-A70D-4E8D-8C2C-399901A2DCD2}"/>
    <cellStyle name="Cálculo 2 2 9 4" xfId="19578" xr:uid="{A97F9805-7203-4A32-849D-A16F31E79CF7}"/>
    <cellStyle name="Cálculo 2 3" xfId="1816" xr:uid="{47BAA620-13E7-45ED-89CE-FE9C3A56E521}"/>
    <cellStyle name="Cálculo 2 3 10" xfId="7408" xr:uid="{D318009E-2A69-4D23-91DE-90D1387142C8}"/>
    <cellStyle name="Cálculo 2 3 10 2" xfId="22516" xr:uid="{69AF99F5-5357-4C4F-AF75-BB814F2DC488}"/>
    <cellStyle name="Cálculo 2 3 11" xfId="13535" xr:uid="{E3043F01-F980-4AA5-9A5B-A25AB7A1D947}"/>
    <cellStyle name="Cálculo 2 3 11 2" xfId="28643" xr:uid="{9037ACEE-B52E-4215-95FC-6FACD46A0745}"/>
    <cellStyle name="Cálculo 2 3 12" xfId="17041" xr:uid="{12945239-930A-4002-80D2-51851D9943AC}"/>
    <cellStyle name="Cálculo 2 3 2" xfId="2376" xr:uid="{B90FBA1F-7B6B-4CCA-BE2E-985BDD2771C3}"/>
    <cellStyle name="Cálculo 2 3 2 2" xfId="5013" xr:uid="{03C3CD91-14E4-43D4-B030-576F12B2D69B}"/>
    <cellStyle name="Cálculo 2 3 2 2 2" xfId="11377" xr:uid="{CB23798D-0D6E-4F00-AA88-BEE858068E3E}"/>
    <cellStyle name="Cálculo 2 3 2 2 2 2" xfId="26485" xr:uid="{EB9B7CEF-3480-43C4-B598-1A7ECFFAD85F}"/>
    <cellStyle name="Cálculo 2 3 2 2 3" xfId="7206" xr:uid="{42FB384D-8FB6-413F-A334-F5FE4FBF5B67}"/>
    <cellStyle name="Cálculo 2 3 2 2 3 2" xfId="22314" xr:uid="{6A723608-B6B6-44B3-9D40-AD8E44CB9989}"/>
    <cellStyle name="Cálculo 2 3 2 2 4" xfId="20121" xr:uid="{1A3A5F40-4300-4DA1-8244-A8D4EF25D6C2}"/>
    <cellStyle name="Cálculo 2 3 2 3" xfId="8843" xr:uid="{FB1A294A-37EC-4F71-B3DC-7398180C4750}"/>
    <cellStyle name="Cálculo 2 3 2 3 2" xfId="23951" xr:uid="{F7F2141E-C842-484D-A74D-72603F302D06}"/>
    <cellStyle name="Cálculo 2 3 2 4" xfId="7054" xr:uid="{FDA1BE03-6B26-44D9-A453-B4BBCD3A6103}"/>
    <cellStyle name="Cálculo 2 3 2 4 2" xfId="22162" xr:uid="{811E0864-F497-443E-B673-B2A9C04ACAE2}"/>
    <cellStyle name="Cálculo 2 3 2 5" xfId="7789" xr:uid="{DCA7D4A2-5BCD-405C-B40D-9B10AB9D7F09}"/>
    <cellStyle name="Cálculo 2 3 2 5 2" xfId="22897" xr:uid="{33F86AA7-005B-49E1-AA0D-CCA86B2314EF}"/>
    <cellStyle name="Cálculo 2 3 2 6" xfId="17584" xr:uid="{A25C3B38-D28F-441D-A7E0-E647B45DDF3B}"/>
    <cellStyle name="Cálculo 2 3 3" xfId="2244" xr:uid="{7C2D2623-67AE-4373-821B-EBC5D1FCD3C7}"/>
    <cellStyle name="Cálculo 2 3 3 2" xfId="4881" xr:uid="{09808DCC-8FC8-4A5D-A38A-A90D57EF8910}"/>
    <cellStyle name="Cálculo 2 3 3 2 2" xfId="14782" xr:uid="{8A8307C6-7B10-4340-A240-A6153337060F}"/>
    <cellStyle name="Cálculo 2 3 3 2 2 2" xfId="29890" xr:uid="{6C10D247-6193-401A-8F51-6FDB0403D85F}"/>
    <cellStyle name="Cálculo 2 3 3 2 3" xfId="19989" xr:uid="{70047006-7413-4BE9-B9B9-18BEFA82A3EB}"/>
    <cellStyle name="Cálculo 2 3 3 3" xfId="16104" xr:uid="{93391D87-CDC7-414A-889E-F0BBB2206939}"/>
    <cellStyle name="Cálculo 2 3 3 3 2" xfId="31212" xr:uid="{9BAB834E-6F25-4158-83C7-DEC0A2FFDB08}"/>
    <cellStyle name="Cálculo 2 3 3 4" xfId="17469" xr:uid="{F5C14F9E-005D-44EA-98C1-94840489C40F}"/>
    <cellStyle name="Cálculo 2 3 4" xfId="2343" xr:uid="{78D0D821-9467-4D48-994B-D689ADCC5CD2}"/>
    <cellStyle name="Cálculo 2 3 4 2" xfId="4980" xr:uid="{8C341D92-6ADA-4734-97FC-4C3009FA320B}"/>
    <cellStyle name="Cálculo 2 3 4 2 2" xfId="11344" xr:uid="{A03E076D-AD63-45C6-97F3-CDCAAE100B53}"/>
    <cellStyle name="Cálculo 2 3 4 2 2 2" xfId="26452" xr:uid="{AC420C0F-01A5-4319-8C01-4F2F35D967F3}"/>
    <cellStyle name="Cálculo 2 3 4 2 3" xfId="8051" xr:uid="{39405B4A-9F28-4FBC-910F-30E282101099}"/>
    <cellStyle name="Cálculo 2 3 4 2 3 2" xfId="23159" xr:uid="{6A274788-B987-4E1C-99D9-BF4726E8CF99}"/>
    <cellStyle name="Cálculo 2 3 4 2 4" xfId="20088" xr:uid="{61074D62-3C7D-4E2C-A9E4-D576EC149CE8}"/>
    <cellStyle name="Cálculo 2 3 4 3" xfId="8810" xr:uid="{795CF57E-771F-47A1-B3E5-80E378EC7F42}"/>
    <cellStyle name="Cálculo 2 3 4 3 2" xfId="23918" xr:uid="{4F1EC3B2-8F79-4675-92AF-19987EB87A23}"/>
    <cellStyle name="Cálculo 2 3 4 4" xfId="13496" xr:uid="{DF196DBD-4B5E-45B9-B03C-B3E055A7D37C}"/>
    <cellStyle name="Cálculo 2 3 4 4 2" xfId="28604" xr:uid="{14418FCA-8697-4E43-AE56-CFEED35E997C}"/>
    <cellStyle name="Cálculo 2 3 4 5" xfId="17568" xr:uid="{3C0781D2-653D-4602-A61C-04E1D6AD1373}"/>
    <cellStyle name="Cálculo 2 3 5" xfId="3236" xr:uid="{6A210C00-C703-4679-B0FF-8B6F75FDC354}"/>
    <cellStyle name="Cálculo 2 3 5 2" xfId="5873" xr:uid="{CE487E03-A2EB-4B81-891C-6C1B24C656EF}"/>
    <cellStyle name="Cálculo 2 3 5 2 2" xfId="12184" xr:uid="{C2E000FC-04AF-4C7D-A732-A372F3B8A446}"/>
    <cellStyle name="Cálculo 2 3 5 2 2 2" xfId="27292" xr:uid="{790B62A4-70B9-474D-A2C5-0CF910DCF665}"/>
    <cellStyle name="Cálculo 2 3 5 2 3" xfId="11814" xr:uid="{64A21294-6A19-4F2F-BD58-4B812A53F97F}"/>
    <cellStyle name="Cálculo 2 3 5 2 3 2" xfId="26922" xr:uid="{9C41ED80-46D5-4F83-AA3C-58CBC416DA52}"/>
    <cellStyle name="Cálculo 2 3 5 2 4" xfId="20981" xr:uid="{680BBCDE-CCF3-4938-9E3E-A2892CD90912}"/>
    <cellStyle name="Cálculo 2 3 5 3" xfId="9618" xr:uid="{F6C061E9-B1AA-4232-8ED1-555CE0080558}"/>
    <cellStyle name="Cálculo 2 3 5 3 2" xfId="24726" xr:uid="{0ABC4AE3-B563-44C9-9D73-9C55C6136AA6}"/>
    <cellStyle name="Cálculo 2 3 5 4" xfId="16539" xr:uid="{CC488529-3E5C-481F-8699-B76FDA851BE1}"/>
    <cellStyle name="Cálculo 2 3 5 4 2" xfId="31647" xr:uid="{18D59218-CF22-4BD1-922F-BC0648F320A2}"/>
    <cellStyle name="Cálculo 2 3 5 5" xfId="18344" xr:uid="{E62E3E95-F9AE-4CFB-B467-D156FB90D4B5}"/>
    <cellStyle name="Cálculo 2 3 6" xfId="2318" xr:uid="{8BD7CD0B-DC0B-4A72-992E-FD69932FA8BB}"/>
    <cellStyle name="Cálculo 2 3 6 2" xfId="4955" xr:uid="{BE133A26-28FC-4616-B059-7EA8A38B017E}"/>
    <cellStyle name="Cálculo 2 3 6 2 2" xfId="11319" xr:uid="{74DEDFF5-1C29-4DA6-8609-29C50C1343B9}"/>
    <cellStyle name="Cálculo 2 3 6 2 2 2" xfId="26427" xr:uid="{4AB2604B-44AA-44CE-8000-8679658FFBBF}"/>
    <cellStyle name="Cálculo 2 3 6 2 3" xfId="8209" xr:uid="{12617344-46BF-42E0-9058-D55B9FE5535A}"/>
    <cellStyle name="Cálculo 2 3 6 2 3 2" xfId="23317" xr:uid="{823A4FCA-B2AC-4474-84B9-A9C241A98894}"/>
    <cellStyle name="Cálculo 2 3 6 2 4" xfId="20063" xr:uid="{A251AA30-B757-4128-B589-28A7492C1297}"/>
    <cellStyle name="Cálculo 2 3 6 3" xfId="8785" xr:uid="{2DAC98AB-79DE-431A-A8D9-F83EC2BCA1BA}"/>
    <cellStyle name="Cálculo 2 3 6 3 2" xfId="23893" xr:uid="{FA5C4F2A-A261-402F-89DF-84BFA5C25EB5}"/>
    <cellStyle name="Cálculo 2 3 6 4" xfId="8693" xr:uid="{B8B95412-DD5C-47B5-A3C2-61E89E57FC79}"/>
    <cellStyle name="Cálculo 2 3 6 4 2" xfId="23801" xr:uid="{E730CA13-1145-4EE2-B92C-5C6324AA0353}"/>
    <cellStyle name="Cálculo 2 3 6 5" xfId="17543" xr:uid="{8D308FA6-7A5A-495A-9FAC-15084C4A9089}"/>
    <cellStyle name="Cálculo 2 3 7" xfId="3888" xr:uid="{ECDA3F59-9F27-4EEC-9E37-4F4E9BE7CB86}"/>
    <cellStyle name="Cálculo 2 3 7 2" xfId="6525" xr:uid="{853D4AFC-8023-477D-82CD-945FB72570D7}"/>
    <cellStyle name="Cálculo 2 3 7 2 2" xfId="12836" xr:uid="{13C2F0AE-A2BE-43FC-ADCC-AE3BB55D9459}"/>
    <cellStyle name="Cálculo 2 3 7 2 2 2" xfId="27944" xr:uid="{E0C3961D-6402-4FDC-901F-020EAA41511A}"/>
    <cellStyle name="Cálculo 2 3 7 2 3" xfId="7836" xr:uid="{AD16FA24-E8E8-4F65-9F7F-76481880D2E2}"/>
    <cellStyle name="Cálculo 2 3 7 2 3 2" xfId="22944" xr:uid="{42D74E56-616C-42EA-81CA-B838DA54EB3E}"/>
    <cellStyle name="Cálculo 2 3 7 2 4" xfId="21633" xr:uid="{46C77044-1064-40A1-A396-CCB4AC0A57D6}"/>
    <cellStyle name="Cálculo 2 3 7 3" xfId="10270" xr:uid="{8ABFB3C8-45D3-4690-B9EC-476B2CFD4A81}"/>
    <cellStyle name="Cálculo 2 3 7 3 2" xfId="25378" xr:uid="{AA43CDDF-B02D-4A25-8DB8-1FADE79CB757}"/>
    <cellStyle name="Cálculo 2 3 7 4" xfId="9187" xr:uid="{4229AEA8-4154-4B80-A271-DB3B4B5AEF24}"/>
    <cellStyle name="Cálculo 2 3 7 4 2" xfId="24295" xr:uid="{EB01115D-9B45-49DC-A6A0-42D5D256E05E}"/>
    <cellStyle name="Cálculo 2 3 7 5" xfId="18996" xr:uid="{7D30C8C7-22C2-4750-B176-D1E805BBF58E}"/>
    <cellStyle name="Cálculo 2 3 8" xfId="4453" xr:uid="{9FB0EB05-1701-4AAC-AE7B-1D40B33DB876}"/>
    <cellStyle name="Cálculo 2 3 8 2" xfId="10835" xr:uid="{613116C6-C290-4E7C-AE8E-D4D41D30DF26}"/>
    <cellStyle name="Cálculo 2 3 8 2 2" xfId="25943" xr:uid="{49D70AA1-25AE-4C03-85D9-92196E5AE272}"/>
    <cellStyle name="Cálculo 2 3 8 3" xfId="7056" xr:uid="{24C0CF1A-1251-47E3-A2B5-ABC9744418A3}"/>
    <cellStyle name="Cálculo 2 3 8 3 2" xfId="22164" xr:uid="{50E1843E-1BBF-4950-B35E-D77F5C93BEBB}"/>
    <cellStyle name="Cálculo 2 3 8 4" xfId="19561" xr:uid="{0146F4DB-803D-4C16-89DA-FAD4B89E858A}"/>
    <cellStyle name="Cálculo 2 3 9" xfId="8317" xr:uid="{FF8CE69F-7F42-4749-9EF8-370D7C25078F}"/>
    <cellStyle name="Cálculo 2 3 9 2" xfId="23425" xr:uid="{D84A208E-6D26-4CC3-ABC3-83557BBD860F}"/>
    <cellStyle name="Cálculo 2 4" xfId="2053" xr:uid="{332A6BA4-C9B3-4F9E-A12B-42EB47433073}"/>
    <cellStyle name="Cálculo 2 4 10" xfId="15033" xr:uid="{C897C2B7-EC0A-42A7-A216-3661BDE45523}"/>
    <cellStyle name="Cálculo 2 4 10 2" xfId="30141" xr:uid="{2279AC77-FC5A-46C0-ACA3-C43EBCA0599B}"/>
    <cellStyle name="Cálculo 2 4 11" xfId="14518" xr:uid="{57555511-CA53-4CEF-8DD7-5F33671F4877}"/>
    <cellStyle name="Cálculo 2 4 11 2" xfId="29626" xr:uid="{63EB057D-D844-4F99-A3B5-E26CF033D1CE}"/>
    <cellStyle name="Cálculo 2 4 12" xfId="17278" xr:uid="{A1D887BF-1BAC-4C53-91A4-49D2E3C640AD}"/>
    <cellStyle name="Cálculo 2 4 2" xfId="2560" xr:uid="{AF905028-403B-4F12-B573-FCE637779397}"/>
    <cellStyle name="Cálculo 2 4 2 2" xfId="5197" xr:uid="{29C65D69-C738-4D9F-8630-D2FB2E1FA732}"/>
    <cellStyle name="Cálculo 2 4 2 2 2" xfId="11561" xr:uid="{6BA66BD3-954A-4219-A07F-B9DAF5CC0875}"/>
    <cellStyle name="Cálculo 2 4 2 2 2 2" xfId="26669" xr:uid="{AC80D63E-44F3-4A52-98CD-2B3A6238A7C0}"/>
    <cellStyle name="Cálculo 2 4 2 2 3" xfId="16219" xr:uid="{C00C75F4-3CF5-4C26-A1CA-1BB7329232B5}"/>
    <cellStyle name="Cálculo 2 4 2 2 3 2" xfId="31327" xr:uid="{1A4405E7-071C-4B75-90DC-9F5487C2AAEF}"/>
    <cellStyle name="Cálculo 2 4 2 2 4" xfId="20305" xr:uid="{99C7DD7A-BE2A-41C5-8E92-9021F8E7B7F1}"/>
    <cellStyle name="Cálculo 2 4 2 3" xfId="9027" xr:uid="{C69E6F66-AB0D-442F-8C61-A6E598184BD2}"/>
    <cellStyle name="Cálculo 2 4 2 3 2" xfId="24135" xr:uid="{C60A5A69-BED2-446B-8EE4-3CE3B865112E}"/>
    <cellStyle name="Cálculo 2 4 2 4" xfId="13655" xr:uid="{BE4392A4-9584-4658-9302-2309FA8D11FC}"/>
    <cellStyle name="Cálculo 2 4 2 4 2" xfId="28763" xr:uid="{737945A8-E8D7-45AA-959A-96CE0077A3A6}"/>
    <cellStyle name="Cálculo 2 4 2 5" xfId="7202" xr:uid="{A4EB19BF-9944-4DC4-85FD-4AE9C140C9C5}"/>
    <cellStyle name="Cálculo 2 4 2 5 2" xfId="22310" xr:uid="{D0B83619-6ABC-45F1-A257-0A8EE962B5BC}"/>
    <cellStyle name="Cálculo 2 4 2 6" xfId="17668" xr:uid="{5609A4AA-FDF3-4F7F-9550-5D13E5DA8499}"/>
    <cellStyle name="Cálculo 2 4 3" xfId="2813" xr:uid="{08E1E5DE-40E4-4B26-B1F6-71BC4D8D1E5C}"/>
    <cellStyle name="Cálculo 2 4 3 2" xfId="5450" xr:uid="{58A2D931-2B4F-464C-BFED-3A1D3EB44FD2}"/>
    <cellStyle name="Cálculo 2 4 3 2 2" xfId="7565" xr:uid="{7BD37698-8A44-4A62-AB27-E9BCBC07142C}"/>
    <cellStyle name="Cálculo 2 4 3 2 2 2" xfId="22673" xr:uid="{07C17ACE-D3B4-4471-86BC-135CC030CFB7}"/>
    <cellStyle name="Cálculo 2 4 3 2 3" xfId="20558" xr:uid="{50E4C0FE-A15F-4770-8F8D-F828EB3B36A9}"/>
    <cellStyle name="Cálculo 2 4 3 3" xfId="15923" xr:uid="{5DD6C0B7-1B64-41BC-AF94-ABA0427694B2}"/>
    <cellStyle name="Cálculo 2 4 3 3 2" xfId="31031" xr:uid="{1E62A021-C3CF-4FD7-8278-FDF0D4039853}"/>
    <cellStyle name="Cálculo 2 4 3 4" xfId="17921" xr:uid="{17AEBE33-EC8E-4776-9E87-B8FF9ADDE2B4}"/>
    <cellStyle name="Cálculo 2 4 4" xfId="3116" xr:uid="{AB39AE7A-ED3D-45AB-8C58-2AF85F2FACF7}"/>
    <cellStyle name="Cálculo 2 4 4 2" xfId="5753" xr:uid="{FBFFF5B4-2AC0-4A0F-8A9A-EE8D638575CA}"/>
    <cellStyle name="Cálculo 2 4 4 2 2" xfId="12064" xr:uid="{DFD7F429-DE96-459E-BF29-1563EA6923D5}"/>
    <cellStyle name="Cálculo 2 4 4 2 2 2" xfId="27172" xr:uid="{3F178451-B101-4F22-A815-6FB2E0526AF8}"/>
    <cellStyle name="Cálculo 2 4 4 2 3" xfId="14605" xr:uid="{BB8C8681-840A-4046-A2BE-4D556FDCDB4F}"/>
    <cellStyle name="Cálculo 2 4 4 2 3 2" xfId="29713" xr:uid="{995E2055-4D61-4C10-BF71-B68045E43E5E}"/>
    <cellStyle name="Cálculo 2 4 4 2 4" xfId="20861" xr:uid="{7C13BAE3-F90F-4364-A60B-B125D3F0A727}"/>
    <cellStyle name="Cálculo 2 4 4 3" xfId="9498" xr:uid="{E72FF89B-CF3E-400C-ADB0-F7EB5A289089}"/>
    <cellStyle name="Cálculo 2 4 4 3 2" xfId="24606" xr:uid="{3D05285F-3E45-438F-AE9C-D71CAC8FCDA5}"/>
    <cellStyle name="Cálculo 2 4 4 4" xfId="15061" xr:uid="{EC7C4D74-A80D-47DC-A3AB-5BCDF9F68D19}"/>
    <cellStyle name="Cálculo 2 4 4 4 2" xfId="30169" xr:uid="{569FBD5C-A9E7-4BAB-9445-00A68929B6C5}"/>
    <cellStyle name="Cálculo 2 4 4 5" xfId="18224" xr:uid="{2AA3FD75-E6EB-4501-9252-5AB4D0C908E2}"/>
    <cellStyle name="Cálculo 2 4 5" xfId="3442" xr:uid="{2EEC329B-641C-482E-B767-AD4254F1D982}"/>
    <cellStyle name="Cálculo 2 4 5 2" xfId="6079" xr:uid="{4B3E774B-A17F-45CB-A70D-0B63665205F8}"/>
    <cellStyle name="Cálculo 2 4 5 2 2" xfId="12390" xr:uid="{DAAF096F-976D-45CF-9A5B-504BF7DEDCF8}"/>
    <cellStyle name="Cálculo 2 4 5 2 2 2" xfId="27498" xr:uid="{BCE588EA-6D53-4B6F-816B-4F8128CF0F27}"/>
    <cellStyle name="Cálculo 2 4 5 2 3" xfId="16375" xr:uid="{AD9D8E5A-B933-4165-93DE-4D2DC43348BD}"/>
    <cellStyle name="Cálculo 2 4 5 2 3 2" xfId="31483" xr:uid="{2A5D11D9-52C2-4618-9AAC-9777AF4F90F8}"/>
    <cellStyle name="Cálculo 2 4 5 2 4" xfId="21187" xr:uid="{0C3205A0-ED6B-4757-9629-29A823DDE10B}"/>
    <cellStyle name="Cálculo 2 4 5 3" xfId="9824" xr:uid="{D123CE07-417B-47EF-B44C-EA83A6562578}"/>
    <cellStyle name="Cálculo 2 4 5 3 2" xfId="24932" xr:uid="{055355F1-8E3A-4205-9D1B-8568A5AC566D}"/>
    <cellStyle name="Cálculo 2 4 5 4" xfId="16030" xr:uid="{62709C9C-A111-4B6F-A96D-45BADA81150D}"/>
    <cellStyle name="Cálculo 2 4 5 4 2" xfId="31138" xr:uid="{03197EA0-6E58-45AC-8A33-C69B5774CDBE}"/>
    <cellStyle name="Cálculo 2 4 5 5" xfId="18550" xr:uid="{FBC4DE5E-1680-4C2A-8CAF-9E0CE0BDD1C7}"/>
    <cellStyle name="Cálculo 2 4 6" xfId="3748" xr:uid="{5E96C62E-7FFD-41AB-8F24-C2D98DB5DA0B}"/>
    <cellStyle name="Cálculo 2 4 6 2" xfId="6385" xr:uid="{2999D08E-3446-4007-80C9-30853C2EBB98}"/>
    <cellStyle name="Cálculo 2 4 6 2 2" xfId="12696" xr:uid="{54226551-8D39-4041-ADF9-171E9DA18A4C}"/>
    <cellStyle name="Cálculo 2 4 6 2 2 2" xfId="27804" xr:uid="{CAD5F130-A120-4F05-9715-3A4B41BFDEF0}"/>
    <cellStyle name="Cálculo 2 4 6 2 3" xfId="15267" xr:uid="{FADBB077-B8F0-4CEE-91BF-C266197F1BC1}"/>
    <cellStyle name="Cálculo 2 4 6 2 3 2" xfId="30375" xr:uid="{49301D25-84EE-4079-B6A9-3AB161E9E702}"/>
    <cellStyle name="Cálculo 2 4 6 2 4" xfId="21493" xr:uid="{F0EDCDDD-3278-4A6E-AC09-A84F125218E2}"/>
    <cellStyle name="Cálculo 2 4 6 3" xfId="10130" xr:uid="{488B9A40-16AA-4C20-8503-E75752CD8968}"/>
    <cellStyle name="Cálculo 2 4 6 3 2" xfId="25238" xr:uid="{7C60B9CB-B888-4DAB-B1F8-E5E6203FD689}"/>
    <cellStyle name="Cálculo 2 4 6 4" xfId="11669" xr:uid="{06F1A9EE-4F26-4424-AC09-536A86CF497D}"/>
    <cellStyle name="Cálculo 2 4 6 4 2" xfId="26777" xr:uid="{4F616632-A4FE-43BB-A6A2-E202839ED22C}"/>
    <cellStyle name="Cálculo 2 4 6 5" xfId="18856" xr:uid="{32FB202B-91F8-4602-B22B-3F205BA2AA5B}"/>
    <cellStyle name="Cálculo 2 4 7" xfId="4125" xr:uid="{8F4F1D9B-0C5A-4805-924A-82F7DD3A2605}"/>
    <cellStyle name="Cálculo 2 4 7 2" xfId="6762" xr:uid="{4A195749-989A-47DA-8AFA-B8C9FD751325}"/>
    <cellStyle name="Cálculo 2 4 7 2 2" xfId="13073" xr:uid="{7FD39316-D9A7-4ABF-9378-8C781CD989FA}"/>
    <cellStyle name="Cálculo 2 4 7 2 2 2" xfId="28181" xr:uid="{A53A47A2-074D-4066-9DEA-6BE6394E251C}"/>
    <cellStyle name="Cálculo 2 4 7 2 3" xfId="16747" xr:uid="{E03E997F-FC52-4CAD-B866-D6AE7165875E}"/>
    <cellStyle name="Cálculo 2 4 7 2 3 2" xfId="31855" xr:uid="{9CFEB45A-A7D7-43FC-9CED-05E3F7E571E3}"/>
    <cellStyle name="Cálculo 2 4 7 2 4" xfId="21870" xr:uid="{FAF045DA-2542-4BF0-A53B-60D338EC8C7D}"/>
    <cellStyle name="Cálculo 2 4 7 3" xfId="10507" xr:uid="{F0C93475-78D4-46C6-9111-FDF948461F08}"/>
    <cellStyle name="Cálculo 2 4 7 3 2" xfId="25615" xr:uid="{486BE143-5F0F-48D7-AB4B-341721DB84E2}"/>
    <cellStyle name="Cálculo 2 4 7 4" xfId="14998" xr:uid="{C871886F-4EAC-46A9-AFF7-E330E7DFF1FF}"/>
    <cellStyle name="Cálculo 2 4 7 4 2" xfId="30106" xr:uid="{3F3CD2AD-2B24-43F8-9F38-F1FBE0AAF48C}"/>
    <cellStyle name="Cálculo 2 4 7 5" xfId="19233" xr:uid="{8B283806-7CAF-44A9-87D7-93749201B8E8}"/>
    <cellStyle name="Cálculo 2 4 8" xfId="4690" xr:uid="{012281BC-6539-463C-A56E-8D9587D5EBEE}"/>
    <cellStyle name="Cálculo 2 4 8 2" xfId="11072" xr:uid="{AA01C8C9-32EA-46A1-9745-C14400BC331E}"/>
    <cellStyle name="Cálculo 2 4 8 2 2" xfId="26180" xr:uid="{A74C4B9F-D5C2-4C37-BB53-75F3FA434438}"/>
    <cellStyle name="Cálculo 2 4 8 3" xfId="7907" xr:uid="{A5FDBB33-1CA4-4C75-B38C-E9985A0C100D}"/>
    <cellStyle name="Cálculo 2 4 8 3 2" xfId="23015" xr:uid="{FA558AA1-ED89-44F6-8685-0A9D4E43BE96}"/>
    <cellStyle name="Cálculo 2 4 8 4" xfId="19798" xr:uid="{CEF51A86-733E-4BB8-9F89-9819771A1F91}"/>
    <cellStyle name="Cálculo 2 4 9" xfId="8551" xr:uid="{E3907670-80D1-44AE-AA1D-36AD756DDD8C}"/>
    <cellStyle name="Cálculo 2 4 9 2" xfId="23659" xr:uid="{50270555-A95C-4376-AF64-A6BB874E9737}"/>
    <cellStyle name="Cálculo 2 5" xfId="2068" xr:uid="{24005750-8F46-4DBA-8335-BF4AE8D7D64C}"/>
    <cellStyle name="Cálculo 2 5 10" xfId="8148" xr:uid="{D182A4D3-9EFB-4CA1-B942-6EDC75B45E61}"/>
    <cellStyle name="Cálculo 2 5 10 2" xfId="23256" xr:uid="{D7EE95E1-ABE0-4589-94C3-A4CB2175CF06}"/>
    <cellStyle name="Cálculo 2 5 11" xfId="17293" xr:uid="{0441E599-AE9D-41EA-AE26-D50EDCD458A5}"/>
    <cellStyle name="Cálculo 2 5 2" xfId="2828" xr:uid="{37E96D5F-B3A9-430B-A51F-4C9AD1220865}"/>
    <cellStyle name="Cálculo 2 5 2 2" xfId="5465" xr:uid="{E5B1709D-4590-4F85-9ACF-050C7366FFCA}"/>
    <cellStyle name="Cálculo 2 5 2 2 2" xfId="16391" xr:uid="{35028493-7AE8-4F83-9259-EB6C36173A9F}"/>
    <cellStyle name="Cálculo 2 5 2 2 2 2" xfId="31499" xr:uid="{937AAAD5-ABF7-43E4-AB83-54E36FEDC93A}"/>
    <cellStyle name="Cálculo 2 5 2 2 3" xfId="20573" xr:uid="{80B00B2D-D9CF-45F7-B23A-429EEEC0C6B4}"/>
    <cellStyle name="Cálculo 2 5 2 3" xfId="14217" xr:uid="{C72E9C63-DB10-4ADE-A92C-AD8F7EDA4D65}"/>
    <cellStyle name="Cálculo 2 5 2 3 2" xfId="29325" xr:uid="{5605AB58-569F-41E1-878C-AC64D399D747}"/>
    <cellStyle name="Cálculo 2 5 2 4" xfId="17936" xr:uid="{669FA320-1265-4E97-B8CC-737A02FE9220}"/>
    <cellStyle name="Cálculo 2 5 3" xfId="3131" xr:uid="{86C4BA56-9E5A-4167-A69C-22F649BEFEFD}"/>
    <cellStyle name="Cálculo 2 5 3 2" xfId="5768" xr:uid="{FD14D3E3-7F1C-40B9-BC28-778A4AD98F4C}"/>
    <cellStyle name="Cálculo 2 5 3 2 2" xfId="12079" xr:uid="{9BA219F2-AE03-417A-8410-F69D01D59FC8}"/>
    <cellStyle name="Cálculo 2 5 3 2 2 2" xfId="27187" xr:uid="{9D285F81-338B-4378-BF44-023E18756A4A}"/>
    <cellStyle name="Cálculo 2 5 3 2 3" xfId="14090" xr:uid="{EB112935-0EFC-4FAC-BB65-FF9AE8BA6E18}"/>
    <cellStyle name="Cálculo 2 5 3 2 3 2" xfId="29198" xr:uid="{0C0D6C9C-8999-4569-947E-5E89FF3F9390}"/>
    <cellStyle name="Cálculo 2 5 3 2 4" xfId="20876" xr:uid="{5EE92BDB-D044-49E5-BD66-1E0CAE6896D1}"/>
    <cellStyle name="Cálculo 2 5 3 3" xfId="9513" xr:uid="{82387281-A3BC-4030-BBF0-D096BE9CB8D6}"/>
    <cellStyle name="Cálculo 2 5 3 3 2" xfId="24621" xr:uid="{97E2BFD8-E4AF-45AA-903C-65508FD7E243}"/>
    <cellStyle name="Cálculo 2 5 3 4" xfId="15002" xr:uid="{F1A43FD7-67B5-4DEB-853C-A60C2EC435C1}"/>
    <cellStyle name="Cálculo 2 5 3 4 2" xfId="30110" xr:uid="{FC5AD15E-AA62-481E-ACDD-593B2AE44B0D}"/>
    <cellStyle name="Cálculo 2 5 3 5" xfId="18239" xr:uid="{89121F9D-C7A4-4A05-B14E-0E100D4DDF59}"/>
    <cellStyle name="Cálculo 2 5 4" xfId="3457" xr:uid="{EBB0EE29-9025-44B3-91F3-636883BDD985}"/>
    <cellStyle name="Cálculo 2 5 4 2" xfId="6094" xr:uid="{773132DA-B066-4A04-BDB2-73A42FB33E8F}"/>
    <cellStyle name="Cálculo 2 5 4 2 2" xfId="12405" xr:uid="{AC401E7C-26BD-40EC-986A-8EF24534AE4C}"/>
    <cellStyle name="Cálculo 2 5 4 2 2 2" xfId="27513" xr:uid="{4A3AF8F3-3864-429C-9EC8-659BC930A410}"/>
    <cellStyle name="Cálculo 2 5 4 2 3" xfId="7575" xr:uid="{FCC8A8D8-7F0F-411B-B9DC-2A764494F8F7}"/>
    <cellStyle name="Cálculo 2 5 4 2 3 2" xfId="22683" xr:uid="{B1063BED-9C82-4A38-810C-8E58EC63D902}"/>
    <cellStyle name="Cálculo 2 5 4 2 4" xfId="21202" xr:uid="{D944E8E7-F542-41AB-B279-E498FBDB3056}"/>
    <cellStyle name="Cálculo 2 5 4 3" xfId="9839" xr:uid="{080D356A-4018-43C8-A6E8-19248D9DA198}"/>
    <cellStyle name="Cálculo 2 5 4 3 2" xfId="24947" xr:uid="{6B6F3C70-B935-442D-9DCC-4EDD8820343D}"/>
    <cellStyle name="Cálculo 2 5 4 4" xfId="7413" xr:uid="{72BC69BA-A548-41EE-9B12-FE1AF8A9DAFD}"/>
    <cellStyle name="Cálculo 2 5 4 4 2" xfId="22521" xr:uid="{F8C9166A-17C8-4423-9769-6E57445E24AD}"/>
    <cellStyle name="Cálculo 2 5 4 5" xfId="18565" xr:uid="{E3A88EEC-50E7-4D5E-B348-AFCD894E9A9F}"/>
    <cellStyle name="Cálculo 2 5 5" xfId="3763" xr:uid="{CEBB34D0-7EF9-4119-95B8-A900C4D8B575}"/>
    <cellStyle name="Cálculo 2 5 5 2" xfId="6400" xr:uid="{F38F7C2C-024F-4B2F-A38C-BD350CCDC126}"/>
    <cellStyle name="Cálculo 2 5 5 2 2" xfId="12711" xr:uid="{9CCF3853-6E83-411E-8B77-44B31195BC15}"/>
    <cellStyle name="Cálculo 2 5 5 2 2 2" xfId="27819" xr:uid="{C2349676-400F-4795-88A7-DEA6BF689019}"/>
    <cellStyle name="Cálculo 2 5 5 2 3" xfId="13555" xr:uid="{5C41A20F-EB85-4E5C-BF5C-D5B1C13E155A}"/>
    <cellStyle name="Cálculo 2 5 5 2 3 2" xfId="28663" xr:uid="{22CB8D29-0FA0-4680-BC38-453E3ED76F79}"/>
    <cellStyle name="Cálculo 2 5 5 2 4" xfId="21508" xr:uid="{82F4103C-D58A-41AB-BEB7-164A254858F6}"/>
    <cellStyle name="Cálculo 2 5 5 3" xfId="10145" xr:uid="{85DE50DA-396D-41A5-9E50-0502B54E6960}"/>
    <cellStyle name="Cálculo 2 5 5 3 2" xfId="25253" xr:uid="{0B550C37-3508-40C9-9E48-B9E9BDC79DF0}"/>
    <cellStyle name="Cálculo 2 5 5 4" xfId="14929" xr:uid="{FE247092-9E6D-4C1B-8B11-9EAA66C0E6E2}"/>
    <cellStyle name="Cálculo 2 5 5 4 2" xfId="30037" xr:uid="{A63B8F66-1F81-4F7C-B844-B326185469C2}"/>
    <cellStyle name="Cálculo 2 5 5 5" xfId="18871" xr:uid="{CFA79550-62D9-4DE7-AF84-CF9CA72FD265}"/>
    <cellStyle name="Cálculo 2 5 6" xfId="4140" xr:uid="{12A944C8-514E-40AC-B269-A33D911BBDE6}"/>
    <cellStyle name="Cálculo 2 5 6 2" xfId="6777" xr:uid="{30C019AB-9477-4BE2-9F4A-A0BFFB766010}"/>
    <cellStyle name="Cálculo 2 5 6 2 2" xfId="13088" xr:uid="{E67CC416-D67A-4A73-8961-3CC32AF69975}"/>
    <cellStyle name="Cálculo 2 5 6 2 2 2" xfId="28196" xr:uid="{4E9DDBE9-3ADA-4DE2-883D-54049B65F755}"/>
    <cellStyle name="Cálculo 2 5 6 2 3" xfId="16762" xr:uid="{F1D7984C-9C0D-4D50-BE44-E15E91DF973F}"/>
    <cellStyle name="Cálculo 2 5 6 2 3 2" xfId="31870" xr:uid="{E5D52A88-7CCA-4155-BAE7-8599EBC249E3}"/>
    <cellStyle name="Cálculo 2 5 6 2 4" xfId="21885" xr:uid="{72837A43-6C57-4FA9-B143-76C13E3C3E87}"/>
    <cellStyle name="Cálculo 2 5 6 3" xfId="10522" xr:uid="{A0372327-68E9-499B-9003-FC0580FB7A40}"/>
    <cellStyle name="Cálculo 2 5 6 3 2" xfId="25630" xr:uid="{FF279EC2-356A-411F-829D-E27B304D5A41}"/>
    <cellStyle name="Cálculo 2 5 6 4" xfId="13970" xr:uid="{2ECA7420-7E31-49DD-B847-3F6DFE3D6945}"/>
    <cellStyle name="Cálculo 2 5 6 4 2" xfId="29078" xr:uid="{56B37F5E-CE9C-4110-AC6F-8D4A92812D12}"/>
    <cellStyle name="Cálculo 2 5 6 5" xfId="19248" xr:uid="{E63665CA-6AD7-459E-BB7C-201B8DAEF777}"/>
    <cellStyle name="Cálculo 2 5 7" xfId="4705" xr:uid="{37C593CD-2FFE-4B9D-92B6-0726D3877203}"/>
    <cellStyle name="Cálculo 2 5 7 2" xfId="11087" xr:uid="{F357B923-2698-4FFA-B4C1-34E7D98728B8}"/>
    <cellStyle name="Cálculo 2 5 7 2 2" xfId="26195" xr:uid="{19FD5BAB-EE9B-4185-8178-D8F85F43C6E6}"/>
    <cellStyle name="Cálculo 2 5 7 3" xfId="14027" xr:uid="{07385445-3CB1-4600-8A67-30571CF7B881}"/>
    <cellStyle name="Cálculo 2 5 7 3 2" xfId="29135" xr:uid="{0B008161-79F2-46B6-8447-DFD2FCD36483}"/>
    <cellStyle name="Cálculo 2 5 7 4" xfId="19813" xr:uid="{DDB4848A-D0B0-4197-89F0-6D61665D8659}"/>
    <cellStyle name="Cálculo 2 5 8" xfId="8566" xr:uid="{9BCAB6C8-C22C-4C86-933B-C4DD376940FA}"/>
    <cellStyle name="Cálculo 2 5 8 2" xfId="23674" xr:uid="{61C4AC40-0974-4F99-80F8-F8C53E63ACE1}"/>
    <cellStyle name="Cálculo 2 5 9" xfId="13682" xr:uid="{3F6C7D4D-1A6D-4EA4-92F6-63635E99B25A}"/>
    <cellStyle name="Cálculo 2 5 9 2" xfId="28790" xr:uid="{7C367F6D-DE31-40EF-8898-0DF01630D1D8}"/>
    <cellStyle name="Cálculo 3" xfId="760" xr:uid="{00000000-0005-0000-0000-0000F8020000}"/>
    <cellStyle name="Cálculo 3 2" xfId="1834" xr:uid="{E965FAAA-E260-454C-80EE-90F05FA9DC4A}"/>
    <cellStyle name="Cálculo 3 2 10" xfId="8335" xr:uid="{95DE2955-C6A9-46E9-B515-1A768AD7ACBC}"/>
    <cellStyle name="Cálculo 3 2 10 2" xfId="23443" xr:uid="{6BD17574-A9BC-4821-B2CD-DC8BFABDA4C4}"/>
    <cellStyle name="Cálculo 3 2 11" xfId="16364" xr:uid="{57FDF509-197F-4127-A7DC-6D9AB011D55B}"/>
    <cellStyle name="Cálculo 3 2 11 2" xfId="31472" xr:uid="{34C90AA2-BDA3-4CF9-9F26-A892699C2973}"/>
    <cellStyle name="Cálculo 3 2 12" xfId="14341" xr:uid="{A575627C-A5EA-4BD9-A28C-E46CFA5C57F2}"/>
    <cellStyle name="Cálculo 3 2 12 2" xfId="29449" xr:uid="{68B83D60-189A-4A18-B3EF-451AA74FABEB}"/>
    <cellStyle name="Cálculo 3 2 13" xfId="17059" xr:uid="{D3E12E49-561C-4CE6-BE9F-0576E17509E4}"/>
    <cellStyle name="Cálculo 3 2 2" xfId="2394" xr:uid="{D8B3B3AB-1AC5-4B9B-9F52-CBC1D40FF19E}"/>
    <cellStyle name="Cálculo 3 2 2 2" xfId="5031" xr:uid="{FD372B06-15CE-44CE-8DC1-F38FE7D5F064}"/>
    <cellStyle name="Cálculo 3 2 2 2 2" xfId="11395" xr:uid="{F4BCA073-78F0-477E-A1D3-BDD09CBA8CD8}"/>
    <cellStyle name="Cálculo 3 2 2 2 2 2" xfId="26503" xr:uid="{9C875157-3C1A-4D33-9FE6-3C0A1601550E}"/>
    <cellStyle name="Cálculo 3 2 2 2 3" xfId="16479" xr:uid="{36E8C48C-6D02-422E-BC7B-B55C7509892E}"/>
    <cellStyle name="Cálculo 3 2 2 2 3 2" xfId="31587" xr:uid="{DA9F7BCA-A690-487B-9C00-7105E5AF8307}"/>
    <cellStyle name="Cálculo 3 2 2 2 4" xfId="20139" xr:uid="{B04E97BB-0A3B-410B-8E46-BFAC08EC322C}"/>
    <cellStyle name="Cálculo 3 2 2 3" xfId="8861" xr:uid="{C553202B-9932-4C7D-886D-533583EF2767}"/>
    <cellStyle name="Cálculo 3 2 2 3 2" xfId="23969" xr:uid="{77F26E3B-B21C-4D2F-81A3-D91F2A93EB19}"/>
    <cellStyle name="Cálculo 3 2 3" xfId="2226" xr:uid="{1602A07C-C273-4500-A666-4D0C42A70500}"/>
    <cellStyle name="Cálculo 3 2 3 2" xfId="4863" xr:uid="{3703A956-6231-42DD-9BFD-6909BDD5859A}"/>
    <cellStyle name="Cálculo 3 2 3 2 2" xfId="16125" xr:uid="{83134FEA-49FA-4CF9-873F-5270D9905FA1}"/>
    <cellStyle name="Cálculo 3 2 3 2 2 2" xfId="31233" xr:uid="{166E0137-C968-4026-9589-5D3898136901}"/>
    <cellStyle name="Cálculo 3 2 3 2 3" xfId="19971" xr:uid="{4595DCC1-2B1E-45A3-8A05-2230AD8D66E0}"/>
    <cellStyle name="Cálculo 3 2 3 3" xfId="16260" xr:uid="{8079B94C-5E49-4A8A-A828-DBA1B1A0AAE7}"/>
    <cellStyle name="Cálculo 3 2 3 3 2" xfId="31368" xr:uid="{0B5CCA7A-B384-4167-B40C-4137BE4EE335}"/>
    <cellStyle name="Cálculo 3 2 3 4" xfId="17451" xr:uid="{23B730F9-E746-4A35-8482-1C8A7B06585C}"/>
    <cellStyle name="Cálculo 3 2 4" xfId="2928" xr:uid="{6CB50FC9-5C1E-4799-8AB4-3218678E836D}"/>
    <cellStyle name="Cálculo 3 2 4 2" xfId="5565" xr:uid="{DC902660-6BE1-42CC-AB0D-D71BE679FABB}"/>
    <cellStyle name="Cálculo 3 2 4 2 2" xfId="11876" xr:uid="{CCBB2101-9CEC-4626-86DF-BC6245B47DA1}"/>
    <cellStyle name="Cálculo 3 2 4 2 2 2" xfId="26984" xr:uid="{2544882C-62BD-45E2-8EBB-23517EEF04F1}"/>
    <cellStyle name="Cálculo 3 2 4 2 3" xfId="11235" xr:uid="{49AE0A77-AD7D-412E-8C2F-BA4A199F6B00}"/>
    <cellStyle name="Cálculo 3 2 4 2 3 2" xfId="26343" xr:uid="{BFC53289-6D65-4FE1-8F43-6A7B5380AEE4}"/>
    <cellStyle name="Cálculo 3 2 4 2 4" xfId="20673" xr:uid="{01A61B27-6B62-4F04-892B-BF89E7E759E9}"/>
    <cellStyle name="Cálculo 3 2 4 3" xfId="9310" xr:uid="{3316ED09-398B-41AA-919B-83BA049572CC}"/>
    <cellStyle name="Cálculo 3 2 4 3 2" xfId="24418" xr:uid="{AB52EBAB-A411-4102-877D-0CB96A4EC2E2}"/>
    <cellStyle name="Cálculo 3 2 4 4" xfId="13486" xr:uid="{1F6ABE48-87F9-46FF-8B02-98CBD8BE5317}"/>
    <cellStyle name="Cálculo 3 2 4 4 2" xfId="28594" xr:uid="{8E45174D-2802-4E0D-B2A0-E1F4C230F9EB}"/>
    <cellStyle name="Cálculo 3 2 4 5" xfId="18036" xr:uid="{42E103DD-69BA-491B-AF8B-D156EF265537}"/>
    <cellStyle name="Cálculo 3 2 5" xfId="3254" xr:uid="{AEE31CFD-498D-4C19-977C-65D56233A93C}"/>
    <cellStyle name="Cálculo 3 2 5 2" xfId="5891" xr:uid="{472D817F-94AC-4659-B530-7D24FD344FB4}"/>
    <cellStyle name="Cálculo 3 2 5 2 2" xfId="12202" xr:uid="{F65F254E-BC81-4695-9EF9-DA06911373C6}"/>
    <cellStyle name="Cálculo 3 2 5 2 2 2" xfId="27310" xr:uid="{EE1EE8CD-B9BC-47FA-8AC4-A0F1C531FB2A}"/>
    <cellStyle name="Cálculo 3 2 5 2 3" xfId="15015" xr:uid="{E677E789-6D0E-4B7B-9339-1876BFDA736F}"/>
    <cellStyle name="Cálculo 3 2 5 2 3 2" xfId="30123" xr:uid="{6D045B1C-4B20-445C-B2A4-40406F543B11}"/>
    <cellStyle name="Cálculo 3 2 5 2 4" xfId="20999" xr:uid="{C6CAB1AB-2A38-47F5-AA92-81DEB6428E4E}"/>
    <cellStyle name="Cálculo 3 2 5 3" xfId="9636" xr:uid="{8A07D9D8-6A5E-42D1-A100-7D2D16E1FF28}"/>
    <cellStyle name="Cálculo 3 2 5 3 2" xfId="24744" xr:uid="{A46B5680-6ECA-4684-930C-94F17A8A8F47}"/>
    <cellStyle name="Cálculo 3 2 5 4" xfId="7601" xr:uid="{AB39C99B-92A2-4E4C-B9CA-183E7F7FCBF7}"/>
    <cellStyle name="Cálculo 3 2 5 4 2" xfId="22709" xr:uid="{6E8B591C-9BBE-4BB2-B35A-E16DA381402F}"/>
    <cellStyle name="Cálculo 3 2 5 5" xfId="18362" xr:uid="{2D2F4879-243B-4F4E-91DD-888AFFAD8F17}"/>
    <cellStyle name="Cálculo 3 2 6" xfId="3560" xr:uid="{B7225D48-61E3-4F4E-82F1-24BEECB0F877}"/>
    <cellStyle name="Cálculo 3 2 6 2" xfId="6197" xr:uid="{7DA6622E-AFEF-4540-94FB-6CAF0C48D54C}"/>
    <cellStyle name="Cálculo 3 2 6 2 2" xfId="12508" xr:uid="{9836DD08-C1D1-418B-B94B-48D239DE473A}"/>
    <cellStyle name="Cálculo 3 2 6 2 2 2" xfId="27616" xr:uid="{9A0CB7B0-063B-4C57-8F94-E4792CC9AE40}"/>
    <cellStyle name="Cálculo 3 2 6 2 3" xfId="15127" xr:uid="{135904CA-D247-4456-88BB-7CC67D0B7759}"/>
    <cellStyle name="Cálculo 3 2 6 2 3 2" xfId="30235" xr:uid="{59CF99A8-5875-4AA9-BDE7-988EC6C70C68}"/>
    <cellStyle name="Cálculo 3 2 6 2 4" xfId="21305" xr:uid="{1276C4A5-E6A0-447C-A30B-04FF82F25EAF}"/>
    <cellStyle name="Cálculo 3 2 6 3" xfId="9942" xr:uid="{FAD2DF43-5AE3-49E5-8AEB-D73CBFD50536}"/>
    <cellStyle name="Cálculo 3 2 6 3 2" xfId="25050" xr:uid="{E463A0D5-47CA-4120-8285-649DB94A04C8}"/>
    <cellStyle name="Cálculo 3 2 6 4" xfId="15424" xr:uid="{918F0887-1DC5-4D43-8BCA-EA2D0EC50F44}"/>
    <cellStyle name="Cálculo 3 2 6 4 2" xfId="30532" xr:uid="{5D493496-01C4-4B4D-8B31-084CDE2ACDC6}"/>
    <cellStyle name="Cálculo 3 2 6 5" xfId="18668" xr:uid="{927E304A-0EFC-4F23-8078-FF3E44BCFB46}"/>
    <cellStyle name="Cálculo 3 2 7" xfId="3906" xr:uid="{46772790-BE46-4D88-8C8C-2EE4F6C89FA1}"/>
    <cellStyle name="Cálculo 3 2 7 2" xfId="6543" xr:uid="{9604680A-27B2-41DA-ACB0-C1434A0605BB}"/>
    <cellStyle name="Cálculo 3 2 7 2 2" xfId="12854" xr:uid="{9E27CBE9-6AE1-4440-BD6D-5AA7A38A4BD9}"/>
    <cellStyle name="Cálculo 3 2 7 2 2 2" xfId="27962" xr:uid="{3B59CCDC-F32F-4780-9986-3F6FB79F1B23}"/>
    <cellStyle name="Cálculo 3 2 7 2 3" xfId="7109" xr:uid="{89C3AE2E-B720-411E-9519-B99E438A7914}"/>
    <cellStyle name="Cálculo 3 2 7 2 3 2" xfId="22217" xr:uid="{094A5292-153D-407D-BCD9-D461299D169E}"/>
    <cellStyle name="Cálculo 3 2 7 2 4" xfId="21651" xr:uid="{BDE36881-44CB-405C-9381-D8DCB94D5565}"/>
    <cellStyle name="Cálculo 3 2 7 3" xfId="10288" xr:uid="{1D95E578-6635-4214-98F3-47B6BF762CD9}"/>
    <cellStyle name="Cálculo 3 2 7 3 2" xfId="25396" xr:uid="{8C5B3526-4AEE-40AC-BF8C-BE539052B67E}"/>
    <cellStyle name="Cálculo 3 2 7 4" xfId="15246" xr:uid="{64F793C8-4344-418F-9F15-EC85C99B001C}"/>
    <cellStyle name="Cálculo 3 2 7 4 2" xfId="30354" xr:uid="{190F5552-B9C1-48B7-89B7-0FB6834900A9}"/>
    <cellStyle name="Cálculo 3 2 7 5" xfId="19014" xr:uid="{0594EFCD-F1E5-450E-89E2-8406121701FC}"/>
    <cellStyle name="Cálculo 3 2 8" xfId="4270" xr:uid="{2AA21674-765C-4FB4-8836-82FECCEAA390}"/>
    <cellStyle name="Cálculo 3 2 8 2" xfId="6907" xr:uid="{670E2A9A-875E-4D87-9FEB-CCD93ED1E10A}"/>
    <cellStyle name="Cálculo 3 2 8 2 2" xfId="13218" xr:uid="{F792DA20-CBC2-4A56-9029-94D5783A7C69}"/>
    <cellStyle name="Cálculo 3 2 8 2 2 2" xfId="28326" xr:uid="{85F6FA9C-9EC6-499A-B200-60ABEDE020C7}"/>
    <cellStyle name="Cálculo 3 2 8 2 3" xfId="16882" xr:uid="{67E4E0BC-F458-4FDF-8AC3-0A7140A2EC2E}"/>
    <cellStyle name="Cálculo 3 2 8 2 3 2" xfId="31990" xr:uid="{B058DBE9-2D9D-4B8E-BEA1-D5070C39FCCD}"/>
    <cellStyle name="Cálculo 3 2 8 2 4" xfId="22015" xr:uid="{C15FA9BC-BD54-4519-9641-89CF40575D01}"/>
    <cellStyle name="Cálculo 3 2 8 3" xfId="10652" xr:uid="{A195E2B3-9774-4E74-A258-87B7A63BDDF7}"/>
    <cellStyle name="Cálculo 3 2 8 3 2" xfId="25760" xr:uid="{0B7B9D2B-D6BC-494C-A6F7-B5A20C34FFB8}"/>
    <cellStyle name="Cálculo 3 2 8 4" xfId="13421" xr:uid="{15927690-5E04-4E2E-B7C5-DF4388850277}"/>
    <cellStyle name="Cálculo 3 2 8 4 2" xfId="28529" xr:uid="{30D78F49-049C-4D84-A1B6-7464D20AA913}"/>
    <cellStyle name="Cálculo 3 2 8 5" xfId="19378" xr:uid="{1DF3EE54-6A02-4719-BC39-A982F4D64BE9}"/>
    <cellStyle name="Cálculo 3 2 9" xfId="4471" xr:uid="{3B8B7A95-C4B8-4AAE-BD18-3D9F0468E9A7}"/>
    <cellStyle name="Cálculo 3 2 9 2" xfId="10853" xr:uid="{B95BA345-8037-42ED-BF25-9DDEEA86B2E4}"/>
    <cellStyle name="Cálculo 3 2 9 2 2" xfId="25961" xr:uid="{9DC04165-26B1-405E-AF0F-A686E01B7721}"/>
    <cellStyle name="Cálculo 3 2 9 3" xfId="8041" xr:uid="{1D611346-CB27-4E1F-A923-12EE2EBA0FAB}"/>
    <cellStyle name="Cálculo 3 2 9 3 2" xfId="23149" xr:uid="{4FA6F8A0-1463-4744-9D61-0C709F883CEA}"/>
    <cellStyle name="Cálculo 3 2 9 4" xfId="19579" xr:uid="{34DBCAFB-7C01-4AAF-9E4C-670065EB8312}"/>
    <cellStyle name="Cálculo 3 3" xfId="1817" xr:uid="{03D50D86-D374-4A24-93FD-ADAB24E134C6}"/>
    <cellStyle name="Cálculo 3 3 10" xfId="15818" xr:uid="{C8850C10-3FD6-4510-BD37-AA8CD4076851}"/>
    <cellStyle name="Cálculo 3 3 10 2" xfId="30926" xr:uid="{36BD5A61-233F-49ED-9CA3-AD74295D0EEA}"/>
    <cellStyle name="Cálculo 3 3 11" xfId="13610" xr:uid="{C1C36773-EEE7-4F9C-AA9A-A4C149E4F2BA}"/>
    <cellStyle name="Cálculo 3 3 11 2" xfId="28718" xr:uid="{FC534F54-75A4-4551-B2BB-2928C11C7F77}"/>
    <cellStyle name="Cálculo 3 3 12" xfId="17042" xr:uid="{ADCE2162-BA9B-4BB1-9C6F-3E0C2C89E680}"/>
    <cellStyle name="Cálculo 3 3 2" xfId="2377" xr:uid="{7B88904F-ED7E-4558-B938-0AC639D38E1F}"/>
    <cellStyle name="Cálculo 3 3 2 2" xfId="5014" xr:uid="{493122CC-F24E-4487-A013-99A29EBB32C6}"/>
    <cellStyle name="Cálculo 3 3 2 2 2" xfId="11378" xr:uid="{C4638D9D-A26F-48C7-BE1A-658656EF8D54}"/>
    <cellStyle name="Cálculo 3 3 2 2 2 2" xfId="26486" xr:uid="{B4D15FDE-859F-45CB-BC6C-DB064D21D9D1}"/>
    <cellStyle name="Cálculo 3 3 2 2 3" xfId="7592" xr:uid="{24F161CC-DDD9-4ED9-9473-7E2764A3B404}"/>
    <cellStyle name="Cálculo 3 3 2 2 3 2" xfId="22700" xr:uid="{6671E089-5824-4537-BC0B-E45BB2EBEC3F}"/>
    <cellStyle name="Cálculo 3 3 2 2 4" xfId="20122" xr:uid="{648FE8BA-1D07-4D4C-9D4C-BB715E226EC3}"/>
    <cellStyle name="Cálculo 3 3 2 3" xfId="8844" xr:uid="{2E5E5ADB-4BD9-476D-A8D2-4C70CABB8157}"/>
    <cellStyle name="Cálculo 3 3 2 3 2" xfId="23952" xr:uid="{C180DC67-82DE-490C-86CF-00DC19110732}"/>
    <cellStyle name="Cálculo 3 3 2 4" xfId="16499" xr:uid="{731C6DDD-2251-4D63-9E81-FC299A95FBE3}"/>
    <cellStyle name="Cálculo 3 3 2 4 2" xfId="31607" xr:uid="{1F463946-AF62-4F93-8CD3-E7601ABEA841}"/>
    <cellStyle name="Cálculo 3 3 2 5" xfId="13462" xr:uid="{D37DF087-BB58-4293-9B26-DC7405E5B477}"/>
    <cellStyle name="Cálculo 3 3 2 5 2" xfId="28570" xr:uid="{E9F9E376-EA40-4303-838E-4B4B0E0BE640}"/>
    <cellStyle name="Cálculo 3 3 2 6" xfId="17585" xr:uid="{D944C6F8-EF06-41D2-B905-24ED0E3765E7}"/>
    <cellStyle name="Cálculo 3 3 3" xfId="2243" xr:uid="{2A22205C-C875-4F41-9A47-045CF24F0FBB}"/>
    <cellStyle name="Cálculo 3 3 3 2" xfId="4880" xr:uid="{BA43BDD8-5320-4532-96DC-F71614251307}"/>
    <cellStyle name="Cálculo 3 3 3 2 2" xfId="8115" xr:uid="{37A2365F-2EEB-4A4F-94FB-4FB6BE654919}"/>
    <cellStyle name="Cálculo 3 3 3 2 2 2" xfId="23223" xr:uid="{6BBB485F-6FDB-4A66-AD06-52A3BFC023A9}"/>
    <cellStyle name="Cálculo 3 3 3 2 3" xfId="19988" xr:uid="{9AD34F0E-C04E-478A-A754-F586A5E6D49C}"/>
    <cellStyle name="Cálculo 3 3 3 3" xfId="7959" xr:uid="{FE621C6A-002F-4D8A-ABDE-A3C1A05917EB}"/>
    <cellStyle name="Cálculo 3 3 3 3 2" xfId="23067" xr:uid="{1039CB85-1CBB-4D84-B2F3-B6AB23BA6A52}"/>
    <cellStyle name="Cálculo 3 3 3 4" xfId="17468" xr:uid="{850B8552-0264-4B8C-B360-0B846E72D704}"/>
    <cellStyle name="Cálculo 3 3 4" xfId="2650" xr:uid="{DBAAF4E8-2806-478A-B73F-C528F6353CAC}"/>
    <cellStyle name="Cálculo 3 3 4 2" xfId="5287" xr:uid="{0A4BF530-DB0C-42CA-AD75-BFCF96CDFD07}"/>
    <cellStyle name="Cálculo 3 3 4 2 2" xfId="11651" xr:uid="{719B13C6-287B-4A65-8AF5-B040E4976FB3}"/>
    <cellStyle name="Cálculo 3 3 4 2 2 2" xfId="26759" xr:uid="{38CC2198-DADE-48B8-B140-D0EBF23ACEA6}"/>
    <cellStyle name="Cálculo 3 3 4 2 3" xfId="14817" xr:uid="{DDD64EDA-55D6-4CFE-B9BB-0D3B201599F8}"/>
    <cellStyle name="Cálculo 3 3 4 2 3 2" xfId="29925" xr:uid="{4B0E3934-6A59-4B5E-AE3F-C7F1EE9198C5}"/>
    <cellStyle name="Cálculo 3 3 4 2 4" xfId="20395" xr:uid="{3B023A3B-C596-4464-B62C-40FBFD079271}"/>
    <cellStyle name="Cálculo 3 3 4 3" xfId="9117" xr:uid="{C786E5F1-77A5-488B-ABE1-0E52C0D6C1A2}"/>
    <cellStyle name="Cálculo 3 3 4 3 2" xfId="24225" xr:uid="{50D48363-9D97-4D19-A56A-9B1A97E38C21}"/>
    <cellStyle name="Cálculo 3 3 4 4" xfId="15849" xr:uid="{8A9E9DD7-C4E8-48C1-A852-BEB41C609CE2}"/>
    <cellStyle name="Cálculo 3 3 4 4 2" xfId="30957" xr:uid="{BA11C143-2722-400C-8F36-13C6CDD400E0}"/>
    <cellStyle name="Cálculo 3 3 4 5" xfId="17758" xr:uid="{6E017346-0D99-42E6-8F7D-A28A77DA5798}"/>
    <cellStyle name="Cálculo 3 3 5" xfId="3237" xr:uid="{0B1B497E-06F6-4FE5-9BF6-ED03718DE38C}"/>
    <cellStyle name="Cálculo 3 3 5 2" xfId="5874" xr:uid="{96824E45-651A-457C-81D1-2BA833D7612B}"/>
    <cellStyle name="Cálculo 3 3 5 2 2" xfId="12185" xr:uid="{E3B45E18-92F5-49F0-A6D9-37E85BC334D1}"/>
    <cellStyle name="Cálculo 3 3 5 2 2 2" xfId="27293" xr:uid="{CA635152-DEEB-4C9C-82A1-C2AAE55AC65B}"/>
    <cellStyle name="Cálculo 3 3 5 2 3" xfId="15309" xr:uid="{A7031D50-CBEA-4460-AB11-065D8A54A4EE}"/>
    <cellStyle name="Cálculo 3 3 5 2 3 2" xfId="30417" xr:uid="{8B037023-9EC0-483D-B9C2-93A2E2632EA2}"/>
    <cellStyle name="Cálculo 3 3 5 2 4" xfId="20982" xr:uid="{571DC2A7-8A5C-420B-BAC2-193315BD6891}"/>
    <cellStyle name="Cálculo 3 3 5 3" xfId="9619" xr:uid="{35C2AC3D-EB5E-4353-878C-AE0B1BDA24BE}"/>
    <cellStyle name="Cálculo 3 3 5 3 2" xfId="24727" xr:uid="{A009432F-F9A9-42CA-B8A1-805B37CB948D}"/>
    <cellStyle name="Cálculo 3 3 5 4" xfId="7553" xr:uid="{87EBA43B-A5E1-482B-BF56-F5484A89E79E}"/>
    <cellStyle name="Cálculo 3 3 5 4 2" xfId="22661" xr:uid="{253B24A5-1281-44BA-AE51-650D8BA996E4}"/>
    <cellStyle name="Cálculo 3 3 5 5" xfId="18345" xr:uid="{E94E3442-3375-46DD-B5C8-F7179B57068A}"/>
    <cellStyle name="Cálculo 3 3 6" xfId="2319" xr:uid="{B3132CCB-71A4-4B5A-9279-D50E1EFAC4CB}"/>
    <cellStyle name="Cálculo 3 3 6 2" xfId="4956" xr:uid="{E69610C8-A072-4E5C-896A-BDF119F046CD}"/>
    <cellStyle name="Cálculo 3 3 6 2 2" xfId="11320" xr:uid="{D1DAF85B-59F4-4598-9BB1-5BDACC9C23FA}"/>
    <cellStyle name="Cálculo 3 3 6 2 2 2" xfId="26428" xr:uid="{D7AE4238-C2C6-4CFB-8CD7-D30EC3B5474F}"/>
    <cellStyle name="Cálculo 3 3 6 2 3" xfId="14736" xr:uid="{F379831E-A667-4EEE-93FE-AC77D46C4141}"/>
    <cellStyle name="Cálculo 3 3 6 2 3 2" xfId="29844" xr:uid="{F934C999-AE45-4D47-9FCE-F39C77821CE7}"/>
    <cellStyle name="Cálculo 3 3 6 2 4" xfId="20064" xr:uid="{EDE522A3-BFEF-4E64-9F55-3B6620FDC527}"/>
    <cellStyle name="Cálculo 3 3 6 3" xfId="8786" xr:uid="{57080855-FB94-4104-A558-1B5D600B5A17}"/>
    <cellStyle name="Cálculo 3 3 6 3 2" xfId="23894" xr:uid="{7CD64947-3281-4A31-83A6-92E740F47C0B}"/>
    <cellStyle name="Cálculo 3 3 6 4" xfId="7825" xr:uid="{F80D4173-0900-40DF-A5B9-A8B7B2AF690C}"/>
    <cellStyle name="Cálculo 3 3 6 4 2" xfId="22933" xr:uid="{F420378D-897A-47D8-A016-1209D2FCCFA0}"/>
    <cellStyle name="Cálculo 3 3 6 5" xfId="17544" xr:uid="{C576FA51-CC25-46DD-BEE8-BADF1B108601}"/>
    <cellStyle name="Cálculo 3 3 7" xfId="3889" xr:uid="{22634FA0-F28B-4D22-994D-B112FB5A8BB7}"/>
    <cellStyle name="Cálculo 3 3 7 2" xfId="6526" xr:uid="{6FEA815A-7DCE-4174-AC50-F92AE9EBE8E1}"/>
    <cellStyle name="Cálculo 3 3 7 2 2" xfId="12837" xr:uid="{AD28948B-10FB-4D93-B4B5-E348F07DFD3E}"/>
    <cellStyle name="Cálculo 3 3 7 2 2 2" xfId="27945" xr:uid="{B9511A95-82EF-46DE-B54F-C4F09EDBC541}"/>
    <cellStyle name="Cálculo 3 3 7 2 3" xfId="13442" xr:uid="{49D18D1F-378D-4830-A164-6294CA40053E}"/>
    <cellStyle name="Cálculo 3 3 7 2 3 2" xfId="28550" xr:uid="{F785070B-556B-4647-A78D-91EB037BCC28}"/>
    <cellStyle name="Cálculo 3 3 7 2 4" xfId="21634" xr:uid="{7F17D83A-4EAB-460F-870F-02A2BBB24EAE}"/>
    <cellStyle name="Cálculo 3 3 7 3" xfId="10271" xr:uid="{9775D413-E14E-4433-9A00-8D39B805985D}"/>
    <cellStyle name="Cálculo 3 3 7 3 2" xfId="25379" xr:uid="{3AC66209-E9E9-4C21-AAAC-7BC3A5108EDE}"/>
    <cellStyle name="Cálculo 3 3 7 4" xfId="7627" xr:uid="{B34A0AD6-36DD-4A6C-900B-ACBCEEF7B7D4}"/>
    <cellStyle name="Cálculo 3 3 7 4 2" xfId="22735" xr:uid="{C5B51BC6-3452-444F-B37A-C17D8DE4D318}"/>
    <cellStyle name="Cálculo 3 3 7 5" xfId="18997" xr:uid="{E5FDB949-9CBC-4D27-BB39-32C34D99CE57}"/>
    <cellStyle name="Cálculo 3 3 8" xfId="4454" xr:uid="{C0814138-27E6-4960-8B16-88FF0F66E842}"/>
    <cellStyle name="Cálculo 3 3 8 2" xfId="10836" xr:uid="{FE1E1E91-3E63-493B-A347-963C2905129B}"/>
    <cellStyle name="Cálculo 3 3 8 2 2" xfId="25944" xr:uid="{A1EA390F-57FE-4AE6-84CD-92F30CB191E6}"/>
    <cellStyle name="Cálculo 3 3 8 3" xfId="7987" xr:uid="{FB0C0D0E-952C-4DAE-900A-FE9521EB2F5B}"/>
    <cellStyle name="Cálculo 3 3 8 3 2" xfId="23095" xr:uid="{A9B4A251-5915-4AEC-AB4F-137B0FDE504D}"/>
    <cellStyle name="Cálculo 3 3 8 4" xfId="19562" xr:uid="{DACA66AF-6234-46B8-A819-DA08344ABED6}"/>
    <cellStyle name="Cálculo 3 3 9" xfId="8318" xr:uid="{0CE36C51-8E9F-467D-8AAA-ACC46DF20C7B}"/>
    <cellStyle name="Cálculo 3 3 9 2" xfId="23426" xr:uid="{CB9A17E2-82A4-4A07-9F68-254413D11B2E}"/>
    <cellStyle name="Cálculo 3 4" xfId="2054" xr:uid="{461ECDD3-88D8-4690-94C6-F2FD66ECC09E}"/>
    <cellStyle name="Cálculo 3 4 10" xfId="15167" xr:uid="{341124EA-B8E2-4D4F-AC4C-47CD13EED506}"/>
    <cellStyle name="Cálculo 3 4 10 2" xfId="30275" xr:uid="{4725AE64-875D-4522-B4AE-9539A01C31B0}"/>
    <cellStyle name="Cálculo 3 4 11" xfId="15464" xr:uid="{81FC4B50-5BD2-4F59-BB37-062DF03AD49C}"/>
    <cellStyle name="Cálculo 3 4 11 2" xfId="30572" xr:uid="{E1A849AC-C85F-4844-A6F8-3241DB00DA84}"/>
    <cellStyle name="Cálculo 3 4 12" xfId="17279" xr:uid="{1CF406E6-DABE-4A5D-B243-5E7BB8997584}"/>
    <cellStyle name="Cálculo 3 4 2" xfId="2561" xr:uid="{D2691115-34BA-4F8C-BB5A-F723B2133052}"/>
    <cellStyle name="Cálculo 3 4 2 2" xfId="5198" xr:uid="{1660D33B-78BE-482A-A062-B7351E6DBF13}"/>
    <cellStyle name="Cálculo 3 4 2 2 2" xfId="11562" xr:uid="{94A3A4B0-AED1-4E38-8A5D-7958807BD551}"/>
    <cellStyle name="Cálculo 3 4 2 2 2 2" xfId="26670" xr:uid="{B7A505BB-3D1B-4E53-9AFD-DC26A90D3C4A}"/>
    <cellStyle name="Cálculo 3 4 2 2 3" xfId="14964" xr:uid="{110ABA0F-A3F1-492B-B309-5E5FCA73F2FA}"/>
    <cellStyle name="Cálculo 3 4 2 2 3 2" xfId="30072" xr:uid="{8207B3C4-4BC9-42D5-9C1E-A2B47D1F9946}"/>
    <cellStyle name="Cálculo 3 4 2 2 4" xfId="20306" xr:uid="{043AA6E9-F839-4CB2-A453-CADD20627A64}"/>
    <cellStyle name="Cálculo 3 4 2 3" xfId="9028" xr:uid="{1E2905B9-B1D8-449D-8056-C5CBC921AAE0}"/>
    <cellStyle name="Cálculo 3 4 2 3 2" xfId="24136" xr:uid="{4E0B22F4-4B54-4D2F-A6A3-B7EED167BB52}"/>
    <cellStyle name="Cálculo 3 4 2 4" xfId="14885" xr:uid="{B7B038EA-0B79-4E1E-9AA7-F62AC101C5CE}"/>
    <cellStyle name="Cálculo 3 4 2 4 2" xfId="29993" xr:uid="{97B89B0E-B20E-46EE-9D16-29CC5C3020FD}"/>
    <cellStyle name="Cálculo 3 4 2 5" xfId="13487" xr:uid="{92700B0C-6D25-4D18-98DD-3E845B163499}"/>
    <cellStyle name="Cálculo 3 4 2 5 2" xfId="28595" xr:uid="{7E7C0A11-7E0C-453E-91E5-3DF1ABF39741}"/>
    <cellStyle name="Cálculo 3 4 2 6" xfId="17669" xr:uid="{3F0FA593-5A44-42DA-A079-9B5A180D0156}"/>
    <cellStyle name="Cálculo 3 4 3" xfId="2814" xr:uid="{75287400-17C8-4343-AB97-09A6AB591F40}"/>
    <cellStyle name="Cálculo 3 4 3 2" xfId="5451" xr:uid="{BBC796F3-2F0C-4EBB-89BA-E4931C66CCE1}"/>
    <cellStyle name="Cálculo 3 4 3 2 2" xfId="13926" xr:uid="{9638AEF2-3CC5-44D2-B2AF-E882F7262CD6}"/>
    <cellStyle name="Cálculo 3 4 3 2 2 2" xfId="29034" xr:uid="{B034DB6C-189C-4627-82C1-64D3B83AA336}"/>
    <cellStyle name="Cálculo 3 4 3 2 3" xfId="20559" xr:uid="{C62952AE-6107-4454-8F53-B40BAF3B5332}"/>
    <cellStyle name="Cálculo 3 4 3 3" xfId="13738" xr:uid="{B8134677-9BC7-45DA-9BBB-A3519F050077}"/>
    <cellStyle name="Cálculo 3 4 3 3 2" xfId="28846" xr:uid="{25F9CA45-CD84-40FA-BB59-F0CAF0190A2B}"/>
    <cellStyle name="Cálculo 3 4 3 4" xfId="17922" xr:uid="{F2337896-624D-43FB-B862-327C0958A648}"/>
    <cellStyle name="Cálculo 3 4 4" xfId="3117" xr:uid="{44E89B81-B831-4D88-BF8A-B3D744D17300}"/>
    <cellStyle name="Cálculo 3 4 4 2" xfId="5754" xr:uid="{08D69BC6-0148-4C60-AAA2-9CAF0EA8866F}"/>
    <cellStyle name="Cálculo 3 4 4 2 2" xfId="12065" xr:uid="{6833792A-F494-47C0-B82B-163723C66BDB}"/>
    <cellStyle name="Cálculo 3 4 4 2 2 2" xfId="27173" xr:uid="{6039FD68-B7EF-499A-970F-C66F4C020506}"/>
    <cellStyle name="Cálculo 3 4 4 2 3" xfId="14989" xr:uid="{7CEB1E40-DC3D-43B9-B159-65AB2207BF83}"/>
    <cellStyle name="Cálculo 3 4 4 2 3 2" xfId="30097" xr:uid="{7006C972-B41A-424E-80BB-F4EEE77E68DA}"/>
    <cellStyle name="Cálculo 3 4 4 2 4" xfId="20862" xr:uid="{42A2E8A8-9979-434D-9EF2-E3952460EF14}"/>
    <cellStyle name="Cálculo 3 4 4 3" xfId="9499" xr:uid="{53C1DECA-B8FD-43F1-8ED8-05FD6A418D61}"/>
    <cellStyle name="Cálculo 3 4 4 3 2" xfId="24607" xr:uid="{E4A26C2E-68B0-4645-B71E-D946EDCA5B9E}"/>
    <cellStyle name="Cálculo 3 4 4 4" xfId="13436" xr:uid="{21EB5200-04B7-4287-807F-B5ADBFDF4EED}"/>
    <cellStyle name="Cálculo 3 4 4 4 2" xfId="28544" xr:uid="{17BC03DF-0995-4EF4-8E20-7FA6B0ED4504}"/>
    <cellStyle name="Cálculo 3 4 4 5" xfId="18225" xr:uid="{7F892C96-0988-4742-A330-121F0EF7E4D0}"/>
    <cellStyle name="Cálculo 3 4 5" xfId="3443" xr:uid="{AC2B611C-1BD3-4B41-9E33-D0AAB8EFECE3}"/>
    <cellStyle name="Cálculo 3 4 5 2" xfId="6080" xr:uid="{ED1FF738-21BB-412A-82D7-4564E98BBBFD}"/>
    <cellStyle name="Cálculo 3 4 5 2 2" xfId="12391" xr:uid="{325D2E22-CF8C-4913-80D9-4069EFFC8BCC}"/>
    <cellStyle name="Cálculo 3 4 5 2 2 2" xfId="27499" xr:uid="{5AE5C6D6-FF0F-49ED-9A48-7DFD3DC8ECFA}"/>
    <cellStyle name="Cálculo 3 4 5 2 3" xfId="16005" xr:uid="{50263767-C7E2-4624-B7F3-7F220445F99A}"/>
    <cellStyle name="Cálculo 3 4 5 2 3 2" xfId="31113" xr:uid="{4F516E71-FD0B-4BCC-BFD6-AEF45A0BD5B1}"/>
    <cellStyle name="Cálculo 3 4 5 2 4" xfId="21188" xr:uid="{2892D872-294D-41BF-9C3C-5CAB969ECADC}"/>
    <cellStyle name="Cálculo 3 4 5 3" xfId="9825" xr:uid="{EAB268A8-8B7F-4E39-A01F-20E2BDC2D5C2}"/>
    <cellStyle name="Cálculo 3 4 5 3 2" xfId="24933" xr:uid="{D496C008-351C-42BC-A0FC-7DFA8DD030FB}"/>
    <cellStyle name="Cálculo 3 4 5 4" xfId="7957" xr:uid="{BDF765B5-20B7-4CF5-9D48-762FF1792166}"/>
    <cellStyle name="Cálculo 3 4 5 4 2" xfId="23065" xr:uid="{EC1F8D90-0013-4295-846B-18C32C28B665}"/>
    <cellStyle name="Cálculo 3 4 5 5" xfId="18551" xr:uid="{695E0B36-E24F-48D0-9615-87BFB59DA929}"/>
    <cellStyle name="Cálculo 3 4 6" xfId="3749" xr:uid="{23592377-98A4-48E2-84E9-74C89BB597C8}"/>
    <cellStyle name="Cálculo 3 4 6 2" xfId="6386" xr:uid="{63BC7FA6-5D62-48B9-B6A4-B2D9D560EF9A}"/>
    <cellStyle name="Cálculo 3 4 6 2 2" xfId="12697" xr:uid="{507840A4-5F36-45D0-BBF7-238E91BCF6F3}"/>
    <cellStyle name="Cálculo 3 4 6 2 2 2" xfId="27805" xr:uid="{6F0E7B1A-6FEB-4AC9-B804-03166250D855}"/>
    <cellStyle name="Cálculo 3 4 6 2 3" xfId="13935" xr:uid="{284BE5FC-607F-42A3-A6DF-1308F20A5668}"/>
    <cellStyle name="Cálculo 3 4 6 2 3 2" xfId="29043" xr:uid="{BD5ECC83-68C2-40C7-9058-7B2B98E081F1}"/>
    <cellStyle name="Cálculo 3 4 6 2 4" xfId="21494" xr:uid="{C84FD493-346D-495B-9D60-79A57DBC77B6}"/>
    <cellStyle name="Cálculo 3 4 6 3" xfId="10131" xr:uid="{C5B0E9A2-1A12-44BB-8D70-8013FD50EC93}"/>
    <cellStyle name="Cálculo 3 4 6 3 2" xfId="25239" xr:uid="{B50FA292-0D5A-48D5-80FC-ABE81641EDD0}"/>
    <cellStyle name="Cálculo 3 4 6 4" xfId="7154" xr:uid="{09644B2C-A598-4ADF-AE9C-C2FF66A15D78}"/>
    <cellStyle name="Cálculo 3 4 6 4 2" xfId="22262" xr:uid="{2D3A0C10-A90B-46C3-A152-2241E8062782}"/>
    <cellStyle name="Cálculo 3 4 6 5" xfId="18857" xr:uid="{C7DCE51F-2AB2-40A5-B6FB-7BA180491898}"/>
    <cellStyle name="Cálculo 3 4 7" xfId="4126" xr:uid="{7EE693D4-3C14-4143-98A7-C1BEE264D5BD}"/>
    <cellStyle name="Cálculo 3 4 7 2" xfId="6763" xr:uid="{5A641027-082C-47F3-BB18-D3EB28C90C91}"/>
    <cellStyle name="Cálculo 3 4 7 2 2" xfId="13074" xr:uid="{DBCD51CD-45B0-49C1-8BC8-13879AAEC82B}"/>
    <cellStyle name="Cálculo 3 4 7 2 2 2" xfId="28182" xr:uid="{64366ADF-3464-445C-9E84-B254E95BBE86}"/>
    <cellStyle name="Cálculo 3 4 7 2 3" xfId="16748" xr:uid="{556F86F4-9D05-43B5-BAD1-159D797E05F0}"/>
    <cellStyle name="Cálculo 3 4 7 2 3 2" xfId="31856" xr:uid="{CA65C045-0A5A-49D2-A51A-0E2D2235661B}"/>
    <cellStyle name="Cálculo 3 4 7 2 4" xfId="21871" xr:uid="{78C8A106-DE61-43F4-9014-D68F1428C915}"/>
    <cellStyle name="Cálculo 3 4 7 3" xfId="10508" xr:uid="{AF9A41EB-091B-4D35-A8FC-2037A2E7A424}"/>
    <cellStyle name="Cálculo 3 4 7 3 2" xfId="25616" xr:uid="{6366B27F-1448-4A25-B7B4-2F5D41C7C48B}"/>
    <cellStyle name="Cálculo 3 4 7 4" xfId="15841" xr:uid="{D330172F-3390-4F46-AB82-F2409FE2D2EB}"/>
    <cellStyle name="Cálculo 3 4 7 4 2" xfId="30949" xr:uid="{4F3070AE-438E-451C-9E61-29185C71FCC2}"/>
    <cellStyle name="Cálculo 3 4 7 5" xfId="19234" xr:uid="{920FA7CA-F4B7-410F-8CB2-CB2D97912E9A}"/>
    <cellStyle name="Cálculo 3 4 8" xfId="4691" xr:uid="{E04D230F-3D0C-487D-A1B7-599D40EA2996}"/>
    <cellStyle name="Cálculo 3 4 8 2" xfId="11073" xr:uid="{07FDE1C8-B7D2-4B0A-8866-7F03060D56BD}"/>
    <cellStyle name="Cálculo 3 4 8 2 2" xfId="26181" xr:uid="{BF855DEC-CB3C-4BE7-86FC-982FFC23BAE1}"/>
    <cellStyle name="Cálculo 3 4 8 3" xfId="14013" xr:uid="{307AEA36-CE07-4B82-8DC3-21483FCB362E}"/>
    <cellStyle name="Cálculo 3 4 8 3 2" xfId="29121" xr:uid="{96C6E394-7DDD-4B50-B518-F98F0970D422}"/>
    <cellStyle name="Cálculo 3 4 8 4" xfId="19799" xr:uid="{5CF0DA8B-BC63-4E73-A378-D9F84183DF44}"/>
    <cellStyle name="Cálculo 3 4 9" xfId="8552" xr:uid="{71E09936-D56E-4BD5-B3FA-05CB5B388F59}"/>
    <cellStyle name="Cálculo 3 4 9 2" xfId="23660" xr:uid="{A47A3576-28DB-431F-BB64-8D0CD0A252F2}"/>
    <cellStyle name="Cálculo 3 5" xfId="2067" xr:uid="{EE41100F-C96A-4ECF-8B95-D62E1CE4749B}"/>
    <cellStyle name="Cálculo 3 5 10" xfId="14078" xr:uid="{DDA19876-FC53-4E74-BFAE-2795CA90F19B}"/>
    <cellStyle name="Cálculo 3 5 10 2" xfId="29186" xr:uid="{209DFB3B-180F-4EEC-9A1C-3519BCCCBF87}"/>
    <cellStyle name="Cálculo 3 5 11" xfId="17292" xr:uid="{EED08538-2D62-45E1-B7CE-A3DBAE0DF952}"/>
    <cellStyle name="Cálculo 3 5 2" xfId="2827" xr:uid="{17C99A4F-D1D3-49FE-ADE7-37E9EEEDD204}"/>
    <cellStyle name="Cálculo 3 5 2 2" xfId="5464" xr:uid="{C13007C4-8D6A-4B19-8251-C565F004A8DC}"/>
    <cellStyle name="Cálculo 3 5 2 2 2" xfId="14187" xr:uid="{09D199D4-B778-421D-A8D5-8B58DC4C8474}"/>
    <cellStyle name="Cálculo 3 5 2 2 2 2" xfId="29295" xr:uid="{79CCB4B3-020A-4C28-AE32-45EDEB40588A}"/>
    <cellStyle name="Cálculo 3 5 2 2 3" xfId="20572" xr:uid="{258BE49F-C0CE-42D1-99C8-D7DA53AC89BE}"/>
    <cellStyle name="Cálculo 3 5 2 3" xfId="9241" xr:uid="{6D3872F3-B5C6-4772-8080-6F105703942E}"/>
    <cellStyle name="Cálculo 3 5 2 3 2" xfId="24349" xr:uid="{648EC83A-FF98-40FB-8DA1-191713EE3C41}"/>
    <cellStyle name="Cálculo 3 5 2 4" xfId="17935" xr:uid="{64584286-8247-407E-8D39-91104AA30DD6}"/>
    <cellStyle name="Cálculo 3 5 3" xfId="3130" xr:uid="{7D862857-78C5-433C-B686-1D9D8553ABAC}"/>
    <cellStyle name="Cálculo 3 5 3 2" xfId="5767" xr:uid="{74ED0FF3-76CE-4451-B060-76A49D79A160}"/>
    <cellStyle name="Cálculo 3 5 3 2 2" xfId="12078" xr:uid="{0B75AB95-A9B4-413F-8CA8-4D48588B40D1}"/>
    <cellStyle name="Cálculo 3 5 3 2 2 2" xfId="27186" xr:uid="{16D76572-AC92-46F2-B90B-C7F699DA8514}"/>
    <cellStyle name="Cálculo 3 5 3 2 3" xfId="14565" xr:uid="{31DC5CAA-055D-4B42-A700-872D7C30BD6E}"/>
    <cellStyle name="Cálculo 3 5 3 2 3 2" xfId="29673" xr:uid="{6D1BC248-97CA-4EA3-8E81-B0C91AEAD446}"/>
    <cellStyle name="Cálculo 3 5 3 2 4" xfId="20875" xr:uid="{0026C233-7A12-43A2-9692-8873B885D1D4}"/>
    <cellStyle name="Cálculo 3 5 3 3" xfId="9512" xr:uid="{BC698173-A466-48B8-A372-E79A69DBC94F}"/>
    <cellStyle name="Cálculo 3 5 3 3 2" xfId="24620" xr:uid="{7B6E501F-1FC1-436C-A2F1-35098E2908FC}"/>
    <cellStyle name="Cálculo 3 5 3 4" xfId="8468" xr:uid="{D514FBED-E9EF-4B82-87D9-9A303CA518F1}"/>
    <cellStyle name="Cálculo 3 5 3 4 2" xfId="23576" xr:uid="{C8B86322-6786-44F5-B6CC-6F5D3D5786A1}"/>
    <cellStyle name="Cálculo 3 5 3 5" xfId="18238" xr:uid="{E414EB54-4C83-4925-A52D-5D4B1FEF2F07}"/>
    <cellStyle name="Cálculo 3 5 4" xfId="3456" xr:uid="{E0D0E6AE-E39A-4119-A9D8-768B7D570B4D}"/>
    <cellStyle name="Cálculo 3 5 4 2" xfId="6093" xr:uid="{C7445467-149F-4F24-A9C2-DB5018D512C7}"/>
    <cellStyle name="Cálculo 3 5 4 2 2" xfId="12404" xr:uid="{416DEF9A-ECBA-4F6B-BE4C-0BB0D4338A0B}"/>
    <cellStyle name="Cálculo 3 5 4 2 2 2" xfId="27512" xr:uid="{2A99C613-73B9-4A11-A5E3-A97DC7E69F39}"/>
    <cellStyle name="Cálculo 3 5 4 2 3" xfId="14765" xr:uid="{8738870E-7B7B-4C68-BBE7-90346FFBEFBD}"/>
    <cellStyle name="Cálculo 3 5 4 2 3 2" xfId="29873" xr:uid="{D74F91AF-CC46-496B-91F3-45CB89AC112A}"/>
    <cellStyle name="Cálculo 3 5 4 2 4" xfId="21201" xr:uid="{2254D4C6-02BF-4060-878E-E6A980D38D0F}"/>
    <cellStyle name="Cálculo 3 5 4 3" xfId="9838" xr:uid="{21D78013-2525-4580-A534-2CB406D11232}"/>
    <cellStyle name="Cálculo 3 5 4 3 2" xfId="24946" xr:uid="{EC95A7D8-9F9D-4A41-819F-6ED3B627C2FB}"/>
    <cellStyle name="Cálculo 3 5 4 4" xfId="9266" xr:uid="{40F35026-39CC-4357-8020-8C5B754797FC}"/>
    <cellStyle name="Cálculo 3 5 4 4 2" xfId="24374" xr:uid="{572ABB01-97F1-4141-A103-8E667DD8D907}"/>
    <cellStyle name="Cálculo 3 5 4 5" xfId="18564" xr:uid="{51A4D1EB-D5E0-42C8-8614-AB6F0D56D100}"/>
    <cellStyle name="Cálculo 3 5 5" xfId="3762" xr:uid="{500BE372-9276-45AE-AF10-8CEFFEBFAAE2}"/>
    <cellStyle name="Cálculo 3 5 5 2" xfId="6399" xr:uid="{A19C0D7A-5A01-4C89-9FB4-958B11770090}"/>
    <cellStyle name="Cálculo 3 5 5 2 2" xfId="12710" xr:uid="{94BAB750-8754-4AFD-9063-E6ABB56C5424}"/>
    <cellStyle name="Cálculo 3 5 5 2 2 2" xfId="27818" xr:uid="{A0CED3D8-9A80-458A-904B-7E8D2CF7E132}"/>
    <cellStyle name="Cálculo 3 5 5 2 3" xfId="8288" xr:uid="{2CB6D136-CBDF-4F5C-B32D-40DEAD524988}"/>
    <cellStyle name="Cálculo 3 5 5 2 3 2" xfId="23396" xr:uid="{9BADC90A-D2C9-4023-98D1-A7EAB51632E7}"/>
    <cellStyle name="Cálculo 3 5 5 2 4" xfId="21507" xr:uid="{28AD44B0-7469-44B2-8485-26781BECFF0E}"/>
    <cellStyle name="Cálculo 3 5 5 3" xfId="10144" xr:uid="{01F93502-3FBF-4650-9C23-E50813A00F76}"/>
    <cellStyle name="Cálculo 3 5 5 3 2" xfId="25252" xr:uid="{D1B2B288-258F-4C70-966D-FA4024335624}"/>
    <cellStyle name="Cálculo 3 5 5 4" xfId="15771" xr:uid="{FB98873F-2037-4A5C-A735-230DB06FC1F3}"/>
    <cellStyle name="Cálculo 3 5 5 4 2" xfId="30879" xr:uid="{FD1D67A2-4401-4621-B355-6E9EB991216D}"/>
    <cellStyle name="Cálculo 3 5 5 5" xfId="18870" xr:uid="{16F9BBD8-6799-45C7-8996-B89FB18FD914}"/>
    <cellStyle name="Cálculo 3 5 6" xfId="4139" xr:uid="{B4B017C2-1308-4D5D-BD51-9BE91E1333B7}"/>
    <cellStyle name="Cálculo 3 5 6 2" xfId="6776" xr:uid="{4692FDCE-350E-486B-8F54-8D20D8DE6855}"/>
    <cellStyle name="Cálculo 3 5 6 2 2" xfId="13087" xr:uid="{69193D6F-8C47-4B08-A242-AFA5D136CE6A}"/>
    <cellStyle name="Cálculo 3 5 6 2 2 2" xfId="28195" xr:uid="{D6AE0720-B590-429B-BA6B-A837A2BDAD5C}"/>
    <cellStyle name="Cálculo 3 5 6 2 3" xfId="16761" xr:uid="{0D7543D6-0DE9-46B3-A5FC-4FF6BE890686}"/>
    <cellStyle name="Cálculo 3 5 6 2 3 2" xfId="31869" xr:uid="{2AC1404F-57CB-459A-956D-78B5B30695D0}"/>
    <cellStyle name="Cálculo 3 5 6 2 4" xfId="21884" xr:uid="{7F599FAB-2E0D-46C5-A21B-1FD3463574BE}"/>
    <cellStyle name="Cálculo 3 5 6 3" xfId="10521" xr:uid="{D755AB75-3863-4E19-8ABA-DAD627290B95}"/>
    <cellStyle name="Cálculo 3 5 6 3 2" xfId="25629" xr:uid="{876FBEF6-366C-422C-A89A-AB6A512DB197}"/>
    <cellStyle name="Cálculo 3 5 6 4" xfId="8133" xr:uid="{5C8800AB-BF87-421D-B9E1-2338D9E16206}"/>
    <cellStyle name="Cálculo 3 5 6 4 2" xfId="23241" xr:uid="{5790535E-1D13-4791-AC39-74122BF948A8}"/>
    <cellStyle name="Cálculo 3 5 6 5" xfId="19247" xr:uid="{90D33E71-E1B2-4B1D-AFD9-A4840B3968B9}"/>
    <cellStyle name="Cálculo 3 5 7" xfId="4704" xr:uid="{30088220-1FC8-4B39-8DEF-023FD25455A9}"/>
    <cellStyle name="Cálculo 3 5 7 2" xfId="11086" xr:uid="{9D74A3E1-D22A-4B51-8A97-6BAD3F832343}"/>
    <cellStyle name="Cálculo 3 5 7 2 2" xfId="26194" xr:uid="{DF53A11F-1491-49FF-8C24-45419B4ED521}"/>
    <cellStyle name="Cálculo 3 5 7 3" xfId="14126" xr:uid="{00FE2A9A-AF08-4BD4-8592-2E2EAD25017F}"/>
    <cellStyle name="Cálculo 3 5 7 3 2" xfId="29234" xr:uid="{E7A619F5-C9FC-4E87-A3B4-379A1D711B46}"/>
    <cellStyle name="Cálculo 3 5 7 4" xfId="19812" xr:uid="{B922054B-F1B8-4DD1-8FBB-E74E34A8EDBF}"/>
    <cellStyle name="Cálculo 3 5 8" xfId="8565" xr:uid="{E1531CB3-1FEC-4FE5-A3AF-E155A88878A8}"/>
    <cellStyle name="Cálculo 3 5 8 2" xfId="23673" xr:uid="{17A69625-659E-401E-91F8-EBBCEE5EFE38}"/>
    <cellStyle name="Cálculo 3 5 9" xfId="15809" xr:uid="{5350D905-FF02-42FD-9E63-F04073E8AA47}"/>
    <cellStyle name="Cálculo 3 5 9 2" xfId="30917" xr:uid="{E94CAC27-F23D-46F5-A433-8BA7DCC8479A}"/>
    <cellStyle name="Cálculo 4" xfId="761" xr:uid="{00000000-0005-0000-0000-0000F9020000}"/>
    <cellStyle name="Cálculo 4 2" xfId="1835" xr:uid="{89382473-F070-4ACB-8ADD-AAA8D1A80917}"/>
    <cellStyle name="Cálculo 4 2 10" xfId="8336" xr:uid="{F954F944-09C5-4431-96B2-2CB240EE0589}"/>
    <cellStyle name="Cálculo 4 2 10 2" xfId="23444" xr:uid="{4D9A0387-C3A5-48E8-BAF6-1F4425355F23}"/>
    <cellStyle name="Cálculo 4 2 11" xfId="7498" xr:uid="{7C79A934-A204-4792-930D-E60DB243409A}"/>
    <cellStyle name="Cálculo 4 2 11 2" xfId="22606" xr:uid="{522547F1-54F7-48C7-8D10-CF052BB12C06}"/>
    <cellStyle name="Cálculo 4 2 12" xfId="14883" xr:uid="{69D5CEEF-9660-4B98-990E-C54820C9F7E2}"/>
    <cellStyle name="Cálculo 4 2 12 2" xfId="29991" xr:uid="{4875CD1B-2B97-439D-B63B-D030CD6953CA}"/>
    <cellStyle name="Cálculo 4 2 13" xfId="17060" xr:uid="{B7BA127F-E8DC-4A2B-911F-611C9D6C548E}"/>
    <cellStyle name="Cálculo 4 2 2" xfId="2395" xr:uid="{DC404FF3-A942-4858-939F-E8FB6FD9EC80}"/>
    <cellStyle name="Cálculo 4 2 2 2" xfId="5032" xr:uid="{C0F91DB2-06A3-4479-B066-35213947A31B}"/>
    <cellStyle name="Cálculo 4 2 2 2 2" xfId="11396" xr:uid="{78E6488E-BF09-4AA7-8798-646139E225AC}"/>
    <cellStyle name="Cálculo 4 2 2 2 2 2" xfId="26504" xr:uid="{E05D14CA-49D7-4542-A06A-27CD5449F4B2}"/>
    <cellStyle name="Cálculo 4 2 2 2 3" xfId="8015" xr:uid="{3B38AFF8-00DF-48EA-B7D3-B1DC54119042}"/>
    <cellStyle name="Cálculo 4 2 2 2 3 2" xfId="23123" xr:uid="{F1EC91A2-2296-442D-A190-2979FAB237C1}"/>
    <cellStyle name="Cálculo 4 2 2 2 4" xfId="20140" xr:uid="{099D0A45-63D8-4CF5-9FD6-1735BE627FEB}"/>
    <cellStyle name="Cálculo 4 2 2 3" xfId="8862" xr:uid="{81A8D9AD-8CA9-4440-90D0-6DFD7DF3A7B6}"/>
    <cellStyle name="Cálculo 4 2 2 3 2" xfId="23970" xr:uid="{C6F07FB7-5774-4400-9C8C-CA1E9147CCA4}"/>
    <cellStyle name="Cálculo 4 2 3" xfId="2225" xr:uid="{A0DF3B73-5BCF-4EB9-8F4E-1D67A31674A6}"/>
    <cellStyle name="Cálculo 4 2 3 2" xfId="4862" xr:uid="{BE093E26-5C75-49FB-9476-597EBF8D6CBB}"/>
    <cellStyle name="Cálculo 4 2 3 2 2" xfId="14535" xr:uid="{406D1C9C-0241-4634-BA6B-5E5B47FABA7D}"/>
    <cellStyle name="Cálculo 4 2 3 2 2 2" xfId="29643" xr:uid="{F913EC85-8D09-4337-920E-0E4289FFC89B}"/>
    <cellStyle name="Cálculo 4 2 3 2 3" xfId="19970" xr:uid="{AA159BAA-1A04-4EF2-9CD9-AF239C16168C}"/>
    <cellStyle name="Cálculo 4 2 3 3" xfId="13566" xr:uid="{5709B04F-94E3-48B7-BA8A-FABC7DBC1AE9}"/>
    <cellStyle name="Cálculo 4 2 3 3 2" xfId="28674" xr:uid="{23DAD467-3F4D-4411-8B8C-EA207F0C2CE0}"/>
    <cellStyle name="Cálculo 4 2 3 4" xfId="17450" xr:uid="{A0F2176F-41CD-448A-AF98-BAFDA2B76430}"/>
    <cellStyle name="Cálculo 4 2 4" xfId="2929" xr:uid="{82C1E4D1-8BEC-46C2-9978-B1F2460701F7}"/>
    <cellStyle name="Cálculo 4 2 4 2" xfId="5566" xr:uid="{17F6F653-F896-4858-ADB5-5B84A727F7D4}"/>
    <cellStyle name="Cálculo 4 2 4 2 2" xfId="11877" xr:uid="{5CBD6133-27E8-42B1-BCF3-11225E817BE6}"/>
    <cellStyle name="Cálculo 4 2 4 2 2 2" xfId="26985" xr:uid="{C5901CF1-6E53-4A85-8862-384BFD5A69EE}"/>
    <cellStyle name="Cálculo 4 2 4 2 3" xfId="7319" xr:uid="{BC9C4009-73AF-4A70-B775-583BBB1FCAE0}"/>
    <cellStyle name="Cálculo 4 2 4 2 3 2" xfId="22427" xr:uid="{C2064675-AF87-4CB8-8BD1-8143EE484297}"/>
    <cellStyle name="Cálculo 4 2 4 2 4" xfId="20674" xr:uid="{453069E1-43AF-4680-AAE1-6213FBA2FBE1}"/>
    <cellStyle name="Cálculo 4 2 4 3" xfId="9311" xr:uid="{96E23403-82AA-4F9B-82B4-BD54685C70FB}"/>
    <cellStyle name="Cálculo 4 2 4 3 2" xfId="24419" xr:uid="{8ACD75DA-F36A-45AA-A749-CCE031D5C210}"/>
    <cellStyle name="Cálculo 4 2 4 4" xfId="14938" xr:uid="{D12904E1-006C-4928-A4A2-24E96A1ABFBF}"/>
    <cellStyle name="Cálculo 4 2 4 4 2" xfId="30046" xr:uid="{59192004-1062-4600-A3D1-B268FF53F9AF}"/>
    <cellStyle name="Cálculo 4 2 4 5" xfId="18037" xr:uid="{9F48A5C3-268A-42B0-AE80-890F359AF712}"/>
    <cellStyle name="Cálculo 4 2 5" xfId="3255" xr:uid="{8EBC6A02-FA32-4C21-893A-C79B9FCCD17B}"/>
    <cellStyle name="Cálculo 4 2 5 2" xfId="5892" xr:uid="{AEE932D8-6920-473B-BB8C-DD0FE24C8821}"/>
    <cellStyle name="Cálculo 4 2 5 2 2" xfId="12203" xr:uid="{6A4084DF-C6BB-4965-98D0-349E93343E70}"/>
    <cellStyle name="Cálculo 4 2 5 2 2 2" xfId="27311" xr:uid="{56D3ADE5-DE12-490F-93A3-BCC38CE1E264}"/>
    <cellStyle name="Cálculo 4 2 5 2 3" xfId="14307" xr:uid="{D4D19C03-73CA-48E5-AF73-6C68DF206AF4}"/>
    <cellStyle name="Cálculo 4 2 5 2 3 2" xfId="29415" xr:uid="{6458D559-6BF5-4725-817E-043D3BACEC54}"/>
    <cellStyle name="Cálculo 4 2 5 2 4" xfId="21000" xr:uid="{FB3DFC64-D0B1-4DFB-95F9-9040F9853AFD}"/>
    <cellStyle name="Cálculo 4 2 5 3" xfId="9637" xr:uid="{63D69CA0-DDCF-420A-A7B8-6A8DE23A6C7A}"/>
    <cellStyle name="Cálculo 4 2 5 3 2" xfId="24745" xr:uid="{F8FFFBCE-AFED-4701-82FD-6E908361EF77}"/>
    <cellStyle name="Cálculo 4 2 5 4" xfId="8212" xr:uid="{F924651F-F762-4C26-B15B-11D4755C53F1}"/>
    <cellStyle name="Cálculo 4 2 5 4 2" xfId="23320" xr:uid="{2F94E4E3-DCE3-4B8C-B3FB-EA58BF7790C6}"/>
    <cellStyle name="Cálculo 4 2 5 5" xfId="18363" xr:uid="{77E643D1-8FAD-4DD7-B7AE-18254745B9C8}"/>
    <cellStyle name="Cálculo 4 2 6" xfId="3561" xr:uid="{56C5EC6F-8363-40BE-B86E-3087AD6BD423}"/>
    <cellStyle name="Cálculo 4 2 6 2" xfId="6198" xr:uid="{BCFC50A6-2B84-447B-802D-0EC3182D000A}"/>
    <cellStyle name="Cálculo 4 2 6 2 2" xfId="12509" xr:uid="{B80BF28B-1DED-43C8-AD06-787D1C14D00E}"/>
    <cellStyle name="Cálculo 4 2 6 2 2 2" xfId="27617" xr:uid="{8B876BDC-1946-427A-B3DD-95414819B689}"/>
    <cellStyle name="Cálculo 4 2 6 2 3" xfId="13786" xr:uid="{5DBBC711-43F1-47F5-BE6A-B8992BB726E9}"/>
    <cellStyle name="Cálculo 4 2 6 2 3 2" xfId="28894" xr:uid="{11E8E625-5F6C-4624-A03A-AB591CD722C7}"/>
    <cellStyle name="Cálculo 4 2 6 2 4" xfId="21306" xr:uid="{E159A5BE-019D-494D-B56A-4C57784CC9CB}"/>
    <cellStyle name="Cálculo 4 2 6 3" xfId="9943" xr:uid="{5A157683-C50A-4020-942D-B65A8AFA7D7D}"/>
    <cellStyle name="Cálculo 4 2 6 3 2" xfId="25051" xr:uid="{297AAE79-C24D-4D43-9B88-517C653C505F}"/>
    <cellStyle name="Cálculo 4 2 6 4" xfId="13384" xr:uid="{04D6D215-6943-4357-BBF9-9C7095053329}"/>
    <cellStyle name="Cálculo 4 2 6 4 2" xfId="28492" xr:uid="{E7E08948-A4E5-4543-A61B-7DD03F0CBC0A}"/>
    <cellStyle name="Cálculo 4 2 6 5" xfId="18669" xr:uid="{01D067B0-72DD-4EDE-8176-BF20BD5ED269}"/>
    <cellStyle name="Cálculo 4 2 7" xfId="3907" xr:uid="{676EBE4D-91AF-425E-89FA-5AD7C1B154E0}"/>
    <cellStyle name="Cálculo 4 2 7 2" xfId="6544" xr:uid="{DB9324E1-A667-4E5D-9A3F-85532C8E3070}"/>
    <cellStyle name="Cálculo 4 2 7 2 2" xfId="12855" xr:uid="{5447C212-3863-48C3-9838-C14306B50581}"/>
    <cellStyle name="Cálculo 4 2 7 2 2 2" xfId="27963" xr:uid="{A8932159-0C7E-46D9-B1B8-607D3770D918}"/>
    <cellStyle name="Cálculo 4 2 7 2 3" xfId="15052" xr:uid="{EFA87BAA-AA6F-4081-9531-044912D4ADF5}"/>
    <cellStyle name="Cálculo 4 2 7 2 3 2" xfId="30160" xr:uid="{81588AC4-611E-4079-B570-4BF036EF8F87}"/>
    <cellStyle name="Cálculo 4 2 7 2 4" xfId="21652" xr:uid="{DF4E3540-58F1-422B-91A0-CF8C25547717}"/>
    <cellStyle name="Cálculo 4 2 7 3" xfId="10289" xr:uid="{0D961EF1-9EB2-402A-ACA1-0F24A1C37F10}"/>
    <cellStyle name="Cálculo 4 2 7 3 2" xfId="25397" xr:uid="{367046E8-513B-4CF0-9C8C-D61898C71308}"/>
    <cellStyle name="Cálculo 4 2 7 4" xfId="13622" xr:uid="{F65190CD-5254-43D5-9FF1-A66B1627417B}"/>
    <cellStyle name="Cálculo 4 2 7 4 2" xfId="28730" xr:uid="{99756D30-3AB8-4E76-93EE-331FB59BE6FF}"/>
    <cellStyle name="Cálculo 4 2 7 5" xfId="19015" xr:uid="{243B45C9-254D-44CF-960D-9D97F52151BD}"/>
    <cellStyle name="Cálculo 4 2 8" xfId="4271" xr:uid="{A5B36B4F-0FD0-48E3-A10D-BA56AFE51D39}"/>
    <cellStyle name="Cálculo 4 2 8 2" xfId="6908" xr:uid="{225DDBD5-F8A7-452D-990F-EAB5C8841872}"/>
    <cellStyle name="Cálculo 4 2 8 2 2" xfId="13219" xr:uid="{6B57BB35-FEF5-45AA-BC74-5B0F499FA4CB}"/>
    <cellStyle name="Cálculo 4 2 8 2 2 2" xfId="28327" xr:uid="{2FA7B5C2-FD99-4F6A-8D99-AEB8EE053A61}"/>
    <cellStyle name="Cálculo 4 2 8 2 3" xfId="16883" xr:uid="{BE4D6D6D-E7CF-455C-8BC6-1A3AAB45BCF4}"/>
    <cellStyle name="Cálculo 4 2 8 2 3 2" xfId="31991" xr:uid="{2DCD29A7-3E68-441E-9A20-0BA06DACE0B9}"/>
    <cellStyle name="Cálculo 4 2 8 2 4" xfId="22016" xr:uid="{445C5608-13AB-4676-89D0-C04426CF5411}"/>
    <cellStyle name="Cálculo 4 2 8 3" xfId="10653" xr:uid="{75D4CA8D-250B-4E8F-BE14-A9AC070F0271}"/>
    <cellStyle name="Cálculo 4 2 8 3 2" xfId="25761" xr:uid="{E832D0AB-ED8B-4D0E-B3B1-0780D4A39420}"/>
    <cellStyle name="Cálculo 4 2 8 4" xfId="15808" xr:uid="{7309977A-F078-472D-B0B6-F36594A65482}"/>
    <cellStyle name="Cálculo 4 2 8 4 2" xfId="30916" xr:uid="{1D77641B-33E0-4D06-B7E1-01E45AA4DD0C}"/>
    <cellStyle name="Cálculo 4 2 8 5" xfId="19379" xr:uid="{64A64F3F-1A0B-4359-9296-7F007B5775CD}"/>
    <cellStyle name="Cálculo 4 2 9" xfId="4472" xr:uid="{DFAC9E6A-BB7C-497C-ADC1-B95171331361}"/>
    <cellStyle name="Cálculo 4 2 9 2" xfId="10854" xr:uid="{396174A9-E3EF-480B-8E5E-56F577A1A444}"/>
    <cellStyle name="Cálculo 4 2 9 2 2" xfId="25962" xr:uid="{D60245A6-5694-46E0-AF5A-B6B0F299966A}"/>
    <cellStyle name="Cálculo 4 2 9 3" xfId="7787" xr:uid="{2214BE33-6B66-4A68-9F6B-25F8A9B72FD0}"/>
    <cellStyle name="Cálculo 4 2 9 3 2" xfId="22895" xr:uid="{9BCAF2B8-28F0-4D95-B4D2-1436A002CD58}"/>
    <cellStyle name="Cálculo 4 2 9 4" xfId="19580" xr:uid="{332951D8-8714-4327-8BAD-93A2FB12C70B}"/>
    <cellStyle name="Cálculo 4 3" xfId="1818" xr:uid="{8074DF8D-DC11-4599-B368-325EE7743A79}"/>
    <cellStyle name="Cálculo 4 3 10" xfId="11661" xr:uid="{3EB6205F-9238-472F-82DF-80EFD20A92C1}"/>
    <cellStyle name="Cálculo 4 3 10 2" xfId="26769" xr:uid="{BECE6EF1-49F6-47A9-A511-173B22757440}"/>
    <cellStyle name="Cálculo 4 3 11" xfId="14442" xr:uid="{1EEE542D-0E87-4469-9739-66218F22AECC}"/>
    <cellStyle name="Cálculo 4 3 11 2" xfId="29550" xr:uid="{9CF17335-05A7-4A5C-A2A3-5F6DC5A031F3}"/>
    <cellStyle name="Cálculo 4 3 12" xfId="17043" xr:uid="{13B717F2-0375-4409-BE9C-BE010D7056E9}"/>
    <cellStyle name="Cálculo 4 3 2" xfId="2378" xr:uid="{2E9CBB5B-ED28-48C2-930C-85196F681A4E}"/>
    <cellStyle name="Cálculo 4 3 2 2" xfId="5015" xr:uid="{3AE8E691-78F5-4A57-8D0A-7BD11F9D1079}"/>
    <cellStyle name="Cálculo 4 3 2 2 2" xfId="11379" xr:uid="{0D164161-5525-43C9-8666-C43A2A3FD142}"/>
    <cellStyle name="Cálculo 4 3 2 2 2 2" xfId="26487" xr:uid="{D5A51980-FD3E-4480-8A72-69BD10981A46}"/>
    <cellStyle name="Cálculo 4 3 2 2 3" xfId="14853" xr:uid="{40051B70-4F91-4F60-8035-C230158E78E8}"/>
    <cellStyle name="Cálculo 4 3 2 2 3 2" xfId="29961" xr:uid="{15E6CE8C-30E9-44D8-8F35-0EE2C28DC74D}"/>
    <cellStyle name="Cálculo 4 3 2 2 4" xfId="20123" xr:uid="{9FCF8444-426E-44B4-95F0-5DE649627A16}"/>
    <cellStyle name="Cálculo 4 3 2 3" xfId="8845" xr:uid="{3965F921-E91C-4E86-A53E-9A15FDECCBFF}"/>
    <cellStyle name="Cálculo 4 3 2 3 2" xfId="23953" xr:uid="{15E9DB67-DE6F-4EB1-9A3C-01CE7F3767CB}"/>
    <cellStyle name="Cálculo 4 3 2 4" xfId="15289" xr:uid="{04DF625C-FB16-458A-82CA-422D64F3D10B}"/>
    <cellStyle name="Cálculo 4 3 2 4 2" xfId="30397" xr:uid="{F50D2E43-3F71-4613-983D-0A1CBD82F0A4}"/>
    <cellStyle name="Cálculo 4 3 2 5" xfId="15297" xr:uid="{25F8D49C-B1BD-49B9-B559-06CD62BCD9AB}"/>
    <cellStyle name="Cálculo 4 3 2 5 2" xfId="30405" xr:uid="{B494CAD4-EBF0-42CE-AF05-4E1B456818EF}"/>
    <cellStyle name="Cálculo 4 3 2 6" xfId="17586" xr:uid="{0E3F17D1-2F32-43FA-9339-184BA68F5EA2}"/>
    <cellStyle name="Cálculo 4 3 3" xfId="2242" xr:uid="{523FC6CF-53D5-440C-AB9F-EB367A4B6248}"/>
    <cellStyle name="Cálculo 4 3 3 2" xfId="4879" xr:uid="{FA9934C8-0CC2-436D-90C7-4A71969658A8}"/>
    <cellStyle name="Cálculo 4 3 3 2 2" xfId="15946" xr:uid="{1C2F24C6-B3DE-4062-A1D6-7C7060D0C0C7}"/>
    <cellStyle name="Cálculo 4 3 3 2 2 2" xfId="31054" xr:uid="{EE30A580-57C3-4216-9693-326F242784B1}"/>
    <cellStyle name="Cálculo 4 3 3 2 3" xfId="19987" xr:uid="{50A0131C-1B46-4416-8FA3-E7435DF66550}"/>
    <cellStyle name="Cálculo 4 3 3 3" xfId="14289" xr:uid="{45FF6208-4171-4346-931A-EA315311448F}"/>
    <cellStyle name="Cálculo 4 3 3 3 2" xfId="29397" xr:uid="{E86480A8-196B-4203-8BEC-2BB0DF2BE8B9}"/>
    <cellStyle name="Cálculo 4 3 3 4" xfId="17467" xr:uid="{F6F0921A-1F58-47AB-8D73-6121ECD64C9E}"/>
    <cellStyle name="Cálculo 4 3 4" xfId="2344" xr:uid="{D757B77D-9607-463F-AEF5-187CBFC29DC3}"/>
    <cellStyle name="Cálculo 4 3 4 2" xfId="4981" xr:uid="{7A58FB5C-F787-4B89-A61F-7C09937597EB}"/>
    <cellStyle name="Cálculo 4 3 4 2 2" xfId="11345" xr:uid="{CC59865B-2091-40D9-B496-D7865D076884}"/>
    <cellStyle name="Cálculo 4 3 4 2 2 2" xfId="26453" xr:uid="{D9ADCF17-9337-495C-B55A-A6A9117E2CA9}"/>
    <cellStyle name="Cálculo 4 3 4 2 3" xfId="15860" xr:uid="{15B49C80-105F-42E2-8B75-119ED2E25830}"/>
    <cellStyle name="Cálculo 4 3 4 2 3 2" xfId="30968" xr:uid="{5FB88063-5B7A-4281-8CD7-E38395498194}"/>
    <cellStyle name="Cálculo 4 3 4 2 4" xfId="20089" xr:uid="{EBFFC118-819B-4963-8944-FE8DA14737DE}"/>
    <cellStyle name="Cálculo 4 3 4 3" xfId="8811" xr:uid="{AD890ADB-DAF9-4E8D-9804-F2D0E9C4B5AD}"/>
    <cellStyle name="Cálculo 4 3 4 3 2" xfId="23919" xr:uid="{5E225EB6-0EE7-465C-B6C1-B459BD4A933E}"/>
    <cellStyle name="Cálculo 4 3 4 4" xfId="13829" xr:uid="{7ECAC0EA-2A90-4CDB-9492-E23EED6D7BBD}"/>
    <cellStyle name="Cálculo 4 3 4 4 2" xfId="28937" xr:uid="{C5784DAF-E301-4404-9E3F-6A2831CD291A}"/>
    <cellStyle name="Cálculo 4 3 4 5" xfId="17569" xr:uid="{469877BD-7698-4888-9F91-D9028AAAF5DD}"/>
    <cellStyle name="Cálculo 4 3 5" xfId="3238" xr:uid="{06F6E49E-582F-451F-BEF0-3CB75D2DBD09}"/>
    <cellStyle name="Cálculo 4 3 5 2" xfId="5875" xr:uid="{92C63116-AE1A-4362-9E6B-9D35EF40DFFF}"/>
    <cellStyle name="Cálculo 4 3 5 2 2" xfId="12186" xr:uid="{894391AF-D716-41B0-ADAA-BCA4B3A5E531}"/>
    <cellStyle name="Cálculo 4 3 5 2 2 2" xfId="27294" xr:uid="{7F918792-1B14-4E34-A048-57D7ACF38105}"/>
    <cellStyle name="Cálculo 4 3 5 2 3" xfId="7463" xr:uid="{29682F0B-06E3-4802-B9E3-1CB1D5282D49}"/>
    <cellStyle name="Cálculo 4 3 5 2 3 2" xfId="22571" xr:uid="{F5628027-9C6C-43E2-A0AD-E0D8532D717E}"/>
    <cellStyle name="Cálculo 4 3 5 2 4" xfId="20983" xr:uid="{0E69D6B5-FD0E-4AD4-9A4C-B36BA78466D5}"/>
    <cellStyle name="Cálculo 4 3 5 3" xfId="9620" xr:uid="{B3C42110-563D-45E7-867F-F6BB9AF8097B}"/>
    <cellStyle name="Cálculo 4 3 5 3 2" xfId="24728" xr:uid="{6A4F8D1F-6DFA-4C6A-B23C-01202CB78E6E}"/>
    <cellStyle name="Cálculo 4 3 5 4" xfId="13934" xr:uid="{7842366B-FE7A-4890-970F-08298260D30D}"/>
    <cellStyle name="Cálculo 4 3 5 4 2" xfId="29042" xr:uid="{2975A7CB-6D46-4CF8-AB14-4CDF805A30D4}"/>
    <cellStyle name="Cálculo 4 3 5 5" xfId="18346" xr:uid="{A5D8F188-C2FB-4A08-8748-E0DAFD2BA027}"/>
    <cellStyle name="Cálculo 4 3 6" xfId="2320" xr:uid="{859ECCF4-82DA-4841-A064-BA9C0E5875D2}"/>
    <cellStyle name="Cálculo 4 3 6 2" xfId="4957" xr:uid="{48261BB5-3AF8-45A7-A123-79D7DBFFC25C}"/>
    <cellStyle name="Cálculo 4 3 6 2 2" xfId="11321" xr:uid="{10B8CC1B-C82E-42E2-8DD0-E4D5275ABBAB}"/>
    <cellStyle name="Cálculo 4 3 6 2 2 2" xfId="26429" xr:uid="{6DC5B882-0F70-48DF-ABCA-1EBFE57CF2E2}"/>
    <cellStyle name="Cálculo 4 3 6 2 3" xfId="14653" xr:uid="{C4D74F2B-920B-44B6-B617-04D5A56DB6A7}"/>
    <cellStyle name="Cálculo 4 3 6 2 3 2" xfId="29761" xr:uid="{88C5D92F-18BC-4637-92CF-6ABB33580149}"/>
    <cellStyle name="Cálculo 4 3 6 2 4" xfId="20065" xr:uid="{5E7A48D4-2AAC-4F55-B5E0-C3663C91404A}"/>
    <cellStyle name="Cálculo 4 3 6 3" xfId="8787" xr:uid="{1304003C-DA8E-471C-A34E-67F2ADF5BFE2}"/>
    <cellStyle name="Cálculo 4 3 6 3 2" xfId="23895" xr:uid="{A9209FE6-E6DA-44D8-AB48-D30C84A022CA}"/>
    <cellStyle name="Cálculo 4 3 6 4" xfId="16376" xr:uid="{1CA16402-C228-4A4F-9A69-6F2E0BFAC0A2}"/>
    <cellStyle name="Cálculo 4 3 6 4 2" xfId="31484" xr:uid="{C49094B5-EE33-4447-B30F-DF846BF04EA7}"/>
    <cellStyle name="Cálculo 4 3 6 5" xfId="17545" xr:uid="{0624A534-1A62-46C4-912F-8EFFF34928A3}"/>
    <cellStyle name="Cálculo 4 3 7" xfId="3890" xr:uid="{17A37833-FEBB-4EB4-ADF3-2B526C7A330F}"/>
    <cellStyle name="Cálculo 4 3 7 2" xfId="6527" xr:uid="{F392E9FB-5791-4D02-9CAC-AFFA90F091F4}"/>
    <cellStyle name="Cálculo 4 3 7 2 2" xfId="12838" xr:uid="{18E8DA4E-4B41-497D-BFC4-D0ED39412D7D}"/>
    <cellStyle name="Cálculo 4 3 7 2 2 2" xfId="27946" xr:uid="{94C31F4F-58F1-4AF9-A639-6A797DAB7A09}"/>
    <cellStyle name="Cálculo 4 3 7 2 3" xfId="14953" xr:uid="{285BA1A0-C5A3-4471-A7AD-75D992349521}"/>
    <cellStyle name="Cálculo 4 3 7 2 3 2" xfId="30061" xr:uid="{D7533332-8EDC-4DF7-B042-C31CE4112E1D}"/>
    <cellStyle name="Cálculo 4 3 7 2 4" xfId="21635" xr:uid="{C94BD3EB-12F0-48A9-9310-623DAAC8D0F9}"/>
    <cellStyle name="Cálculo 4 3 7 3" xfId="10272" xr:uid="{175E713B-27CA-46C3-8795-964D5E921737}"/>
    <cellStyle name="Cálculo 4 3 7 3 2" xfId="25380" xr:uid="{6FE8B694-EA57-44C2-B496-ECB4417F5B93}"/>
    <cellStyle name="Cálculo 4 3 7 4" xfId="7385" xr:uid="{5CAD9F01-2CA5-4B41-9F34-276740CCA6D7}"/>
    <cellStyle name="Cálculo 4 3 7 4 2" xfId="22493" xr:uid="{90B158FE-B8F7-4353-9915-602E68572F9A}"/>
    <cellStyle name="Cálculo 4 3 7 5" xfId="18998" xr:uid="{1DFADB3C-2249-42B7-A163-98024748A36D}"/>
    <cellStyle name="Cálculo 4 3 8" xfId="4455" xr:uid="{DBC2DA73-7B4D-4B65-9855-63BCC19CA01B}"/>
    <cellStyle name="Cálculo 4 3 8 2" xfId="10837" xr:uid="{92731C98-154E-4163-A664-B814B3E5CD27}"/>
    <cellStyle name="Cálculo 4 3 8 2 2" xfId="25945" xr:uid="{B734C478-9214-449A-A86E-56392305F624}"/>
    <cellStyle name="Cálculo 4 3 8 3" xfId="16035" xr:uid="{5F29C6EF-3EBC-44E2-8949-E5C4750EFF34}"/>
    <cellStyle name="Cálculo 4 3 8 3 2" xfId="31143" xr:uid="{351561EE-7E87-4694-B052-8BEC3907E672}"/>
    <cellStyle name="Cálculo 4 3 8 4" xfId="19563" xr:uid="{5C5818A1-B085-4AA9-82D7-4787FAAF3680}"/>
    <cellStyle name="Cálculo 4 3 9" xfId="8319" xr:uid="{B5BCEF62-E50C-46B3-909A-910C70FD0FCE}"/>
    <cellStyle name="Cálculo 4 3 9 2" xfId="23427" xr:uid="{9A5E89B2-B7AE-4C5D-B627-5020BD76587C}"/>
    <cellStyle name="Cálculo 4 4" xfId="2055" xr:uid="{A25E5D88-20FA-4777-8F80-37F1CD8EF489}"/>
    <cellStyle name="Cálculo 4 4 10" xfId="9245" xr:uid="{FFE1F726-2236-4320-93CF-455A9EA34C32}"/>
    <cellStyle name="Cálculo 4 4 10 2" xfId="24353" xr:uid="{5777B5E6-580B-4321-AA49-C5570AA367BD}"/>
    <cellStyle name="Cálculo 4 4 11" xfId="15227" xr:uid="{49CF1882-4DDD-4D1D-8B10-E4E03EF56105}"/>
    <cellStyle name="Cálculo 4 4 11 2" xfId="30335" xr:uid="{2044886A-43FA-421A-9114-73DC277B29A1}"/>
    <cellStyle name="Cálculo 4 4 12" xfId="17280" xr:uid="{46B3F604-6013-40B1-BB5A-47AD5B537F91}"/>
    <cellStyle name="Cálculo 4 4 2" xfId="2562" xr:uid="{24C43F8B-9782-4250-901B-1521E93FFFD8}"/>
    <cellStyle name="Cálculo 4 4 2 2" xfId="5199" xr:uid="{BEC42FC0-7EEE-4275-BF0D-C98377D21538}"/>
    <cellStyle name="Cálculo 4 4 2 2 2" xfId="11563" xr:uid="{785292BC-FC5C-426B-A445-4DE4F8812F0E}"/>
    <cellStyle name="Cálculo 4 4 2 2 2 2" xfId="26671" xr:uid="{49EDB165-CF78-4976-97A3-A66A756FCB56}"/>
    <cellStyle name="Cálculo 4 4 2 2 3" xfId="7972" xr:uid="{1D08292A-E597-4B2C-AA83-A05AAEF6D567}"/>
    <cellStyle name="Cálculo 4 4 2 2 3 2" xfId="23080" xr:uid="{C4BC4A34-BE9A-47A0-96C6-E7512DC7E866}"/>
    <cellStyle name="Cálculo 4 4 2 2 4" xfId="20307" xr:uid="{131AF78D-6B50-41A8-A323-228D34DE0D9D}"/>
    <cellStyle name="Cálculo 4 4 2 3" xfId="9029" xr:uid="{5630BB01-2488-4941-8FBF-2C19F4EE76EA}"/>
    <cellStyle name="Cálculo 4 4 2 3 2" xfId="24137" xr:uid="{11BF4CC7-580F-49B5-9116-C90D2E321D43}"/>
    <cellStyle name="Cálculo 4 4 2 4" xfId="15704" xr:uid="{206191D0-E704-4A92-B0A8-58089ECBFFE2}"/>
    <cellStyle name="Cálculo 4 4 2 4 2" xfId="30812" xr:uid="{284FF823-FBAD-48BE-A020-A780EEE99571}"/>
    <cellStyle name="Cálculo 4 4 2 5" xfId="15761" xr:uid="{9D9267DF-FF40-4EFF-B625-331549DD83D8}"/>
    <cellStyle name="Cálculo 4 4 2 5 2" xfId="30869" xr:uid="{83BA6F3D-2C57-464D-8E7A-5A6641F09737}"/>
    <cellStyle name="Cálculo 4 4 2 6" xfId="17670" xr:uid="{D2BF59CC-EC51-4C64-8C70-67F6D057A228}"/>
    <cellStyle name="Cálculo 4 4 3" xfId="2815" xr:uid="{2563D19B-540B-4E5A-A5CA-7B6DBA8B98AB}"/>
    <cellStyle name="Cálculo 4 4 3 2" xfId="5452" xr:uid="{D4F2E5AB-F351-46D7-ACAC-D408F1DB853F}"/>
    <cellStyle name="Cálculo 4 4 3 2 2" xfId="15971" xr:uid="{DAF1CEFC-902F-414B-AB75-BD000628A237}"/>
    <cellStyle name="Cálculo 4 4 3 2 2 2" xfId="31079" xr:uid="{860B4ABD-DCB4-4A3F-B614-73E585CACD2A}"/>
    <cellStyle name="Cálculo 4 4 3 2 3" xfId="20560" xr:uid="{ECCB2782-6752-42D9-9608-97B2A573DD00}"/>
    <cellStyle name="Cálculo 4 4 3 3" xfId="15258" xr:uid="{0894F65F-EB74-4C50-B399-C2D71AB3AE61}"/>
    <cellStyle name="Cálculo 4 4 3 3 2" xfId="30366" xr:uid="{48CD7754-692D-402F-93E7-C25E27CB9E9A}"/>
    <cellStyle name="Cálculo 4 4 3 4" xfId="17923" xr:uid="{7BDC5075-2460-40E4-B907-E522654BBFE1}"/>
    <cellStyle name="Cálculo 4 4 4" xfId="3118" xr:uid="{7170CB2D-1EE3-459A-8B79-5FF577FC5315}"/>
    <cellStyle name="Cálculo 4 4 4 2" xfId="5755" xr:uid="{61038C72-8E2F-41F1-921F-61530D81B12C}"/>
    <cellStyle name="Cálculo 4 4 4 2 2" xfId="12066" xr:uid="{7580FCB1-C8D0-433C-B62A-C7C73AE72E6D}"/>
    <cellStyle name="Cálculo 4 4 4 2 2 2" xfId="27174" xr:uid="{1231D550-37EC-4F82-8627-E5E7540F5ABB}"/>
    <cellStyle name="Cálculo 4 4 4 2 3" xfId="15445" xr:uid="{0D7F7302-380D-4B9A-AC9B-2BF4FD7B3AF7}"/>
    <cellStyle name="Cálculo 4 4 4 2 3 2" xfId="30553" xr:uid="{B551C262-9A5E-4B81-A284-F482B0242DCC}"/>
    <cellStyle name="Cálculo 4 4 4 2 4" xfId="20863" xr:uid="{3DAB7FC3-B0A9-4812-9DFB-C52B1A332211}"/>
    <cellStyle name="Cálculo 4 4 4 3" xfId="9500" xr:uid="{CDCA12DF-1993-4306-9566-82EBCA9B2440}"/>
    <cellStyle name="Cálculo 4 4 4 3 2" xfId="24608" xr:uid="{2053715D-28E8-4DCB-A173-D1846AB63607}"/>
    <cellStyle name="Cálculo 4 4 4 4" xfId="13679" xr:uid="{240BE08B-8311-4B37-87A6-DD509C5CA147}"/>
    <cellStyle name="Cálculo 4 4 4 4 2" xfId="28787" xr:uid="{35EEBD2E-815D-499F-B5ED-519ADBB5389E}"/>
    <cellStyle name="Cálculo 4 4 4 5" xfId="18226" xr:uid="{042310F3-63EA-4285-B102-BC6E323E8F31}"/>
    <cellStyle name="Cálculo 4 4 5" xfId="3444" xr:uid="{9D7CBDF5-12B3-4975-8C04-8CFAFA22BB7F}"/>
    <cellStyle name="Cálculo 4 4 5 2" xfId="6081" xr:uid="{505E1C07-0AB5-4DDA-9BA1-D65B67527786}"/>
    <cellStyle name="Cálculo 4 4 5 2 2" xfId="12392" xr:uid="{825BCF4D-5027-4CAB-A6CC-919FA20DC412}"/>
    <cellStyle name="Cálculo 4 4 5 2 2 2" xfId="27500" xr:uid="{1FEB4EAA-3DE3-4F80-9CF8-B31BA22B5027}"/>
    <cellStyle name="Cálculo 4 4 5 2 3" xfId="16356" xr:uid="{712C3B7D-7339-43A5-9400-9A9FFDC53E00}"/>
    <cellStyle name="Cálculo 4 4 5 2 3 2" xfId="31464" xr:uid="{E94B1056-56F7-4179-8459-228EC5A42193}"/>
    <cellStyle name="Cálculo 4 4 5 2 4" xfId="21189" xr:uid="{1032434E-6A3B-4585-8B2B-F7D35CC16D37}"/>
    <cellStyle name="Cálculo 4 4 5 3" xfId="9826" xr:uid="{9104993F-16B4-4486-98EA-C5420E3F7850}"/>
    <cellStyle name="Cálculo 4 4 5 3 2" xfId="24934" xr:uid="{6B73715A-FE47-4426-93D2-E4FF41B6E64B}"/>
    <cellStyle name="Cálculo 4 4 5 4" xfId="15136" xr:uid="{68E7CC4F-257C-432B-8ACB-FBB323059129}"/>
    <cellStyle name="Cálculo 4 4 5 4 2" xfId="30244" xr:uid="{3BD6F523-6672-4BD3-BFDA-6865DB6450E6}"/>
    <cellStyle name="Cálculo 4 4 5 5" xfId="18552" xr:uid="{9E8891B4-7C5C-45F7-95B9-7B20CBC02E49}"/>
    <cellStyle name="Cálculo 4 4 6" xfId="3750" xr:uid="{B7237EDA-2156-4724-AE40-03EEA8FBEBE0}"/>
    <cellStyle name="Cálculo 4 4 6 2" xfId="6387" xr:uid="{D4C04783-58DB-49E8-95EB-4F75B2E2767F}"/>
    <cellStyle name="Cálculo 4 4 6 2 2" xfId="12698" xr:uid="{0DE07056-665C-45CE-8064-EE248CB3E3C9}"/>
    <cellStyle name="Cálculo 4 4 6 2 2 2" xfId="27806" xr:uid="{BA9B31E9-92E9-464D-B4A3-601D30979B4F}"/>
    <cellStyle name="Cálculo 4 4 6 2 3" xfId="13805" xr:uid="{D332E869-AFF3-4D65-BC15-A4874EB6686F}"/>
    <cellStyle name="Cálculo 4 4 6 2 3 2" xfId="28913" xr:uid="{473E405B-FED2-43B9-8E93-37D7F13E1078}"/>
    <cellStyle name="Cálculo 4 4 6 2 4" xfId="21495" xr:uid="{850BF494-BC96-4942-88D5-30329934F90C}"/>
    <cellStyle name="Cálculo 4 4 6 3" xfId="10132" xr:uid="{71643C1B-7D38-4653-A7BD-CED0F7E81C62}"/>
    <cellStyle name="Cálculo 4 4 6 3 2" xfId="25240" xr:uid="{0CBDFD35-0872-4464-BB88-9F0ECB29F3BA}"/>
    <cellStyle name="Cálculo 4 4 6 4" xfId="14011" xr:uid="{76A3373E-668A-4239-AD21-4B4177744C19}"/>
    <cellStyle name="Cálculo 4 4 6 4 2" xfId="29119" xr:uid="{1AB43174-B880-4CDC-9D1D-A453A02882E0}"/>
    <cellStyle name="Cálculo 4 4 6 5" xfId="18858" xr:uid="{364021E5-01FB-4FAA-A374-B158048CECF9}"/>
    <cellStyle name="Cálculo 4 4 7" xfId="4127" xr:uid="{45170056-15BE-4736-871F-D04FEC72FDF1}"/>
    <cellStyle name="Cálculo 4 4 7 2" xfId="6764" xr:uid="{E5588584-83B5-482D-BB2F-80A18CAAC263}"/>
    <cellStyle name="Cálculo 4 4 7 2 2" xfId="13075" xr:uid="{EF25A829-0790-4A28-85CA-C309718CBD64}"/>
    <cellStyle name="Cálculo 4 4 7 2 2 2" xfId="28183" xr:uid="{6C6443FA-1961-4909-97AE-4EE3B830E520}"/>
    <cellStyle name="Cálculo 4 4 7 2 3" xfId="16749" xr:uid="{C123244C-6C12-4374-A913-C7A71CC0F450}"/>
    <cellStyle name="Cálculo 4 4 7 2 3 2" xfId="31857" xr:uid="{EA977BDB-CD98-40D1-8CD4-DEAE6085C48E}"/>
    <cellStyle name="Cálculo 4 4 7 2 4" xfId="21872" xr:uid="{2DE29561-4E48-4D97-AE8B-FB2CC7D8B131}"/>
    <cellStyle name="Cálculo 4 4 7 3" xfId="10509" xr:uid="{E5865302-AA9D-4452-96F5-BDF78AA9E15B}"/>
    <cellStyle name="Cálculo 4 4 7 3 2" xfId="25617" xr:uid="{92DF84A0-B9E7-4BA8-A71F-4756E2639E1A}"/>
    <cellStyle name="Cálculo 4 4 7 4" xfId="15610" xr:uid="{E7150DCF-36A2-4AA9-982C-359D6F7CA664}"/>
    <cellStyle name="Cálculo 4 4 7 4 2" xfId="30718" xr:uid="{613880CE-92CE-4B9A-A3EE-8919E84E981C}"/>
    <cellStyle name="Cálculo 4 4 7 5" xfId="19235" xr:uid="{36A6E0B4-57AD-4D76-8290-70F40114FBE7}"/>
    <cellStyle name="Cálculo 4 4 8" xfId="4692" xr:uid="{CA4D4A38-A6B3-404E-9F4A-8FE95A0ACEA5}"/>
    <cellStyle name="Cálculo 4 4 8 2" xfId="11074" xr:uid="{1BFABB12-150C-4A5F-B253-7E4097B328E2}"/>
    <cellStyle name="Cálculo 4 4 8 2 2" xfId="26182" xr:uid="{17F30A2F-8C1F-4552-B740-159E20ABA7FC}"/>
    <cellStyle name="Cálculo 4 4 8 3" xfId="9240" xr:uid="{5E0A8576-0C9C-4750-995A-19780CB3B3BD}"/>
    <cellStyle name="Cálculo 4 4 8 3 2" xfId="24348" xr:uid="{50109C08-8804-4D51-AB16-24B0080003EF}"/>
    <cellStyle name="Cálculo 4 4 8 4" xfId="19800" xr:uid="{2CDE8171-C125-4375-9570-A4E15998E0C8}"/>
    <cellStyle name="Cálculo 4 4 9" xfId="8553" xr:uid="{DF58A968-CEC9-4356-A439-2F0341E54110}"/>
    <cellStyle name="Cálculo 4 4 9 2" xfId="23661" xr:uid="{B533B3D1-F45B-4A3F-9DA7-28657D9ADBA8}"/>
    <cellStyle name="Cálculo 4 5" xfId="2066" xr:uid="{FF5ED480-8019-495B-807F-BE58C872174D}"/>
    <cellStyle name="Cálculo 4 5 10" xfId="7548" xr:uid="{148E104C-4119-493E-90C1-9B9ABF73C2DE}"/>
    <cellStyle name="Cálculo 4 5 10 2" xfId="22656" xr:uid="{BAEA918E-BA8A-4EE9-AD9D-FA7DF5FD653F}"/>
    <cellStyle name="Cálculo 4 5 11" xfId="17291" xr:uid="{9E11E83D-F912-40A6-B2EC-5405A161329C}"/>
    <cellStyle name="Cálculo 4 5 2" xfId="2826" xr:uid="{90B831D9-0111-41AE-BCB9-389E3FD50413}"/>
    <cellStyle name="Cálculo 4 5 2 2" xfId="5463" xr:uid="{1EDC48FE-75C2-41F2-8267-A3CDD128E4C6}"/>
    <cellStyle name="Cálculo 4 5 2 2 2" xfId="7343" xr:uid="{8F692DE3-EA70-44CD-937B-88597F632AB7}"/>
    <cellStyle name="Cálculo 4 5 2 2 2 2" xfId="22451" xr:uid="{F265B501-57C5-41AC-A4A8-F8C557F2FA04}"/>
    <cellStyle name="Cálculo 4 5 2 2 3" xfId="20571" xr:uid="{E4159791-77C0-4BB2-A6A1-E77B3B6657AB}"/>
    <cellStyle name="Cálculo 4 5 2 3" xfId="13663" xr:uid="{2CB6727B-1D22-464C-AD81-5F4D4627051D}"/>
    <cellStyle name="Cálculo 4 5 2 3 2" xfId="28771" xr:uid="{6F615799-34C3-496B-8216-19153F55634B}"/>
    <cellStyle name="Cálculo 4 5 2 4" xfId="17934" xr:uid="{6CFFC138-12FF-4CA8-A463-991A4F704FD2}"/>
    <cellStyle name="Cálculo 4 5 3" xfId="3129" xr:uid="{A015BFA1-D009-4DB6-805F-CD565F0473E0}"/>
    <cellStyle name="Cálculo 4 5 3 2" xfId="5766" xr:uid="{17D2125E-6399-4EFC-849A-26063EE8CDE5}"/>
    <cellStyle name="Cálculo 4 5 3 2 2" xfId="12077" xr:uid="{9F934DCB-E0A0-4BFB-8F63-A93B5B148A96}"/>
    <cellStyle name="Cálculo 4 5 3 2 2 2" xfId="27185" xr:uid="{2E9882CC-C31F-4236-A9A5-9B05A3DAC121}"/>
    <cellStyle name="Cálculo 4 5 3 2 3" xfId="16338" xr:uid="{C5BE45C2-C808-4244-8C91-1EFB7F745906}"/>
    <cellStyle name="Cálculo 4 5 3 2 3 2" xfId="31446" xr:uid="{D35597D0-1B87-4F3E-A177-3FF03B8C3C3E}"/>
    <cellStyle name="Cálculo 4 5 3 2 4" xfId="20874" xr:uid="{7181EDAD-A776-477C-AF69-A2138135D0AD}"/>
    <cellStyle name="Cálculo 4 5 3 3" xfId="9511" xr:uid="{7B60F9EA-CA63-41B3-9EE3-447587023D7C}"/>
    <cellStyle name="Cálculo 4 5 3 3 2" xfId="24619" xr:uid="{2AF2BA7A-5700-4828-8458-9EA5DDBA347E}"/>
    <cellStyle name="Cálculo 4 5 3 4" xfId="14924" xr:uid="{688CA396-E908-405E-95A1-354B3786954C}"/>
    <cellStyle name="Cálculo 4 5 3 4 2" xfId="30032" xr:uid="{3B362B06-AD66-41AC-9AC0-A079E27061CE}"/>
    <cellStyle name="Cálculo 4 5 3 5" xfId="18237" xr:uid="{06B648F0-F4C9-4BAA-9E2F-D20BD5D7F907}"/>
    <cellStyle name="Cálculo 4 5 4" xfId="3455" xr:uid="{65946DBA-9D94-4606-8469-8B3107D54C6C}"/>
    <cellStyle name="Cálculo 4 5 4 2" xfId="6092" xr:uid="{9B495167-97AE-4745-BB50-A296A03A7DE1}"/>
    <cellStyle name="Cálculo 4 5 4 2 2" xfId="12403" xr:uid="{92B9E720-247A-4EBD-B381-450D3C4A5F50}"/>
    <cellStyle name="Cálculo 4 5 4 2 2 2" xfId="27511" xr:uid="{A7983062-1BF7-42C2-96DA-FE2C89B40B2C}"/>
    <cellStyle name="Cálculo 4 5 4 2 3" xfId="7105" xr:uid="{01EA2583-196B-4BD8-B78F-7FA8D97B4AB6}"/>
    <cellStyle name="Cálculo 4 5 4 2 3 2" xfId="22213" xr:uid="{E9D8988D-579F-4DC5-B4EA-BFBE77DBBD7F}"/>
    <cellStyle name="Cálculo 4 5 4 2 4" xfId="21200" xr:uid="{C45420F9-1E43-4D96-8294-B47AF051E620}"/>
    <cellStyle name="Cálculo 4 5 4 3" xfId="9837" xr:uid="{749AAEFE-1F1F-4302-9B04-6D5B21F18979}"/>
    <cellStyle name="Cálculo 4 5 4 3 2" xfId="24945" xr:uid="{B259A011-0CD2-46A3-A161-CDB7B16AA9F0}"/>
    <cellStyle name="Cálculo 4 5 4 4" xfId="7569" xr:uid="{F05B863F-B0ED-473E-8F92-5A9DAF3A1ABD}"/>
    <cellStyle name="Cálculo 4 5 4 4 2" xfId="22677" xr:uid="{35CE56FD-94BD-48B2-AD1A-DC383054C0C0}"/>
    <cellStyle name="Cálculo 4 5 4 5" xfId="18563" xr:uid="{9EF438FA-CCEC-47A0-BF4D-A469C8E108C6}"/>
    <cellStyle name="Cálculo 4 5 5" xfId="3761" xr:uid="{57EFEFCC-5608-4460-B562-97458982135D}"/>
    <cellStyle name="Cálculo 4 5 5 2" xfId="6398" xr:uid="{EB090380-6D95-492C-BCC8-2FD999790122}"/>
    <cellStyle name="Cálculo 4 5 5 2 2" xfId="12709" xr:uid="{C7607ED5-4DA8-4237-96C6-9A3622E370A1}"/>
    <cellStyle name="Cálculo 4 5 5 2 2 2" xfId="27817" xr:uid="{6B15DBCE-77DE-4021-9953-9CE552E0BB06}"/>
    <cellStyle name="Cálculo 4 5 5 2 3" xfId="16071" xr:uid="{36B9919E-A627-4946-946D-562F612A651F}"/>
    <cellStyle name="Cálculo 4 5 5 2 3 2" xfId="31179" xr:uid="{5080DF55-35EA-4079-983D-21FB097552CD}"/>
    <cellStyle name="Cálculo 4 5 5 2 4" xfId="21506" xr:uid="{DBC5499A-97C8-4078-A4E9-7705F7EB0B37}"/>
    <cellStyle name="Cálculo 4 5 5 3" xfId="10143" xr:uid="{74E6982D-4B59-4A3C-B3BE-555786D18CFE}"/>
    <cellStyle name="Cálculo 4 5 5 3 2" xfId="25251" xr:uid="{CEF407AF-72E9-42B4-BB28-DA0D1B4C9EFF}"/>
    <cellStyle name="Cálculo 4 5 5 4" xfId="13485" xr:uid="{D428F553-ED13-4314-96CB-58485F5DC3A0}"/>
    <cellStyle name="Cálculo 4 5 5 4 2" xfId="28593" xr:uid="{A8C44A31-F3D5-483C-8080-7E1955F04773}"/>
    <cellStyle name="Cálculo 4 5 5 5" xfId="18869" xr:uid="{A4BA1FAE-09EF-47CB-87BF-9B26EAC92DD2}"/>
    <cellStyle name="Cálculo 4 5 6" xfId="4138" xr:uid="{5057F39C-DFBB-47DA-A322-7BB7C242B23C}"/>
    <cellStyle name="Cálculo 4 5 6 2" xfId="6775" xr:uid="{9344C2CC-3D4A-4225-BBE4-84CEB84DC524}"/>
    <cellStyle name="Cálculo 4 5 6 2 2" xfId="13086" xr:uid="{AB3B8E57-12C4-4BF0-ACB4-2FEFFF1BCCA5}"/>
    <cellStyle name="Cálculo 4 5 6 2 2 2" xfId="28194" xr:uid="{7D7C81A0-5FF8-48F3-B9C1-23DC39162FA0}"/>
    <cellStyle name="Cálculo 4 5 6 2 3" xfId="16760" xr:uid="{077DF5E4-B377-4EAB-B6F2-D7F62F6E0AB8}"/>
    <cellStyle name="Cálculo 4 5 6 2 3 2" xfId="31868" xr:uid="{11D5AD2B-F7F9-4F12-8CDB-61DEA2286D10}"/>
    <cellStyle name="Cálculo 4 5 6 2 4" xfId="21883" xr:uid="{C93CFCCF-C343-4C63-AF17-4ED3C84D7E05}"/>
    <cellStyle name="Cálculo 4 5 6 3" xfId="10520" xr:uid="{B0801B5D-1B34-4C11-8E41-1A491EC86A46}"/>
    <cellStyle name="Cálculo 4 5 6 3 2" xfId="25628" xr:uid="{DF69A096-F77E-4F9C-BE60-D3BAD146D0E8}"/>
    <cellStyle name="Cálculo 4 5 6 4" xfId="16087" xr:uid="{069A1328-733E-493C-9D3A-8ECBE99B470A}"/>
    <cellStyle name="Cálculo 4 5 6 4 2" xfId="31195" xr:uid="{7D53F0A8-F973-4B66-BEC8-70EA0B4B5CC7}"/>
    <cellStyle name="Cálculo 4 5 6 5" xfId="19246" xr:uid="{0F9E812E-7AEA-403E-932D-2D380C10FBC6}"/>
    <cellStyle name="Cálculo 4 5 7" xfId="4703" xr:uid="{A48CED30-4D0D-40A0-B4FD-14D08AD8FBBC}"/>
    <cellStyle name="Cálculo 4 5 7 2" xfId="11085" xr:uid="{6EBD2286-662B-4CB2-A374-99C84143A984}"/>
    <cellStyle name="Cálculo 4 5 7 2 2" xfId="26193" xr:uid="{5229E404-8605-46ED-B0C7-B463A9EF8ED9}"/>
    <cellStyle name="Cálculo 4 5 7 3" xfId="14734" xr:uid="{EEC8F89E-7838-489B-897A-EE5ACC2ABC37}"/>
    <cellStyle name="Cálculo 4 5 7 3 2" xfId="29842" xr:uid="{7A06205D-A8E3-41C6-A2BB-EE7E7D64EC54}"/>
    <cellStyle name="Cálculo 4 5 7 4" xfId="19811" xr:uid="{255B5FFD-EE86-4601-A757-38E2E4574687}"/>
    <cellStyle name="Cálculo 4 5 8" xfId="8564" xr:uid="{372974DD-2F19-4017-81B6-77F2FD95A01D}"/>
    <cellStyle name="Cálculo 4 5 8 2" xfId="23672" xr:uid="{770D9952-8378-4470-819B-3287EB104A70}"/>
    <cellStyle name="Cálculo 4 5 9" xfId="16085" xr:uid="{EEE98D12-AE83-44B9-8B35-B7B5874FACB6}"/>
    <cellStyle name="Cálculo 4 5 9 2" xfId="31193" xr:uid="{ADEC277C-7DB1-41F2-8DDC-9D727B75BBD9}"/>
    <cellStyle name="Cálculo 5" xfId="762" xr:uid="{00000000-0005-0000-0000-0000FA020000}"/>
    <cellStyle name="Cálculo 5 2" xfId="1836" xr:uid="{6C4456E4-A316-4034-ABF3-04BA50AAA17E}"/>
    <cellStyle name="Cálculo 5 2 10" xfId="8337" xr:uid="{D4CDC6CC-1304-4875-9AD4-16306AC489B3}"/>
    <cellStyle name="Cálculo 5 2 10 2" xfId="23445" xr:uid="{D0E8D6EA-0010-460E-AEC9-117396996950}"/>
    <cellStyle name="Cálculo 5 2 11" xfId="9159" xr:uid="{692BD2FA-5AF7-4489-9298-C493ADB4B46E}"/>
    <cellStyle name="Cálculo 5 2 11 2" xfId="24267" xr:uid="{096B2C66-80F7-440A-8ADF-12C732DDD4C1}"/>
    <cellStyle name="Cálculo 5 2 12" xfId="15612" xr:uid="{D6A48FC5-DEB7-4354-9AF8-9D0597542F45}"/>
    <cellStyle name="Cálculo 5 2 12 2" xfId="30720" xr:uid="{199303AB-6AD7-41C2-9946-13BF3BE377DE}"/>
    <cellStyle name="Cálculo 5 2 13" xfId="17061" xr:uid="{92FEF9D0-3FB3-45EF-8B60-8203AB508D8C}"/>
    <cellStyle name="Cálculo 5 2 2" xfId="2396" xr:uid="{A94B60C5-9D43-42D4-BBC1-454FF211BBC7}"/>
    <cellStyle name="Cálculo 5 2 2 2" xfId="5033" xr:uid="{9159ED46-94F0-445B-B392-C1719589BA9B}"/>
    <cellStyle name="Cálculo 5 2 2 2 2" xfId="11397" xr:uid="{D732ED5E-3F13-4AF3-A374-1BA5C691C5D2}"/>
    <cellStyle name="Cálculo 5 2 2 2 2 2" xfId="26505" xr:uid="{108A20DD-8888-4857-941E-BC01637FF847}"/>
    <cellStyle name="Cálculo 5 2 2 2 3" xfId="16524" xr:uid="{37A80917-366C-4379-8E11-BDC0FADCBC9E}"/>
    <cellStyle name="Cálculo 5 2 2 2 3 2" xfId="31632" xr:uid="{0F1A274E-606C-45AD-9091-35FDE5281A4B}"/>
    <cellStyle name="Cálculo 5 2 2 2 4" xfId="20141" xr:uid="{A85947F3-64F6-40D8-B6B9-07E094EDE349}"/>
    <cellStyle name="Cálculo 5 2 2 3" xfId="8863" xr:uid="{A3C220E9-14A1-40C7-B10D-8F8B99CADD01}"/>
    <cellStyle name="Cálculo 5 2 2 3 2" xfId="23971" xr:uid="{44480D47-B68C-453E-A097-354C2DC65D1D}"/>
    <cellStyle name="Cálculo 5 2 3" xfId="2224" xr:uid="{05C0EA85-1935-4E30-B4FC-D8CF5498E66C}"/>
    <cellStyle name="Cálculo 5 2 3 2" xfId="4861" xr:uid="{9856F8D5-87B5-4A69-99A2-E33A7634CFC5}"/>
    <cellStyle name="Cálculo 5 2 3 2 2" xfId="14686" xr:uid="{13168FB5-D9A4-44DF-A3DA-02878B143342}"/>
    <cellStyle name="Cálculo 5 2 3 2 2 2" xfId="29794" xr:uid="{31F44C90-94CE-4FB3-8C78-A1A4EBB72D17}"/>
    <cellStyle name="Cálculo 5 2 3 2 3" xfId="19969" xr:uid="{0FE6056D-EFB9-4328-BD73-91E204ED9244}"/>
    <cellStyle name="Cálculo 5 2 3 3" xfId="14159" xr:uid="{4BAB4167-F934-461D-9217-8AE9D2814C66}"/>
    <cellStyle name="Cálculo 5 2 3 3 2" xfId="29267" xr:uid="{C42F885C-518C-4EBA-AFA1-3A4E931B0902}"/>
    <cellStyle name="Cálculo 5 2 3 4" xfId="17449" xr:uid="{8BCE0CE2-526C-442C-8359-EC71F9422196}"/>
    <cellStyle name="Cálculo 5 2 4" xfId="2930" xr:uid="{2A3D755B-8984-4F15-AAF1-F8DE2CA596A3}"/>
    <cellStyle name="Cálculo 5 2 4 2" xfId="5567" xr:uid="{F6F4C281-8792-4E12-B7D0-499BEF779DBF}"/>
    <cellStyle name="Cálculo 5 2 4 2 2" xfId="11878" xr:uid="{773703F4-55B7-4675-AE71-C51DD65F8947}"/>
    <cellStyle name="Cálculo 5 2 4 2 2 2" xfId="26986" xr:uid="{6642286D-21C3-4D17-9758-FECE03090963}"/>
    <cellStyle name="Cálculo 5 2 4 2 3" xfId="14804" xr:uid="{C0931182-835A-4A05-8FB4-1A0B4407482D}"/>
    <cellStyle name="Cálculo 5 2 4 2 3 2" xfId="29912" xr:uid="{2A41320D-E753-4B1C-9022-CB2521334666}"/>
    <cellStyle name="Cálculo 5 2 4 2 4" xfId="20675" xr:uid="{90F3202E-C7CF-4D86-A431-9417D19750A6}"/>
    <cellStyle name="Cálculo 5 2 4 3" xfId="9312" xr:uid="{1D0ED3C7-5742-4EFE-9D24-AFA781D7A473}"/>
    <cellStyle name="Cálculo 5 2 4 3 2" xfId="24420" xr:uid="{5BFDF675-81CC-420D-8A0A-C89634D72163}"/>
    <cellStyle name="Cálculo 5 2 4 4" xfId="8462" xr:uid="{92E3380B-2664-4827-804E-87ADB788AC02}"/>
    <cellStyle name="Cálculo 5 2 4 4 2" xfId="23570" xr:uid="{45F8D9F5-6CBB-4791-8E74-1DD51C3A1CF8}"/>
    <cellStyle name="Cálculo 5 2 4 5" xfId="18038" xr:uid="{17D2DAE3-1A8E-43E7-A007-0E2F00579841}"/>
    <cellStyle name="Cálculo 5 2 5" xfId="3256" xr:uid="{03652A6B-BD2A-4A17-8341-F4911C694451}"/>
    <cellStyle name="Cálculo 5 2 5 2" xfId="5893" xr:uid="{02BF4207-8EEB-4513-97AC-3E4D722FFAAF}"/>
    <cellStyle name="Cálculo 5 2 5 2 2" xfId="12204" xr:uid="{15D53433-695E-4E66-927E-2A545DA8AA36}"/>
    <cellStyle name="Cálculo 5 2 5 2 2 2" xfId="27312" xr:uid="{4B757883-4272-4840-A3C9-9728BBFE599B}"/>
    <cellStyle name="Cálculo 5 2 5 2 3" xfId="15586" xr:uid="{CE479EC7-3BFC-408A-B6F9-26732C90E95E}"/>
    <cellStyle name="Cálculo 5 2 5 2 3 2" xfId="30694" xr:uid="{24FF6142-8C52-421B-A56C-CE708C4B4547}"/>
    <cellStyle name="Cálculo 5 2 5 2 4" xfId="21001" xr:uid="{CB6D9B09-13A7-44D0-B906-120F5CFF3D22}"/>
    <cellStyle name="Cálculo 5 2 5 3" xfId="9638" xr:uid="{0C0A1C05-83D9-4B9B-BAF8-D898CED8D3B1}"/>
    <cellStyle name="Cálculo 5 2 5 3 2" xfId="24746" xr:uid="{AA3A3481-5369-477D-956F-FAB37D3E11CE}"/>
    <cellStyle name="Cálculo 5 2 5 4" xfId="16315" xr:uid="{3A3B0942-5104-4580-8B39-3FF5DDF081CC}"/>
    <cellStyle name="Cálculo 5 2 5 4 2" xfId="31423" xr:uid="{9F6DDBC0-EF44-4F02-AAED-05567F7BD10D}"/>
    <cellStyle name="Cálculo 5 2 5 5" xfId="18364" xr:uid="{5F964F1E-470D-4C35-86F4-4AF2F94F0BF5}"/>
    <cellStyle name="Cálculo 5 2 6" xfId="3562" xr:uid="{5ED6C2CB-7DBD-408F-95C5-068BD883BEDE}"/>
    <cellStyle name="Cálculo 5 2 6 2" xfId="6199" xr:uid="{4FB24871-BFE0-4553-897D-A1ADA9301CA5}"/>
    <cellStyle name="Cálculo 5 2 6 2 2" xfId="12510" xr:uid="{C0B3A145-01C5-43F9-894C-78A875E60CC8}"/>
    <cellStyle name="Cálculo 5 2 6 2 2 2" xfId="27618" xr:uid="{2339C632-1EB6-472F-93AF-82C067774DA2}"/>
    <cellStyle name="Cálculo 5 2 6 2 3" xfId="15222" xr:uid="{78FDCAB0-58B4-402F-9E19-73FD18EC4C05}"/>
    <cellStyle name="Cálculo 5 2 6 2 3 2" xfId="30330" xr:uid="{62919CBF-EBDB-49F6-8586-EFC710EE04C7}"/>
    <cellStyle name="Cálculo 5 2 6 2 4" xfId="21307" xr:uid="{97C1CD35-4734-414C-A7F2-F63965A2CA82}"/>
    <cellStyle name="Cálculo 5 2 6 3" xfId="9944" xr:uid="{C16785E1-AA60-44E2-B4AB-DA08CBC85329}"/>
    <cellStyle name="Cálculo 5 2 6 3 2" xfId="25052" xr:uid="{082305D2-BBAE-41FC-B59B-D7D3F93B42D0}"/>
    <cellStyle name="Cálculo 5 2 6 4" xfId="15096" xr:uid="{187D2A4B-1877-41C3-ACB6-48240934197F}"/>
    <cellStyle name="Cálculo 5 2 6 4 2" xfId="30204" xr:uid="{7B8E2554-AE1B-4DC6-A779-B27ED7AF3E61}"/>
    <cellStyle name="Cálculo 5 2 6 5" xfId="18670" xr:uid="{68A10669-FB93-4B9F-AD1A-8F26D76BD909}"/>
    <cellStyle name="Cálculo 5 2 7" xfId="3908" xr:uid="{F310302F-554F-4442-A871-4139645DB843}"/>
    <cellStyle name="Cálculo 5 2 7 2" xfId="6545" xr:uid="{30FED83F-E6D2-4D0E-9672-5F5E7BA93376}"/>
    <cellStyle name="Cálculo 5 2 7 2 2" xfId="12856" xr:uid="{10DC4C75-2599-42F2-9616-82028FB758EB}"/>
    <cellStyle name="Cálculo 5 2 7 2 2 2" xfId="27964" xr:uid="{94FB6A81-439C-4071-A484-2CF33398EA3C}"/>
    <cellStyle name="Cálculo 5 2 7 2 3" xfId="16339" xr:uid="{46E50E3E-4C3B-40CE-AE47-EF3B95C876D5}"/>
    <cellStyle name="Cálculo 5 2 7 2 3 2" xfId="31447" xr:uid="{4C452278-8BCB-4767-A06F-3E9A49914BFA}"/>
    <cellStyle name="Cálculo 5 2 7 2 4" xfId="21653" xr:uid="{41F3FF40-4D10-4E68-B74D-23B7E7EBFE41}"/>
    <cellStyle name="Cálculo 5 2 7 3" xfId="10290" xr:uid="{69DBD20F-19E3-4BE0-A9CB-56AA7C088BE7}"/>
    <cellStyle name="Cálculo 5 2 7 3 2" xfId="25398" xr:uid="{830D764F-8DDA-4ABB-BC20-C086CBB15296}"/>
    <cellStyle name="Cálculo 5 2 7 4" xfId="13764" xr:uid="{53F977B9-68EE-4C41-BF42-E29AFF6B41E0}"/>
    <cellStyle name="Cálculo 5 2 7 4 2" xfId="28872" xr:uid="{765AA658-04B7-47EA-8D1C-0CC7BE6A16F1}"/>
    <cellStyle name="Cálculo 5 2 7 5" xfId="19016" xr:uid="{DF795CD5-E396-49C6-A4E6-BE0D7A30BD4F}"/>
    <cellStyle name="Cálculo 5 2 8" xfId="4272" xr:uid="{479959A9-7860-4C42-9DC7-76F280D90704}"/>
    <cellStyle name="Cálculo 5 2 8 2" xfId="6909" xr:uid="{81493305-722B-441D-B812-D3A87F620884}"/>
    <cellStyle name="Cálculo 5 2 8 2 2" xfId="13220" xr:uid="{6AD5C5A3-304E-4EFF-B9C8-202CF6084F27}"/>
    <cellStyle name="Cálculo 5 2 8 2 2 2" xfId="28328" xr:uid="{82813408-1094-498E-81A1-0FA3D02D099D}"/>
    <cellStyle name="Cálculo 5 2 8 2 3" xfId="16884" xr:uid="{9F586ABD-3B3F-4154-BDBF-FA8FF26F886A}"/>
    <cellStyle name="Cálculo 5 2 8 2 3 2" xfId="31992" xr:uid="{EA21DECF-CA81-40AF-B9CE-DCBBCBA34DFE}"/>
    <cellStyle name="Cálculo 5 2 8 2 4" xfId="22017" xr:uid="{8DF0070F-F13F-4A0B-B3AD-91A10A96EFC2}"/>
    <cellStyle name="Cálculo 5 2 8 3" xfId="10654" xr:uid="{6B5687EC-4E4E-4FA2-BFC1-955854D73BC3}"/>
    <cellStyle name="Cálculo 5 2 8 3 2" xfId="25762" xr:uid="{29F5AB40-333F-41EA-A4B7-4567286FE392}"/>
    <cellStyle name="Cálculo 5 2 8 4" xfId="13760" xr:uid="{8ED1789E-9ADC-4D72-89C1-C35651183D2A}"/>
    <cellStyle name="Cálculo 5 2 8 4 2" xfId="28868" xr:uid="{1DDF8D3B-AD67-4A2C-8BC1-D3D4F43320AB}"/>
    <cellStyle name="Cálculo 5 2 8 5" xfId="19380" xr:uid="{B5380647-CCAF-4EA7-B79C-0D169066BB9F}"/>
    <cellStyle name="Cálculo 5 2 9" xfId="4473" xr:uid="{C725D3FC-2152-4A17-AA9C-A77A2EA6DA67}"/>
    <cellStyle name="Cálculo 5 2 9 2" xfId="10855" xr:uid="{E8031841-4F5B-4291-842A-2707215D74C4}"/>
    <cellStyle name="Cálculo 5 2 9 2 2" xfId="25963" xr:uid="{78DA7707-1215-4A89-B55F-25DBCB0F443C}"/>
    <cellStyle name="Cálculo 5 2 9 3" xfId="7918" xr:uid="{255543E2-1B6E-42DF-8AFC-579F7D30B40A}"/>
    <cellStyle name="Cálculo 5 2 9 3 2" xfId="23026" xr:uid="{4CAB0B1A-CD42-4EC3-BAB7-2505F033AE33}"/>
    <cellStyle name="Cálculo 5 2 9 4" xfId="19581" xr:uid="{BEE85398-8188-4818-94EC-2B22EA5DD251}"/>
    <cellStyle name="Cálculo 5 3" xfId="1819" xr:uid="{5653B08F-57AB-4847-B2A7-15A2FBFD1C03}"/>
    <cellStyle name="Cálculo 5 3 10" xfId="11238" xr:uid="{598C15E0-5987-47E7-A47C-522DE5AEB13D}"/>
    <cellStyle name="Cálculo 5 3 10 2" xfId="26346" xr:uid="{558E17C7-08B3-43DF-A1A1-B72268F73F69}"/>
    <cellStyle name="Cálculo 5 3 11" xfId="13508" xr:uid="{AEC31384-4D21-44ED-8810-7C36C9B018D7}"/>
    <cellStyle name="Cálculo 5 3 11 2" xfId="28616" xr:uid="{274FCE02-087D-4234-A325-C2EA045C3819}"/>
    <cellStyle name="Cálculo 5 3 12" xfId="17044" xr:uid="{BEA1A6D5-A5D3-4D17-86BF-EA54622E9E2A}"/>
    <cellStyle name="Cálculo 5 3 2" xfId="2379" xr:uid="{38C72231-581F-4319-B7BE-8F1E2F03C2FF}"/>
    <cellStyle name="Cálculo 5 3 2 2" xfId="5016" xr:uid="{C6313802-4C8B-462F-9838-5444AD91AAA3}"/>
    <cellStyle name="Cálculo 5 3 2 2 2" xfId="11380" xr:uid="{242AE8E7-A6D0-4256-A71D-105AD18EDD14}"/>
    <cellStyle name="Cálculo 5 3 2 2 2 2" xfId="26488" xr:uid="{43188B0F-2092-48B6-AF1E-58D4AFBB985D}"/>
    <cellStyle name="Cálculo 5 3 2 2 3" xfId="14621" xr:uid="{E3E27E58-FD4F-468D-A980-DEE1499E30AF}"/>
    <cellStyle name="Cálculo 5 3 2 2 3 2" xfId="29729" xr:uid="{15BFE32B-F89E-4EB0-9F23-247833FF5485}"/>
    <cellStyle name="Cálculo 5 3 2 2 4" xfId="20124" xr:uid="{3B146B1E-4540-4EAC-9B74-1F80E5C679A5}"/>
    <cellStyle name="Cálculo 5 3 2 3" xfId="8846" xr:uid="{8A57A496-D856-44FE-A07A-E52DD8C4BECB}"/>
    <cellStyle name="Cálculo 5 3 2 3 2" xfId="23954" xr:uid="{DBA9872A-D15D-4BAA-A113-FA9B9D8717B4}"/>
    <cellStyle name="Cálculo 5 3 2 4" xfId="15815" xr:uid="{5B95171B-F6B3-459A-9C6B-068D8461ED43}"/>
    <cellStyle name="Cálculo 5 3 2 4 2" xfId="30923" xr:uid="{81BDACA6-50EA-4587-AC2F-CDE4E9C36452}"/>
    <cellStyle name="Cálculo 5 3 2 5" xfId="7216" xr:uid="{EFCF62E4-5B26-4423-88B4-40815576E74E}"/>
    <cellStyle name="Cálculo 5 3 2 5 2" xfId="22324" xr:uid="{87B7F748-CB60-4D85-A6BD-0AC5F139E36C}"/>
    <cellStyle name="Cálculo 5 3 2 6" xfId="17587" xr:uid="{C8D15EE6-AAF3-4922-B531-938EDC3B8F62}"/>
    <cellStyle name="Cálculo 5 3 3" xfId="2241" xr:uid="{F3AA0B14-47CD-455C-A5A8-64B962809F02}"/>
    <cellStyle name="Cálculo 5 3 3 2" xfId="4878" xr:uid="{15536768-1E4A-425B-AE21-F6463EF08014}"/>
    <cellStyle name="Cálculo 5 3 3 2 2" xfId="7264" xr:uid="{922B9FF6-3FB4-45F4-9FBF-90DAFD8C93DF}"/>
    <cellStyle name="Cálculo 5 3 3 2 2 2" xfId="22372" xr:uid="{1424A7B5-E612-444E-8FAB-3A35CE42B4CB}"/>
    <cellStyle name="Cálculo 5 3 3 2 3" xfId="19986" xr:uid="{87C1CD6D-73F8-4C9C-8FC9-F7E99E60F762}"/>
    <cellStyle name="Cálculo 5 3 3 3" xfId="16137" xr:uid="{4B4E177D-1397-4AEF-8036-1EDEE12D71A2}"/>
    <cellStyle name="Cálculo 5 3 3 3 2" xfId="31245" xr:uid="{2E27853B-B080-46AF-B889-6BADBA72AFC1}"/>
    <cellStyle name="Cálculo 5 3 3 4" xfId="17466" xr:uid="{546223C6-3EC5-4E0A-A221-B1F4A66C248C}"/>
    <cellStyle name="Cálculo 5 3 4" xfId="2651" xr:uid="{6F52131A-9D8A-437A-BCEE-7C159FA2BC41}"/>
    <cellStyle name="Cálculo 5 3 4 2" xfId="5288" xr:uid="{AB2E388E-A2F2-4186-B194-3C45D80A595E}"/>
    <cellStyle name="Cálculo 5 3 4 2 2" xfId="11652" xr:uid="{22DD1B37-F40F-483E-A63C-E1031AA83927}"/>
    <cellStyle name="Cálculo 5 3 4 2 2 2" xfId="26760" xr:uid="{A019AA93-20EE-4935-AEE0-84BEFC81547D}"/>
    <cellStyle name="Cálculo 5 3 4 2 3" xfId="13512" xr:uid="{8428D74D-AD51-4CB2-B67E-6792E275D083}"/>
    <cellStyle name="Cálculo 5 3 4 2 3 2" xfId="28620" xr:uid="{287516DA-0249-4BB5-8F8B-B78FC66967A0}"/>
    <cellStyle name="Cálculo 5 3 4 2 4" xfId="20396" xr:uid="{35602FC1-0FA5-4BC0-8718-4F62318C2DFB}"/>
    <cellStyle name="Cálculo 5 3 4 3" xfId="9118" xr:uid="{D185E858-F8C9-45D3-9817-958BCAF8EBBF}"/>
    <cellStyle name="Cálculo 5 3 4 3 2" xfId="24226" xr:uid="{055F96BC-3BC2-463F-9C86-143B2F75D40F}"/>
    <cellStyle name="Cálculo 5 3 4 4" xfId="13516" xr:uid="{8A30DCD1-388D-47DB-BDC1-FDB4A652A901}"/>
    <cellStyle name="Cálculo 5 3 4 4 2" xfId="28624" xr:uid="{E1278203-C9A7-48BE-A4B6-D8E86FE3AE11}"/>
    <cellStyle name="Cálculo 5 3 4 5" xfId="17759" xr:uid="{C46CBABD-36B1-444B-8FEC-65C647B65EDA}"/>
    <cellStyle name="Cálculo 5 3 5" xfId="3239" xr:uid="{EFB20D03-55CB-487B-9DD3-C109199C6CE7}"/>
    <cellStyle name="Cálculo 5 3 5 2" xfId="5876" xr:uid="{29E4E8E1-1EEC-41C4-856A-69C4C9D152BD}"/>
    <cellStyle name="Cálculo 5 3 5 2 2" xfId="12187" xr:uid="{E3698E1C-AEDA-481C-B82F-02583CCFB4FE}"/>
    <cellStyle name="Cálculo 5 3 5 2 2 2" xfId="27295" xr:uid="{D6934EAB-2F3B-48EE-B684-7779B529FEA3}"/>
    <cellStyle name="Cálculo 5 3 5 2 3" xfId="15589" xr:uid="{C956CBC5-57E7-4967-8C7B-0F23364BAE59}"/>
    <cellStyle name="Cálculo 5 3 5 2 3 2" xfId="30697" xr:uid="{093C84C9-B06C-4616-9E5D-3986E2537437}"/>
    <cellStyle name="Cálculo 5 3 5 2 4" xfId="20984" xr:uid="{2E89F78E-5432-4A93-B5E5-BE2C2AFD87E2}"/>
    <cellStyle name="Cálculo 5 3 5 3" xfId="9621" xr:uid="{C6FB4CC2-3533-4B3A-9C6D-E1662159CE0E}"/>
    <cellStyle name="Cálculo 5 3 5 3 2" xfId="24729" xr:uid="{B37441DB-D003-4309-8FB9-10646B5CC6C5}"/>
    <cellStyle name="Cálculo 5 3 5 4" xfId="15636" xr:uid="{DB6CC46A-479F-422A-8196-E89FAABB6790}"/>
    <cellStyle name="Cálculo 5 3 5 4 2" xfId="30744" xr:uid="{8515D3E5-F7FE-4CA2-9C33-63C8C29D15B3}"/>
    <cellStyle name="Cálculo 5 3 5 5" xfId="18347" xr:uid="{6839174C-B5C3-4517-BDBC-A63E68D12231}"/>
    <cellStyle name="Cálculo 5 3 6" xfId="2321" xr:uid="{36B1A4BB-77EB-4B6C-8066-AC8F9CC1184B}"/>
    <cellStyle name="Cálculo 5 3 6 2" xfId="4958" xr:uid="{96DE3A6F-C39A-4B7E-ACFA-4E6E794C7136}"/>
    <cellStyle name="Cálculo 5 3 6 2 2" xfId="11322" xr:uid="{A2F1919D-8039-4DBC-B8B7-9202DFAA35A4}"/>
    <cellStyle name="Cálculo 5 3 6 2 2 2" xfId="26430" xr:uid="{B1002DBC-E564-4CF5-9059-6D8D3580DDBC}"/>
    <cellStyle name="Cálculo 5 3 6 2 3" xfId="13350" xr:uid="{C7FE4E5F-CF92-4A80-84D1-A2AF8160B2B5}"/>
    <cellStyle name="Cálculo 5 3 6 2 3 2" xfId="28458" xr:uid="{A78D4623-8660-4594-BE1B-5CC19BF959B6}"/>
    <cellStyle name="Cálculo 5 3 6 2 4" xfId="20066" xr:uid="{2917C7C3-C6E2-49AF-8B28-38D5E90D251E}"/>
    <cellStyle name="Cálculo 5 3 6 3" xfId="8788" xr:uid="{1BD60B94-F979-40E1-B8B5-C63D3185F13E}"/>
    <cellStyle name="Cálculo 5 3 6 3 2" xfId="23896" xr:uid="{A5245977-707A-4635-B3E8-4B881D72B618}"/>
    <cellStyle name="Cálculo 5 3 6 4" xfId="13736" xr:uid="{0E167801-BC22-4A4F-90A2-385D31832BA2}"/>
    <cellStyle name="Cálculo 5 3 6 4 2" xfId="28844" xr:uid="{0209F65D-BFEE-4B51-B3D8-3BE7171C5CDD}"/>
    <cellStyle name="Cálculo 5 3 6 5" xfId="17546" xr:uid="{7AAFA86B-FCF1-40E0-9ACF-F29DE8B4DECC}"/>
    <cellStyle name="Cálculo 5 3 7" xfId="3891" xr:uid="{948C543B-F1F1-4F3A-98E9-A7FEBF98F404}"/>
    <cellStyle name="Cálculo 5 3 7 2" xfId="6528" xr:uid="{56BE8FB6-B0A7-40B2-94F3-532D9E97521B}"/>
    <cellStyle name="Cálculo 5 3 7 2 2" xfId="12839" xr:uid="{12D0A074-B8FE-449F-B29F-405D0C00164E}"/>
    <cellStyle name="Cálculo 5 3 7 2 2 2" xfId="27947" xr:uid="{4186D11D-2BFA-41E7-AF4E-9643B23B5164}"/>
    <cellStyle name="Cálculo 5 3 7 2 3" xfId="7712" xr:uid="{99B0FB9A-4247-411F-8215-3CC651BBB7A2}"/>
    <cellStyle name="Cálculo 5 3 7 2 3 2" xfId="22820" xr:uid="{5F13C890-5442-45FB-BEA2-E85749F12DD8}"/>
    <cellStyle name="Cálculo 5 3 7 2 4" xfId="21636" xr:uid="{527B6061-697D-4613-AEEC-388129F11F51}"/>
    <cellStyle name="Cálculo 5 3 7 3" xfId="10273" xr:uid="{07477E9D-2CF3-4726-A609-6263DD968186}"/>
    <cellStyle name="Cálculo 5 3 7 3 2" xfId="25381" xr:uid="{3BA3D60D-E9FC-40EB-BEEC-7CCAABA121B1}"/>
    <cellStyle name="Cálculo 5 3 7 4" xfId="14627" xr:uid="{750765C2-EBC8-4DB8-A8FF-3F67674EB513}"/>
    <cellStyle name="Cálculo 5 3 7 4 2" xfId="29735" xr:uid="{31084443-4233-4C99-AA92-9FC76A5BA13E}"/>
    <cellStyle name="Cálculo 5 3 7 5" xfId="18999" xr:uid="{3C4A37F8-E570-40B9-89C5-A44E7F55CFDB}"/>
    <cellStyle name="Cálculo 5 3 8" xfId="4456" xr:uid="{EEC78B37-0469-4344-A2D3-2C9FD2679595}"/>
    <cellStyle name="Cálculo 5 3 8 2" xfId="10838" xr:uid="{ACDBF53A-71A0-4B70-BFEC-1AF34B791FFB}"/>
    <cellStyle name="Cálculo 5 3 8 2 2" xfId="25946" xr:uid="{7E1FBDCB-415B-4032-9015-8DB8BF8A772D}"/>
    <cellStyle name="Cálculo 5 3 8 3" xfId="13505" xr:uid="{AEC7366C-CFBD-4EC0-98B1-5193F2B55E53}"/>
    <cellStyle name="Cálculo 5 3 8 3 2" xfId="28613" xr:uid="{44B8EE0B-5E9D-48FB-9970-814A5F970564}"/>
    <cellStyle name="Cálculo 5 3 8 4" xfId="19564" xr:uid="{CA99B6EF-DD01-4742-BEAA-B3E9E04416CA}"/>
    <cellStyle name="Cálculo 5 3 9" xfId="8320" xr:uid="{BA3AB519-C14E-4412-BA62-E782D2D1D445}"/>
    <cellStyle name="Cálculo 5 3 9 2" xfId="23428" xr:uid="{2D8E6E0D-1E56-4C13-8E44-2277F85BE86A}"/>
    <cellStyle name="Cálculo 5 4" xfId="2056" xr:uid="{80B84301-8E21-4A0A-A553-2C0B10D43863}"/>
    <cellStyle name="Cálculo 5 4 10" xfId="7341" xr:uid="{AC0FB068-B0FE-4A5C-95D4-93969F2ECEDF}"/>
    <cellStyle name="Cálculo 5 4 10 2" xfId="22449" xr:uid="{91A6A9F9-EA40-4A0A-9C4F-C409BFBDBE60}"/>
    <cellStyle name="Cálculo 5 4 11" xfId="13824" xr:uid="{89D0FDFB-B427-448A-AF6A-EB736DD01B90}"/>
    <cellStyle name="Cálculo 5 4 11 2" xfId="28932" xr:uid="{AB0007C0-1E85-45D7-9515-A9ED0C38549D}"/>
    <cellStyle name="Cálculo 5 4 12" xfId="17281" xr:uid="{2CDDA375-05DB-4D21-AB9F-0F6339BDC66D}"/>
    <cellStyle name="Cálculo 5 4 2" xfId="2563" xr:uid="{9880BDBD-DE71-4E83-8271-E89138B14EDA}"/>
    <cellStyle name="Cálculo 5 4 2 2" xfId="5200" xr:uid="{DBAEA62C-2471-4EE9-B62A-A038B6CC23CA}"/>
    <cellStyle name="Cálculo 5 4 2 2 2" xfId="11564" xr:uid="{B1EB4B8A-BE3A-4FB7-8567-3A15DA2AA3DB}"/>
    <cellStyle name="Cálculo 5 4 2 2 2 2" xfId="26672" xr:uid="{1E461BAC-85AB-492F-875B-6A5AEBABE321}"/>
    <cellStyle name="Cálculo 5 4 2 2 3" xfId="9234" xr:uid="{B3DE5664-C48B-4110-A54E-CCBCC76B6F5E}"/>
    <cellStyle name="Cálculo 5 4 2 2 3 2" xfId="24342" xr:uid="{1FC82714-53CE-46F3-9E1E-113EE9023D85}"/>
    <cellStyle name="Cálculo 5 4 2 2 4" xfId="20308" xr:uid="{2FC9A74C-B45D-4C8E-939A-14A0C4805A2B}"/>
    <cellStyle name="Cálculo 5 4 2 3" xfId="9030" xr:uid="{A70D10A9-C40D-426B-A2F9-B56263FEA15B}"/>
    <cellStyle name="Cálculo 5 4 2 3 2" xfId="24138" xr:uid="{1093EED7-9179-4B85-958A-D93AE2315DB9}"/>
    <cellStyle name="Cálculo 5 4 2 4" xfId="13950" xr:uid="{360F1D7E-6479-4A38-9F2A-7A00E685624F}"/>
    <cellStyle name="Cálculo 5 4 2 4 2" xfId="29058" xr:uid="{0A2C24E7-E3CD-42E6-A4EA-5AC7EDDFF602}"/>
    <cellStyle name="Cálculo 5 4 2 5" xfId="16271" xr:uid="{B15A81E6-3709-4C0C-A2A9-C268A7181A16}"/>
    <cellStyle name="Cálculo 5 4 2 5 2" xfId="31379" xr:uid="{577DB40C-61D6-45B7-B5D7-748972E09A4D}"/>
    <cellStyle name="Cálculo 5 4 2 6" xfId="17671" xr:uid="{0B96C58E-BAB9-40AA-B00F-D57D5DC7871C}"/>
    <cellStyle name="Cálculo 5 4 3" xfId="2816" xr:uid="{B2E0596C-BEB3-4D26-A563-7CAFCFB8BD06}"/>
    <cellStyle name="Cálculo 5 4 3 2" xfId="5453" xr:uid="{F233914D-5275-4563-92D0-86A8A86523E5}"/>
    <cellStyle name="Cálculo 5 4 3 2 2" xfId="15412" xr:uid="{2B69939D-08D1-4A3A-8C88-2C88E77F0E99}"/>
    <cellStyle name="Cálculo 5 4 3 2 2 2" xfId="30520" xr:uid="{5A595EC4-830B-4AC8-A6F3-A184C6447D6F}"/>
    <cellStyle name="Cálculo 5 4 3 2 3" xfId="20561" xr:uid="{6E0F2F35-7B46-4288-BE51-97F0E6B7AE30}"/>
    <cellStyle name="Cálculo 5 4 3 3" xfId="9246" xr:uid="{6599DADF-0907-4305-8BB7-5497807AF23E}"/>
    <cellStyle name="Cálculo 5 4 3 3 2" xfId="24354" xr:uid="{9FD95027-7A78-4A21-935C-0B1043E9284C}"/>
    <cellStyle name="Cálculo 5 4 3 4" xfId="17924" xr:uid="{ADE33EB1-2916-49A3-A75F-9019B6C7CFE9}"/>
    <cellStyle name="Cálculo 5 4 4" xfId="3119" xr:uid="{F3139A61-8274-4AF1-BA9E-83AFABCF0FD2}"/>
    <cellStyle name="Cálculo 5 4 4 2" xfId="5756" xr:uid="{618C7194-39E2-4208-BAB6-F4E307BF3D91}"/>
    <cellStyle name="Cálculo 5 4 4 2 2" xfId="12067" xr:uid="{FA9C434E-6193-49DE-85F1-06F43D3DD298}"/>
    <cellStyle name="Cálculo 5 4 4 2 2 2" xfId="27175" xr:uid="{23700AA8-DCA2-4B47-BDAB-387C341CC36C}"/>
    <cellStyle name="Cálculo 5 4 4 2 3" xfId="14155" xr:uid="{C1315AAE-24FE-4FF9-ABB4-E34B0201C026}"/>
    <cellStyle name="Cálculo 5 4 4 2 3 2" xfId="29263" xr:uid="{664AD656-988C-41C0-B93D-80BF06FE57C8}"/>
    <cellStyle name="Cálculo 5 4 4 2 4" xfId="20864" xr:uid="{95CE2AC2-D04C-4268-821C-CB400385F4FA}"/>
    <cellStyle name="Cálculo 5 4 4 3" xfId="9501" xr:uid="{77604FC1-82B6-4E60-92F0-A0D8EE352BC6}"/>
    <cellStyle name="Cálculo 5 4 4 3 2" xfId="24609" xr:uid="{D27E00C3-6D29-4785-812C-D6161F94D729}"/>
    <cellStyle name="Cálculo 5 4 4 4" xfId="14353" xr:uid="{76DCCBF8-5A54-483F-9974-19A5C5EC57D2}"/>
    <cellStyle name="Cálculo 5 4 4 4 2" xfId="29461" xr:uid="{E8FA259C-0913-4A75-ADE1-62D593769920}"/>
    <cellStyle name="Cálculo 5 4 4 5" xfId="18227" xr:uid="{F5FD6259-78C5-44DA-AA69-B3DCF07CEF6F}"/>
    <cellStyle name="Cálculo 5 4 5" xfId="3445" xr:uid="{9961D04D-4901-495B-B994-2503ACB9A0AC}"/>
    <cellStyle name="Cálculo 5 4 5 2" xfId="6082" xr:uid="{5DB5D0B5-7C31-4CD2-B782-2BCACF40EB2F}"/>
    <cellStyle name="Cálculo 5 4 5 2 2" xfId="12393" xr:uid="{FC697AA3-BCB7-465B-B0D0-FD2531A2C64D}"/>
    <cellStyle name="Cálculo 5 4 5 2 2 2" xfId="27501" xr:uid="{651E872A-C2CD-4BD7-8786-2F8B6548C4BD}"/>
    <cellStyle name="Cálculo 5 4 5 2 3" xfId="8127" xr:uid="{B778E8AC-4D70-4125-8999-C324B73AFF84}"/>
    <cellStyle name="Cálculo 5 4 5 2 3 2" xfId="23235" xr:uid="{E8B24780-288D-4503-8A0F-0DA245DC3576}"/>
    <cellStyle name="Cálculo 5 4 5 2 4" xfId="21190" xr:uid="{3FB40D0C-FC2A-462D-9634-4B64944FA92D}"/>
    <cellStyle name="Cálculo 5 4 5 3" xfId="9827" xr:uid="{F19CF682-C06F-430A-847D-FFBE21D3604D}"/>
    <cellStyle name="Cálculo 5 4 5 3 2" xfId="24935" xr:uid="{A056387D-FCA4-4F7D-9A59-F8494A1BD7A8}"/>
    <cellStyle name="Cálculo 5 4 5 4" xfId="7062" xr:uid="{B72AD06D-AFF8-487C-8AF7-FCDF06DDD806}"/>
    <cellStyle name="Cálculo 5 4 5 4 2" xfId="22170" xr:uid="{CE20FA89-4683-4A77-AFBF-A4060B7C11AB}"/>
    <cellStyle name="Cálculo 5 4 5 5" xfId="18553" xr:uid="{9E23ED6E-F3D6-40DD-8A3C-75F67653E8B4}"/>
    <cellStyle name="Cálculo 5 4 6" xfId="3751" xr:uid="{5725AE40-4C00-4D83-A338-4F22D740B718}"/>
    <cellStyle name="Cálculo 5 4 6 2" xfId="6388" xr:uid="{BA7B2643-592B-43B8-A9D8-B015181F16F8}"/>
    <cellStyle name="Cálculo 5 4 6 2 2" xfId="12699" xr:uid="{488B1C7B-8FF4-40A5-AC45-DE61EA1AA35A}"/>
    <cellStyle name="Cálculo 5 4 6 2 2 2" xfId="27807" xr:uid="{9CDD7D99-1476-4244-81FC-60A5BA8515A1}"/>
    <cellStyle name="Cálculo 5 4 6 2 3" xfId="13976" xr:uid="{C37A466C-5BDF-4595-AAC1-7E1CAE96E9AA}"/>
    <cellStyle name="Cálculo 5 4 6 2 3 2" xfId="29084" xr:uid="{45DA2CE2-46C8-4FF0-A959-DE5E8F437BC0}"/>
    <cellStyle name="Cálculo 5 4 6 2 4" xfId="21496" xr:uid="{3639B2A7-2074-449E-98AA-3BD2DBDF6D01}"/>
    <cellStyle name="Cálculo 5 4 6 3" xfId="10133" xr:uid="{700B798E-264E-4815-8EA7-7FAB14985DC9}"/>
    <cellStyle name="Cálculo 5 4 6 3 2" xfId="25241" xr:uid="{AB6D21E1-61A7-4ECE-B3F1-B9860759DCC4}"/>
    <cellStyle name="Cálculo 5 4 6 4" xfId="7617" xr:uid="{35DA292E-1DFA-4263-AEF5-BE721CD0912A}"/>
    <cellStyle name="Cálculo 5 4 6 4 2" xfId="22725" xr:uid="{86C0AF0D-E0AB-41ED-94C5-70BE575FBEEA}"/>
    <cellStyle name="Cálculo 5 4 6 5" xfId="18859" xr:uid="{4E1D3C65-A82A-4970-B347-202DD45185ED}"/>
    <cellStyle name="Cálculo 5 4 7" xfId="4128" xr:uid="{0F1F2C50-1C49-46C1-B93E-469C1A74C716}"/>
    <cellStyle name="Cálculo 5 4 7 2" xfId="6765" xr:uid="{6421903D-0AE9-4428-8FE4-AD327753F571}"/>
    <cellStyle name="Cálculo 5 4 7 2 2" xfId="13076" xr:uid="{3089734B-0A76-47FA-B3DE-A086A503D96D}"/>
    <cellStyle name="Cálculo 5 4 7 2 2 2" xfId="28184" xr:uid="{2686714D-332D-4115-98CB-B712F432779A}"/>
    <cellStyle name="Cálculo 5 4 7 2 3" xfId="16750" xr:uid="{15FEDEBC-7431-42EC-B585-C4AA17B7E122}"/>
    <cellStyle name="Cálculo 5 4 7 2 3 2" xfId="31858" xr:uid="{8BC78B8F-7D04-4D57-87BC-5746C1271E96}"/>
    <cellStyle name="Cálculo 5 4 7 2 4" xfId="21873" xr:uid="{07080B1C-CEBB-439F-8879-51FC27DA854B}"/>
    <cellStyle name="Cálculo 5 4 7 3" xfId="10510" xr:uid="{E0C7ACDF-530B-4AF6-8928-2CA1D82CE892}"/>
    <cellStyle name="Cálculo 5 4 7 3 2" xfId="25618" xr:uid="{45F39059-1EDE-497B-9BF4-64A79C8D01B5}"/>
    <cellStyle name="Cálculo 5 4 7 4" xfId="7099" xr:uid="{B538BFCE-B198-49BF-8748-811F84FF375A}"/>
    <cellStyle name="Cálculo 5 4 7 4 2" xfId="22207" xr:uid="{DC8E3C08-6B07-4B52-98D0-4C3A3A9F48F8}"/>
    <cellStyle name="Cálculo 5 4 7 5" xfId="19236" xr:uid="{3B4D66A9-295A-410B-A368-A5828F2CD150}"/>
    <cellStyle name="Cálculo 5 4 8" xfId="4693" xr:uid="{8C82FE44-E700-4AA1-B384-5739319F1B96}"/>
    <cellStyle name="Cálculo 5 4 8 2" xfId="11075" xr:uid="{0C184DD1-69BA-4CD6-95DE-267DF61AFA82}"/>
    <cellStyle name="Cálculo 5 4 8 2 2" xfId="26183" xr:uid="{19AF28EE-21E2-464C-9116-59C9B046F1B7}"/>
    <cellStyle name="Cálculo 5 4 8 3" xfId="15469" xr:uid="{198D9611-90DC-410F-A04E-CEB6137FCF97}"/>
    <cellStyle name="Cálculo 5 4 8 3 2" xfId="30577" xr:uid="{015F7094-4887-46DD-98A4-F86B0278B22E}"/>
    <cellStyle name="Cálculo 5 4 8 4" xfId="19801" xr:uid="{507A83D7-AA44-4B3E-B33F-8BA322C7E757}"/>
    <cellStyle name="Cálculo 5 4 9" xfId="8554" xr:uid="{8AE4CA08-8BE0-4159-9434-25233E7CBDE2}"/>
    <cellStyle name="Cálculo 5 4 9 2" xfId="23662" xr:uid="{C39958E6-7E14-4F4D-900A-A28B0901235D}"/>
    <cellStyle name="Cálculo 5 5" xfId="2065" xr:uid="{D2D26F14-5F97-4440-855B-006D91C93931}"/>
    <cellStyle name="Cálculo 5 5 10" xfId="13790" xr:uid="{A9486757-EEF6-4035-AC23-6EDCE90927F2}"/>
    <cellStyle name="Cálculo 5 5 10 2" xfId="28898" xr:uid="{D0C526CA-CAB3-4C3D-9D1A-F1775B54FD2F}"/>
    <cellStyle name="Cálculo 5 5 11" xfId="17290" xr:uid="{6BC03729-9432-41D3-BD0F-30BD0142C72E}"/>
    <cellStyle name="Cálculo 5 5 2" xfId="2825" xr:uid="{40A30F11-9E34-42EE-8AB8-CA4A71F5FA75}"/>
    <cellStyle name="Cálculo 5 5 2 2" xfId="5462" xr:uid="{B3B7231B-2153-47BE-875B-0D5AEA0891D4}"/>
    <cellStyle name="Cálculo 5 5 2 2 2" xfId="13372" xr:uid="{3040E369-9113-4E7B-B43B-9EC4BBC19254}"/>
    <cellStyle name="Cálculo 5 5 2 2 2 2" xfId="28480" xr:uid="{21971B1F-213D-4F2B-BF2A-E27A20FF2ED5}"/>
    <cellStyle name="Cálculo 5 5 2 2 3" xfId="20570" xr:uid="{A3613E70-ADD1-4E80-875E-7F88F9883BCE}"/>
    <cellStyle name="Cálculo 5 5 2 3" xfId="9302" xr:uid="{EA935081-6D55-469D-85E2-5FD3F4C6CF15}"/>
    <cellStyle name="Cálculo 5 5 2 3 2" xfId="24410" xr:uid="{C8795E86-099F-4D56-959A-A2090B7F8AD5}"/>
    <cellStyle name="Cálculo 5 5 2 4" xfId="17933" xr:uid="{94DEB9BC-DD9E-4E09-B628-CA6C8B02E12E}"/>
    <cellStyle name="Cálculo 5 5 3" xfId="3128" xr:uid="{653CE675-01A9-4A64-8755-2C5434F3B196}"/>
    <cellStyle name="Cálculo 5 5 3 2" xfId="5765" xr:uid="{AA3B6C0B-F520-4A42-88A0-E08FA20C9326}"/>
    <cellStyle name="Cálculo 5 5 3 2 2" xfId="12076" xr:uid="{6324D17E-46A4-4673-B872-2BBFA92594C7}"/>
    <cellStyle name="Cálculo 5 5 3 2 2 2" xfId="27184" xr:uid="{7F94B0BB-0254-45F6-9869-F6925E60D704}"/>
    <cellStyle name="Cálculo 5 5 3 2 3" xfId="16010" xr:uid="{10120C8F-C85D-4E2F-9DC7-AFF2490A36FC}"/>
    <cellStyle name="Cálculo 5 5 3 2 3 2" xfId="31118" xr:uid="{A3936D05-CF4E-4C8E-8971-65DD88D8DB7D}"/>
    <cellStyle name="Cálculo 5 5 3 2 4" xfId="20873" xr:uid="{78439E0E-D847-4887-9848-D1EB6F5F2F13}"/>
    <cellStyle name="Cálculo 5 5 3 3" xfId="9510" xr:uid="{AB032336-D8B3-4969-8B60-C82C40A3D506}"/>
    <cellStyle name="Cálculo 5 5 3 3 2" xfId="24618" xr:uid="{0A0FDC00-D26F-4992-912A-2FBF9F75734C}"/>
    <cellStyle name="Cálculo 5 5 3 4" xfId="8018" xr:uid="{603A9EFA-C6D1-4047-97FD-FFC1AC0D1B79}"/>
    <cellStyle name="Cálculo 5 5 3 4 2" xfId="23126" xr:uid="{01BD2C8D-74FF-4634-B23A-83A24720BF2F}"/>
    <cellStyle name="Cálculo 5 5 3 5" xfId="18236" xr:uid="{8D5CD8B7-64D0-48F8-A253-D707EB94BA96}"/>
    <cellStyle name="Cálculo 5 5 4" xfId="3454" xr:uid="{53CFB895-8307-4688-BB86-2B894E186688}"/>
    <cellStyle name="Cálculo 5 5 4 2" xfId="6091" xr:uid="{3CA2FB11-6D1D-4B2C-904C-93D1FCDE80B4}"/>
    <cellStyle name="Cálculo 5 5 4 2 2" xfId="12402" xr:uid="{F4A4BF19-3B05-4687-998F-92CA8001C993}"/>
    <cellStyle name="Cálculo 5 5 4 2 2 2" xfId="27510" xr:uid="{E7A860AA-7574-4FF3-9848-3201CD944F38}"/>
    <cellStyle name="Cálculo 5 5 4 2 3" xfId="7250" xr:uid="{317E52A3-B06C-4737-866D-175366DC20CF}"/>
    <cellStyle name="Cálculo 5 5 4 2 3 2" xfId="22358" xr:uid="{D8B88999-862C-49F4-99A5-0B5568DF431D}"/>
    <cellStyle name="Cálculo 5 5 4 2 4" xfId="21199" xr:uid="{B9870326-F374-4259-9C16-0E41DE848BF6}"/>
    <cellStyle name="Cálculo 5 5 4 3" xfId="9836" xr:uid="{8C9B33CE-A0E8-4994-BB31-A98519B9E3C9}"/>
    <cellStyle name="Cálculo 5 5 4 3 2" xfId="24944" xr:uid="{AFEA89A1-9569-4295-8291-C753AF13641D}"/>
    <cellStyle name="Cálculo 5 5 4 4" xfId="15796" xr:uid="{F3BB363C-EC13-4CAA-ABFA-FFA45073E525}"/>
    <cellStyle name="Cálculo 5 5 4 4 2" xfId="30904" xr:uid="{A28D4E11-6790-4EC9-AB44-3C32748B186E}"/>
    <cellStyle name="Cálculo 5 5 4 5" xfId="18562" xr:uid="{E8599D08-5AFB-4DFE-A219-2803239A1010}"/>
    <cellStyle name="Cálculo 5 5 5" xfId="3760" xr:uid="{23D1A225-C28C-494F-B415-E6DB8B9E98BA}"/>
    <cellStyle name="Cálculo 5 5 5 2" xfId="6397" xr:uid="{8F97E41C-F105-4030-807F-E990D88AF883}"/>
    <cellStyle name="Cálculo 5 5 5 2 2" xfId="12708" xr:uid="{784FCB60-F721-4D22-AA81-2774E42521B1}"/>
    <cellStyle name="Cálculo 5 5 5 2 2 2" xfId="27816" xr:uid="{3CFA4923-4DBC-4241-AC86-0DAB32801710}"/>
    <cellStyle name="Cálculo 5 5 5 2 3" xfId="15662" xr:uid="{A906AFF0-E7A0-435A-8A5B-6184755B1A28}"/>
    <cellStyle name="Cálculo 5 5 5 2 3 2" xfId="30770" xr:uid="{328BB2BC-A08B-4409-A305-B7CCBE3D8CFB}"/>
    <cellStyle name="Cálculo 5 5 5 2 4" xfId="21505" xr:uid="{EDC9F17D-C09D-45BF-9B95-754D5191A39D}"/>
    <cellStyle name="Cálculo 5 5 5 3" xfId="10142" xr:uid="{C52F15F6-3974-4C47-9270-1B89A8430C02}"/>
    <cellStyle name="Cálculo 5 5 5 3 2" xfId="25250" xr:uid="{C274915B-543E-47A7-B0BB-2975DC817CE8}"/>
    <cellStyle name="Cálculo 5 5 5 4" xfId="16278" xr:uid="{36ED2A00-0F22-467B-8FE0-D1A2513FBAE9}"/>
    <cellStyle name="Cálculo 5 5 5 4 2" xfId="31386" xr:uid="{257022E7-5EE8-449C-A1BA-2DB842C0E256}"/>
    <cellStyle name="Cálculo 5 5 5 5" xfId="18868" xr:uid="{7CFDBC77-F28D-4AA9-97A8-8284C1F6712E}"/>
    <cellStyle name="Cálculo 5 5 6" xfId="4137" xr:uid="{13A1B9F7-4D52-40C1-9117-A7C1F7E9A127}"/>
    <cellStyle name="Cálculo 5 5 6 2" xfId="6774" xr:uid="{90F76DBF-8CC5-4743-ABDC-95590D90AECA}"/>
    <cellStyle name="Cálculo 5 5 6 2 2" xfId="13085" xr:uid="{6ECA213F-D384-49F5-B1AD-C2EC2E8C1D3D}"/>
    <cellStyle name="Cálculo 5 5 6 2 2 2" xfId="28193" xr:uid="{996632F1-BAA4-4C2C-827B-A3470D737FE9}"/>
    <cellStyle name="Cálculo 5 5 6 2 3" xfId="16759" xr:uid="{464B5655-72F2-4ABB-B5D2-BBC7E56DC3C1}"/>
    <cellStyle name="Cálculo 5 5 6 2 3 2" xfId="31867" xr:uid="{29AED36B-9197-4862-A621-55D7BEDC0D15}"/>
    <cellStyle name="Cálculo 5 5 6 2 4" xfId="21882" xr:uid="{08AB328C-C394-4AB0-A4E3-D3EEB29D4E68}"/>
    <cellStyle name="Cálculo 5 5 6 3" xfId="10519" xr:uid="{A691B53C-06A5-45E0-B0B0-871084D14408}"/>
    <cellStyle name="Cálculo 5 5 6 3 2" xfId="25627" xr:uid="{97E0D607-7C99-4CCC-B351-F0816E089812}"/>
    <cellStyle name="Cálculo 5 5 6 4" xfId="16475" xr:uid="{864C0F1E-9EC3-41FB-BB01-77B029E68CF2}"/>
    <cellStyle name="Cálculo 5 5 6 4 2" xfId="31583" xr:uid="{761E97D3-C504-412C-9F89-67E50CAF0F9C}"/>
    <cellStyle name="Cálculo 5 5 6 5" xfId="19245" xr:uid="{327F15BF-77B5-4B2A-86B4-D2F8856BC27F}"/>
    <cellStyle name="Cálculo 5 5 7" xfId="4702" xr:uid="{842A9B3D-37DD-4038-A3C0-740B6C78A30E}"/>
    <cellStyle name="Cálculo 5 5 7 2" xfId="11084" xr:uid="{151EEE8F-D7B1-464B-B627-A1055BFE366C}"/>
    <cellStyle name="Cálculo 5 5 7 2 2" xfId="26192" xr:uid="{F86C97AB-9892-4E95-883C-BF095780F936}"/>
    <cellStyle name="Cálculo 5 5 7 3" xfId="7804" xr:uid="{27B8116E-DA56-4C66-9343-A607F0652A52}"/>
    <cellStyle name="Cálculo 5 5 7 3 2" xfId="22912" xr:uid="{7AF8F407-6818-48FB-99DF-6CB13C73796C}"/>
    <cellStyle name="Cálculo 5 5 7 4" xfId="19810" xr:uid="{FC162A26-26C9-480D-8D02-C1E3F523A8C3}"/>
    <cellStyle name="Cálculo 5 5 8" xfId="8563" xr:uid="{02507CAE-20A0-41D1-85A7-FDE201B900D5}"/>
    <cellStyle name="Cálculo 5 5 8 2" xfId="23671" xr:uid="{36978FFE-4F64-49EF-BC50-49F1D80B9B12}"/>
    <cellStyle name="Cálculo 5 5 9" xfId="15375" xr:uid="{C953392D-2ADE-4E99-A979-D76FAB72E0EA}"/>
    <cellStyle name="Cálculo 5 5 9 2" xfId="30483" xr:uid="{1F5F4B61-8AC3-41A1-AFE9-34F5CCA200F1}"/>
    <cellStyle name="Cálculo 6" xfId="763" xr:uid="{00000000-0005-0000-0000-0000FB020000}"/>
    <cellStyle name="Cálculo 6 2" xfId="1837" xr:uid="{497CE8AA-A0F4-4CB1-A968-E9D3A6E81D7C}"/>
    <cellStyle name="Cálculo 6 2 10" xfId="8338" xr:uid="{D5C0AE4C-06B0-4797-8276-C36469480FE0}"/>
    <cellStyle name="Cálculo 6 2 10 2" xfId="23446" xr:uid="{BCF54528-BE64-4E90-B815-DEA8350EA7B6}"/>
    <cellStyle name="Cálculo 6 2 11" xfId="15904" xr:uid="{926CB1C0-B88C-4C9E-AB81-9834130AC33F}"/>
    <cellStyle name="Cálculo 6 2 11 2" xfId="31012" xr:uid="{2F17B5BA-98A7-4CC9-88F4-CA2751EE96E4}"/>
    <cellStyle name="Cálculo 6 2 12" xfId="14428" xr:uid="{764B407F-837B-4A89-88ED-E88E2B0DCE43}"/>
    <cellStyle name="Cálculo 6 2 12 2" xfId="29536" xr:uid="{C5818CF5-793F-46A0-8027-FF447098738E}"/>
    <cellStyle name="Cálculo 6 2 13" xfId="17062" xr:uid="{36FA8251-AB62-4E7E-B523-FE70F9BB17A2}"/>
    <cellStyle name="Cálculo 6 2 2" xfId="2397" xr:uid="{B672D3B0-6426-4EE9-9D04-EA1F29D702B7}"/>
    <cellStyle name="Cálculo 6 2 2 2" xfId="5034" xr:uid="{F99373EE-E9B9-446E-971D-1CB0D714B6B6}"/>
    <cellStyle name="Cálculo 6 2 2 2 2" xfId="11398" xr:uid="{BF4D61A0-44BB-4A8D-ACBE-6D9EBC79CA8A}"/>
    <cellStyle name="Cálculo 6 2 2 2 2 2" xfId="26506" xr:uid="{6D733201-7983-4A9F-81BA-C8FF3FB100EF}"/>
    <cellStyle name="Cálculo 6 2 2 2 3" xfId="14658" xr:uid="{4C68958B-83C5-43DF-BEB7-382692BCFB49}"/>
    <cellStyle name="Cálculo 6 2 2 2 3 2" xfId="29766" xr:uid="{2EBFC330-4A6C-4898-8B5F-8B99509C0BF6}"/>
    <cellStyle name="Cálculo 6 2 2 2 4" xfId="20142" xr:uid="{AE981D75-955D-4275-886A-149F7D983CA1}"/>
    <cellStyle name="Cálculo 6 2 2 3" xfId="8864" xr:uid="{9C721562-6196-41DD-AE41-FAE93E75E845}"/>
    <cellStyle name="Cálculo 6 2 2 3 2" xfId="23972" xr:uid="{14DF89BD-10CA-4189-8606-B4967628EC64}"/>
    <cellStyle name="Cálculo 6 2 3" xfId="2223" xr:uid="{D4B20696-75D2-4F2D-A401-67C3058C02AF}"/>
    <cellStyle name="Cálculo 6 2 3 2" xfId="4860" xr:uid="{741A368C-51C3-42FF-9D74-5F1477D1586A}"/>
    <cellStyle name="Cálculo 6 2 3 2 2" xfId="16194" xr:uid="{EF7AF49F-9785-48E2-B21D-D4117987FDF5}"/>
    <cellStyle name="Cálculo 6 2 3 2 2 2" xfId="31302" xr:uid="{1698EC06-027A-4940-9D5B-4BB533588763}"/>
    <cellStyle name="Cálculo 6 2 3 2 3" xfId="19968" xr:uid="{AE4AFEFE-C1F1-4756-B18F-16D40320272D}"/>
    <cellStyle name="Cálculo 6 2 3 3" xfId="7125" xr:uid="{6C53EB9F-EEB3-427F-8606-0CCE1C0E00AA}"/>
    <cellStyle name="Cálculo 6 2 3 3 2" xfId="22233" xr:uid="{8A2C99AF-97F3-4ACC-BE5B-0CDE6C7E029E}"/>
    <cellStyle name="Cálculo 6 2 3 4" xfId="17448" xr:uid="{38DB3801-0BD3-4B3E-86A7-59C5D0827527}"/>
    <cellStyle name="Cálculo 6 2 4" xfId="2931" xr:uid="{07A3E621-13D5-473C-9C65-9BE3F6DD0D22}"/>
    <cellStyle name="Cálculo 6 2 4 2" xfId="5568" xr:uid="{315EC6B2-A37F-4484-8BDC-2B55E06D3580}"/>
    <cellStyle name="Cálculo 6 2 4 2 2" xfId="11879" xr:uid="{80B9463E-6AE2-4C05-BEA2-445BC6B3CC0A}"/>
    <cellStyle name="Cálculo 6 2 4 2 2 2" xfId="26987" xr:uid="{0676F08F-A928-4295-B4AC-AF4A404B8C1F}"/>
    <cellStyle name="Cálculo 6 2 4 2 3" xfId="15693" xr:uid="{412C037A-E2C4-4642-BD15-6C0E3B72E85B}"/>
    <cellStyle name="Cálculo 6 2 4 2 3 2" xfId="30801" xr:uid="{1048AAE4-6465-446A-AA40-343FAA0E3E19}"/>
    <cellStyle name="Cálculo 6 2 4 2 4" xfId="20676" xr:uid="{CC078203-8703-4254-BBF0-631E714C52F3}"/>
    <cellStyle name="Cálculo 6 2 4 3" xfId="9313" xr:uid="{494B6059-A5AC-4858-A44A-5A607D73F170}"/>
    <cellStyle name="Cálculo 6 2 4 3 2" xfId="24421" xr:uid="{E91CFC86-90CE-4652-980B-952476B62FD0}"/>
    <cellStyle name="Cálculo 6 2 4 4" xfId="15060" xr:uid="{D28EFEFA-61EA-4AC8-BBC5-8080ED844D79}"/>
    <cellStyle name="Cálculo 6 2 4 4 2" xfId="30168" xr:uid="{CB4C909C-449B-4030-9F17-CF73F7F0FF3E}"/>
    <cellStyle name="Cálculo 6 2 4 5" xfId="18039" xr:uid="{D472AF6E-8F01-4F2D-8ACE-A4FF25F1A38C}"/>
    <cellStyle name="Cálculo 6 2 5" xfId="3257" xr:uid="{A370A0FA-BC2D-4176-BF70-F361A2EC8EB2}"/>
    <cellStyle name="Cálculo 6 2 5 2" xfId="5894" xr:uid="{536EDD04-ABF6-4984-B047-75D74F346E1A}"/>
    <cellStyle name="Cálculo 6 2 5 2 2" xfId="12205" xr:uid="{EFB983CB-C4DA-41F8-9C15-3472C634C4EE}"/>
    <cellStyle name="Cálculo 6 2 5 2 2 2" xfId="27313" xr:uid="{2386558B-7412-4A85-B086-60C7BB8A75A4}"/>
    <cellStyle name="Cálculo 6 2 5 2 3" xfId="15676" xr:uid="{EDD64C93-0F2C-410F-A84C-0A34F8226923}"/>
    <cellStyle name="Cálculo 6 2 5 2 3 2" xfId="30784" xr:uid="{EA7BE4D6-4499-45E1-9A6D-5B5F9658C490}"/>
    <cellStyle name="Cálculo 6 2 5 2 4" xfId="21002" xr:uid="{FE619C96-3A48-4565-A8B9-00BD5CB02C15}"/>
    <cellStyle name="Cálculo 6 2 5 3" xfId="9639" xr:uid="{2A0CEACC-D2FF-4483-B978-1B6230C72EF5}"/>
    <cellStyle name="Cálculo 6 2 5 3 2" xfId="24747" xr:uid="{7CD308DE-D27B-421D-8DC7-31F6C5E8880F}"/>
    <cellStyle name="Cálculo 6 2 5 4" xfId="8691" xr:uid="{F040019F-EAEE-45AB-BD42-4EEA83B99E85}"/>
    <cellStyle name="Cálculo 6 2 5 4 2" xfId="23799" xr:uid="{96084402-A991-48E7-A321-49FCBEEDC5B8}"/>
    <cellStyle name="Cálculo 6 2 5 5" xfId="18365" xr:uid="{80700894-4B01-4259-B734-CE5877E161FF}"/>
    <cellStyle name="Cálculo 6 2 6" xfId="3563" xr:uid="{6AB84C2F-425F-44A4-95AE-D89A27E89B10}"/>
    <cellStyle name="Cálculo 6 2 6 2" xfId="6200" xr:uid="{137A4300-5372-4D5C-8993-7EA18B396C82}"/>
    <cellStyle name="Cálculo 6 2 6 2 2" xfId="12511" xr:uid="{F49407B3-6FBC-4F24-9DCA-5FD5DDAB41F6}"/>
    <cellStyle name="Cálculo 6 2 6 2 2 2" xfId="27619" xr:uid="{7BE723B6-BE01-4D46-80D4-12433273111C}"/>
    <cellStyle name="Cálculo 6 2 6 2 3" xfId="8022" xr:uid="{A57F789A-421E-472A-9570-042093ECCABF}"/>
    <cellStyle name="Cálculo 6 2 6 2 3 2" xfId="23130" xr:uid="{2E6B1323-1686-433B-8B01-BDEA95661A19}"/>
    <cellStyle name="Cálculo 6 2 6 2 4" xfId="21308" xr:uid="{657C3ECC-984C-4CB6-97A3-55D2384F95A3}"/>
    <cellStyle name="Cálculo 6 2 6 3" xfId="9945" xr:uid="{5D6C6408-0907-4D00-85EB-EAE1F7BE81D6}"/>
    <cellStyle name="Cálculo 6 2 6 3 2" xfId="25053" xr:uid="{128A6749-2535-4E58-8C59-1DBA9AAB7A2B}"/>
    <cellStyle name="Cálculo 6 2 6 4" xfId="14399" xr:uid="{AA99F7A7-DBD7-4FA3-A85A-AB28C64357D8}"/>
    <cellStyle name="Cálculo 6 2 6 4 2" xfId="29507" xr:uid="{F4544E5B-B1B7-499F-AEB9-DED5906CA175}"/>
    <cellStyle name="Cálculo 6 2 6 5" xfId="18671" xr:uid="{B677BDBB-180F-43F0-BE8E-99C6F8235704}"/>
    <cellStyle name="Cálculo 6 2 7" xfId="3909" xr:uid="{1FBC0196-ED95-47CF-A94A-A04CD27B6EC2}"/>
    <cellStyle name="Cálculo 6 2 7 2" xfId="6546" xr:uid="{C00ABC6B-3DD1-4CCC-842A-5EFA849D591E}"/>
    <cellStyle name="Cálculo 6 2 7 2 2" xfId="12857" xr:uid="{B0968B9C-6515-4C11-859E-050C90130FE1}"/>
    <cellStyle name="Cálculo 6 2 7 2 2 2" xfId="27965" xr:uid="{8F2EE7B4-777C-43A3-99B5-1ABF4507586A}"/>
    <cellStyle name="Cálculo 6 2 7 2 3" xfId="11778" xr:uid="{FA1DD3BF-3034-4437-B212-58E164D261D3}"/>
    <cellStyle name="Cálculo 6 2 7 2 3 2" xfId="26886" xr:uid="{BE62543B-2C7A-49C2-BFAE-CEE81FB3CDFD}"/>
    <cellStyle name="Cálculo 6 2 7 2 4" xfId="21654" xr:uid="{F76FF0E0-1CD5-4975-AE96-48B8E8B9AD2C}"/>
    <cellStyle name="Cálculo 6 2 7 3" xfId="10291" xr:uid="{4C03FE1D-36D1-4902-BA31-44E53B25BAE7}"/>
    <cellStyle name="Cálculo 6 2 7 3 2" xfId="25399" xr:uid="{A7AADCEE-6CC8-473E-A521-240CF2FB6706}"/>
    <cellStyle name="Cálculo 6 2 7 4" xfId="15506" xr:uid="{E0FC1B77-361A-4CEE-BE9F-3AEACE79E052}"/>
    <cellStyle name="Cálculo 6 2 7 4 2" xfId="30614" xr:uid="{A917C08A-34AE-4059-A1C5-5F7DDF632162}"/>
    <cellStyle name="Cálculo 6 2 7 5" xfId="19017" xr:uid="{59D223F9-9CF5-4684-963E-A3025D72D4C5}"/>
    <cellStyle name="Cálculo 6 2 8" xfId="4273" xr:uid="{3FAED06F-55FF-4A08-BBDD-8870CAC247F1}"/>
    <cellStyle name="Cálculo 6 2 8 2" xfId="6910" xr:uid="{FAD3A9E4-898C-4DE4-B4C9-168512FB41F7}"/>
    <cellStyle name="Cálculo 6 2 8 2 2" xfId="13221" xr:uid="{C347D175-AE0E-48B6-8CA3-ACCE98C0ADD6}"/>
    <cellStyle name="Cálculo 6 2 8 2 2 2" xfId="28329" xr:uid="{0C11A6F4-B176-4F38-9BBC-D804DB21584B}"/>
    <cellStyle name="Cálculo 6 2 8 2 3" xfId="16885" xr:uid="{B06EA695-4351-4DC0-9CC7-F8C1392A55EC}"/>
    <cellStyle name="Cálculo 6 2 8 2 3 2" xfId="31993" xr:uid="{3295E291-49BF-4AC7-AA92-FAD177D2F86D}"/>
    <cellStyle name="Cálculo 6 2 8 2 4" xfId="22018" xr:uid="{F6DFC82C-FBA6-4C9C-A799-484CABE4F14E}"/>
    <cellStyle name="Cálculo 6 2 8 3" xfId="10655" xr:uid="{D091B466-C086-4044-979D-5BF003314E3E}"/>
    <cellStyle name="Cálculo 6 2 8 3 2" xfId="25763" xr:uid="{8FE81899-4D14-411A-ABA5-31289CD94347}"/>
    <cellStyle name="Cálculo 6 2 8 4" xfId="7822" xr:uid="{80667C77-8455-4CF9-B704-72F2C4996F37}"/>
    <cellStyle name="Cálculo 6 2 8 4 2" xfId="22930" xr:uid="{467451D0-00E0-41B2-BBE0-F6A78C71BEAD}"/>
    <cellStyle name="Cálculo 6 2 8 5" xfId="19381" xr:uid="{8613B084-B8C0-4D21-9F87-E973DDFB224D}"/>
    <cellStyle name="Cálculo 6 2 9" xfId="4474" xr:uid="{3656957E-649E-45F9-A37E-C58D9751B5FD}"/>
    <cellStyle name="Cálculo 6 2 9 2" xfId="10856" xr:uid="{A012DD36-A9C1-4856-B2A1-AB03A70332AE}"/>
    <cellStyle name="Cálculo 6 2 9 2 2" xfId="25964" xr:uid="{2CE01442-33BD-4B1F-9E09-C5874AF74C1C}"/>
    <cellStyle name="Cálculo 6 2 9 3" xfId="15504" xr:uid="{C30E09F5-9B73-4DB8-9379-6805BDEB4AE7}"/>
    <cellStyle name="Cálculo 6 2 9 3 2" xfId="30612" xr:uid="{0B770E03-0425-4ADC-ADC4-44A3A23516BA}"/>
    <cellStyle name="Cálculo 6 2 9 4" xfId="19582" xr:uid="{112FF457-D323-4ABB-9162-462E431BFA13}"/>
    <cellStyle name="Cálculo 6 3" xfId="1820" xr:uid="{50AD44B3-8FF8-41F0-928C-4289D3C473F5}"/>
    <cellStyle name="Cálculo 6 3 10" xfId="13489" xr:uid="{9099F316-1BE7-4BD8-85AE-388257D05DB7}"/>
    <cellStyle name="Cálculo 6 3 10 2" xfId="28597" xr:uid="{E9E23A35-C9E8-4941-B0C9-26AC53EE2C53}"/>
    <cellStyle name="Cálculo 6 3 11" xfId="14165" xr:uid="{8BAFFD37-7B01-4A0F-8A6A-2CE906F73550}"/>
    <cellStyle name="Cálculo 6 3 11 2" xfId="29273" xr:uid="{7DDF6710-2E82-486B-829C-F6AA46BA7CBF}"/>
    <cellStyle name="Cálculo 6 3 12" xfId="17045" xr:uid="{1F7CAC2E-6BE2-407D-9F3C-33D1D305E0C4}"/>
    <cellStyle name="Cálculo 6 3 2" xfId="2380" xr:uid="{4C092EE8-716B-4464-917E-415DAD7526F7}"/>
    <cellStyle name="Cálculo 6 3 2 2" xfId="5017" xr:uid="{AF0948DD-2707-4FC4-A90F-5776765FB623}"/>
    <cellStyle name="Cálculo 6 3 2 2 2" xfId="11381" xr:uid="{1A1AA046-FE08-430C-9B75-2FA57F926BB2}"/>
    <cellStyle name="Cálculo 6 3 2 2 2 2" xfId="26489" xr:uid="{B9B12EB9-E8D0-4B0D-8A35-BCA5545380BF}"/>
    <cellStyle name="Cálculo 6 3 2 2 3" xfId="11779" xr:uid="{2C577A9F-D3E0-4F3D-A57A-6E14E2795F57}"/>
    <cellStyle name="Cálculo 6 3 2 2 3 2" xfId="26887" xr:uid="{5B51FB9A-5335-4AE4-A302-89A173C0F361}"/>
    <cellStyle name="Cálculo 6 3 2 2 4" xfId="20125" xr:uid="{07B2AAC4-EC6A-43AA-A1C1-11EE7CFC2E70}"/>
    <cellStyle name="Cálculo 6 3 2 3" xfId="8847" xr:uid="{64EAFA95-F007-4B02-B24A-EE3EF0393708}"/>
    <cellStyle name="Cálculo 6 3 2 3 2" xfId="23955" xr:uid="{3C8C0EA6-6BB2-4EC5-A653-9F8FBF367162}"/>
    <cellStyle name="Cálculo 6 3 2 4" xfId="15980" xr:uid="{B024CC79-2442-4757-AF43-1FB4C350038D}"/>
    <cellStyle name="Cálculo 6 3 2 4 2" xfId="31088" xr:uid="{37D12F43-78A4-49D1-BA5E-F4C06B948259}"/>
    <cellStyle name="Cálculo 6 3 2 5" xfId="13997" xr:uid="{976CF239-C566-417B-B069-8492B79BEC65}"/>
    <cellStyle name="Cálculo 6 3 2 5 2" xfId="29105" xr:uid="{7CEBA2D6-2C54-4E7D-A57C-732623D47AA1}"/>
    <cellStyle name="Cálculo 6 3 2 6" xfId="17588" xr:uid="{9ED9EA82-ADED-4D47-8E93-B1A47DB6C73B}"/>
    <cellStyle name="Cálculo 6 3 3" xfId="2240" xr:uid="{9A531158-BFCE-45C5-B08F-F43D1E811C08}"/>
    <cellStyle name="Cálculo 6 3 3 2" xfId="4877" xr:uid="{F9E1FB61-12AE-473F-A684-E171EABEC542}"/>
    <cellStyle name="Cálculo 6 3 3 2 2" xfId="15568" xr:uid="{9B4B78B3-97C1-4749-9CE5-6CC8F44590F9}"/>
    <cellStyle name="Cálculo 6 3 3 2 2 2" xfId="30676" xr:uid="{3A0273D9-F9E8-45A2-87D1-AE7B00F99156}"/>
    <cellStyle name="Cálculo 6 3 3 2 3" xfId="19985" xr:uid="{DF02A5B7-5132-493A-A749-703AD806AE26}"/>
    <cellStyle name="Cálculo 6 3 3 3" xfId="9263" xr:uid="{018C9D37-D4DB-4FD8-A163-2DA3E1129B3A}"/>
    <cellStyle name="Cálculo 6 3 3 3 2" xfId="24371" xr:uid="{785A2CC2-7308-46BE-A898-82964ED120AB}"/>
    <cellStyle name="Cálculo 6 3 3 4" xfId="17465" xr:uid="{8C3A450C-500B-4436-90AA-56361549402E}"/>
    <cellStyle name="Cálculo 6 3 4" xfId="2345" xr:uid="{95089156-27B1-45D4-9611-04C2650766FA}"/>
    <cellStyle name="Cálculo 6 3 4 2" xfId="4982" xr:uid="{268F75A0-A743-451F-ABC7-2918007B4741}"/>
    <cellStyle name="Cálculo 6 3 4 2 2" xfId="11346" xr:uid="{BCF5E7D2-F2EF-48B7-AE90-4AABA39A08C9}"/>
    <cellStyle name="Cálculo 6 3 4 2 2 2" xfId="26454" xr:uid="{F0C7847F-6075-44EC-B908-D5EE5A7DBA5D}"/>
    <cellStyle name="Cálculo 6 3 4 2 3" xfId="16135" xr:uid="{B28DE52D-AF90-45F5-AE6F-83B1EF7E0930}"/>
    <cellStyle name="Cálculo 6 3 4 2 3 2" xfId="31243" xr:uid="{1810A83F-620B-474A-800E-195590E31143}"/>
    <cellStyle name="Cálculo 6 3 4 2 4" xfId="20090" xr:uid="{8E4873A4-32C1-424B-9273-FE77AAD23BF0}"/>
    <cellStyle name="Cálculo 6 3 4 3" xfId="8812" xr:uid="{D63EE321-4D8C-4D87-B715-DD5F003FD01C}"/>
    <cellStyle name="Cálculo 6 3 4 3 2" xfId="23920" xr:uid="{CCBCF68D-65D4-4BC9-9D48-5C93B636B403}"/>
    <cellStyle name="Cálculo 6 3 4 4" xfId="11806" xr:uid="{D5C81EB2-8248-4B0F-B089-20FA92797B69}"/>
    <cellStyle name="Cálculo 6 3 4 4 2" xfId="26914" xr:uid="{A90F045B-6A81-4B61-A39E-EEF21838BFDF}"/>
    <cellStyle name="Cálculo 6 3 4 5" xfId="17570" xr:uid="{11684B42-40BA-42F5-8575-F9F4CDF8E84D}"/>
    <cellStyle name="Cálculo 6 3 5" xfId="3240" xr:uid="{DD8E84B8-E148-460E-9DA4-D1994AC3177E}"/>
    <cellStyle name="Cálculo 6 3 5 2" xfId="5877" xr:uid="{1B5BF20F-2AF0-4C56-8692-66DAD95D3510}"/>
    <cellStyle name="Cálculo 6 3 5 2 2" xfId="12188" xr:uid="{8B4C5933-D6B5-4915-969E-1F2AB27B5E8D}"/>
    <cellStyle name="Cálculo 6 3 5 2 2 2" xfId="27296" xr:uid="{3149D76C-C388-4497-A394-15F7297F883A}"/>
    <cellStyle name="Cálculo 6 3 5 2 3" xfId="15977" xr:uid="{31E46AA7-7D31-453D-AD18-0E012AE6AA00}"/>
    <cellStyle name="Cálculo 6 3 5 2 3 2" xfId="31085" xr:uid="{7625540B-C326-4800-8744-C31B03619A56}"/>
    <cellStyle name="Cálculo 6 3 5 2 4" xfId="20985" xr:uid="{30A4CF8B-6D26-45CC-AC03-5318A33E3D96}"/>
    <cellStyle name="Cálculo 6 3 5 3" xfId="9622" xr:uid="{C6D8AE50-6793-4CCF-951F-A47B22AFFDAD}"/>
    <cellStyle name="Cálculo 6 3 5 3 2" xfId="24730" xr:uid="{DAFC9317-DCF5-4401-B6F7-F5D2981ABCC5}"/>
    <cellStyle name="Cálculo 6 3 5 4" xfId="15438" xr:uid="{F6C437D7-04B4-4B97-BF6F-888AFC6B4D13}"/>
    <cellStyle name="Cálculo 6 3 5 4 2" xfId="30546" xr:uid="{3374EBD3-7BDC-45C7-BBE1-DF64B028846B}"/>
    <cellStyle name="Cálculo 6 3 5 5" xfId="18348" xr:uid="{983812DD-9D1B-480F-897F-7D9E7FE930BB}"/>
    <cellStyle name="Cálculo 6 3 6" xfId="2322" xr:uid="{72E7CD46-0CB9-4373-95D1-4F46E7AE524D}"/>
    <cellStyle name="Cálculo 6 3 6 2" xfId="4959" xr:uid="{F310B921-9DB3-4CE4-84AB-6115A34AB473}"/>
    <cellStyle name="Cálculo 6 3 6 2 2" xfId="11323" xr:uid="{F67A7755-461C-4265-ABF0-E4F2864D4B8D}"/>
    <cellStyle name="Cálculo 6 3 6 2 2 2" xfId="26431" xr:uid="{1830B0A6-7660-4508-8E6F-A5B88413AE44}"/>
    <cellStyle name="Cálculo 6 3 6 2 3" xfId="14500" xr:uid="{93845D87-EC6B-46B2-B33B-4C363B5E9A04}"/>
    <cellStyle name="Cálculo 6 3 6 2 3 2" xfId="29608" xr:uid="{8FFC2CDA-7910-49AC-93F2-B6F9363899C3}"/>
    <cellStyle name="Cálculo 6 3 6 2 4" xfId="20067" xr:uid="{C98D5896-1C07-461D-ABD7-8014F7975E18}"/>
    <cellStyle name="Cálculo 6 3 6 3" xfId="8789" xr:uid="{E89BCC51-8595-4F35-8FAF-9654CCE60CC4}"/>
    <cellStyle name="Cálculo 6 3 6 3 2" xfId="23897" xr:uid="{0FBEA041-694C-4A80-BEA5-1AEDB9A11493}"/>
    <cellStyle name="Cálculo 6 3 6 4" xfId="15651" xr:uid="{59465FE3-5711-40E4-BE63-A7CCB4C0674A}"/>
    <cellStyle name="Cálculo 6 3 6 4 2" xfId="30759" xr:uid="{C609D81E-08CD-427A-A2C7-5BA097668954}"/>
    <cellStyle name="Cálculo 6 3 6 5" xfId="17547" xr:uid="{468DF918-A2B2-4C41-8155-5FC7C7662405}"/>
    <cellStyle name="Cálculo 6 3 7" xfId="3892" xr:uid="{6E4AC976-A12B-4241-8A94-63D9796C870C}"/>
    <cellStyle name="Cálculo 6 3 7 2" xfId="6529" xr:uid="{592E0737-C85D-4F0A-A6E4-542F54CE8B5F}"/>
    <cellStyle name="Cálculo 6 3 7 2 2" xfId="12840" xr:uid="{A4088C07-5A8A-4281-94ED-966789C1BEB1}"/>
    <cellStyle name="Cálculo 6 3 7 2 2 2" xfId="27948" xr:uid="{6ECE9C6E-6D9B-4431-8CE2-7D3CF6415FF0}"/>
    <cellStyle name="Cálculo 6 3 7 2 3" xfId="15960" xr:uid="{E61604C7-8ECC-4506-B7F0-B5F02B9C8938}"/>
    <cellStyle name="Cálculo 6 3 7 2 3 2" xfId="31068" xr:uid="{3413E9F1-3764-47D5-8753-A806E91D97F1}"/>
    <cellStyle name="Cálculo 6 3 7 2 4" xfId="21637" xr:uid="{8D5E5D30-F3AF-46F0-ABCC-FE315673F596}"/>
    <cellStyle name="Cálculo 6 3 7 3" xfId="10274" xr:uid="{D74360ED-C07B-4D9B-9DC9-00E269DA030A}"/>
    <cellStyle name="Cálculo 6 3 7 3 2" xfId="25382" xr:uid="{BD85848A-F3E6-4781-AB4E-51B533167063}"/>
    <cellStyle name="Cálculo 6 3 7 4" xfId="7428" xr:uid="{ACDAFAFC-49A7-488E-9345-7EAE9C882D77}"/>
    <cellStyle name="Cálculo 6 3 7 4 2" xfId="22536" xr:uid="{63D315D0-9E2B-4F64-B7AB-0FF0626EBB11}"/>
    <cellStyle name="Cálculo 6 3 7 5" xfId="19000" xr:uid="{E8A4CE03-B463-482B-9D57-F4BABBA7D275}"/>
    <cellStyle name="Cálculo 6 3 8" xfId="4457" xr:uid="{704BB215-0CB5-4F69-9FF5-5B3F136F05AF}"/>
    <cellStyle name="Cálculo 6 3 8 2" xfId="10839" xr:uid="{65C80F1E-5450-44AC-BA9A-F1358B6BBF33}"/>
    <cellStyle name="Cálculo 6 3 8 2 2" xfId="25947" xr:uid="{5227BA73-1E95-4426-AF33-60343F265868}"/>
    <cellStyle name="Cálculo 6 3 8 3" xfId="16126" xr:uid="{EE030F10-73B4-4E36-BBA8-2982C5D782AC}"/>
    <cellStyle name="Cálculo 6 3 8 3 2" xfId="31234" xr:uid="{8D2A5C3A-1136-43FC-9696-C9ED17FE5165}"/>
    <cellStyle name="Cálculo 6 3 8 4" xfId="19565" xr:uid="{CE21DB4F-E665-4686-9F5D-2357DBC7B485}"/>
    <cellStyle name="Cálculo 6 3 9" xfId="8321" xr:uid="{D585F316-FE38-4DF3-A086-DA65238D24F9}"/>
    <cellStyle name="Cálculo 6 3 9 2" xfId="23429" xr:uid="{0A868748-3867-45A0-B96E-C661E2DFB195}"/>
    <cellStyle name="Cálculo 6 4" xfId="2057" xr:uid="{BA7A8089-9B28-4D45-A809-D328A055F665}"/>
    <cellStyle name="Cálculo 6 4 10" xfId="15999" xr:uid="{3D46C710-5B8F-440C-A686-F0DA60B38ED7}"/>
    <cellStyle name="Cálculo 6 4 10 2" xfId="31107" xr:uid="{565551A8-FE8F-4E8A-A279-76BE049B5795}"/>
    <cellStyle name="Cálculo 6 4 11" xfId="15658" xr:uid="{F0B16E00-949C-4A02-819F-F403562C6B4C}"/>
    <cellStyle name="Cálculo 6 4 11 2" xfId="30766" xr:uid="{415B3096-A0A9-4F3A-BF9F-328090F3DA36}"/>
    <cellStyle name="Cálculo 6 4 12" xfId="17282" xr:uid="{BCFC941D-60B6-4CE4-B07E-588EFE7737E9}"/>
    <cellStyle name="Cálculo 6 4 2" xfId="2564" xr:uid="{74329F33-99B2-4E3A-9A83-6E5DFA3F38CE}"/>
    <cellStyle name="Cálculo 6 4 2 2" xfId="5201" xr:uid="{AF7EF92F-A8A4-431D-829A-0E6B320CE702}"/>
    <cellStyle name="Cálculo 6 4 2 2 2" xfId="11565" xr:uid="{9450D6DB-E3E6-4FAF-90EC-BFA681292FE8}"/>
    <cellStyle name="Cálculo 6 4 2 2 2 2" xfId="26673" xr:uid="{687DCDB5-446B-4341-8F96-3A07792C6B6A}"/>
    <cellStyle name="Cálculo 6 4 2 2 3" xfId="14892" xr:uid="{E598F3BB-BADE-4825-A7D0-0D372697A848}"/>
    <cellStyle name="Cálculo 6 4 2 2 3 2" xfId="30000" xr:uid="{48E98AEC-1BC4-4ED2-8F1C-2AEDCABB75ED}"/>
    <cellStyle name="Cálculo 6 4 2 2 4" xfId="20309" xr:uid="{E3D2BBE0-F957-4C63-95D1-229D202B4264}"/>
    <cellStyle name="Cálculo 6 4 2 3" xfId="9031" xr:uid="{2C27CA79-4C64-4316-BB4C-5E08DF7F47F2}"/>
    <cellStyle name="Cálculo 6 4 2 3 2" xfId="24139" xr:uid="{9F134988-B922-4BF2-89A3-98C8836608C3}"/>
    <cellStyle name="Cálculo 6 4 2 4" xfId="15500" xr:uid="{772152A0-19BC-4375-9EE8-2038DD7FB771}"/>
    <cellStyle name="Cálculo 6 4 2 4 2" xfId="30608" xr:uid="{D961607E-9618-40AF-A2B2-69D76293FBC4}"/>
    <cellStyle name="Cálculo 6 4 2 5" xfId="13624" xr:uid="{0EC3C528-8E7C-40D6-8808-6297D564FA3B}"/>
    <cellStyle name="Cálculo 6 4 2 5 2" xfId="28732" xr:uid="{BA42BF86-BC53-4B4E-A237-0DAE6E1BF7FE}"/>
    <cellStyle name="Cálculo 6 4 2 6" xfId="17672" xr:uid="{35CB2960-93D7-4A49-8B9E-EB11017962A7}"/>
    <cellStyle name="Cálculo 6 4 3" xfId="2817" xr:uid="{D0203103-4943-45F2-9609-BE0A508763EA}"/>
    <cellStyle name="Cálculo 6 4 3 2" xfId="5454" xr:uid="{516F48FD-A3EC-4A05-AC52-5067ACC91635}"/>
    <cellStyle name="Cálculo 6 4 3 2 2" xfId="14919" xr:uid="{38563120-034F-4130-826C-414DB6E8EDD4}"/>
    <cellStyle name="Cálculo 6 4 3 2 2 2" xfId="30027" xr:uid="{0F1CEB00-929B-48B1-9CF2-134E8114CD12}"/>
    <cellStyle name="Cálculo 6 4 3 2 3" xfId="20562" xr:uid="{3E43CE3B-B9BB-468A-8CF7-061BB5D695AD}"/>
    <cellStyle name="Cálculo 6 4 3 3" xfId="14671" xr:uid="{CDDA5C7A-CAC0-4414-A9CE-8FE44D8E9780}"/>
    <cellStyle name="Cálculo 6 4 3 3 2" xfId="29779" xr:uid="{BF27890F-E82A-469B-AA56-C55D1F58F873}"/>
    <cellStyle name="Cálculo 6 4 3 4" xfId="17925" xr:uid="{83A92996-E0B3-463B-B1D8-478A647430D6}"/>
    <cellStyle name="Cálculo 6 4 4" xfId="3120" xr:uid="{553A3896-0063-4EE3-A1D5-BB645C696500}"/>
    <cellStyle name="Cálculo 6 4 4 2" xfId="5757" xr:uid="{CD96942B-2359-4582-B7D7-541769C1F475}"/>
    <cellStyle name="Cálculo 6 4 4 2 2" xfId="12068" xr:uid="{FED8C72F-05A3-473B-A452-307825AA9C30}"/>
    <cellStyle name="Cálculo 6 4 4 2 2 2" xfId="27176" xr:uid="{B5D05591-0A46-4364-BDF5-A1B74D2DA07E}"/>
    <cellStyle name="Cálculo 6 4 4 2 3" xfId="15318" xr:uid="{AD67AC45-E9CC-421F-A50F-C902AC219617}"/>
    <cellStyle name="Cálculo 6 4 4 2 3 2" xfId="30426" xr:uid="{4689708E-7353-4F70-90E4-0A60E7053AEC}"/>
    <cellStyle name="Cálculo 6 4 4 2 4" xfId="20865" xr:uid="{EE563509-4F3C-487B-A749-43238B3E64C0}"/>
    <cellStyle name="Cálculo 6 4 4 3" xfId="9502" xr:uid="{3132B555-53B4-4E31-8FB8-6D578095794B}"/>
    <cellStyle name="Cálculo 6 4 4 3 2" xfId="24610" xr:uid="{770CE87A-0551-440A-9A71-AD6250E4E78E}"/>
    <cellStyle name="Cálculo 6 4 4 4" xfId="7925" xr:uid="{E5F0F8F6-99F6-4586-B35D-DAF33344CB67}"/>
    <cellStyle name="Cálculo 6 4 4 4 2" xfId="23033" xr:uid="{762D048D-3206-43A0-8E21-FF0F5A53982D}"/>
    <cellStyle name="Cálculo 6 4 4 5" xfId="18228" xr:uid="{F13E790A-D079-48AD-AB88-DC137B336471}"/>
    <cellStyle name="Cálculo 6 4 5" xfId="3446" xr:uid="{F304F143-EC61-42BA-8489-C9CA07FC1A76}"/>
    <cellStyle name="Cálculo 6 4 5 2" xfId="6083" xr:uid="{69A1A4BA-D8AE-43B5-8899-F2BA4E24D520}"/>
    <cellStyle name="Cálculo 6 4 5 2 2" xfId="12394" xr:uid="{3ED06180-E569-4163-8B29-A3DC8F234595}"/>
    <cellStyle name="Cálculo 6 4 5 2 2 2" xfId="27502" xr:uid="{C665E6E3-649C-461A-8C01-EC687D0CBA83}"/>
    <cellStyle name="Cálculo 6 4 5 2 3" xfId="15578" xr:uid="{EC134E4C-7A48-4F6B-9453-09568A891C3C}"/>
    <cellStyle name="Cálculo 6 4 5 2 3 2" xfId="30686" xr:uid="{899BF1BD-0363-4C99-84EA-EDAA7D81946B}"/>
    <cellStyle name="Cálculo 6 4 5 2 4" xfId="21191" xr:uid="{F9F3B9EC-B8FB-484F-9D20-647EF198B084}"/>
    <cellStyle name="Cálculo 6 4 5 3" xfId="9828" xr:uid="{F8DDED4C-8318-4252-B861-477E54BCE5FA}"/>
    <cellStyle name="Cálculo 6 4 5 3 2" xfId="24936" xr:uid="{25669A2A-C97A-434D-A6E0-E7B12F9C5DE8}"/>
    <cellStyle name="Cálculo 6 4 5 4" xfId="14890" xr:uid="{B93A0D99-5EC5-41F6-8A0C-427BE35857FA}"/>
    <cellStyle name="Cálculo 6 4 5 4 2" xfId="29998" xr:uid="{D4D6690E-0E17-495B-8AF6-902D1BC8D56E}"/>
    <cellStyle name="Cálculo 6 4 5 5" xfId="18554" xr:uid="{13ACFB43-CFA4-424D-9E04-6A9E875B4079}"/>
    <cellStyle name="Cálculo 6 4 6" xfId="3752" xr:uid="{4C3A3614-6D4E-495F-923F-EAC7B9425244}"/>
    <cellStyle name="Cálculo 6 4 6 2" xfId="6389" xr:uid="{607FED9B-94B4-46D8-9F0E-C177B1309AF3}"/>
    <cellStyle name="Cálculo 6 4 6 2 2" xfId="12700" xr:uid="{87273AA8-C80A-4C43-B52F-F0D8409A1FB5}"/>
    <cellStyle name="Cálculo 6 4 6 2 2 2" xfId="27808" xr:uid="{BCB08262-24B5-4BC6-9584-CBD70E62529E}"/>
    <cellStyle name="Cálculo 6 4 6 2 3" xfId="11221" xr:uid="{04610F08-3DF6-4B44-98BB-DF1E41343894}"/>
    <cellStyle name="Cálculo 6 4 6 2 3 2" xfId="26329" xr:uid="{6FE66A9B-68D2-4896-90CA-CA015DAD55B2}"/>
    <cellStyle name="Cálculo 6 4 6 2 4" xfId="21497" xr:uid="{DF4FC79A-3AF6-499D-8602-B5F84F0C15B5}"/>
    <cellStyle name="Cálculo 6 4 6 3" xfId="10134" xr:uid="{E3D0C317-81F0-4747-B1FD-7A50308B444F}"/>
    <cellStyle name="Cálculo 6 4 6 3 2" xfId="25242" xr:uid="{BEF76AD4-CD6A-4CAD-9ADE-A2A0B50479BA}"/>
    <cellStyle name="Cálculo 6 4 6 4" xfId="7164" xr:uid="{6A4A4DA4-94AC-4C12-9C4D-A406D9FE4560}"/>
    <cellStyle name="Cálculo 6 4 6 4 2" xfId="22272" xr:uid="{22139AF2-AAD4-4E1F-8C86-9052CBF1BBC7}"/>
    <cellStyle name="Cálculo 6 4 6 5" xfId="18860" xr:uid="{08FCCB5E-0DEB-492B-988B-1E60C11CD438}"/>
    <cellStyle name="Cálculo 6 4 7" xfId="4129" xr:uid="{CE411F63-BCED-45FE-A2DA-2C63C05BFCB5}"/>
    <cellStyle name="Cálculo 6 4 7 2" xfId="6766" xr:uid="{959E7A46-0C27-4F67-8AFA-5BB0FD096A27}"/>
    <cellStyle name="Cálculo 6 4 7 2 2" xfId="13077" xr:uid="{3E5981F0-713D-400A-87E3-C29E5BD3254D}"/>
    <cellStyle name="Cálculo 6 4 7 2 2 2" xfId="28185" xr:uid="{51B97C74-9739-4AE5-BE8D-4F882FD9E74C}"/>
    <cellStyle name="Cálculo 6 4 7 2 3" xfId="16751" xr:uid="{026C284B-9D0D-4B24-AACE-0CE576627999}"/>
    <cellStyle name="Cálculo 6 4 7 2 3 2" xfId="31859" xr:uid="{EC415B9E-F655-4924-99CB-42B1A927F13D}"/>
    <cellStyle name="Cálculo 6 4 7 2 4" xfId="21874" xr:uid="{97BBE69B-8CB9-4E2D-BA43-E9D4602F737C}"/>
    <cellStyle name="Cálculo 6 4 7 3" xfId="10511" xr:uid="{1D9E3DCE-18CB-4362-A841-E5EC25FDF900}"/>
    <cellStyle name="Cálculo 6 4 7 3 2" xfId="25619" xr:uid="{1FA1B2A2-1B33-4999-8F68-790F540BD906}"/>
    <cellStyle name="Cálculo 6 4 7 4" xfId="8465" xr:uid="{4D6C2A99-4142-413A-9753-2CA4DD30B567}"/>
    <cellStyle name="Cálculo 6 4 7 4 2" xfId="23573" xr:uid="{017430F4-836F-42D9-B3E4-2E2E4536CDA9}"/>
    <cellStyle name="Cálculo 6 4 7 5" xfId="19237" xr:uid="{BF24DC47-81A9-4A45-BA8B-4C808303FF08}"/>
    <cellStyle name="Cálculo 6 4 8" xfId="4694" xr:uid="{E931BF39-C1AD-49C9-994D-0497F2CC89FB}"/>
    <cellStyle name="Cálculo 6 4 8 2" xfId="11076" xr:uid="{6FA4CF7B-EBD0-4F84-95A1-DE3AD19989E1}"/>
    <cellStyle name="Cálculo 6 4 8 2 2" xfId="26184" xr:uid="{A4E72E1E-2FB4-43D3-B3EE-33411A61235D}"/>
    <cellStyle name="Cálculo 6 4 8 3" xfId="8207" xr:uid="{6335024B-D462-4859-94ED-960212E6591B}"/>
    <cellStyle name="Cálculo 6 4 8 3 2" xfId="23315" xr:uid="{12C1BF8E-3787-4E42-A6B9-FF96D1E11D6D}"/>
    <cellStyle name="Cálculo 6 4 8 4" xfId="19802" xr:uid="{F2429DC5-3C1B-4B63-9E0D-A9ED474351C7}"/>
    <cellStyle name="Cálculo 6 4 9" xfId="8555" xr:uid="{E8522C2A-B497-4753-A7C4-2186DD6C9222}"/>
    <cellStyle name="Cálculo 6 4 9 2" xfId="23663" xr:uid="{46C5EBD5-B62D-4E94-913A-7BBFECCD231D}"/>
    <cellStyle name="Cálculo 6 5" xfId="2064" xr:uid="{7A9B0BD7-5909-420F-B962-6C20E8808D80}"/>
    <cellStyle name="Cálculo 6 5 10" xfId="16215" xr:uid="{08BD599A-E778-4AE9-92B4-2ED2093F9A20}"/>
    <cellStyle name="Cálculo 6 5 10 2" xfId="31323" xr:uid="{EFBE6E62-76F8-4FEC-A7ED-6BFE5F82B358}"/>
    <cellStyle name="Cálculo 6 5 11" xfId="17289" xr:uid="{1210C57E-21C9-4138-B35E-BC9A2C6FB0EB}"/>
    <cellStyle name="Cálculo 6 5 2" xfId="2824" xr:uid="{FA83CD0D-CA03-446B-979E-8186CC65D426}"/>
    <cellStyle name="Cálculo 6 5 2 2" xfId="5461" xr:uid="{D49DEE8B-B427-4309-B8F4-6D3CB32C20DF}"/>
    <cellStyle name="Cálculo 6 5 2 2 2" xfId="16061" xr:uid="{29D9BC7F-82C6-4D41-B7BE-4EDF12958B50}"/>
    <cellStyle name="Cálculo 6 5 2 2 2 2" xfId="31169" xr:uid="{61B73364-2160-4D1B-9AED-11566DD120C5}"/>
    <cellStyle name="Cálculo 6 5 2 2 3" xfId="20569" xr:uid="{F17544C1-F3FB-463A-9732-7DA509B9D21D}"/>
    <cellStyle name="Cálculo 6 5 2 3" xfId="13428" xr:uid="{39AAB0A5-8089-4495-98B8-F5476BBA6B33}"/>
    <cellStyle name="Cálculo 6 5 2 3 2" xfId="28536" xr:uid="{AD10FD49-7C97-433C-B659-6AEA27D5B462}"/>
    <cellStyle name="Cálculo 6 5 2 4" xfId="17932" xr:uid="{12CFC5EF-FAEA-4CA3-9C0E-2D1D3F0554AB}"/>
    <cellStyle name="Cálculo 6 5 3" xfId="3127" xr:uid="{D325DF48-347A-4632-948B-C270EC95AD76}"/>
    <cellStyle name="Cálculo 6 5 3 2" xfId="5764" xr:uid="{0730FE35-270E-4023-B5C6-746D5FA20823}"/>
    <cellStyle name="Cálculo 6 5 3 2 2" xfId="12075" xr:uid="{1B1CB39E-D4A8-4A92-9938-D5E9564D940D}"/>
    <cellStyle name="Cálculo 6 5 3 2 2 2" xfId="27183" xr:uid="{B6BF8952-C40E-4D04-9789-50DE0626641F}"/>
    <cellStyle name="Cálculo 6 5 3 2 3" xfId="14806" xr:uid="{D8AF73D8-9867-4977-B957-9E1DE394FCA7}"/>
    <cellStyle name="Cálculo 6 5 3 2 3 2" xfId="29914" xr:uid="{C83E1E0D-B80F-402D-AA7E-E523D4D6FA60}"/>
    <cellStyle name="Cálculo 6 5 3 2 4" xfId="20872" xr:uid="{70F53405-FBC1-425E-AC3C-FAFB6B8E2549}"/>
    <cellStyle name="Cálculo 6 5 3 3" xfId="9509" xr:uid="{95B00604-EAB3-4A0B-8D51-83FEF7B14AC5}"/>
    <cellStyle name="Cálculo 6 5 3 3 2" xfId="24617" xr:uid="{A152F34B-0648-40FB-9F39-E2B3FB05E215}"/>
    <cellStyle name="Cálculo 6 5 3 4" xfId="15801" xr:uid="{31F7FBA7-2CAF-4D01-9CF6-A909443E6655}"/>
    <cellStyle name="Cálculo 6 5 3 4 2" xfId="30909" xr:uid="{12C5D6B3-79A9-4254-AF2B-F03FDB19B429}"/>
    <cellStyle name="Cálculo 6 5 3 5" xfId="18235" xr:uid="{9E93FD6C-9CA1-4745-9002-3B93E05F8451}"/>
    <cellStyle name="Cálculo 6 5 4" xfId="3453" xr:uid="{0463297D-A3BA-49E5-B9C9-21976F9A7165}"/>
    <cellStyle name="Cálculo 6 5 4 2" xfId="6090" xr:uid="{86241743-6253-49B7-9D55-7AD800A1413D}"/>
    <cellStyle name="Cálculo 6 5 4 2 2" xfId="12401" xr:uid="{36F8893A-52BA-4261-98D6-24CA6798D096}"/>
    <cellStyle name="Cálculo 6 5 4 2 2 2" xfId="27509" xr:uid="{7682F10B-FCB2-4E11-B834-CC229AD9DA10}"/>
    <cellStyle name="Cálculo 6 5 4 2 3" xfId="16453" xr:uid="{29938307-665C-481F-B7F5-BC6BC1C1ADE6}"/>
    <cellStyle name="Cálculo 6 5 4 2 3 2" xfId="31561" xr:uid="{3366BD87-78D6-4C90-A6E2-016C6F5A18A9}"/>
    <cellStyle name="Cálculo 6 5 4 2 4" xfId="21198" xr:uid="{2E177879-8AAD-4450-A83E-DAE698D15E1A}"/>
    <cellStyle name="Cálculo 6 5 4 3" xfId="9835" xr:uid="{A067E175-AD73-405D-85A9-344CC4A40BCB}"/>
    <cellStyle name="Cálculo 6 5 4 3 2" xfId="24943" xr:uid="{56EA1118-EA91-45D4-B0E6-4F5297A0DFFC}"/>
    <cellStyle name="Cálculo 6 5 4 4" xfId="16273" xr:uid="{9B86665D-C6B3-44D0-BDD8-75909C821E23}"/>
    <cellStyle name="Cálculo 6 5 4 4 2" xfId="31381" xr:uid="{7A0DC774-1A3B-4063-9670-87CA04C2B89B}"/>
    <cellStyle name="Cálculo 6 5 4 5" xfId="18561" xr:uid="{90BA3EAF-39BD-456C-BF6F-69211421373A}"/>
    <cellStyle name="Cálculo 6 5 5" xfId="3759" xr:uid="{E83995AB-2BEB-43B9-9F65-9B086A08C02E}"/>
    <cellStyle name="Cálculo 6 5 5 2" xfId="6396" xr:uid="{736CE28E-A879-46DF-8065-CF3A669B5963}"/>
    <cellStyle name="Cálculo 6 5 5 2 2" xfId="12707" xr:uid="{EBE38C7E-D708-4CE8-91F9-AFAF90C1D43B}"/>
    <cellStyle name="Cálculo 6 5 5 2 2 2" xfId="27815" xr:uid="{A2C7E7CB-31D7-4E57-A06E-061B574110F4}"/>
    <cellStyle name="Cálculo 6 5 5 2 3" xfId="15951" xr:uid="{93966675-B466-4585-8D1E-D503E1A80181}"/>
    <cellStyle name="Cálculo 6 5 5 2 3 2" xfId="31059" xr:uid="{AA803383-ACA8-4CC7-AE3D-15547892BBF0}"/>
    <cellStyle name="Cálculo 6 5 5 2 4" xfId="21504" xr:uid="{B859E2E5-BBBF-48AF-A539-C2BF3BE7C86E}"/>
    <cellStyle name="Cálculo 6 5 5 3" xfId="10141" xr:uid="{00151443-C80D-436B-9E61-9EAC66BE1F56}"/>
    <cellStyle name="Cálculo 6 5 5 3 2" xfId="25249" xr:uid="{BFE074FC-BDD8-4BE2-889C-B54F2C2B25AC}"/>
    <cellStyle name="Cálculo 6 5 5 4" xfId="14954" xr:uid="{DAE7A2C9-BBE3-4EF8-B739-8EB229F7BE1C}"/>
    <cellStyle name="Cálculo 6 5 5 4 2" xfId="30062" xr:uid="{5F08AB8F-5B74-4D3F-8EE7-0A757EC0B8A0}"/>
    <cellStyle name="Cálculo 6 5 5 5" xfId="18867" xr:uid="{4DA754D4-7DDB-4051-B847-DC00E49CCC93}"/>
    <cellStyle name="Cálculo 6 5 6" xfId="4136" xr:uid="{87FBF7C7-5808-463F-94A8-C533BCB55C39}"/>
    <cellStyle name="Cálculo 6 5 6 2" xfId="6773" xr:uid="{A95366F3-AF6A-4EEC-9B89-3DEB83A453F6}"/>
    <cellStyle name="Cálculo 6 5 6 2 2" xfId="13084" xr:uid="{CC3B5F8D-CB2B-49C0-8167-C2450CFF0282}"/>
    <cellStyle name="Cálculo 6 5 6 2 2 2" xfId="28192" xr:uid="{82386A28-6DC5-413A-BEB6-C8C6A18E27FA}"/>
    <cellStyle name="Cálculo 6 5 6 2 3" xfId="16758" xr:uid="{8E9DADC5-0835-419F-BA8F-649B85C9CD66}"/>
    <cellStyle name="Cálculo 6 5 6 2 3 2" xfId="31866" xr:uid="{8BEB4FC1-B7D3-4A12-8A76-BA98E7C6ADF5}"/>
    <cellStyle name="Cálculo 6 5 6 2 4" xfId="21881" xr:uid="{62D214E1-6896-42E8-9FE1-B089262D0D96}"/>
    <cellStyle name="Cálculo 6 5 6 3" xfId="10518" xr:uid="{316093E6-4AA4-459B-9193-4BA7A30E7382}"/>
    <cellStyle name="Cálculo 6 5 6 3 2" xfId="25626" xr:uid="{E0F1A57D-F477-43D8-BA6E-F95BDCDB3617}"/>
    <cellStyle name="Cálculo 6 5 6 4" xfId="13998" xr:uid="{FA004998-FB57-47FE-A9EE-AAEF23903ACC}"/>
    <cellStyle name="Cálculo 6 5 6 4 2" xfId="29106" xr:uid="{C61523A4-2557-454A-A2C2-4F0B8E086259}"/>
    <cellStyle name="Cálculo 6 5 6 5" xfId="19244" xr:uid="{FBEEB6DF-F788-4E52-A2D1-E1CD0BA5A4C2}"/>
    <cellStyle name="Cálculo 6 5 7" xfId="4701" xr:uid="{CBC59BE2-DE91-4CB5-AFCA-B0294E8192AD}"/>
    <cellStyle name="Cálculo 6 5 7 2" xfId="11083" xr:uid="{161648B6-8F53-4BB7-87A9-37DDFCAFE830}"/>
    <cellStyle name="Cálculo 6 5 7 2 2" xfId="26191" xr:uid="{6BCEC058-1A52-4E63-A33D-BA6CB6754934}"/>
    <cellStyle name="Cálculo 6 5 7 3" xfId="16094" xr:uid="{37172F4F-AB6B-46CC-BD6D-CFDC5F21CFFC}"/>
    <cellStyle name="Cálculo 6 5 7 3 2" xfId="31202" xr:uid="{D7E4A399-07B6-4CD2-9ED2-A528F7686533}"/>
    <cellStyle name="Cálculo 6 5 7 4" xfId="19809" xr:uid="{636ABD1F-6816-4531-8CC4-7930C9A9C382}"/>
    <cellStyle name="Cálculo 6 5 8" xfId="8562" xr:uid="{AC254582-8E06-4E92-A1A0-D631CE0CA4E8}"/>
    <cellStyle name="Cálculo 6 5 8 2" xfId="23670" xr:uid="{FCD9E920-5685-460A-912D-E1918463DBED}"/>
    <cellStyle name="Cálculo 6 5 9" xfId="14612" xr:uid="{E9D6974F-0AAA-4835-A836-39A03C994EB4}"/>
    <cellStyle name="Cálculo 6 5 9 2" xfId="29720" xr:uid="{22FDE946-2656-4674-BCEB-CAABBA24A78C}"/>
    <cellStyle name="Cálculo 7" xfId="764" xr:uid="{00000000-0005-0000-0000-0000FC020000}"/>
    <cellStyle name="Cálculo 7 2" xfId="1838" xr:uid="{7550798C-1BEA-4094-9F8E-0A7CF9202DD3}"/>
    <cellStyle name="Cálculo 7 2 10" xfId="8339" xr:uid="{5933AC3A-797C-420D-8B05-009C08CD72D4}"/>
    <cellStyle name="Cálculo 7 2 10 2" xfId="23447" xr:uid="{157F58E9-9FE6-47A2-9D2C-74FA1A4C3C82}"/>
    <cellStyle name="Cálculo 7 2 11" xfId="8176" xr:uid="{A3A0C97D-02F6-490A-8D4B-1EE0BF375BAB}"/>
    <cellStyle name="Cálculo 7 2 11 2" xfId="23284" xr:uid="{1335EFF4-8328-4B16-9BD8-FA9EA879B75B}"/>
    <cellStyle name="Cálculo 7 2 12" xfId="14920" xr:uid="{73760827-A24A-409A-9AAB-7D9EAF8F2920}"/>
    <cellStyle name="Cálculo 7 2 12 2" xfId="30028" xr:uid="{384F34CF-1447-4151-8CEF-9080A35D21A0}"/>
    <cellStyle name="Cálculo 7 2 13" xfId="17063" xr:uid="{7A51259F-EF37-445A-B9D4-D2B54922D769}"/>
    <cellStyle name="Cálculo 7 2 2" xfId="2398" xr:uid="{ECF14EC2-ACA1-4CE3-AE44-265A09DEB4F9}"/>
    <cellStyle name="Cálculo 7 2 2 2" xfId="5035" xr:uid="{B2F54746-CBA7-49DE-86C5-C1342592F666}"/>
    <cellStyle name="Cálculo 7 2 2 2 2" xfId="11399" xr:uid="{3232D281-5B9F-4DAB-9AAD-00362C2DF472}"/>
    <cellStyle name="Cálculo 7 2 2 2 2 2" xfId="26507" xr:uid="{C0BD05E3-309C-4F02-9343-AC367C47BAA6}"/>
    <cellStyle name="Cálculo 7 2 2 2 3" xfId="16059" xr:uid="{B69B2A50-1435-4561-A3A2-49681EB8BDCF}"/>
    <cellStyle name="Cálculo 7 2 2 2 3 2" xfId="31167" xr:uid="{7635D296-596F-4437-8691-2D76978AB1BB}"/>
    <cellStyle name="Cálculo 7 2 2 2 4" xfId="20143" xr:uid="{9B66DFF6-4F73-4AB7-8E78-2ED5002B30D6}"/>
    <cellStyle name="Cálculo 7 2 2 3" xfId="8865" xr:uid="{9BF89230-4BEE-4F7A-A727-FC6E4A2628B0}"/>
    <cellStyle name="Cálculo 7 2 2 3 2" xfId="23973" xr:uid="{DC3B35F2-9DE7-48B4-A83D-FF9594A9B6CE}"/>
    <cellStyle name="Cálculo 7 2 3" xfId="2222" xr:uid="{6C475E93-3A1D-4963-97C4-18E88F0783D8}"/>
    <cellStyle name="Cálculo 7 2 3 2" xfId="4859" xr:uid="{7946650A-FC6E-4697-9888-FF9208C484C4}"/>
    <cellStyle name="Cálculo 7 2 3 2 2" xfId="11818" xr:uid="{ECC0BAC5-EF36-430C-A0BA-61FCA2724CDB}"/>
    <cellStyle name="Cálculo 7 2 3 2 2 2" xfId="26926" xr:uid="{A64F2550-AD29-484E-9580-EA84F777EC3F}"/>
    <cellStyle name="Cálculo 7 2 3 2 3" xfId="19967" xr:uid="{093EEF13-F481-40C8-9F37-F68C94FA26EC}"/>
    <cellStyle name="Cálculo 7 2 3 3" xfId="7866" xr:uid="{0EA5F919-F6ED-4F69-B8BA-1E132C2C3D72}"/>
    <cellStyle name="Cálculo 7 2 3 3 2" xfId="22974" xr:uid="{AF8CDAB1-7DE8-4DFE-B488-0CD4077E993C}"/>
    <cellStyle name="Cálculo 7 2 3 4" xfId="17447" xr:uid="{4B6C1021-0768-4EFD-B7BC-E6CABDE28A36}"/>
    <cellStyle name="Cálculo 7 2 4" xfId="2932" xr:uid="{F1E90D1B-9C4C-46B5-AA56-DFBDD93E2D82}"/>
    <cellStyle name="Cálculo 7 2 4 2" xfId="5569" xr:uid="{00EDDA5C-E673-4924-A9F6-9B8088BCF03A}"/>
    <cellStyle name="Cálculo 7 2 4 2 2" xfId="11880" xr:uid="{AA55DA02-B218-444D-A485-5F68586135A6}"/>
    <cellStyle name="Cálculo 7 2 4 2 2 2" xfId="26988" xr:uid="{0633A112-1F95-446E-9E63-D2848EF1ED1F}"/>
    <cellStyle name="Cálculo 7 2 4 2 3" xfId="13835" xr:uid="{8E610065-CF58-4664-B492-1AE6B0C26376}"/>
    <cellStyle name="Cálculo 7 2 4 2 3 2" xfId="28943" xr:uid="{425E4D47-3B4A-4566-835A-BA6C326AB367}"/>
    <cellStyle name="Cálculo 7 2 4 2 4" xfId="20677" xr:uid="{23E60493-FCD9-4477-8856-571B41978FCF}"/>
    <cellStyle name="Cálculo 7 2 4 3" xfId="9314" xr:uid="{DC937526-843F-40C8-9D16-29BFEC75E50F}"/>
    <cellStyle name="Cálculo 7 2 4 3 2" xfId="24422" xr:uid="{083E4B09-EB61-4381-899D-4D9A2307A370}"/>
    <cellStyle name="Cálculo 7 2 4 4" xfId="14498" xr:uid="{8A5B3F75-E915-49DA-AED2-37E643C8C10A}"/>
    <cellStyle name="Cálculo 7 2 4 4 2" xfId="29606" xr:uid="{5914229E-04F7-4B33-A851-C7F87E521DC8}"/>
    <cellStyle name="Cálculo 7 2 4 5" xfId="18040" xr:uid="{ADB4C464-826E-4D68-8B3B-1AC738161764}"/>
    <cellStyle name="Cálculo 7 2 5" xfId="3258" xr:uid="{46012C95-7D18-4939-AA6D-81F5262FC735}"/>
    <cellStyle name="Cálculo 7 2 5 2" xfId="5895" xr:uid="{0E33E7FE-5E5F-48EE-BD1C-108C92CAF34F}"/>
    <cellStyle name="Cálculo 7 2 5 2 2" xfId="12206" xr:uid="{A3342855-A57E-42C0-80C1-EFDC11236619}"/>
    <cellStyle name="Cálculo 7 2 5 2 2 2" xfId="27314" xr:uid="{34711548-6EA0-47AF-8EE1-79D9F7729F59}"/>
    <cellStyle name="Cálculo 7 2 5 2 3" xfId="8129" xr:uid="{4FA9EAA3-24D1-4025-98C4-E96358DB1140}"/>
    <cellStyle name="Cálculo 7 2 5 2 3 2" xfId="23237" xr:uid="{85DCF92D-48C7-4987-9052-EEAA2E6EDD4B}"/>
    <cellStyle name="Cálculo 7 2 5 2 4" xfId="21003" xr:uid="{7B7C813B-1FEB-44DD-B5CF-8B028566C159}"/>
    <cellStyle name="Cálculo 7 2 5 3" xfId="9640" xr:uid="{ADED405D-6610-4F51-934C-0F5ABB9EEA49}"/>
    <cellStyle name="Cálculo 7 2 5 3 2" xfId="24748" xr:uid="{A13580F8-94FB-4110-9E75-CAA4A029067E}"/>
    <cellStyle name="Cálculo 7 2 5 4" xfId="13696" xr:uid="{86147521-8338-4A9B-9C9F-02C2502885B6}"/>
    <cellStyle name="Cálculo 7 2 5 4 2" xfId="28804" xr:uid="{03B48517-C6F0-47BF-86CD-7D0C6474B128}"/>
    <cellStyle name="Cálculo 7 2 5 5" xfId="18366" xr:uid="{C943A3F3-7300-4E37-9A4A-1577D385FA2C}"/>
    <cellStyle name="Cálculo 7 2 6" xfId="3564" xr:uid="{98FB62D3-FA18-4A9F-9A9C-18C02F2128F9}"/>
    <cellStyle name="Cálculo 7 2 6 2" xfId="6201" xr:uid="{3CCF4836-24AE-47ED-96FA-EBE9966077C8}"/>
    <cellStyle name="Cálculo 7 2 6 2 2" xfId="12512" xr:uid="{3B442918-3FC4-4CC1-98D7-2FCD044E7878}"/>
    <cellStyle name="Cálculo 7 2 6 2 2 2" xfId="27620" xr:uid="{04F4959A-52CB-4117-9885-571FE7BA22A7}"/>
    <cellStyle name="Cálculo 7 2 6 2 3" xfId="14648" xr:uid="{4F473838-F5C1-4A15-91EC-BA57783F96C1}"/>
    <cellStyle name="Cálculo 7 2 6 2 3 2" xfId="29756" xr:uid="{8A96828E-8016-451A-83C9-08920CF32262}"/>
    <cellStyle name="Cálculo 7 2 6 2 4" xfId="21309" xr:uid="{66C0F002-8CD8-4AA1-BF46-D10F96D69412}"/>
    <cellStyle name="Cálculo 7 2 6 3" xfId="9946" xr:uid="{621D44FC-6650-4DB4-B968-5EB3B697F52C}"/>
    <cellStyle name="Cálculo 7 2 6 3 2" xfId="25054" xr:uid="{BADF0B7E-1CC4-490F-B21C-1552FB41A695}"/>
    <cellStyle name="Cálculo 7 2 6 4" xfId="11810" xr:uid="{F1B02B2F-5F41-43B1-80AD-FCB9FAF3C90B}"/>
    <cellStyle name="Cálculo 7 2 6 4 2" xfId="26918" xr:uid="{B9FF8209-EE32-4B88-BC56-C72E7B3AE3DF}"/>
    <cellStyle name="Cálculo 7 2 6 5" xfId="18672" xr:uid="{69D4FB42-CFB2-440D-9AD3-8B921860AB01}"/>
    <cellStyle name="Cálculo 7 2 7" xfId="3910" xr:uid="{276D2750-FC79-4B48-86B2-74954F6D9599}"/>
    <cellStyle name="Cálculo 7 2 7 2" xfId="6547" xr:uid="{C1F74D75-F30C-45F8-BDFA-E2FDE496B0B8}"/>
    <cellStyle name="Cálculo 7 2 7 2 2" xfId="12858" xr:uid="{927D0B5A-B7FB-4EA3-BBAE-8FCCA9848112}"/>
    <cellStyle name="Cálculo 7 2 7 2 2 2" xfId="27966" xr:uid="{B5273FFD-AB6B-434A-8227-DDA5D54D97F9}"/>
    <cellStyle name="Cálculo 7 2 7 2 3" xfId="7752" xr:uid="{876CBAE0-58FE-40C3-A443-361C9FA04F03}"/>
    <cellStyle name="Cálculo 7 2 7 2 3 2" xfId="22860" xr:uid="{6E81864B-67A7-4D18-A128-48DC582D5477}"/>
    <cellStyle name="Cálculo 7 2 7 2 4" xfId="21655" xr:uid="{477CE4CD-6F96-460D-88D5-A997EAB20790}"/>
    <cellStyle name="Cálculo 7 2 7 3" xfId="10292" xr:uid="{69B2063B-A751-4818-8CEC-48E8264D6307}"/>
    <cellStyle name="Cálculo 7 2 7 3 2" xfId="25400" xr:uid="{69E77882-53F0-4B8E-A78B-997952D276D0}"/>
    <cellStyle name="Cálculo 7 2 7 4" xfId="7629" xr:uid="{8E8B0B17-7F62-40C8-A9EC-E3C26757AF75}"/>
    <cellStyle name="Cálculo 7 2 7 4 2" xfId="22737" xr:uid="{CC0DC3C8-5674-4B40-BFCF-46FFE2C6CCB5}"/>
    <cellStyle name="Cálculo 7 2 7 5" xfId="19018" xr:uid="{A3C12CF0-C985-4CA6-8F91-1E06A2468DEA}"/>
    <cellStyle name="Cálculo 7 2 8" xfId="4274" xr:uid="{C2E39D74-36C9-42C2-B757-281DB1351841}"/>
    <cellStyle name="Cálculo 7 2 8 2" xfId="6911" xr:uid="{FD45F26C-89BE-4AF8-BB07-64858216C913}"/>
    <cellStyle name="Cálculo 7 2 8 2 2" xfId="13222" xr:uid="{F80D79CF-7309-44EB-852B-44A706F73CB3}"/>
    <cellStyle name="Cálculo 7 2 8 2 2 2" xfId="28330" xr:uid="{166BD4B2-B809-4706-BE8A-BB8C58EE0E69}"/>
    <cellStyle name="Cálculo 7 2 8 2 3" xfId="16886" xr:uid="{9862648A-0CCA-499D-BEEB-0BA4572E7BE8}"/>
    <cellStyle name="Cálculo 7 2 8 2 3 2" xfId="31994" xr:uid="{B2166645-22F1-417B-BF5E-D0CCE062889D}"/>
    <cellStyle name="Cálculo 7 2 8 2 4" xfId="22019" xr:uid="{AC18ED26-219F-49C9-91C8-CC768B96F594}"/>
    <cellStyle name="Cálculo 7 2 8 3" xfId="10656" xr:uid="{3896169F-2115-48DA-B6C3-6221401DFF04}"/>
    <cellStyle name="Cálculo 7 2 8 3 2" xfId="25764" xr:uid="{8493B358-3347-4F10-8DB9-DD34739C8346}"/>
    <cellStyle name="Cálculo 7 2 8 4" xfId="15054" xr:uid="{46F3C337-804B-4E30-B693-C73FA3245EED}"/>
    <cellStyle name="Cálculo 7 2 8 4 2" xfId="30162" xr:uid="{885AD935-5B61-41BD-9421-9917F6685F45}"/>
    <cellStyle name="Cálculo 7 2 8 5" xfId="19382" xr:uid="{599F3770-7686-42AB-BAAF-F3412CE7A660}"/>
    <cellStyle name="Cálculo 7 2 9" xfId="4475" xr:uid="{43EABAFA-4CF3-433D-B562-30859D8B507C}"/>
    <cellStyle name="Cálculo 7 2 9 2" xfId="10857" xr:uid="{116066BB-EB7B-4717-94A4-660DD08578BD}"/>
    <cellStyle name="Cálculo 7 2 9 2 2" xfId="25965" xr:uid="{9E23DA05-44B0-401A-889B-F3FA0A69EE65}"/>
    <cellStyle name="Cálculo 7 2 9 3" xfId="7766" xr:uid="{74DB41DC-4567-4038-A984-4BDA961A26F5}"/>
    <cellStyle name="Cálculo 7 2 9 3 2" xfId="22874" xr:uid="{B88E9ADC-A18C-442D-A792-CD3C833A62BC}"/>
    <cellStyle name="Cálculo 7 2 9 4" xfId="19583" xr:uid="{414E26BF-4B93-4213-87D8-D4B9DDBF0F10}"/>
    <cellStyle name="Cálculo 7 3" xfId="1821" xr:uid="{0A75FEB7-EB22-44B7-B487-3E1B377DAE70}"/>
    <cellStyle name="Cálculo 7 3 10" xfId="9138" xr:uid="{BA500226-B62F-46E6-88B0-D6A156AA98F5}"/>
    <cellStyle name="Cálculo 7 3 10 2" xfId="24246" xr:uid="{30F111BB-8CCE-401A-B143-0C245D586AAF}"/>
    <cellStyle name="Cálculo 7 3 11" xfId="13506" xr:uid="{EF086B8D-9BDD-4592-BA19-D701D4D35AC3}"/>
    <cellStyle name="Cálculo 7 3 11 2" xfId="28614" xr:uid="{5BEDB05D-81DD-4923-A2C5-834549861D54}"/>
    <cellStyle name="Cálculo 7 3 12" xfId="17046" xr:uid="{82047266-EB2D-4843-BF48-7A1BE81B0EA6}"/>
    <cellStyle name="Cálculo 7 3 2" xfId="2381" xr:uid="{11A7238A-C4D7-4831-9702-D5F51FB1A0F6}"/>
    <cellStyle name="Cálculo 7 3 2 2" xfId="5018" xr:uid="{2FC770B5-E5A3-4AD4-BB88-140B48C86CD3}"/>
    <cellStyle name="Cálculo 7 3 2 2 2" xfId="11382" xr:uid="{F59C28AD-1D61-40C2-93C9-FC5820A95F5B}"/>
    <cellStyle name="Cálculo 7 3 2 2 2 2" xfId="26490" xr:uid="{B7194587-1B24-4BD4-9DAD-23C518D8C142}"/>
    <cellStyle name="Cálculo 7 3 2 2 3" xfId="15039" xr:uid="{7B80B823-C086-4A39-9CDA-84ADAE81288C}"/>
    <cellStyle name="Cálculo 7 3 2 2 3 2" xfId="30147" xr:uid="{09EDC0C7-DB9A-434A-9A97-EEE73E44A89D}"/>
    <cellStyle name="Cálculo 7 3 2 2 4" xfId="20126" xr:uid="{F765D7C7-AFC7-425E-92D7-0486C2B89C36}"/>
    <cellStyle name="Cálculo 7 3 2 3" xfId="8848" xr:uid="{49A6AD8D-5A48-4C36-8BB2-187B01EF9A1B}"/>
    <cellStyle name="Cálculo 7 3 2 3 2" xfId="23956" xr:uid="{33387073-5741-490F-B9C7-0261F5D6B40C}"/>
    <cellStyle name="Cálculo 7 3 2 4" xfId="9151" xr:uid="{02C8C71B-B486-48C5-91BF-2E3226FEA617}"/>
    <cellStyle name="Cálculo 7 3 2 4 2" xfId="24259" xr:uid="{3C653691-14D7-4E4A-A2EE-6D3FE4B94954}"/>
    <cellStyle name="Cálculo 7 3 2 5" xfId="13472" xr:uid="{258D87A2-6E21-4D97-95A3-EE82AFC5DBA9}"/>
    <cellStyle name="Cálculo 7 3 2 5 2" xfId="28580" xr:uid="{693D3F9F-D8FF-402A-B1FB-1199E0A237AB}"/>
    <cellStyle name="Cálculo 7 3 2 6" xfId="17589" xr:uid="{F78999E4-720D-4D43-9CE2-5E50A6293D76}"/>
    <cellStyle name="Cálculo 7 3 3" xfId="2239" xr:uid="{82AD3A90-E771-49A0-AF60-C36F1A5C75A7}"/>
    <cellStyle name="Cálculo 7 3 3 2" xfId="4876" xr:uid="{6CAA423C-653E-4586-8E8E-50967CBB9157}"/>
    <cellStyle name="Cálculo 7 3 3 2 2" xfId="14744" xr:uid="{855675D0-84E2-4F14-9782-2EF47185E66F}"/>
    <cellStyle name="Cálculo 7 3 3 2 2 2" xfId="29852" xr:uid="{CB86B146-C61C-4611-821F-DF40D52DA6B7}"/>
    <cellStyle name="Cálculo 7 3 3 2 3" xfId="19984" xr:uid="{53B35793-F38E-4339-9216-D6E8FF002952}"/>
    <cellStyle name="Cálculo 7 3 3 3" xfId="14290" xr:uid="{541E5ABB-FB87-443E-8D95-32F2822C8E57}"/>
    <cellStyle name="Cálculo 7 3 3 3 2" xfId="29398" xr:uid="{AB79E8F3-B802-453C-B887-BBD4A4899CCA}"/>
    <cellStyle name="Cálculo 7 3 3 4" xfId="17464" xr:uid="{415625E4-2A0C-4429-A697-C2C2A2FEFCF1}"/>
    <cellStyle name="Cálculo 7 3 4" xfId="2652" xr:uid="{E2C506AE-17A6-4179-A1D9-B89586499FB2}"/>
    <cellStyle name="Cálculo 7 3 4 2" xfId="5289" xr:uid="{B0FFA47B-A850-4AA6-818A-B7905EB50233}"/>
    <cellStyle name="Cálculo 7 3 4 2 2" xfId="11653" xr:uid="{EE6C794C-F6BF-464A-99C6-7E63026F4D57}"/>
    <cellStyle name="Cálculo 7 3 4 2 2 2" xfId="26761" xr:uid="{6C6FD8BB-327A-422E-9F47-8174C35A7839}"/>
    <cellStyle name="Cálculo 7 3 4 2 3" xfId="15867" xr:uid="{B2BB1C03-8302-4D66-A5CD-EA188252001B}"/>
    <cellStyle name="Cálculo 7 3 4 2 3 2" xfId="30975" xr:uid="{048687D9-9E9A-408A-AE3E-D5C22B5E390C}"/>
    <cellStyle name="Cálculo 7 3 4 2 4" xfId="20397" xr:uid="{CBF7CBBD-4F46-4C8F-887A-08E441CEA2D0}"/>
    <cellStyle name="Cálculo 7 3 4 3" xfId="9119" xr:uid="{39CFEA99-A4D7-4634-AE3D-BD19BF8E8BD5}"/>
    <cellStyle name="Cálculo 7 3 4 3 2" xfId="24227" xr:uid="{CDF4ED4B-2385-48DD-838C-27ED222F3AD5}"/>
    <cellStyle name="Cálculo 7 3 4 4" xfId="7675" xr:uid="{38C3D280-940D-43CD-9B80-CCAA9D227334}"/>
    <cellStyle name="Cálculo 7 3 4 4 2" xfId="22783" xr:uid="{C4BBFECB-A452-45BC-948D-976B4A4105FF}"/>
    <cellStyle name="Cálculo 7 3 4 5" xfId="17760" xr:uid="{929E1496-2566-4FD7-928A-04B54A9B9DF8}"/>
    <cellStyle name="Cálculo 7 3 5" xfId="3241" xr:uid="{E58D34A4-2DA6-4F7A-8D87-1661C0D980C5}"/>
    <cellStyle name="Cálculo 7 3 5 2" xfId="5878" xr:uid="{A805642F-1D9A-4DD9-AE7D-26A1A2465113}"/>
    <cellStyle name="Cálculo 7 3 5 2 2" xfId="12189" xr:uid="{C5C54C11-932E-4A4B-852D-60A93586F8A1}"/>
    <cellStyle name="Cálculo 7 3 5 2 2 2" xfId="27297" xr:uid="{7785A5AA-EE34-4883-9045-9C23AADAD497}"/>
    <cellStyle name="Cálculo 7 3 5 2 3" xfId="16556" xr:uid="{11120DA2-5BC3-4167-B7DA-33EE4919E0E8}"/>
    <cellStyle name="Cálculo 7 3 5 2 3 2" xfId="31664" xr:uid="{C1961844-FC0F-4563-90CC-021EDCE1A16B}"/>
    <cellStyle name="Cálculo 7 3 5 2 4" xfId="20986" xr:uid="{38A8929E-2FB2-46F7-A719-31EBECFA438C}"/>
    <cellStyle name="Cálculo 7 3 5 3" xfId="9623" xr:uid="{34499D6F-2534-491C-AC17-96BC9F845B16}"/>
    <cellStyle name="Cálculo 7 3 5 3 2" xfId="24731" xr:uid="{2F78DEBC-6464-4EC2-8D68-2B206D413B7C}"/>
    <cellStyle name="Cálculo 7 3 5 4" xfId="14726" xr:uid="{3BD632F3-9466-4EF7-8FF0-137C66FB413D}"/>
    <cellStyle name="Cálculo 7 3 5 4 2" xfId="29834" xr:uid="{67BFDFDB-CBC4-494A-A751-1A1D5F8B4B63}"/>
    <cellStyle name="Cálculo 7 3 5 5" xfId="18349" xr:uid="{F6C25DA3-F045-4F70-BDA1-4347B4AC3EFC}"/>
    <cellStyle name="Cálculo 7 3 6" xfId="2323" xr:uid="{20A9D9C0-9D16-4F70-8293-7D5500C3D8B2}"/>
    <cellStyle name="Cálculo 7 3 6 2" xfId="4960" xr:uid="{12F07A4E-259E-430F-8253-6341A7170907}"/>
    <cellStyle name="Cálculo 7 3 6 2 2" xfId="11324" xr:uid="{1AABDC55-DB8C-488B-AF5E-D934717ABD0F}"/>
    <cellStyle name="Cálculo 7 3 6 2 2 2" xfId="26432" xr:uid="{67A1782E-45E9-410E-AAAE-0FAAA60834C9}"/>
    <cellStyle name="Cálculo 7 3 6 2 3" xfId="14758" xr:uid="{F4D294E4-4002-4B85-B4A2-6F91ED69BB18}"/>
    <cellStyle name="Cálculo 7 3 6 2 3 2" xfId="29866" xr:uid="{5C0AEAF7-DAE9-43C4-A564-C759314714D9}"/>
    <cellStyle name="Cálculo 7 3 6 2 4" xfId="20068" xr:uid="{9ECF8B21-A414-4B6E-AE51-2450E70D543B}"/>
    <cellStyle name="Cálculo 7 3 6 3" xfId="8790" xr:uid="{05A1F4FD-300A-481B-8130-E653CA025420}"/>
    <cellStyle name="Cálculo 7 3 6 3 2" xfId="23898" xr:uid="{DCD53499-ECE8-4392-B787-CE932A50A9CA}"/>
    <cellStyle name="Cálculo 7 3 6 4" xfId="14898" xr:uid="{886B81EB-9D5D-4FF7-9BA0-EF0882877382}"/>
    <cellStyle name="Cálculo 7 3 6 4 2" xfId="30006" xr:uid="{3B944540-5765-4E55-B3A4-026A9B0E5917}"/>
    <cellStyle name="Cálculo 7 3 6 5" xfId="17548" xr:uid="{1F18C47B-CA9B-42BE-9198-B9DA71BB26C2}"/>
    <cellStyle name="Cálculo 7 3 7" xfId="3893" xr:uid="{B99E11BA-E87B-4AA4-98C4-3252A14FF42C}"/>
    <cellStyle name="Cálculo 7 3 7 2" xfId="6530" xr:uid="{0129E44A-DD30-4C96-A1DD-C4AC32FDB2B4}"/>
    <cellStyle name="Cálculo 7 3 7 2 2" xfId="12841" xr:uid="{17101822-CE6A-4CDE-AFEF-BE6526A8D331}"/>
    <cellStyle name="Cálculo 7 3 7 2 2 2" xfId="27949" xr:uid="{41131A25-04C0-4F54-AA63-86C3333ADDAE}"/>
    <cellStyle name="Cálculo 7 3 7 2 3" xfId="13986" xr:uid="{6F5CF83D-7686-415A-9D01-9C6ED0C5D80F}"/>
    <cellStyle name="Cálculo 7 3 7 2 3 2" xfId="29094" xr:uid="{834CC310-D2E1-4C24-8A84-2D2EE292CE18}"/>
    <cellStyle name="Cálculo 7 3 7 2 4" xfId="21638" xr:uid="{43D61E95-3A04-4146-A1E8-70A7FE2D70FE}"/>
    <cellStyle name="Cálculo 7 3 7 3" xfId="10275" xr:uid="{CB2338AB-3B8D-4B16-B851-89EDB4BD771F}"/>
    <cellStyle name="Cálculo 7 3 7 3 2" xfId="25383" xr:uid="{C0C282A4-DDF3-49A8-B429-4EA374503EE6}"/>
    <cellStyle name="Cálculo 7 3 7 4" xfId="15825" xr:uid="{6E4A1975-D6BE-4C6F-9DAE-834F88D041E4}"/>
    <cellStyle name="Cálculo 7 3 7 4 2" xfId="30933" xr:uid="{3CC60379-E532-40B2-BF47-48D7487D8AC4}"/>
    <cellStyle name="Cálculo 7 3 7 5" xfId="19001" xr:uid="{FFA69FF7-1144-4F3C-A011-8BD171441B99}"/>
    <cellStyle name="Cálculo 7 3 8" xfId="4458" xr:uid="{90F63F44-F9E1-451E-8EE2-B0FF0F865BAF}"/>
    <cellStyle name="Cálculo 7 3 8 2" xfId="10840" xr:uid="{C36848BE-F8FD-44BC-8B17-12CE3E22BB74}"/>
    <cellStyle name="Cálculo 7 3 8 2 2" xfId="25948" xr:uid="{A698FE79-9D8A-49AC-B4F5-0F76671B9D74}"/>
    <cellStyle name="Cálculo 7 3 8 3" xfId="14620" xr:uid="{056CFD4E-573C-4FDD-9D63-EAB9CA20DBF7}"/>
    <cellStyle name="Cálculo 7 3 8 3 2" xfId="29728" xr:uid="{3F2C87A5-C469-4DF3-B240-114A9671454E}"/>
    <cellStyle name="Cálculo 7 3 8 4" xfId="19566" xr:uid="{495855AB-696F-49B5-AFE1-C5D57C277F98}"/>
    <cellStyle name="Cálculo 7 3 9" xfId="8322" xr:uid="{488F4B22-8784-47B1-85FC-FA2D847E1268}"/>
    <cellStyle name="Cálculo 7 3 9 2" xfId="23430" xr:uid="{50DE5868-4ABE-4DE2-BFF7-10A7632AFE12}"/>
    <cellStyle name="Cálculo 7 4" xfId="2058" xr:uid="{E29C5DC4-2DC6-48D6-84C3-5705D8A7B371}"/>
    <cellStyle name="Cálculo 7 4 10" xfId="16411" xr:uid="{5F4E6383-207A-4DC9-98D6-B95806778BC4}"/>
    <cellStyle name="Cálculo 7 4 10 2" xfId="31519" xr:uid="{D1CEA669-04AA-42EA-82E8-E057C96BE3CA}"/>
    <cellStyle name="Cálculo 7 4 11" xfId="15736" xr:uid="{F97E2657-6E8C-46D0-BFBE-679CADA91E60}"/>
    <cellStyle name="Cálculo 7 4 11 2" xfId="30844" xr:uid="{A5165C4B-30E2-46BB-A827-39D82EF77ED4}"/>
    <cellStyle name="Cálculo 7 4 12" xfId="17283" xr:uid="{58EAF3B6-7894-4570-BB58-CE07CC558300}"/>
    <cellStyle name="Cálculo 7 4 2" xfId="2565" xr:uid="{777A12DE-5A04-40C6-9FF8-8481C68A1A27}"/>
    <cellStyle name="Cálculo 7 4 2 2" xfId="5202" xr:uid="{8B56BEAD-D3B9-4E3F-A1B0-2F6A3A4DBF06}"/>
    <cellStyle name="Cálculo 7 4 2 2 2" xfId="11566" xr:uid="{21599E4A-E251-4CB7-849F-35128E7CDFB8}"/>
    <cellStyle name="Cálculo 7 4 2 2 2 2" xfId="26674" xr:uid="{057EE2A9-1668-4D3E-9AC0-C24F3ED6EDB0}"/>
    <cellStyle name="Cálculo 7 4 2 2 3" xfId="14309" xr:uid="{589B16E9-5A9A-4010-A999-AEF354EE4407}"/>
    <cellStyle name="Cálculo 7 4 2 2 3 2" xfId="29417" xr:uid="{2F8D07DA-33BB-4208-A16B-911C39D535F6}"/>
    <cellStyle name="Cálculo 7 4 2 2 4" xfId="20310" xr:uid="{51277541-C455-4CFD-AC9B-3167FBC03051}"/>
    <cellStyle name="Cálculo 7 4 2 3" xfId="9032" xr:uid="{A1CDA7D1-22A7-47C8-9311-43A6BCAC5A56}"/>
    <cellStyle name="Cálculo 7 4 2 3 2" xfId="24140" xr:uid="{65A7CDA5-6F2F-4A07-B1BC-9239453558F3}"/>
    <cellStyle name="Cálculo 7 4 2 4" xfId="7650" xr:uid="{D2253EDF-E96F-49CD-898D-19F61CFB10E6}"/>
    <cellStyle name="Cálculo 7 4 2 4 2" xfId="22758" xr:uid="{4669B8BF-6558-4EF5-B35E-9B90688198C6}"/>
    <cellStyle name="Cálculo 7 4 2 5" xfId="9174" xr:uid="{3C54B942-3B8C-41CA-99E8-542BD88B67E5}"/>
    <cellStyle name="Cálculo 7 4 2 5 2" xfId="24282" xr:uid="{E7D2394B-252D-4F19-B96C-7DBFB7C25757}"/>
    <cellStyle name="Cálculo 7 4 2 6" xfId="17673" xr:uid="{A77BE847-55CE-4690-9146-16E89CF08B2E}"/>
    <cellStyle name="Cálculo 7 4 3" xfId="2818" xr:uid="{F7EC6783-634A-4819-A99B-46B02A8A2A15}"/>
    <cellStyle name="Cálculo 7 4 3 2" xfId="5455" xr:uid="{B521BE12-47E6-44F1-A2A1-897501C97574}"/>
    <cellStyle name="Cálculo 7 4 3 2 2" xfId="14524" xr:uid="{675B9310-0403-4FED-8367-DE89BEAAEBC7}"/>
    <cellStyle name="Cálculo 7 4 3 2 2 2" xfId="29632" xr:uid="{09DF56D7-B2AC-405C-838B-6EA04E56D46E}"/>
    <cellStyle name="Cálculo 7 4 3 2 3" xfId="20563" xr:uid="{40790A2E-B834-456E-A2EB-D17A11E28C68}"/>
    <cellStyle name="Cálculo 7 4 3 3" xfId="11240" xr:uid="{0067AA25-8DE6-4224-930D-93EC3AD5864C}"/>
    <cellStyle name="Cálculo 7 4 3 3 2" xfId="26348" xr:uid="{8671E071-57CF-4203-8EEE-0833B9B7E2A0}"/>
    <cellStyle name="Cálculo 7 4 3 4" xfId="17926" xr:uid="{2F7EF2FE-F614-44C1-99B1-D03BB3D0E691}"/>
    <cellStyle name="Cálculo 7 4 4" xfId="3121" xr:uid="{C239800E-D9B4-480C-98AB-64614C5DDD4D}"/>
    <cellStyle name="Cálculo 7 4 4 2" xfId="5758" xr:uid="{07E1E02B-6FAB-43DB-9903-26322D469191}"/>
    <cellStyle name="Cálculo 7 4 4 2 2" xfId="12069" xr:uid="{986E9970-A98C-43AC-8187-608D80173D4A}"/>
    <cellStyle name="Cálculo 7 4 4 2 2 2" xfId="27177" xr:uid="{E4CCA774-A53F-41FD-98A6-4FC615EB9ACE}"/>
    <cellStyle name="Cálculo 7 4 4 2 3" xfId="7352" xr:uid="{C7F53EC2-FD92-48E9-9EC6-9187E6B55EC0}"/>
    <cellStyle name="Cálculo 7 4 4 2 3 2" xfId="22460" xr:uid="{D166C660-19F6-4871-9CFD-A9C352D0ED87}"/>
    <cellStyle name="Cálculo 7 4 4 2 4" xfId="20866" xr:uid="{54C39A11-C198-440C-8780-CDC76F7F11FF}"/>
    <cellStyle name="Cálculo 7 4 4 3" xfId="9503" xr:uid="{72C3F440-ABDF-4C5A-B152-60EFAB4C3E38}"/>
    <cellStyle name="Cálculo 7 4 4 3 2" xfId="24611" xr:uid="{F970B837-E0B6-4327-8CFB-3EE6219D3E3B}"/>
    <cellStyle name="Cálculo 7 4 4 4" xfId="15306" xr:uid="{49AAE4FD-AF5D-4DF6-B8F7-DF0D46D0F8CF}"/>
    <cellStyle name="Cálculo 7 4 4 4 2" xfId="30414" xr:uid="{04FA8403-AB9E-4235-9717-4B8B71434110}"/>
    <cellStyle name="Cálculo 7 4 4 5" xfId="18229" xr:uid="{54BF031D-6869-4B7D-B60A-4F76F750C5AB}"/>
    <cellStyle name="Cálculo 7 4 5" xfId="3447" xr:uid="{6B552AB9-4914-41AC-868E-BE05C596AE0E}"/>
    <cellStyle name="Cálculo 7 4 5 2" xfId="6084" xr:uid="{ED3F1E06-DEDE-4D6C-9C00-1565A9C310FF}"/>
    <cellStyle name="Cálculo 7 4 5 2 2" xfId="12395" xr:uid="{F2DD874F-4418-47F0-855A-6535761C1125}"/>
    <cellStyle name="Cálculo 7 4 5 2 2 2" xfId="27503" xr:uid="{4F818AE8-47B4-40BF-99E8-4797F7AA72A9}"/>
    <cellStyle name="Cálculo 7 4 5 2 3" xfId="7397" xr:uid="{C33EED73-5C08-4C0B-8323-7F184919D02B}"/>
    <cellStyle name="Cálculo 7 4 5 2 3 2" xfId="22505" xr:uid="{4FC8FE61-A44C-42C4-9F86-5D11993C325D}"/>
    <cellStyle name="Cálculo 7 4 5 2 4" xfId="21192" xr:uid="{E76499ED-1141-43AE-B449-367193705E6F}"/>
    <cellStyle name="Cálculo 7 4 5 3" xfId="9829" xr:uid="{E1E47B0E-F180-4D57-B884-25BB4EBAD346}"/>
    <cellStyle name="Cálculo 7 4 5 3 2" xfId="24937" xr:uid="{43114B4E-2A38-48C2-9A27-48CCF2EC5726}"/>
    <cellStyle name="Cálculo 7 4 5 4" xfId="8714" xr:uid="{9D543D8C-F4A1-4C10-B09C-B201C226993F}"/>
    <cellStyle name="Cálculo 7 4 5 4 2" xfId="23822" xr:uid="{B87C6588-3625-4919-89B0-AE778F00B6BC}"/>
    <cellStyle name="Cálculo 7 4 5 5" xfId="18555" xr:uid="{8BB27245-491E-4B52-BE93-C71FF9D947E8}"/>
    <cellStyle name="Cálculo 7 4 6" xfId="3753" xr:uid="{E599CA0B-7EAB-4537-B8BB-7FD42A70EC3E}"/>
    <cellStyle name="Cálculo 7 4 6 2" xfId="6390" xr:uid="{E04E281E-5D29-4BDD-A9A2-3B63752A2C06}"/>
    <cellStyle name="Cálculo 7 4 6 2 2" xfId="12701" xr:uid="{5CF57615-5B2E-4E2E-B1B0-6EC00C6FD2DC}"/>
    <cellStyle name="Cálculo 7 4 6 2 2 2" xfId="27809" xr:uid="{50FCB21A-E81C-4D19-8F7F-112B41B14EFE}"/>
    <cellStyle name="Cálculo 7 4 6 2 3" xfId="7479" xr:uid="{5FD2424E-B9F1-4FB9-BB4E-F0CB7C273F73}"/>
    <cellStyle name="Cálculo 7 4 6 2 3 2" xfId="22587" xr:uid="{F4667BE0-3C29-4761-B75A-9B0BF742257B}"/>
    <cellStyle name="Cálculo 7 4 6 2 4" xfId="21498" xr:uid="{1577D7DB-D6DD-4DD0-AA76-74B6CEE7B5C8}"/>
    <cellStyle name="Cálculo 7 4 6 3" xfId="10135" xr:uid="{B096CBD2-09AB-4E01-AEAF-02A5F9331BA5}"/>
    <cellStyle name="Cálculo 7 4 6 3 2" xfId="25243" xr:uid="{4B7B9E6D-8A2E-45C3-A4F6-624DFF2B496D}"/>
    <cellStyle name="Cálculo 7 4 6 4" xfId="16467" xr:uid="{04BED417-5C12-4606-823D-E40174996CE6}"/>
    <cellStyle name="Cálculo 7 4 6 4 2" xfId="31575" xr:uid="{A611682A-2918-4148-A0AA-EDBE1EA6DF17}"/>
    <cellStyle name="Cálculo 7 4 6 5" xfId="18861" xr:uid="{0B75C608-0307-4C69-82EC-B73B64943FB5}"/>
    <cellStyle name="Cálculo 7 4 7" xfId="4130" xr:uid="{9620D1B8-7E3E-413F-98DA-02902BDF8334}"/>
    <cellStyle name="Cálculo 7 4 7 2" xfId="6767" xr:uid="{41F36512-3A64-4BE4-876E-23AF8B42753E}"/>
    <cellStyle name="Cálculo 7 4 7 2 2" xfId="13078" xr:uid="{04A1CB68-DCDB-42A5-A7EE-E7EB5B22F9FB}"/>
    <cellStyle name="Cálculo 7 4 7 2 2 2" xfId="28186" xr:uid="{9F38716B-50FF-4FDE-AD97-45DC6D9B1408}"/>
    <cellStyle name="Cálculo 7 4 7 2 3" xfId="16752" xr:uid="{913D317E-ECA4-485D-85C0-D9179072BCE9}"/>
    <cellStyle name="Cálculo 7 4 7 2 3 2" xfId="31860" xr:uid="{D1742A9C-6552-4F0F-BA17-BF264E4DA0E3}"/>
    <cellStyle name="Cálculo 7 4 7 2 4" xfId="21875" xr:uid="{5F5BE44F-BACB-477C-9722-A23774E50B30}"/>
    <cellStyle name="Cálculo 7 4 7 3" xfId="10512" xr:uid="{805027C7-C10D-4AE4-BCF9-48430B868729}"/>
    <cellStyle name="Cálculo 7 4 7 3 2" xfId="25620" xr:uid="{DB959271-2454-423E-90BD-8A1A7C45D621}"/>
    <cellStyle name="Cálculo 7 4 7 4" xfId="15524" xr:uid="{C464488C-1B54-4BC1-B8E9-29146BB2FE78}"/>
    <cellStyle name="Cálculo 7 4 7 4 2" xfId="30632" xr:uid="{563D0DC5-DFF6-4140-9343-F07D0C77B1CF}"/>
    <cellStyle name="Cálculo 7 4 7 5" xfId="19238" xr:uid="{93120070-4FFD-483E-8812-6BD94AB61654}"/>
    <cellStyle name="Cálculo 7 4 8" xfId="4695" xr:uid="{CA9F0CC9-2A94-406E-AE0C-D3AE8F321DCF}"/>
    <cellStyle name="Cálculo 7 4 8 2" xfId="11077" xr:uid="{702F53CA-4746-4CD0-AA01-4F9103EE870B}"/>
    <cellStyle name="Cálculo 7 4 8 2 2" xfId="26185" xr:uid="{5C766F5B-FF26-4F9D-8F2A-D149BCD6737B}"/>
    <cellStyle name="Cálculo 7 4 8 3" xfId="13414" xr:uid="{1A83DAD6-2845-4B25-A215-5C4F93220500}"/>
    <cellStyle name="Cálculo 7 4 8 3 2" xfId="28522" xr:uid="{09674A2C-C071-4AA3-9860-3B46B6411882}"/>
    <cellStyle name="Cálculo 7 4 8 4" xfId="19803" xr:uid="{0CFE1E2E-C04D-4817-9CE7-5705EF52FA67}"/>
    <cellStyle name="Cálculo 7 4 9" xfId="8556" xr:uid="{6CDA7405-569F-4055-A41F-BAD9030C0E21}"/>
    <cellStyle name="Cálculo 7 4 9 2" xfId="23664" xr:uid="{7D46F6FE-983E-4823-975F-A9DAD4DD67FE}"/>
    <cellStyle name="Cálculo 7 5" xfId="2063" xr:uid="{774F0EA2-FEBC-4C5D-A2B1-B79514EB23EC}"/>
    <cellStyle name="Cálculo 7 5 10" xfId="14330" xr:uid="{DFE43CEE-9BF2-44D9-94F8-2509C96A8A73}"/>
    <cellStyle name="Cálculo 7 5 10 2" xfId="29438" xr:uid="{1DC9C2F9-6ABC-4146-8F33-91BD54AE6F1C}"/>
    <cellStyle name="Cálculo 7 5 11" xfId="17288" xr:uid="{C3D90EAB-86E4-4504-A064-04C4E348E736}"/>
    <cellStyle name="Cálculo 7 5 2" xfId="2823" xr:uid="{30F7A584-AD0E-4585-9FAB-F3DD99D18D44}"/>
    <cellStyle name="Cálculo 7 5 2 2" xfId="5460" xr:uid="{CBF287FA-66D6-462A-946B-BFB2400C6F86}"/>
    <cellStyle name="Cálculo 7 5 2 2 2" xfId="13705" xr:uid="{5D1FACEC-D1E5-465D-9716-5AB769FDD73C}"/>
    <cellStyle name="Cálculo 7 5 2 2 2 2" xfId="28813" xr:uid="{8F97561D-E0C7-41ED-9002-1D3496A5A51B}"/>
    <cellStyle name="Cálculo 7 5 2 2 3" xfId="20568" xr:uid="{2247B351-12EA-4F24-89E6-0A5DB4D2A86F}"/>
    <cellStyle name="Cálculo 7 5 2 3" xfId="14946" xr:uid="{B3E6C75C-2874-4E72-9974-815460BABC4A}"/>
    <cellStyle name="Cálculo 7 5 2 3 2" xfId="30054" xr:uid="{7A099D59-F012-41D0-827E-101FC40FE6C0}"/>
    <cellStyle name="Cálculo 7 5 2 4" xfId="17931" xr:uid="{D3238283-7D2E-4B99-9AD2-141A6DC51AC9}"/>
    <cellStyle name="Cálculo 7 5 3" xfId="3126" xr:uid="{1049F44D-8415-4DFE-AB6E-34DB1FB474D3}"/>
    <cellStyle name="Cálculo 7 5 3 2" xfId="5763" xr:uid="{44A74669-6641-40E8-9007-F7C65AAED34A}"/>
    <cellStyle name="Cálculo 7 5 3 2 2" xfId="12074" xr:uid="{D9E9DCA1-C2F0-4DEF-968B-F1F5C1116D11}"/>
    <cellStyle name="Cálculo 7 5 3 2 2 2" xfId="27182" xr:uid="{BDAAF3AC-77CD-47AA-92B1-406E01EFA01A}"/>
    <cellStyle name="Cálculo 7 5 3 2 3" xfId="14786" xr:uid="{3A938354-3FBD-4337-B798-AEDA998A52D8}"/>
    <cellStyle name="Cálculo 7 5 3 2 3 2" xfId="29894" xr:uid="{8F639956-DCBA-4E22-919E-4E1CA46B3C30}"/>
    <cellStyle name="Cálculo 7 5 3 2 4" xfId="20871" xr:uid="{0ED061BF-66E7-45B6-ADBA-63FD838E7334}"/>
    <cellStyle name="Cálculo 7 5 3 3" xfId="9508" xr:uid="{5D9D768A-7567-4BC7-BA54-03A0096DFCEA}"/>
    <cellStyle name="Cálculo 7 5 3 3 2" xfId="24616" xr:uid="{3E06A9E4-79AA-40E5-B1B1-913DB8BC1B60}"/>
    <cellStyle name="Cálculo 7 5 3 4" xfId="9193" xr:uid="{DF1C1D30-76E9-4C43-B534-BEAD74A1E7C5}"/>
    <cellStyle name="Cálculo 7 5 3 4 2" xfId="24301" xr:uid="{71E64F39-B532-4013-BAF9-9F3DA542B651}"/>
    <cellStyle name="Cálculo 7 5 3 5" xfId="18234" xr:uid="{EBDA68F0-A6FD-4D90-92E5-D1A4CFFE9CDC}"/>
    <cellStyle name="Cálculo 7 5 4" xfId="3452" xr:uid="{31B5E35D-A2AF-43E2-933A-B379FF6B5FF2}"/>
    <cellStyle name="Cálculo 7 5 4 2" xfId="6089" xr:uid="{5DBEAC4C-570F-4AC6-8F1F-A87DEC306CB7}"/>
    <cellStyle name="Cálculo 7 5 4 2 2" xfId="12400" xr:uid="{7DC2D921-29A2-4F13-B911-957F86F64634}"/>
    <cellStyle name="Cálculo 7 5 4 2 2 2" xfId="27508" xr:uid="{4B083173-E692-4A11-BF21-731690453D6E}"/>
    <cellStyle name="Cálculo 7 5 4 2 3" xfId="14405" xr:uid="{EA018AB3-6A39-4AB6-A916-1115ADD307BF}"/>
    <cellStyle name="Cálculo 7 5 4 2 3 2" xfId="29513" xr:uid="{D019FF13-1A76-42F1-B11A-C78F6457B3C7}"/>
    <cellStyle name="Cálculo 7 5 4 2 4" xfId="21197" xr:uid="{8D846DC2-D042-4FBD-A0F3-75E3622C6C34}"/>
    <cellStyle name="Cálculo 7 5 4 3" xfId="9834" xr:uid="{564480BB-6470-4FAB-95D8-D648DBB995D9}"/>
    <cellStyle name="Cálculo 7 5 4 3 2" xfId="24942" xr:uid="{C27175D8-755D-4342-B0BD-29DB7D534420}"/>
    <cellStyle name="Cálculo 7 5 4 4" xfId="7316" xr:uid="{2176B5D9-1AC0-4A7C-AC4B-58AB0E073EA5}"/>
    <cellStyle name="Cálculo 7 5 4 4 2" xfId="22424" xr:uid="{7C9E4129-FA09-4C56-B6FD-C6E8D9D958E3}"/>
    <cellStyle name="Cálculo 7 5 4 5" xfId="18560" xr:uid="{83EF472B-789A-49E1-9126-90E55255AC85}"/>
    <cellStyle name="Cálculo 7 5 5" xfId="3758" xr:uid="{78670CB7-07AB-4D43-B5B7-C15A3D4F4F5C}"/>
    <cellStyle name="Cálculo 7 5 5 2" xfId="6395" xr:uid="{A1EF66FB-9103-4C9F-B972-4AC714504B6A}"/>
    <cellStyle name="Cálculo 7 5 5 2 2" xfId="12706" xr:uid="{8D2AA914-E107-4359-904E-09E441AC1ED9}"/>
    <cellStyle name="Cálculo 7 5 5 2 2 2" xfId="27814" xr:uid="{C588C8F2-1601-4BCF-8543-14258D5CE152}"/>
    <cellStyle name="Cálculo 7 5 5 2 3" xfId="7071" xr:uid="{EF5EAE26-F25A-4B82-A265-A160BE22490B}"/>
    <cellStyle name="Cálculo 7 5 5 2 3 2" xfId="22179" xr:uid="{F74DFF88-C094-4BF7-A27E-9FF0F28E29B2}"/>
    <cellStyle name="Cálculo 7 5 5 2 4" xfId="21503" xr:uid="{8356AB03-3AD7-4CCA-8D87-341685567FAF}"/>
    <cellStyle name="Cálculo 7 5 5 3" xfId="10140" xr:uid="{17EE00DD-7AEA-41BE-A71D-59CF62590543}"/>
    <cellStyle name="Cálculo 7 5 5 3 2" xfId="25248" xr:uid="{272D1191-6619-4845-997C-11234E732CA4}"/>
    <cellStyle name="Cálculo 7 5 5 4" xfId="9218" xr:uid="{381F2A8C-D60E-48F7-8FF6-2716A8FFDD0C}"/>
    <cellStyle name="Cálculo 7 5 5 4 2" xfId="24326" xr:uid="{5DB5341C-E0C1-4B31-BF89-3742A8AEAD27}"/>
    <cellStyle name="Cálculo 7 5 5 5" xfId="18866" xr:uid="{ABC1A908-ECC5-4791-879E-394ED8017DD8}"/>
    <cellStyle name="Cálculo 7 5 6" xfId="4135" xr:uid="{ABA7B22D-AA24-48B3-9F98-609DAE188786}"/>
    <cellStyle name="Cálculo 7 5 6 2" xfId="6772" xr:uid="{499BE166-7FEA-4043-AFA3-60050C43D0EE}"/>
    <cellStyle name="Cálculo 7 5 6 2 2" xfId="13083" xr:uid="{A2B86AB2-1018-48C0-9AE5-96B7208BA57D}"/>
    <cellStyle name="Cálculo 7 5 6 2 2 2" xfId="28191" xr:uid="{9053F9EA-0630-4ABF-8A7A-094E04934891}"/>
    <cellStyle name="Cálculo 7 5 6 2 3" xfId="16757" xr:uid="{8B1EA094-4C65-47AD-86BC-96198D8C352C}"/>
    <cellStyle name="Cálculo 7 5 6 2 3 2" xfId="31865" xr:uid="{090A41CD-4DE2-42CA-A162-3CEC8A67F83A}"/>
    <cellStyle name="Cálculo 7 5 6 2 4" xfId="21880" xr:uid="{FAC11829-EDB9-4A43-B0A3-7379BEBBA45A}"/>
    <cellStyle name="Cálculo 7 5 6 3" xfId="10517" xr:uid="{DB96C013-5329-4371-A1B4-765BAA48D026}"/>
    <cellStyle name="Cálculo 7 5 6 3 2" xfId="25625" xr:uid="{7E57621B-3480-4117-AB6E-3C20C8ACCB38}"/>
    <cellStyle name="Cálculo 7 5 6 4" xfId="13793" xr:uid="{C1A16E8F-31F8-46D4-A65D-868F5FFA93ED}"/>
    <cellStyle name="Cálculo 7 5 6 4 2" xfId="28901" xr:uid="{043AC829-746A-4ACB-86E1-ACCFA30DE92E}"/>
    <cellStyle name="Cálculo 7 5 6 5" xfId="19243" xr:uid="{B8E11B81-F311-49A4-A4E4-549771B67B92}"/>
    <cellStyle name="Cálculo 7 5 7" xfId="4700" xr:uid="{0D7BAADE-3F60-4CBB-957A-04E9F1FB4740}"/>
    <cellStyle name="Cálculo 7 5 7 2" xfId="11082" xr:uid="{C83668E1-D9C2-4D9B-B138-1F90C66E6463}"/>
    <cellStyle name="Cálculo 7 5 7 2 2" xfId="26190" xr:uid="{AD41DD3D-FF47-4C60-8990-AA0333188B4F}"/>
    <cellStyle name="Cálculo 7 5 7 3" xfId="13984" xr:uid="{28349A51-18D3-40D8-974C-2D5639F96FB7}"/>
    <cellStyle name="Cálculo 7 5 7 3 2" xfId="29092" xr:uid="{D0037924-600A-48D9-ACBF-1F2F3CE860DE}"/>
    <cellStyle name="Cálculo 7 5 7 4" xfId="19808" xr:uid="{AE13E183-72BB-4809-9D7E-A83FA839DF3B}"/>
    <cellStyle name="Cálculo 7 5 8" xfId="8561" xr:uid="{AB5F2E5A-3665-401D-9CAC-1A6C86ECD61D}"/>
    <cellStyle name="Cálculo 7 5 8 2" xfId="23669" xr:uid="{BBC1AE69-27D0-4778-9F27-8E71BABA9BE7}"/>
    <cellStyle name="Cálculo 7 5 9" xfId="15680" xr:uid="{64B7BD45-8288-4DFD-A565-1A77A6CD7CC5}"/>
    <cellStyle name="Cálculo 7 5 9 2" xfId="30788" xr:uid="{2CED30F1-8F86-4465-A983-7E00A2862D04}"/>
    <cellStyle name="Cálculo 8" xfId="765" xr:uid="{00000000-0005-0000-0000-0000FD020000}"/>
    <cellStyle name="Cálculo 8 2" xfId="1839" xr:uid="{B17D0493-043A-42E7-AE91-388B759532B0}"/>
    <cellStyle name="Cálculo 8 2 10" xfId="8340" xr:uid="{7192738D-D62E-4FB3-A152-683A9BC1A657}"/>
    <cellStyle name="Cálculo 8 2 10 2" xfId="23448" xr:uid="{F71A5CC1-92A3-4A3C-84FF-D373192B9961}"/>
    <cellStyle name="Cálculo 8 2 11" xfId="16234" xr:uid="{DABB4B2B-C3F3-4636-BDF1-C782C571E3DF}"/>
    <cellStyle name="Cálculo 8 2 11 2" xfId="31342" xr:uid="{D0616DC2-6E7A-4810-8D5F-CA326D6FD4B6}"/>
    <cellStyle name="Cálculo 8 2 12" xfId="15357" xr:uid="{A403F424-5A6D-41B2-AC58-98B9E0809825}"/>
    <cellStyle name="Cálculo 8 2 12 2" xfId="30465" xr:uid="{3B5E010B-54EA-4BEF-A3A5-AEEE9A6F12BA}"/>
    <cellStyle name="Cálculo 8 2 13" xfId="17064" xr:uid="{CAF1B34A-08C2-4F2F-BDA7-ACF784E9754B}"/>
    <cellStyle name="Cálculo 8 2 2" xfId="2399" xr:uid="{C280280D-3120-421D-9A20-134AC6E835F3}"/>
    <cellStyle name="Cálculo 8 2 2 2" xfId="5036" xr:uid="{BD60FD25-A6E5-4865-B126-9E108FA9816C}"/>
    <cellStyle name="Cálculo 8 2 2 2 2" xfId="11400" xr:uid="{279C6254-4A94-4464-905B-4F114B0819C4}"/>
    <cellStyle name="Cálculo 8 2 2 2 2 2" xfId="26508" xr:uid="{2CD0E16A-91E0-492E-9C94-985316C8B89F}"/>
    <cellStyle name="Cálculo 8 2 2 2 3" xfId="7817" xr:uid="{F8742C86-DDF4-4C28-A734-C4B7B25B8748}"/>
    <cellStyle name="Cálculo 8 2 2 2 3 2" xfId="22925" xr:uid="{2A049449-69BF-467A-BEBB-59EA324D8DD3}"/>
    <cellStyle name="Cálculo 8 2 2 2 4" xfId="20144" xr:uid="{16525BFD-87C8-4FCA-9F85-ED6272FA9495}"/>
    <cellStyle name="Cálculo 8 2 2 3" xfId="8866" xr:uid="{4287BEE4-B2B2-4E16-9E85-EF48FF894AB6}"/>
    <cellStyle name="Cálculo 8 2 2 3 2" xfId="23974" xr:uid="{F59BEB0C-0091-412B-859F-EBF4D9445FE3}"/>
    <cellStyle name="Cálculo 8 2 3" xfId="2221" xr:uid="{D6E54F6C-180A-4A15-9722-C160130A9AFA}"/>
    <cellStyle name="Cálculo 8 2 3 2" xfId="4858" xr:uid="{F1C590FB-0412-444A-8D9B-BBA8504A85F6}"/>
    <cellStyle name="Cálculo 8 2 3 2 2" xfId="15758" xr:uid="{6DD264EF-DC4A-4D32-A404-0498BF1256FE}"/>
    <cellStyle name="Cálculo 8 2 3 2 2 2" xfId="30866" xr:uid="{B93D6D8C-1A18-439F-9913-1537AD727239}"/>
    <cellStyle name="Cálculo 8 2 3 2 3" xfId="19966" xr:uid="{287E9EBC-D29E-4ADD-A984-C648A6765DDA}"/>
    <cellStyle name="Cálculo 8 2 3 3" xfId="16115" xr:uid="{93BD3BA8-8D38-4D39-9091-B4861497AC35}"/>
    <cellStyle name="Cálculo 8 2 3 3 2" xfId="31223" xr:uid="{D4A85388-2C7F-4F9F-9430-0A43E6D78F2A}"/>
    <cellStyle name="Cálculo 8 2 3 4" xfId="17446" xr:uid="{3786FDF2-6377-4452-8677-189EE1BFF00A}"/>
    <cellStyle name="Cálculo 8 2 4" xfId="2933" xr:uid="{FD92D324-E99B-458C-8286-EBB2D9B9E0F1}"/>
    <cellStyle name="Cálculo 8 2 4 2" xfId="5570" xr:uid="{2B401899-0393-4D1A-AD8A-6957CE8E16D4}"/>
    <cellStyle name="Cálculo 8 2 4 2 2" xfId="11881" xr:uid="{90E447D4-B16B-40BA-9C24-EF12ECF6B3DD}"/>
    <cellStyle name="Cálculo 8 2 4 2 2 2" xfId="26989" xr:uid="{F4C538FA-04F0-41C4-8DBD-22F395F39123}"/>
    <cellStyle name="Cálculo 8 2 4 2 3" xfId="13694" xr:uid="{AF8E4F0E-77A8-4B55-8F57-8C33AB7F3530}"/>
    <cellStyle name="Cálculo 8 2 4 2 3 2" xfId="28802" xr:uid="{A5311480-56EF-4405-856A-34A43F01F43F}"/>
    <cellStyle name="Cálculo 8 2 4 2 4" xfId="20678" xr:uid="{A14ED7D9-5C18-4B0F-9695-CD4A6ED2ED45}"/>
    <cellStyle name="Cálculo 8 2 4 3" xfId="9315" xr:uid="{31BFB013-B904-4916-8667-37D189A880F7}"/>
    <cellStyle name="Cálculo 8 2 4 3 2" xfId="24423" xr:uid="{DAEFE6DF-5A39-4415-9489-91A5B13119B8}"/>
    <cellStyle name="Cálculo 8 2 4 4" xfId="14275" xr:uid="{0C2A59BC-57E9-43FB-88A6-2285A8EBC5CC}"/>
    <cellStyle name="Cálculo 8 2 4 4 2" xfId="29383" xr:uid="{D2A6A49E-5CCD-4013-A254-BC89D6996BDD}"/>
    <cellStyle name="Cálculo 8 2 4 5" xfId="18041" xr:uid="{8E91542C-8C0B-40C0-A8FB-1FBC1AAD2B6F}"/>
    <cellStyle name="Cálculo 8 2 5" xfId="3259" xr:uid="{3423720A-BF52-49A5-B016-33F51D68546B}"/>
    <cellStyle name="Cálculo 8 2 5 2" xfId="5896" xr:uid="{032E2D85-5265-4592-ACE7-115FD0936134}"/>
    <cellStyle name="Cálculo 8 2 5 2 2" xfId="12207" xr:uid="{158C108C-6E51-486A-8F79-367666D13451}"/>
    <cellStyle name="Cálculo 8 2 5 2 2 2" xfId="27315" xr:uid="{9A7A4E20-BEA2-4481-81C4-ABBC5DA123A2}"/>
    <cellStyle name="Cálculo 8 2 5 2 3" xfId="14811" xr:uid="{2391186A-A267-49C1-A152-99ADA2A88BE8}"/>
    <cellStyle name="Cálculo 8 2 5 2 3 2" xfId="29919" xr:uid="{8F5DACD8-49CC-4F25-9B54-718E574379F2}"/>
    <cellStyle name="Cálculo 8 2 5 2 4" xfId="21004" xr:uid="{E5C6E217-D63E-4ABC-80B1-E445DE2D3CD7}"/>
    <cellStyle name="Cálculo 8 2 5 3" xfId="9641" xr:uid="{3241DCAD-A634-4E29-B012-E5B6BEA27CCB}"/>
    <cellStyle name="Cálculo 8 2 5 3 2" xfId="24749" xr:uid="{BA8AF3AF-CDA1-42A0-8FE7-ECFE6BBAF42D}"/>
    <cellStyle name="Cálculo 8 2 5 4" xfId="15205" xr:uid="{58742751-3A2A-4FAA-990F-A62A6D941E71}"/>
    <cellStyle name="Cálculo 8 2 5 4 2" xfId="30313" xr:uid="{04B78C33-C6E6-4AAA-8F95-3068CC06E9D0}"/>
    <cellStyle name="Cálculo 8 2 5 5" xfId="18367" xr:uid="{DD7C8DFC-239F-4767-A463-D1ED3F4F3D92}"/>
    <cellStyle name="Cálculo 8 2 6" xfId="3565" xr:uid="{02DBA38B-5AC8-4039-BA59-3FA51B409EDF}"/>
    <cellStyle name="Cálculo 8 2 6 2" xfId="6202" xr:uid="{110EAB51-AE84-494E-A1AF-5689C230FEC6}"/>
    <cellStyle name="Cálculo 8 2 6 2 2" xfId="12513" xr:uid="{381BF268-2C55-4125-A5AC-E6AE4ACDAAFF}"/>
    <cellStyle name="Cálculo 8 2 6 2 2 2" xfId="27621" xr:uid="{F31FCA75-51EA-43B6-9A61-A96787BE2223}"/>
    <cellStyle name="Cálculo 8 2 6 2 3" xfId="15487" xr:uid="{4D8611EB-3920-450C-A3E8-F806FA1E11F9}"/>
    <cellStyle name="Cálculo 8 2 6 2 3 2" xfId="30595" xr:uid="{86EB21A1-9E5A-4F28-8E8C-D92248579656}"/>
    <cellStyle name="Cálculo 8 2 6 2 4" xfId="21310" xr:uid="{B02C441E-1210-4B64-B6B0-D7F4596D1F83}"/>
    <cellStyle name="Cálculo 8 2 6 3" xfId="9947" xr:uid="{C2EFCB16-59BF-4D84-9B1C-37F000994884}"/>
    <cellStyle name="Cálculo 8 2 6 3 2" xfId="25055" xr:uid="{09DAF30C-C1A4-4138-BBA8-8AF873BC2C2D}"/>
    <cellStyle name="Cálculo 8 2 6 4" xfId="15772" xr:uid="{0D2792DE-F845-475A-8864-972F698E3C3A}"/>
    <cellStyle name="Cálculo 8 2 6 4 2" xfId="30880" xr:uid="{E424B0F5-D786-411C-9D64-ACDD18E05974}"/>
    <cellStyle name="Cálculo 8 2 6 5" xfId="18673" xr:uid="{2C071BCB-B59B-4887-AC1B-A685228EB84F}"/>
    <cellStyle name="Cálculo 8 2 7" xfId="3911" xr:uid="{1E7B694D-F950-4DE9-AEAA-3B487C825451}"/>
    <cellStyle name="Cálculo 8 2 7 2" xfId="6548" xr:uid="{C6F21C60-4831-44ED-A06B-FF8C3C563B37}"/>
    <cellStyle name="Cálculo 8 2 7 2 2" xfId="12859" xr:uid="{95354D88-CB46-4D4C-A9C9-6290A0A3EB05}"/>
    <cellStyle name="Cálculo 8 2 7 2 2 2" xfId="27967" xr:uid="{2647751F-E558-4066-89AF-8CABF3ED4E1F}"/>
    <cellStyle name="Cálculo 8 2 7 2 3" xfId="13839" xr:uid="{29EAC4A7-C4BB-44FE-AE9A-DAF0B2054479}"/>
    <cellStyle name="Cálculo 8 2 7 2 3 2" xfId="28947" xr:uid="{CEA90B0C-56B8-4CF3-94D4-24988B08B76C}"/>
    <cellStyle name="Cálculo 8 2 7 2 4" xfId="21656" xr:uid="{92D01210-1E0E-4575-8667-A38A7D27E685}"/>
    <cellStyle name="Cálculo 8 2 7 3" xfId="10293" xr:uid="{C8E497FA-EB73-4201-A50B-7F1B032C6CFB}"/>
    <cellStyle name="Cálculo 8 2 7 3 2" xfId="25401" xr:uid="{2D5ADA7F-C625-4969-8DC3-CDAC97B98240}"/>
    <cellStyle name="Cálculo 8 2 7 4" xfId="15023" xr:uid="{D4F31F81-F4BC-44ED-89C8-22FE742F5CD0}"/>
    <cellStyle name="Cálculo 8 2 7 4 2" xfId="30131" xr:uid="{1338BED2-A130-42F1-BD30-11EBA4828F6D}"/>
    <cellStyle name="Cálculo 8 2 7 5" xfId="19019" xr:uid="{FB710C8E-228F-4F01-9372-0844FC12587A}"/>
    <cellStyle name="Cálculo 8 2 8" xfId="4275" xr:uid="{7978C696-F1C2-4917-9644-E96C2871C456}"/>
    <cellStyle name="Cálculo 8 2 8 2" xfId="6912" xr:uid="{CC77D03A-5A7B-4777-8CED-BEAF5BDA2931}"/>
    <cellStyle name="Cálculo 8 2 8 2 2" xfId="13223" xr:uid="{C29D380C-4A7A-4C26-92F4-82B24CCB9B88}"/>
    <cellStyle name="Cálculo 8 2 8 2 2 2" xfId="28331" xr:uid="{AF90F25B-A1F0-40C8-9506-BBB2B8C32093}"/>
    <cellStyle name="Cálculo 8 2 8 2 3" xfId="16887" xr:uid="{076C95DB-FCD0-419A-A1E3-6DB45518ECDE}"/>
    <cellStyle name="Cálculo 8 2 8 2 3 2" xfId="31995" xr:uid="{C3E63FF9-8302-4343-AB29-46CDC914F1E3}"/>
    <cellStyle name="Cálculo 8 2 8 2 4" xfId="22020" xr:uid="{22B4E662-D56A-48E6-9330-830E63102376}"/>
    <cellStyle name="Cálculo 8 2 8 3" xfId="10657" xr:uid="{3D83FD55-9767-4A38-909A-C0D2DB976C41}"/>
    <cellStyle name="Cálculo 8 2 8 3 2" xfId="25765" xr:uid="{DCB16182-00F7-4EB3-B32E-75BA51B967BB}"/>
    <cellStyle name="Cálculo 8 2 8 4" xfId="7979" xr:uid="{F1E19BBE-0312-45DB-9778-B010C45D5087}"/>
    <cellStyle name="Cálculo 8 2 8 4 2" xfId="23087" xr:uid="{81328D1D-F04E-48E2-9745-8864C26D05DD}"/>
    <cellStyle name="Cálculo 8 2 8 5" xfId="19383" xr:uid="{1297FE0D-0A14-45C8-8A24-149E8761EEC7}"/>
    <cellStyle name="Cálculo 8 2 9" xfId="4476" xr:uid="{73CF7D26-AAE4-4ECE-A717-3892999A38C6}"/>
    <cellStyle name="Cálculo 8 2 9 2" xfId="10858" xr:uid="{523680E6-715B-4060-AB88-B175126A42C8}"/>
    <cellStyle name="Cálculo 8 2 9 2 2" xfId="25966" xr:uid="{142CA6F0-F7B8-4150-ABE1-AEFCA0844405}"/>
    <cellStyle name="Cálculo 8 2 9 3" xfId="7279" xr:uid="{B31A1F45-EBD1-4679-AAE5-D43ECA09FB48}"/>
    <cellStyle name="Cálculo 8 2 9 3 2" xfId="22387" xr:uid="{896EA1F7-7944-4A63-B409-639DA405C6C1}"/>
    <cellStyle name="Cálculo 8 2 9 4" xfId="19584" xr:uid="{FFE32C22-F7E3-4933-9BF8-9F95DCB8CB5D}"/>
    <cellStyle name="Cálculo 8 3" xfId="1822" xr:uid="{65BAAF88-6E91-442F-8337-2BDD34E269C5}"/>
    <cellStyle name="Cálculo 8 3 10" xfId="7324" xr:uid="{40E453A1-C60C-40E6-950B-A27863E48B8F}"/>
    <cellStyle name="Cálculo 8 3 10 2" xfId="22432" xr:uid="{5B2019BF-971C-4114-A338-AF2B35D5A33C}"/>
    <cellStyle name="Cálculo 8 3 11" xfId="16105" xr:uid="{D653401C-62A8-44CD-AC05-3D388255D15C}"/>
    <cellStyle name="Cálculo 8 3 11 2" xfId="31213" xr:uid="{7BB0CDA4-F074-474D-A4E8-51B1B2F2D451}"/>
    <cellStyle name="Cálculo 8 3 12" xfId="17047" xr:uid="{46AE72C6-0BFF-4B57-9D0A-93F849E57B2E}"/>
    <cellStyle name="Cálculo 8 3 2" xfId="2382" xr:uid="{F5883C6E-56DA-4E04-B1DB-8A38D9C19055}"/>
    <cellStyle name="Cálculo 8 3 2 2" xfId="5019" xr:uid="{58E7F0AE-3269-4A79-AF01-33116EDC68D8}"/>
    <cellStyle name="Cálculo 8 3 2 2 2" xfId="11383" xr:uid="{2A0863A3-8D53-4E71-84CC-72D7A3FC75C4}"/>
    <cellStyle name="Cálculo 8 3 2 2 2 2" xfId="26491" xr:uid="{748D97D0-EBF0-423C-AF96-E8C6D5B0D4F6}"/>
    <cellStyle name="Cálculo 8 3 2 2 3" xfId="11791" xr:uid="{8931C191-D3D2-4C6F-9B9C-8154C68E0BCA}"/>
    <cellStyle name="Cálculo 8 3 2 2 3 2" xfId="26899" xr:uid="{06D80FA5-9621-4D83-9F6C-C42657FD782A}"/>
    <cellStyle name="Cálculo 8 3 2 2 4" xfId="20127" xr:uid="{B76CB6C1-0ED4-40CD-87A5-B83DF91C5925}"/>
    <cellStyle name="Cálculo 8 3 2 3" xfId="8849" xr:uid="{A2DE8EE4-B150-4772-8D7F-01C3089CDB70}"/>
    <cellStyle name="Cálculo 8 3 2 3 2" xfId="23957" xr:uid="{D5DC8749-811F-45DD-867D-9E7F01A650FD}"/>
    <cellStyle name="Cálculo 8 3 2 4" xfId="7924" xr:uid="{764274E6-2943-457D-8B09-E2FB84948453}"/>
    <cellStyle name="Cálculo 8 3 2 4 2" xfId="23032" xr:uid="{9FF388F4-7072-4C3E-90BA-208E9B2B87E1}"/>
    <cellStyle name="Cálculo 8 3 2 5" xfId="16476" xr:uid="{A4771843-CDCF-47CA-9E97-D9702E8673CB}"/>
    <cellStyle name="Cálculo 8 3 2 5 2" xfId="31584" xr:uid="{D589F46F-8FE7-4033-ADA2-027033378E94}"/>
    <cellStyle name="Cálculo 8 3 2 6" xfId="17590" xr:uid="{D0C82CBB-915D-468B-8996-79BEC00C1CAD}"/>
    <cellStyle name="Cálculo 8 3 3" xfId="2238" xr:uid="{C3046398-EC36-47C2-B80C-B050E0C87A0C}"/>
    <cellStyle name="Cálculo 8 3 3 2" xfId="4875" xr:uid="{7F389CAB-CD01-489F-9AE0-537B8B0B4D85}"/>
    <cellStyle name="Cálculo 8 3 3 2 2" xfId="7175" xr:uid="{74C34464-4DB1-4C3F-B267-D69C8AE98702}"/>
    <cellStyle name="Cálculo 8 3 3 2 2 2" xfId="22283" xr:uid="{C08F8FD4-1C6C-4CA1-8774-99E94A04F904}"/>
    <cellStyle name="Cálculo 8 3 3 2 3" xfId="19983" xr:uid="{A4DCB0E3-B3FD-47B3-A574-914EA34497A8}"/>
    <cellStyle name="Cálculo 8 3 3 3" xfId="7441" xr:uid="{2DBA609C-8AB7-4B1A-8B60-BF0461D9142F}"/>
    <cellStyle name="Cálculo 8 3 3 3 2" xfId="22549" xr:uid="{D55A088A-296A-43FC-BB28-CD7661782FEE}"/>
    <cellStyle name="Cálculo 8 3 3 4" xfId="17463" xr:uid="{FE5DE9CF-E827-40D9-B3EE-B502C5B24162}"/>
    <cellStyle name="Cálculo 8 3 4" xfId="2346" xr:uid="{CA4CFC9F-6790-4923-B8F8-B0473734B523}"/>
    <cellStyle name="Cálculo 8 3 4 2" xfId="4983" xr:uid="{33A4B506-1A10-47B7-8895-F5EEF26F482E}"/>
    <cellStyle name="Cálculo 8 3 4 2 2" xfId="11347" xr:uid="{73E55D54-850C-40E7-8325-C50FD3F13327}"/>
    <cellStyle name="Cálculo 8 3 4 2 2 2" xfId="26455" xr:uid="{9FFF6A00-2F5C-4C94-A4A8-0854A83FEABA}"/>
    <cellStyle name="Cálculo 8 3 4 2 3" xfId="15543" xr:uid="{2FC4B1AD-EC89-45B4-ACBA-A5D518BDCF33}"/>
    <cellStyle name="Cálculo 8 3 4 2 3 2" xfId="30651" xr:uid="{43F81543-9563-4AB1-A8BA-193C30CFFD20}"/>
    <cellStyle name="Cálculo 8 3 4 2 4" xfId="20091" xr:uid="{B3DDAC6A-F826-4F6F-A94B-B69401D08CE5}"/>
    <cellStyle name="Cálculo 8 3 4 3" xfId="8813" xr:uid="{143AD241-0DEC-46F9-BE92-E7EBD74CCD34}"/>
    <cellStyle name="Cálculo 8 3 4 3 2" xfId="23921" xr:uid="{6A3771AD-EFE3-4157-98D0-CEA0437B8C0F}"/>
    <cellStyle name="Cálculo 8 3 4 4" xfId="16323" xr:uid="{896BE9DD-0105-4E67-920A-B664E368EE7D}"/>
    <cellStyle name="Cálculo 8 3 4 4 2" xfId="31431" xr:uid="{7637E2F3-3070-434E-A4D5-6958996E4736}"/>
    <cellStyle name="Cálculo 8 3 4 5" xfId="17571" xr:uid="{662CBD64-7B78-4858-8632-CA5275308D98}"/>
    <cellStyle name="Cálculo 8 3 5" xfId="3242" xr:uid="{992A7CDE-3923-4A68-B584-FB972B20B496}"/>
    <cellStyle name="Cálculo 8 3 5 2" xfId="5879" xr:uid="{C08563E6-9DAB-4646-BB06-4B8F2A2928F0}"/>
    <cellStyle name="Cálculo 8 3 5 2 2" xfId="12190" xr:uid="{0E9D9986-8170-4DE5-B599-F5882EAD0FB2}"/>
    <cellStyle name="Cálculo 8 3 5 2 2 2" xfId="27298" xr:uid="{BD154046-E4C9-41DC-B2FA-7C8326F4516E}"/>
    <cellStyle name="Cálculo 8 3 5 2 3" xfId="14787" xr:uid="{3F4ABD82-8CE6-4570-B82E-C168CB114DE7}"/>
    <cellStyle name="Cálculo 8 3 5 2 3 2" xfId="29895" xr:uid="{E3973C26-C268-43A9-A356-EC4C23E65F34}"/>
    <cellStyle name="Cálculo 8 3 5 2 4" xfId="20987" xr:uid="{DB99F3E4-76C8-4003-A900-6385BA3BE5D5}"/>
    <cellStyle name="Cálculo 8 3 5 3" xfId="9624" xr:uid="{9213FD0D-7840-4141-9A2D-1B2896871F5A}"/>
    <cellStyle name="Cálculo 8 3 5 3 2" xfId="24732" xr:uid="{2595C53A-5E48-4034-BB94-3257554833E6}"/>
    <cellStyle name="Cálculo 8 3 5 4" xfId="15433" xr:uid="{EF7E4B1A-6CD6-4B8F-9DEB-8545B88DDFAF}"/>
    <cellStyle name="Cálculo 8 3 5 4 2" xfId="30541" xr:uid="{CCBF342E-3FDE-4E10-A1E7-C79E0DBF5B5B}"/>
    <cellStyle name="Cálculo 8 3 5 5" xfId="18350" xr:uid="{977EAF41-46A1-4528-BE0B-835483DE0C84}"/>
    <cellStyle name="Cálculo 8 3 6" xfId="2324" xr:uid="{D73C5ECB-75F7-4BF9-B34F-64981183DFF3}"/>
    <cellStyle name="Cálculo 8 3 6 2" xfId="4961" xr:uid="{FBDB2429-3E94-48AA-8F13-1A0A97E8038E}"/>
    <cellStyle name="Cálculo 8 3 6 2 2" xfId="11325" xr:uid="{8B2779D4-8EF3-4C45-8E18-5C60A0C8B5BB}"/>
    <cellStyle name="Cálculo 8 3 6 2 2 2" xfId="26433" xr:uid="{63EF7B56-A062-489A-8F7C-E5F1987D4B87}"/>
    <cellStyle name="Cálculo 8 3 6 2 3" xfId="7070" xr:uid="{9A2DAA48-AF93-471E-8980-24426C098246}"/>
    <cellStyle name="Cálculo 8 3 6 2 3 2" xfId="22178" xr:uid="{F32DFCFE-598D-4D7D-A360-0419F59298BA}"/>
    <cellStyle name="Cálculo 8 3 6 2 4" xfId="20069" xr:uid="{9C59E333-9476-4652-8E05-4ABA7FA0DA8C}"/>
    <cellStyle name="Cálculo 8 3 6 3" xfId="8791" xr:uid="{7712C92B-CDAE-46BB-9B96-80AF77F0C91A}"/>
    <cellStyle name="Cálculo 8 3 6 3 2" xfId="23899" xr:uid="{D0F79F6C-234A-4191-82E6-3CECCAC00A91}"/>
    <cellStyle name="Cálculo 8 3 6 4" xfId="15360" xr:uid="{0ADC6FC3-F7DA-44ED-B82D-3205C5162CE8}"/>
    <cellStyle name="Cálculo 8 3 6 4 2" xfId="30468" xr:uid="{EBA5E839-2362-497D-A0AB-492174D4E937}"/>
    <cellStyle name="Cálculo 8 3 6 5" xfId="17549" xr:uid="{388A864E-2772-48B9-BAC7-6318C9B63B37}"/>
    <cellStyle name="Cálculo 8 3 7" xfId="3894" xr:uid="{B9AD41CC-A033-4E33-85FF-0A10E47D0318}"/>
    <cellStyle name="Cálculo 8 3 7 2" xfId="6531" xr:uid="{F8729995-867B-46D9-A4BA-25B4D72F4C02}"/>
    <cellStyle name="Cálculo 8 3 7 2 2" xfId="12842" xr:uid="{6E5E9A3E-8B16-4C39-B860-DC010BAEA283}"/>
    <cellStyle name="Cálculo 8 3 7 2 2 2" xfId="27950" xr:uid="{72CCEB99-7641-4AFA-8156-2CF46019FEC3}"/>
    <cellStyle name="Cálculo 8 3 7 2 3" xfId="16428" xr:uid="{5C857DFB-EC5B-447D-8F6B-E7FBB0618C88}"/>
    <cellStyle name="Cálculo 8 3 7 2 3 2" xfId="31536" xr:uid="{A25973CE-2DCF-457A-8E48-F2E35B4F3375}"/>
    <cellStyle name="Cálculo 8 3 7 2 4" xfId="21639" xr:uid="{1C90CFFA-F2FC-43C3-A643-FF2A854D937C}"/>
    <cellStyle name="Cálculo 8 3 7 3" xfId="10276" xr:uid="{FA844704-9C65-4846-95C4-AB82794BB788}"/>
    <cellStyle name="Cálculo 8 3 7 3 2" xfId="25384" xr:uid="{FFB670A1-925F-4727-9B87-5064F9EBF9D0}"/>
    <cellStyle name="Cálculo 8 3 7 4" xfId="15542" xr:uid="{EDE4499E-5BE1-47B5-A09D-72C52C12A8A6}"/>
    <cellStyle name="Cálculo 8 3 7 4 2" xfId="30650" xr:uid="{6FE90895-5A4F-4740-A3B4-D2BAB1C2BF90}"/>
    <cellStyle name="Cálculo 8 3 7 5" xfId="19002" xr:uid="{E7321DDD-AAB9-4FC9-AB43-6F91330A60A1}"/>
    <cellStyle name="Cálculo 8 3 8" xfId="4459" xr:uid="{ADECB39D-B934-44BD-BC76-2119A0F6FE5F}"/>
    <cellStyle name="Cálculo 8 3 8 2" xfId="10841" xr:uid="{877E8109-40B8-4FCA-94EE-D39B6A887032}"/>
    <cellStyle name="Cálculo 8 3 8 2 2" xfId="25949" xr:uid="{B308F99C-6A59-4236-89C1-CBC48B30B65F}"/>
    <cellStyle name="Cálculo 8 3 8 3" xfId="14562" xr:uid="{1D86906F-508C-47DC-8C51-E655A7260317}"/>
    <cellStyle name="Cálculo 8 3 8 3 2" xfId="29670" xr:uid="{B131E6DF-63B4-4B93-97DA-8BC1440E1648}"/>
    <cellStyle name="Cálculo 8 3 8 4" xfId="19567" xr:uid="{D1E356BA-AFEB-4B16-8709-A2BD56102F4E}"/>
    <cellStyle name="Cálculo 8 3 9" xfId="8323" xr:uid="{7974AFF2-0D6B-4055-86C4-CF8E27A29BFE}"/>
    <cellStyle name="Cálculo 8 3 9 2" xfId="23431" xr:uid="{8D0259A1-3AFD-4D81-B0E8-6B2F03A44845}"/>
    <cellStyle name="Cálculo 8 4" xfId="2059" xr:uid="{0B81CBB2-D441-467A-A907-515E1B3A53D6}"/>
    <cellStyle name="Cálculo 8 4 10" xfId="14068" xr:uid="{BD031800-2B2C-4FA9-8D49-2A2DF86E3344}"/>
    <cellStyle name="Cálculo 8 4 10 2" xfId="29176" xr:uid="{3054B097-4453-4B5D-BF91-20FB72E7B925}"/>
    <cellStyle name="Cálculo 8 4 11" xfId="14917" xr:uid="{DE869D43-26D0-48B5-81A5-621EF9812A48}"/>
    <cellStyle name="Cálculo 8 4 11 2" xfId="30025" xr:uid="{0A60EC6D-0C5C-40BC-9F70-3EA8A3BAB106}"/>
    <cellStyle name="Cálculo 8 4 12" xfId="17284" xr:uid="{E6A1B52C-E793-42A2-A2F9-A1A066E4F083}"/>
    <cellStyle name="Cálculo 8 4 2" xfId="2566" xr:uid="{C9F822B5-BA14-40A8-9FF2-433A6A2ED127}"/>
    <cellStyle name="Cálculo 8 4 2 2" xfId="5203" xr:uid="{540B0D7F-7899-446D-B5BE-E48A7395EEBA}"/>
    <cellStyle name="Cálculo 8 4 2 2 2" xfId="11567" xr:uid="{B902B704-E8B7-4266-AA53-1ADF0FFA9EEF}"/>
    <cellStyle name="Cálculo 8 4 2 2 2 2" xfId="26675" xr:uid="{F5439587-9DBF-427B-B1AF-A81082D2736C}"/>
    <cellStyle name="Cálculo 8 4 2 2 3" xfId="7156" xr:uid="{9BA9EEA6-7570-4FD4-AC72-335C6E97973A}"/>
    <cellStyle name="Cálculo 8 4 2 2 3 2" xfId="22264" xr:uid="{58E3D376-23AE-4392-8426-5EB65A386ADE}"/>
    <cellStyle name="Cálculo 8 4 2 2 4" xfId="20311" xr:uid="{4F58F072-AC72-49AA-8973-C5B25388CBC7}"/>
    <cellStyle name="Cálculo 8 4 2 3" xfId="9033" xr:uid="{DB2D4170-23F3-4FD1-A5E1-174817EC33F9}"/>
    <cellStyle name="Cálculo 8 4 2 3 2" xfId="24141" xr:uid="{8DBEFC3A-78AA-4830-81C4-20085E83309E}"/>
    <cellStyle name="Cálculo 8 4 2 4" xfId="15332" xr:uid="{8F438E3F-7749-410E-A539-5FE4040FB3DE}"/>
    <cellStyle name="Cálculo 8 4 2 4 2" xfId="30440" xr:uid="{CB1D04F9-D93A-44AB-B7CE-0CEC4980AEEB}"/>
    <cellStyle name="Cálculo 8 4 2 5" xfId="14284" xr:uid="{5AE2BBD6-8360-4551-A976-D223BBC1081A}"/>
    <cellStyle name="Cálculo 8 4 2 5 2" xfId="29392" xr:uid="{5CF5F881-8109-42E1-A1E5-7BED05B2ABC7}"/>
    <cellStyle name="Cálculo 8 4 2 6" xfId="17674" xr:uid="{98F1C57B-FD8A-417D-B746-8217C2E196FA}"/>
    <cellStyle name="Cálculo 8 4 3" xfId="2819" xr:uid="{C2026601-8616-4212-B631-53DC90C690EB}"/>
    <cellStyle name="Cálculo 8 4 3 2" xfId="5456" xr:uid="{415A2DE4-A793-47FA-90AD-947220AB1F97}"/>
    <cellStyle name="Cálculo 8 4 3 2 2" xfId="15574" xr:uid="{46E20367-95F7-4738-8740-D3CA1C268E20}"/>
    <cellStyle name="Cálculo 8 4 3 2 2 2" xfId="30682" xr:uid="{3068E516-F0D0-444F-B203-C566D168DA4D}"/>
    <cellStyle name="Cálculo 8 4 3 2 3" xfId="20564" xr:uid="{E03F2967-84EA-4E63-87F0-48C3967C080D}"/>
    <cellStyle name="Cálculo 8 4 3 3" xfId="8223" xr:uid="{7D8DC4FF-F2FD-44E6-81D8-331522A5DD1A}"/>
    <cellStyle name="Cálculo 8 4 3 3 2" xfId="23331" xr:uid="{0382E237-B4E6-4A9A-9FEE-81EAB310391F}"/>
    <cellStyle name="Cálculo 8 4 3 4" xfId="17927" xr:uid="{25721124-D542-46E9-AE3B-E659FC89D355}"/>
    <cellStyle name="Cálculo 8 4 4" xfId="3122" xr:uid="{721ED30B-6375-4239-8D71-FB59C05EED78}"/>
    <cellStyle name="Cálculo 8 4 4 2" xfId="5759" xr:uid="{79AFBFC3-13F4-4DDD-91F3-61D185DFE023}"/>
    <cellStyle name="Cálculo 8 4 4 2 2" xfId="12070" xr:uid="{C7F7F461-9F39-4EEB-AAB0-72C87F8CEAD1}"/>
    <cellStyle name="Cálculo 8 4 4 2 2 2" xfId="27178" xr:uid="{30952047-03C7-46CC-BE17-89B219C5DCB1}"/>
    <cellStyle name="Cálculo 8 4 4 2 3" xfId="11249" xr:uid="{090F8F71-6615-4BBB-938F-14325CC92280}"/>
    <cellStyle name="Cálculo 8 4 4 2 3 2" xfId="26357" xr:uid="{19372E92-7108-4DF6-98A8-6EBA762D9357}"/>
    <cellStyle name="Cálculo 8 4 4 2 4" xfId="20867" xr:uid="{E79EABC0-BFF9-43EA-93EC-D76E44D4F799}"/>
    <cellStyle name="Cálculo 8 4 4 3" xfId="9504" xr:uid="{52FE498B-E275-4ACE-A412-5F596C6AB72C}"/>
    <cellStyle name="Cálculo 8 4 4 3 2" xfId="24612" xr:uid="{7249029A-8D3D-48CF-8D06-661FBB326131}"/>
    <cellStyle name="Cálculo 8 4 4 4" xfId="13471" xr:uid="{0CA2D137-60BB-4C07-A82D-24856ED8BB44}"/>
    <cellStyle name="Cálculo 8 4 4 4 2" xfId="28579" xr:uid="{AB9F1152-5CF7-4A88-B8C2-18834BF9991A}"/>
    <cellStyle name="Cálculo 8 4 4 5" xfId="18230" xr:uid="{DEF8D449-5F20-4223-8C93-66AB7AE8D63B}"/>
    <cellStyle name="Cálculo 8 4 5" xfId="3448" xr:uid="{511206E7-8EF2-4625-9793-9538AEA55363}"/>
    <cellStyle name="Cálculo 8 4 5 2" xfId="6085" xr:uid="{FB2A3ED0-B3FE-4B1A-8FE2-FE47BE76AACA}"/>
    <cellStyle name="Cálculo 8 4 5 2 2" xfId="12396" xr:uid="{E70CE060-FCBF-4B8B-9A0D-E290A8BB8A72}"/>
    <cellStyle name="Cálculo 8 4 5 2 2 2" xfId="27504" xr:uid="{253E36EA-7A36-40CB-A6D6-8E21A12A2866}"/>
    <cellStyle name="Cálculo 8 4 5 2 3" xfId="7259" xr:uid="{61189722-EB19-40E7-ACAC-03A5177BA6E0}"/>
    <cellStyle name="Cálculo 8 4 5 2 3 2" xfId="22367" xr:uid="{70D9E4A7-9FC6-42DB-BF45-4898D7D0D7AA}"/>
    <cellStyle name="Cálculo 8 4 5 2 4" xfId="21193" xr:uid="{FFB3CDF0-40F0-4E48-91E6-61F3005A1EB4}"/>
    <cellStyle name="Cálculo 8 4 5 3" xfId="9830" xr:uid="{F61C7321-04B8-43E5-B43F-21C948A1A04E}"/>
    <cellStyle name="Cálculo 8 4 5 3 2" xfId="24938" xr:uid="{DF895A8D-67BF-44BB-80BA-CDE4666048D3}"/>
    <cellStyle name="Cálculo 8 4 5 4" xfId="15878" xr:uid="{2BBFA944-9738-4512-B3E5-CC94CDA9D91B}"/>
    <cellStyle name="Cálculo 8 4 5 4 2" xfId="30986" xr:uid="{FEBE4C74-DC88-41EB-BC50-3324ABCA9FBD}"/>
    <cellStyle name="Cálculo 8 4 5 5" xfId="18556" xr:uid="{42C14F92-AAE1-407B-A010-0C3BF90212E0}"/>
    <cellStyle name="Cálculo 8 4 6" xfId="3754" xr:uid="{9E6106BD-0F09-425E-BD4C-F09A4015B948}"/>
    <cellStyle name="Cálculo 8 4 6 2" xfId="6391" xr:uid="{4C645515-8705-4D6A-82F9-682E047E681E}"/>
    <cellStyle name="Cálculo 8 4 6 2 2" xfId="12702" xr:uid="{25F05E9D-F522-40C2-804B-DD1378916F14}"/>
    <cellStyle name="Cálculo 8 4 6 2 2 2" xfId="27810" xr:uid="{CD226358-C64F-4C10-A06B-EE40F363300E}"/>
    <cellStyle name="Cálculo 8 4 6 2 3" xfId="15595" xr:uid="{6C1B5CCA-B276-48CD-90BB-861C4191C55D}"/>
    <cellStyle name="Cálculo 8 4 6 2 3 2" xfId="30703" xr:uid="{AC97C9BB-7DBA-46E5-9D1B-E30A5518C8F6}"/>
    <cellStyle name="Cálculo 8 4 6 2 4" xfId="21499" xr:uid="{E0198714-32CB-48C7-A983-09092F5FB69B}"/>
    <cellStyle name="Cálculo 8 4 6 3" xfId="10136" xr:uid="{C28C44C9-81D3-4679-BE1D-A9C09A3914B2}"/>
    <cellStyle name="Cálculo 8 4 6 3 2" xfId="25244" xr:uid="{74EABE34-636C-4A73-95A1-CB47CB4D5AD1}"/>
    <cellStyle name="Cálculo 8 4 6 4" xfId="14968" xr:uid="{12428F02-9DC2-4E9C-8B29-22C51A347DC8}"/>
    <cellStyle name="Cálculo 8 4 6 4 2" xfId="30076" xr:uid="{BCAD9C7C-6892-432A-8FC7-EC41A9CE49D0}"/>
    <cellStyle name="Cálculo 8 4 6 5" xfId="18862" xr:uid="{611F7AE9-FD70-4036-9C67-76DEBDFCC00E}"/>
    <cellStyle name="Cálculo 8 4 7" xfId="4131" xr:uid="{581099B3-2030-47EC-90B1-04DA153CFE16}"/>
    <cellStyle name="Cálculo 8 4 7 2" xfId="6768" xr:uid="{514C3D30-B740-4151-BB7C-47B524F76897}"/>
    <cellStyle name="Cálculo 8 4 7 2 2" xfId="13079" xr:uid="{C67DD76B-CDCE-43BD-B9AB-7C272ABE2450}"/>
    <cellStyle name="Cálculo 8 4 7 2 2 2" xfId="28187" xr:uid="{15424CF1-6F41-4656-9B30-9010DDCA4232}"/>
    <cellStyle name="Cálculo 8 4 7 2 3" xfId="16753" xr:uid="{522AE746-39D1-4EC0-A528-81A07C137F8A}"/>
    <cellStyle name="Cálculo 8 4 7 2 3 2" xfId="31861" xr:uid="{3F3FB4CD-34A4-4EBF-9FC5-51AC9D1D31AC}"/>
    <cellStyle name="Cálculo 8 4 7 2 4" xfId="21876" xr:uid="{B41935D3-F57C-468C-A215-E0A7B8D7CD32}"/>
    <cellStyle name="Cálculo 8 4 7 3" xfId="10513" xr:uid="{05B567DB-6BB7-4AD4-96CA-B033B1655845}"/>
    <cellStyle name="Cálculo 8 4 7 3 2" xfId="25621" xr:uid="{FF7B121E-B690-4F0A-B0E3-486A35C66BEC}"/>
    <cellStyle name="Cálculo 8 4 7 4" xfId="13911" xr:uid="{9249FADB-BEC2-4A52-894A-C88439DD5D38}"/>
    <cellStyle name="Cálculo 8 4 7 4 2" xfId="29019" xr:uid="{2871A281-5A80-4871-A2FF-1400C5292795}"/>
    <cellStyle name="Cálculo 8 4 7 5" xfId="19239" xr:uid="{72A13666-279D-45C7-B3C0-E3B3863F4654}"/>
    <cellStyle name="Cálculo 8 4 8" xfId="4696" xr:uid="{FA913FD7-35FE-478C-8EDF-3809871335A7}"/>
    <cellStyle name="Cálculo 8 4 8 2" xfId="11078" xr:uid="{09B40BEA-DAC0-4E68-A8D0-54CE2A1635E9}"/>
    <cellStyle name="Cálculo 8 4 8 2 2" xfId="26186" xr:uid="{EEA049A1-B3AA-4B1E-8E98-CFAEBAA78D54}"/>
    <cellStyle name="Cálculo 8 4 8 3" xfId="8039" xr:uid="{433BAECC-50E2-43D0-AF52-BDE9BAC7D728}"/>
    <cellStyle name="Cálculo 8 4 8 3 2" xfId="23147" xr:uid="{A6CA6EF4-E94F-4B2E-8CB5-5F40667E2838}"/>
    <cellStyle name="Cálculo 8 4 8 4" xfId="19804" xr:uid="{1ED15DDC-0B15-40FB-88E2-2A13E30FAD49}"/>
    <cellStyle name="Cálculo 8 4 9" xfId="8557" xr:uid="{A563C7C1-C2CD-4759-AC0B-C35199BC9A50}"/>
    <cellStyle name="Cálculo 8 4 9 2" xfId="23665" xr:uid="{9ECC79BA-0118-490C-8FF4-5E45841EB6F7}"/>
    <cellStyle name="Cálculo 8 5" xfId="2062" xr:uid="{58613E34-F49E-457A-8621-BF1DD8E32CE6}"/>
    <cellStyle name="Cálculo 8 5 10" xfId="7634" xr:uid="{59C36843-E946-43D7-B28C-B76187D54461}"/>
    <cellStyle name="Cálculo 8 5 10 2" xfId="22742" xr:uid="{9BFDA246-BE32-4009-AF46-01CC5A8DA9A2}"/>
    <cellStyle name="Cálculo 8 5 11" xfId="17287" xr:uid="{3BB73863-97D7-4C67-A7F1-510ED928212B}"/>
    <cellStyle name="Cálculo 8 5 2" xfId="2822" xr:uid="{35FF77E4-3D43-449D-80F6-574F2BEB0B92}"/>
    <cellStyle name="Cálculo 8 5 2 2" xfId="5459" xr:uid="{EFFA2369-17FD-4110-9594-00620AE99744}"/>
    <cellStyle name="Cálculo 8 5 2 2 2" xfId="14706" xr:uid="{AB9F1233-E700-4600-82BB-848BC786D1FC}"/>
    <cellStyle name="Cálculo 8 5 2 2 2 2" xfId="29814" xr:uid="{1620A451-410D-4E46-8C30-C32C6BF916B1}"/>
    <cellStyle name="Cálculo 8 5 2 2 3" xfId="20567" xr:uid="{8B9C6DB6-5AD4-4AF7-8820-B9E47A9E6962}"/>
    <cellStyle name="Cálculo 8 5 2 3" xfId="14247" xr:uid="{A1950BCF-76F2-45C3-ABBE-1982B098145D}"/>
    <cellStyle name="Cálculo 8 5 2 3 2" xfId="29355" xr:uid="{70A59B29-4FDC-476F-9035-6EF5E4090FE9}"/>
    <cellStyle name="Cálculo 8 5 2 4" xfId="17930" xr:uid="{08481FE6-5524-4E2F-8F95-B15D12744DB2}"/>
    <cellStyle name="Cálculo 8 5 3" xfId="3125" xr:uid="{32DD4B7F-9301-4C03-BD40-F5C660826361}"/>
    <cellStyle name="Cálculo 8 5 3 2" xfId="5762" xr:uid="{BAC85883-D023-498E-ABE7-4CF2137D6305}"/>
    <cellStyle name="Cálculo 8 5 3 2 2" xfId="12073" xr:uid="{B8206336-E09E-4A0C-B105-17EC6F90CB8B}"/>
    <cellStyle name="Cálculo 8 5 3 2 2 2" xfId="27181" xr:uid="{08931E2E-EFFE-400D-A98F-C88092A92062}"/>
    <cellStyle name="Cálculo 8 5 3 2 3" xfId="14759" xr:uid="{FE6B9804-F897-48B9-884C-4124A86521FA}"/>
    <cellStyle name="Cálculo 8 5 3 2 3 2" xfId="29867" xr:uid="{BD4B807B-031F-4D03-ACEA-ECE56CCFE97A}"/>
    <cellStyle name="Cálculo 8 5 3 2 4" xfId="20870" xr:uid="{0D6EF811-3603-4FFE-BF9C-D12383267903}"/>
    <cellStyle name="Cálculo 8 5 3 3" xfId="9507" xr:uid="{DA1C54C4-0F10-4C0E-8DBA-07F0E87BBB22}"/>
    <cellStyle name="Cálculo 8 5 3 3 2" xfId="24615" xr:uid="{178E0220-CCA5-43FA-8AAD-50A54B81493F}"/>
    <cellStyle name="Cálculo 8 5 3 4" xfId="14091" xr:uid="{DEEE79BE-8D26-4284-ADE0-673BBAB30575}"/>
    <cellStyle name="Cálculo 8 5 3 4 2" xfId="29199" xr:uid="{7D8A8882-F759-48F8-97E3-FAFBF0B165D0}"/>
    <cellStyle name="Cálculo 8 5 3 5" xfId="18233" xr:uid="{588FE603-AC75-4142-8C9F-763731E82546}"/>
    <cellStyle name="Cálculo 8 5 4" xfId="3451" xr:uid="{AACF6997-88D7-492A-B8FC-92447204E399}"/>
    <cellStyle name="Cálculo 8 5 4 2" xfId="6088" xr:uid="{60AE2A1A-C1C2-4A53-BE1A-2BA949D450F2}"/>
    <cellStyle name="Cálculo 8 5 4 2 2" xfId="12399" xr:uid="{DF20F61C-1ADA-47A0-B854-AAEEE8CD1689}"/>
    <cellStyle name="Cálculo 8 5 4 2 2 2" xfId="27507" xr:uid="{5FC8F817-E7EE-4C9F-A12F-43A4C1D3D33A}"/>
    <cellStyle name="Cálculo 8 5 4 2 3" xfId="16322" xr:uid="{FBB8F8D9-4B90-4458-BF15-8DC87E9C737D}"/>
    <cellStyle name="Cálculo 8 5 4 2 3 2" xfId="31430" xr:uid="{77DC8F59-A391-48E4-91F0-5AB4AA9D5433}"/>
    <cellStyle name="Cálculo 8 5 4 2 4" xfId="21196" xr:uid="{1C936335-ACC4-4D70-8A1A-4A53E53740AC}"/>
    <cellStyle name="Cálculo 8 5 4 3" xfId="9833" xr:uid="{58961AA4-19BD-4C4D-9910-44B46AF4978F}"/>
    <cellStyle name="Cálculo 8 5 4 3 2" xfId="24941" xr:uid="{C7B97A15-7F55-43D1-B823-F23C5CE88A07}"/>
    <cellStyle name="Cálculo 8 5 4 4" xfId="7813" xr:uid="{EC66C76A-9F24-4C7E-B3A0-459BE331EA3A}"/>
    <cellStyle name="Cálculo 8 5 4 4 2" xfId="22921" xr:uid="{5B0F63EF-1797-46F4-B1B9-42B74C3F2C5A}"/>
    <cellStyle name="Cálculo 8 5 4 5" xfId="18559" xr:uid="{0FDF9E01-3829-440B-A71B-4E843D3F13AB}"/>
    <cellStyle name="Cálculo 8 5 5" xfId="3757" xr:uid="{9AC023A3-058B-4DE4-9B97-32B9AE2D2C12}"/>
    <cellStyle name="Cálculo 8 5 5 2" xfId="6394" xr:uid="{15F07C5A-F838-4A50-A332-AD714E226E17}"/>
    <cellStyle name="Cálculo 8 5 5 2 2" xfId="12705" xr:uid="{49452000-50DF-42EC-BC3F-86AB953684C7}"/>
    <cellStyle name="Cálculo 8 5 5 2 2 2" xfId="27813" xr:uid="{754F4154-2804-4F99-B555-6EF813A6A9DB}"/>
    <cellStyle name="Cálculo 8 5 5 2 3" xfId="15657" xr:uid="{79057BAC-B341-4F50-86A4-6A4F08CE5E9B}"/>
    <cellStyle name="Cálculo 8 5 5 2 3 2" xfId="30765" xr:uid="{985A62B2-33C1-436C-9BA2-E97BD5A36F5F}"/>
    <cellStyle name="Cálculo 8 5 5 2 4" xfId="21502" xr:uid="{2F11836E-3EB5-47DB-AA7C-0B4CA0926C4F}"/>
    <cellStyle name="Cálculo 8 5 5 3" xfId="10139" xr:uid="{3667E296-E5C0-4E07-8526-1782879A276E}"/>
    <cellStyle name="Cálculo 8 5 5 3 2" xfId="25247" xr:uid="{280E0EDD-0CD5-4F3D-B906-C9A85CDABA92}"/>
    <cellStyle name="Cálculo 8 5 5 4" xfId="7436" xr:uid="{C98E1C1A-4F8E-457B-B77B-0C53FE628BB0}"/>
    <cellStyle name="Cálculo 8 5 5 4 2" xfId="22544" xr:uid="{F9DC4292-9EC7-49A5-9D89-BBDFEAE08940}"/>
    <cellStyle name="Cálculo 8 5 5 5" xfId="18865" xr:uid="{C61D9C16-F9DE-4617-AE5A-7C3643095834}"/>
    <cellStyle name="Cálculo 8 5 6" xfId="4134" xr:uid="{EB94EF03-2866-4BD3-8071-7BEA00B2EE38}"/>
    <cellStyle name="Cálculo 8 5 6 2" xfId="6771" xr:uid="{4C7D8FA1-5861-4302-981F-C331DA040AC4}"/>
    <cellStyle name="Cálculo 8 5 6 2 2" xfId="13082" xr:uid="{57F28556-BC35-4CF9-92ED-C49BC443E121}"/>
    <cellStyle name="Cálculo 8 5 6 2 2 2" xfId="28190" xr:uid="{F24973B2-B8CA-4CCB-86AF-6AD262027E3C}"/>
    <cellStyle name="Cálculo 8 5 6 2 3" xfId="16756" xr:uid="{4B5DCDC1-81B0-4435-8F5B-C40AA69486F2}"/>
    <cellStyle name="Cálculo 8 5 6 2 3 2" xfId="31864" xr:uid="{6AEFC3D1-FF8E-4E0A-9D82-BA56C38FE464}"/>
    <cellStyle name="Cálculo 8 5 6 2 4" xfId="21879" xr:uid="{E87964D3-5BA6-4D42-A4B9-63189FFE5F2E}"/>
    <cellStyle name="Cálculo 8 5 6 3" xfId="10516" xr:uid="{704B6A7B-967E-450F-AB9E-613D4F8741FA}"/>
    <cellStyle name="Cálculo 8 5 6 3 2" xfId="25624" xr:uid="{D83508BF-F67A-4754-8428-835914621FC1}"/>
    <cellStyle name="Cálculo 8 5 6 4" xfId="7443" xr:uid="{AD658C55-47CF-4116-A941-B134673D10AF}"/>
    <cellStyle name="Cálculo 8 5 6 4 2" xfId="22551" xr:uid="{715F57C0-F329-44A3-B62B-5664899EEA9C}"/>
    <cellStyle name="Cálculo 8 5 6 5" xfId="19242" xr:uid="{009DB7A9-673C-4285-B30C-28ACE510769B}"/>
    <cellStyle name="Cálculo 8 5 7" xfId="4699" xr:uid="{85EED97E-3540-4DCD-B223-D8EC49D722DA}"/>
    <cellStyle name="Cálculo 8 5 7 2" xfId="11081" xr:uid="{CC6CF6E7-B8DC-46D0-8B80-8E148EA60E5D}"/>
    <cellStyle name="Cálculo 8 5 7 2 2" xfId="26189" xr:uid="{8736AD6D-CAED-4BF8-8D37-A7E5DCDE88DA}"/>
    <cellStyle name="Cálculo 8 5 7 3" xfId="7189" xr:uid="{2013FAD0-6E88-4ADE-AF5B-76059A9D88D6}"/>
    <cellStyle name="Cálculo 8 5 7 3 2" xfId="22297" xr:uid="{23D80202-F042-4EF1-AAE3-78EB4AF29F51}"/>
    <cellStyle name="Cálculo 8 5 7 4" xfId="19807" xr:uid="{730A63A4-F93F-4DE1-83F1-A49EE8B5FA5E}"/>
    <cellStyle name="Cálculo 8 5 8" xfId="8560" xr:uid="{AB9F2BE0-DE61-42DB-A3FF-A3BF2EF98154}"/>
    <cellStyle name="Cálculo 8 5 8 2" xfId="23668" xr:uid="{260FD3B0-FF76-497A-9614-04CC6B230FB6}"/>
    <cellStyle name="Cálculo 8 5 9" xfId="15091" xr:uid="{8E770646-4195-4C91-BF69-6964E4163D73}"/>
    <cellStyle name="Cálculo 8 5 9 2" xfId="30199" xr:uid="{1864A28D-5302-4F5E-A1C5-B17241007801}"/>
    <cellStyle name="Cálculo 9" xfId="766" xr:uid="{00000000-0005-0000-0000-0000FE020000}"/>
    <cellStyle name="Cálculo 9 10" xfId="767" xr:uid="{00000000-0005-0000-0000-0000FF020000}"/>
    <cellStyle name="Cálculo 9 11" xfId="768" xr:uid="{00000000-0005-0000-0000-000000030000}"/>
    <cellStyle name="Cálculo 9 12" xfId="769" xr:uid="{00000000-0005-0000-0000-000001030000}"/>
    <cellStyle name="Cálculo 9 13" xfId="770" xr:uid="{00000000-0005-0000-0000-000002030000}"/>
    <cellStyle name="Cálculo 9 14" xfId="771" xr:uid="{00000000-0005-0000-0000-000003030000}"/>
    <cellStyle name="Cálculo 9 15" xfId="772" xr:uid="{00000000-0005-0000-0000-000004030000}"/>
    <cellStyle name="Cálculo 9 16" xfId="773" xr:uid="{00000000-0005-0000-0000-000005030000}"/>
    <cellStyle name="Cálculo 9 17" xfId="774" xr:uid="{00000000-0005-0000-0000-000006030000}"/>
    <cellStyle name="Cálculo 9 18" xfId="775" xr:uid="{00000000-0005-0000-0000-000007030000}"/>
    <cellStyle name="Cálculo 9 19" xfId="776" xr:uid="{00000000-0005-0000-0000-000008030000}"/>
    <cellStyle name="Cálculo 9 2" xfId="777" xr:uid="{00000000-0005-0000-0000-000009030000}"/>
    <cellStyle name="Cálculo 9 20" xfId="778" xr:uid="{00000000-0005-0000-0000-00000A030000}"/>
    <cellStyle name="Cálculo 9 21" xfId="779" xr:uid="{00000000-0005-0000-0000-00000B030000}"/>
    <cellStyle name="Cálculo 9 22" xfId="780" xr:uid="{00000000-0005-0000-0000-00000C030000}"/>
    <cellStyle name="Cálculo 9 23" xfId="1840" xr:uid="{44C8FFD1-3AD4-46E1-8038-6F5B1B894FB8}"/>
    <cellStyle name="Cálculo 9 23 10" xfId="8341" xr:uid="{96686047-721C-45DF-9196-D4A5A6711644}"/>
    <cellStyle name="Cálculo 9 23 10 2" xfId="23449" xr:uid="{384B20E7-C1EA-452D-AD21-DFAF82DE2C87}"/>
    <cellStyle name="Cálculo 9 23 11" xfId="15287" xr:uid="{A080B678-060F-4263-95A7-12BC339AD4F1}"/>
    <cellStyle name="Cálculo 9 23 11 2" xfId="30395" xr:uid="{29B4D986-10EA-4D76-AE6A-40BCFFF27EF3}"/>
    <cellStyle name="Cálculo 9 23 12" xfId="11234" xr:uid="{B5176A9C-538F-4193-AE5F-870793D7933F}"/>
    <cellStyle name="Cálculo 9 23 12 2" xfId="26342" xr:uid="{B478EE8A-B779-4E76-B632-01E8C1EF6808}"/>
    <cellStyle name="Cálculo 9 23 13" xfId="17065" xr:uid="{B9F157DA-1ECF-473A-A815-135E45B0313E}"/>
    <cellStyle name="Cálculo 9 23 2" xfId="2400" xr:uid="{3000C551-FA44-4999-9758-E02C273AEA97}"/>
    <cellStyle name="Cálculo 9 23 2 2" xfId="5037" xr:uid="{9E517BC7-2DC4-4069-BE0C-2FD4283B2BD6}"/>
    <cellStyle name="Cálculo 9 23 2 2 2" xfId="11401" xr:uid="{368FA0AD-D244-4479-9576-DF285C5F859B}"/>
    <cellStyle name="Cálculo 9 23 2 2 2 2" xfId="26509" xr:uid="{B2A06DCB-ACB6-4477-9534-4032E02CE35D}"/>
    <cellStyle name="Cálculo 9 23 2 2 3" xfId="13821" xr:uid="{491C64C1-E482-4240-BA78-AFB537D2479A}"/>
    <cellStyle name="Cálculo 9 23 2 2 3 2" xfId="28929" xr:uid="{189FFBE5-87B7-454B-BDC6-B89C8247A9CE}"/>
    <cellStyle name="Cálculo 9 23 2 2 4" xfId="20145" xr:uid="{6C42F940-826A-4CF4-8EAA-44E15178CCEA}"/>
    <cellStyle name="Cálculo 9 23 2 3" xfId="8867" xr:uid="{3467344F-C6FA-4A14-8CF4-0F6A4704D14D}"/>
    <cellStyle name="Cálculo 9 23 2 3 2" xfId="23975" xr:uid="{2D2C6BE1-84AF-4C6D-BD03-17C6E902D379}"/>
    <cellStyle name="Cálculo 9 23 3" xfId="2220" xr:uid="{7E15979D-2573-4C2E-B890-1F062047EE9D}"/>
    <cellStyle name="Cálculo 9 23 3 2" xfId="4857" xr:uid="{1267FE96-4BA6-4241-A909-BFE29F07D8BC}"/>
    <cellStyle name="Cálculo 9 23 3 2 2" xfId="8144" xr:uid="{0E3D11DB-99C8-49A4-A191-CA8B1CDABF5E}"/>
    <cellStyle name="Cálculo 9 23 3 2 2 2" xfId="23252" xr:uid="{1BF7439B-4854-4293-B78D-702FD2A03E6F}"/>
    <cellStyle name="Cálculo 9 23 3 2 3" xfId="19965" xr:uid="{421A5671-5213-496F-82CE-D0C99AD5D42D}"/>
    <cellStyle name="Cálculo 9 23 3 3" xfId="15029" xr:uid="{8998B8D0-C531-49FB-B043-C510C605A402}"/>
    <cellStyle name="Cálculo 9 23 3 3 2" xfId="30137" xr:uid="{F5C8FE89-2D08-474E-A84B-EE44D278A146}"/>
    <cellStyle name="Cálculo 9 23 3 4" xfId="17445" xr:uid="{D9CB2FEF-A619-4369-86AB-3755D8810AF0}"/>
    <cellStyle name="Cálculo 9 23 4" xfId="2934" xr:uid="{7B82031F-E76F-4CE0-90D1-27F50C9658DC}"/>
    <cellStyle name="Cálculo 9 23 4 2" xfId="5571" xr:uid="{3C519E6D-DF8C-442E-AA50-F3E0507C5341}"/>
    <cellStyle name="Cálculo 9 23 4 2 2" xfId="11882" xr:uid="{7DDF5BC0-7516-4657-904D-C415922859E3}"/>
    <cellStyle name="Cálculo 9 23 4 2 2 2" xfId="26990" xr:uid="{148DC3AB-C1F4-4E4F-B111-3756D1EC7306}"/>
    <cellStyle name="Cálculo 9 23 4 2 3" xfId="14813" xr:uid="{E82E434D-EBEE-4D26-9C18-32A1674D913F}"/>
    <cellStyle name="Cálculo 9 23 4 2 3 2" xfId="29921" xr:uid="{975DC37C-37B4-4B13-ADE6-2625E0A0D587}"/>
    <cellStyle name="Cálculo 9 23 4 2 4" xfId="20679" xr:uid="{6DDB3743-DC58-4FBB-82FC-4B198ADAD1C5}"/>
    <cellStyle name="Cálculo 9 23 4 3" xfId="9316" xr:uid="{7F40A141-9C82-44C5-BC76-DC7FDD4F1382}"/>
    <cellStyle name="Cálculo 9 23 4 3 2" xfId="24424" xr:uid="{5C17596B-98A2-48F1-89FD-444E312A0948}"/>
    <cellStyle name="Cálculo 9 23 4 4" xfId="13874" xr:uid="{F26954AC-ECA9-4B5C-ACD1-5D4D0CD4915D}"/>
    <cellStyle name="Cálculo 9 23 4 4 2" xfId="28982" xr:uid="{5D548F58-0C6E-4C74-8398-81ADFDF0C66A}"/>
    <cellStyle name="Cálculo 9 23 4 5" xfId="18042" xr:uid="{6CC2D7B2-4C41-499A-ABB0-70B7EBFA3B9C}"/>
    <cellStyle name="Cálculo 9 23 5" xfId="3260" xr:uid="{BB5A6E53-37B4-485C-AEBF-88D0C7B647B5}"/>
    <cellStyle name="Cálculo 9 23 5 2" xfId="5897" xr:uid="{BED8B385-8403-4333-AF42-4B2C6DD6AB6D}"/>
    <cellStyle name="Cálculo 9 23 5 2 2" xfId="12208" xr:uid="{D8873690-8AC0-441C-B229-E98A50C525F3}"/>
    <cellStyle name="Cálculo 9 23 5 2 2 2" xfId="27316" xr:uid="{66E70CE6-FB38-4F0A-ACD0-045967FC0468}"/>
    <cellStyle name="Cálculo 9 23 5 2 3" xfId="13879" xr:uid="{9FF6F91B-0A47-4452-A130-D1F06E947336}"/>
    <cellStyle name="Cálculo 9 23 5 2 3 2" xfId="28987" xr:uid="{7D23D184-6A30-47D8-B233-299E0D5F0946}"/>
    <cellStyle name="Cálculo 9 23 5 2 4" xfId="21005" xr:uid="{A4F8389C-0DDC-4829-93ED-102D9F46FFC0}"/>
    <cellStyle name="Cálculo 9 23 5 3" xfId="9642" xr:uid="{3C2F1463-DB80-41B7-A9BD-009EC86142F8}"/>
    <cellStyle name="Cálculo 9 23 5 3 2" xfId="24750" xr:uid="{BC381284-0FB1-4BF9-86E6-8C5336B64D54}"/>
    <cellStyle name="Cálculo 9 23 5 4" xfId="11678" xr:uid="{564E02BD-1FFE-4F85-B51D-0957E2B7BCF6}"/>
    <cellStyle name="Cálculo 9 23 5 4 2" xfId="26786" xr:uid="{843BDF27-9589-487D-8709-2FE58669D1FB}"/>
    <cellStyle name="Cálculo 9 23 5 5" xfId="18368" xr:uid="{999EDA2E-7835-4086-BAFE-E8EAB823634D}"/>
    <cellStyle name="Cálculo 9 23 6" xfId="3566" xr:uid="{A20F543D-FA6C-4C77-97A6-F3652D0AC08C}"/>
    <cellStyle name="Cálculo 9 23 6 2" xfId="6203" xr:uid="{8EF596CE-950E-4490-B25C-2BD2675C2F55}"/>
    <cellStyle name="Cálculo 9 23 6 2 2" xfId="12514" xr:uid="{1439D5CD-8BD0-4BAB-A697-337D40982A70}"/>
    <cellStyle name="Cálculo 9 23 6 2 2 2" xfId="27622" xr:uid="{AAB1A45A-5B01-4E43-8068-18BC9B0FB9C3}"/>
    <cellStyle name="Cálculo 9 23 6 2 3" xfId="14241" xr:uid="{40380DA9-1262-45BE-949A-F460D136EC45}"/>
    <cellStyle name="Cálculo 9 23 6 2 3 2" xfId="29349" xr:uid="{A6EBFD6B-C9AE-4575-A95B-97DBC8AB02C7}"/>
    <cellStyle name="Cálculo 9 23 6 2 4" xfId="21311" xr:uid="{042A033E-C3C5-4CC7-A5DB-976E0A0CD1CB}"/>
    <cellStyle name="Cálculo 9 23 6 3" xfId="9948" xr:uid="{1233B416-EB11-4D9D-A967-02ADBF6ACD57}"/>
    <cellStyle name="Cálculo 9 23 6 3 2" xfId="25056" xr:uid="{B106BDFF-866C-4313-9726-C94117E76380}"/>
    <cellStyle name="Cálculo 9 23 6 4" xfId="14866" xr:uid="{EA349AE1-8927-49C3-8A06-5C344A025FC5}"/>
    <cellStyle name="Cálculo 9 23 6 4 2" xfId="29974" xr:uid="{362BCCF8-96A1-4CAF-B565-577879E04F5E}"/>
    <cellStyle name="Cálculo 9 23 6 5" xfId="18674" xr:uid="{F0355B37-DE9C-418E-870B-0B2FA83DF6C4}"/>
    <cellStyle name="Cálculo 9 23 7" xfId="3912" xr:uid="{A1539A8F-7FAD-4FEA-B0FA-D5EACE7A4AD3}"/>
    <cellStyle name="Cálculo 9 23 7 2" xfId="6549" xr:uid="{E3085091-5112-4CD1-9FBD-8043E0E15584}"/>
    <cellStyle name="Cálculo 9 23 7 2 2" xfId="12860" xr:uid="{DACCC603-DEAE-4FF1-B936-50AC733299F1}"/>
    <cellStyle name="Cálculo 9 23 7 2 2 2" xfId="27968" xr:uid="{AC43D2E0-C90E-4134-9042-C36813BD310A}"/>
    <cellStyle name="Cálculo 9 23 7 2 3" xfId="14761" xr:uid="{95F9F1D2-8466-4E9E-B72E-8B66A44C415B}"/>
    <cellStyle name="Cálculo 9 23 7 2 3 2" xfId="29869" xr:uid="{26952CF7-A246-42FB-88D0-7C94C7416457}"/>
    <cellStyle name="Cálculo 9 23 7 2 4" xfId="21657" xr:uid="{DC320E78-3092-4FB5-B18B-CB7734C56F48}"/>
    <cellStyle name="Cálculo 9 23 7 3" xfId="10294" xr:uid="{511D2869-1A71-4BA7-B6C5-D05DADDC665E}"/>
    <cellStyle name="Cálculo 9 23 7 3 2" xfId="25402" xr:uid="{58881249-5841-49CB-98B4-FD48014BE975}"/>
    <cellStyle name="Cálculo 9 23 7 4" xfId="14332" xr:uid="{49AB7164-BB6F-41FC-B9FF-02A22EE8F793}"/>
    <cellStyle name="Cálculo 9 23 7 4 2" xfId="29440" xr:uid="{9A4170AC-87B3-4E9D-822F-2149C399EAAA}"/>
    <cellStyle name="Cálculo 9 23 7 5" xfId="19020" xr:uid="{DFDB3AC2-4C33-4025-AE54-B7E3D3F5FBC1}"/>
    <cellStyle name="Cálculo 9 23 8" xfId="4276" xr:uid="{C814EDD5-E7BA-49E6-8E0B-09745DCEBC8E}"/>
    <cellStyle name="Cálculo 9 23 8 2" xfId="6913" xr:uid="{C935F1A7-FD7C-4F9E-8AA0-FD9EDEBDA4D5}"/>
    <cellStyle name="Cálculo 9 23 8 2 2" xfId="13224" xr:uid="{1FCFB9F2-D463-4EA8-B1B8-942487E418DF}"/>
    <cellStyle name="Cálculo 9 23 8 2 2 2" xfId="28332" xr:uid="{1DD69202-02C8-4CFE-B8F2-00652B27D911}"/>
    <cellStyle name="Cálculo 9 23 8 2 3" xfId="16888" xr:uid="{29A768EA-DAF7-4F73-A587-67C0D4326FAB}"/>
    <cellStyle name="Cálculo 9 23 8 2 3 2" xfId="31996" xr:uid="{9E0A6CC2-837C-4CC4-AF60-AE3AD289082D}"/>
    <cellStyle name="Cálculo 9 23 8 2 4" xfId="22021" xr:uid="{E816D36F-E23C-497D-A0E0-D9AD7E31E474}"/>
    <cellStyle name="Cálculo 9 23 8 3" xfId="10658" xr:uid="{70EBEFFC-5948-44C8-8359-DC337770EF09}"/>
    <cellStyle name="Cálculo 9 23 8 3 2" xfId="25766" xr:uid="{E7170515-6A64-456B-B549-06F981BD9BC1}"/>
    <cellStyle name="Cálculo 9 23 8 4" xfId="16080" xr:uid="{CECF5DDB-9056-4602-A75E-5603AA83AEF1}"/>
    <cellStyle name="Cálculo 9 23 8 4 2" xfId="31188" xr:uid="{33151091-0B1C-4832-9B71-56B788DB7EFB}"/>
    <cellStyle name="Cálculo 9 23 8 5" xfId="19384" xr:uid="{DCE51C18-C69F-4BED-9107-050BF3ED3108}"/>
    <cellStyle name="Cálculo 9 23 9" xfId="4477" xr:uid="{A1D5EDA7-AA26-4240-A887-480CBD3B459C}"/>
    <cellStyle name="Cálculo 9 23 9 2" xfId="10859" xr:uid="{1DD829BF-A26E-4E6A-B32D-8BE1D75DB3A3}"/>
    <cellStyle name="Cálculo 9 23 9 2 2" xfId="25967" xr:uid="{CEDA5724-CAC2-4A74-B0E9-2B21B9205ED6}"/>
    <cellStyle name="Cálculo 9 23 9 3" xfId="15340" xr:uid="{5B898CEB-F51A-4BFB-816C-20E9A96E9D09}"/>
    <cellStyle name="Cálculo 9 23 9 3 2" xfId="30448" xr:uid="{927EE4FD-ED4B-463E-AC75-74B4F3F39E1A}"/>
    <cellStyle name="Cálculo 9 23 9 4" xfId="19585" xr:uid="{BDB1489A-456E-42DA-9B88-B9D1BB680485}"/>
    <cellStyle name="Cálculo 9 24" xfId="1823" xr:uid="{57FF9531-D904-4E7B-BCD2-1BE5614FD9FF}"/>
    <cellStyle name="Cálculo 9 24 10" xfId="14529" xr:uid="{F29168BE-301E-498D-80BE-D1D974726A3E}"/>
    <cellStyle name="Cálculo 9 24 10 2" xfId="29637" xr:uid="{2679D0FB-CFBA-43E7-828A-83926392334B}"/>
    <cellStyle name="Cálculo 9 24 11" xfId="15355" xr:uid="{9826284C-C254-49B8-B8F2-2E0F23B346A1}"/>
    <cellStyle name="Cálculo 9 24 11 2" xfId="30463" xr:uid="{54BC1B52-3447-4D6F-BAE4-4F9ECB07B72A}"/>
    <cellStyle name="Cálculo 9 24 12" xfId="17048" xr:uid="{AC96E438-6673-4DBC-A986-39365A4DFA07}"/>
    <cellStyle name="Cálculo 9 24 2" xfId="2383" xr:uid="{1E7B8016-5709-4210-9EE3-F0B6C9E20860}"/>
    <cellStyle name="Cálculo 9 24 2 2" xfId="5020" xr:uid="{916149CA-5167-4397-B396-59C7A7A2749D}"/>
    <cellStyle name="Cálculo 9 24 2 2 2" xfId="11384" xr:uid="{6F78C594-AC36-4B80-828C-741E6BE36C6C}"/>
    <cellStyle name="Cálculo 9 24 2 2 2 2" xfId="26492" xr:uid="{D48E2526-E59E-467D-8C72-195085F8F2EF}"/>
    <cellStyle name="Cálculo 9 24 2 2 3" xfId="14082" xr:uid="{F92D81AC-29AF-481D-BFD7-066EF5663EFD}"/>
    <cellStyle name="Cálculo 9 24 2 2 3 2" xfId="29190" xr:uid="{89CBB19D-BF7B-499E-8936-B192C336AB10}"/>
    <cellStyle name="Cálculo 9 24 2 2 4" xfId="20128" xr:uid="{9C3EB1E8-1B59-431A-8685-8A47F81B69FC}"/>
    <cellStyle name="Cálculo 9 24 2 3" xfId="8850" xr:uid="{26EA8A4C-EB4F-43AC-AD63-0E0C220EDEDA}"/>
    <cellStyle name="Cálculo 9 24 2 3 2" xfId="23958" xr:uid="{3F23E893-98EC-4F33-910F-C530C5B8B9B1}"/>
    <cellStyle name="Cálculo 9 24 2 4" xfId="15532" xr:uid="{530A429E-B329-420F-8899-0992EA41CB87}"/>
    <cellStyle name="Cálculo 9 24 2 4 2" xfId="30640" xr:uid="{68EE3269-4CB5-4D56-817A-AF6866C18DA7}"/>
    <cellStyle name="Cálculo 9 24 2 5" xfId="15405" xr:uid="{493C1B09-D15A-4444-89CA-ABC5D4E0D9C0}"/>
    <cellStyle name="Cálculo 9 24 2 5 2" xfId="30513" xr:uid="{D55898BB-81F1-4E66-A77E-D531E1CB14CA}"/>
    <cellStyle name="Cálculo 9 24 2 6" xfId="17591" xr:uid="{03DCA8C4-9434-4F37-8573-C78B2BE08225}"/>
    <cellStyle name="Cálculo 9 24 3" xfId="2237" xr:uid="{47F40CD3-CE23-4BA0-99ED-811029D59F88}"/>
    <cellStyle name="Cálculo 9 24 3 2" xfId="4874" xr:uid="{D983E677-E5ED-4490-8F3C-6C3DF21C5461}"/>
    <cellStyle name="Cálculo 9 24 3 2 2" xfId="13739" xr:uid="{6411DFA6-ABD5-4D73-AB14-E007677381C5}"/>
    <cellStyle name="Cálculo 9 24 3 2 2 2" xfId="28847" xr:uid="{BC901836-9CFF-4B11-9B7D-F863DCF423EC}"/>
    <cellStyle name="Cálculo 9 24 3 2 3" xfId="19982" xr:uid="{49AA6166-107D-4A8A-9911-A78857DF3A7F}"/>
    <cellStyle name="Cálculo 9 24 3 3" xfId="16029" xr:uid="{87724C5A-D15A-41AD-B421-30039EB98381}"/>
    <cellStyle name="Cálculo 9 24 3 3 2" xfId="31137" xr:uid="{A537D1B6-4977-4010-86D2-94F24B431762}"/>
    <cellStyle name="Cálculo 9 24 3 4" xfId="17462" xr:uid="{24727375-7986-4182-A747-3C9DB54EC621}"/>
    <cellStyle name="Cálculo 9 24 4" xfId="2653" xr:uid="{EE25E7C4-E8EC-429C-BB5A-49E7D9244FCB}"/>
    <cellStyle name="Cálculo 9 24 4 2" xfId="5290" xr:uid="{5208242A-6028-4BE9-A321-22586AA219DF}"/>
    <cellStyle name="Cálculo 9 24 4 2 2" xfId="11654" xr:uid="{7CEE6BD9-9AF7-43CF-AC23-8DAC1E8CB5D3}"/>
    <cellStyle name="Cálculo 9 24 4 2 2 2" xfId="26762" xr:uid="{E7B7F14B-A89E-4805-84C1-0FCA320C7BCD}"/>
    <cellStyle name="Cálculo 9 24 4 2 3" xfId="7439" xr:uid="{B71EBBE4-04E3-4C64-A2D4-6A841388F1C3}"/>
    <cellStyle name="Cálculo 9 24 4 2 3 2" xfId="22547" xr:uid="{4D337815-1AE7-4597-8ED4-5536137C906D}"/>
    <cellStyle name="Cálculo 9 24 4 2 4" xfId="20398" xr:uid="{58AEE9C1-133A-4AF5-9A7C-CB36C7A6E62A}"/>
    <cellStyle name="Cálculo 9 24 4 3" xfId="9120" xr:uid="{619AF90C-BC6F-4AD7-A585-D79F23B316FA}"/>
    <cellStyle name="Cálculo 9 24 4 3 2" xfId="24228" xr:uid="{2A412114-80C0-4916-96D3-EE187F64D61F}"/>
    <cellStyle name="Cálculo 9 24 4 4" xfId="14146" xr:uid="{54B3F2AA-C3F4-40EF-95F2-300E7B4C45D0}"/>
    <cellStyle name="Cálculo 9 24 4 4 2" xfId="29254" xr:uid="{AE404513-232E-46CF-88AD-7024A39AD914}"/>
    <cellStyle name="Cálculo 9 24 4 5" xfId="17761" xr:uid="{47118954-C249-4F61-8BB7-FA5D58A7F384}"/>
    <cellStyle name="Cálculo 9 24 5" xfId="3243" xr:uid="{3BDEED39-CB53-44DF-953C-6594AE06DE8B}"/>
    <cellStyle name="Cálculo 9 24 5 2" xfId="5880" xr:uid="{9B1857D4-B4AB-4FCA-8E20-87B6F9B0E469}"/>
    <cellStyle name="Cálculo 9 24 5 2 2" xfId="12191" xr:uid="{D2BC8464-6506-43AA-834B-BD48C689D5FA}"/>
    <cellStyle name="Cálculo 9 24 5 2 2 2" xfId="27299" xr:uid="{709850A6-A815-4AB3-98DE-AC56008E15DD}"/>
    <cellStyle name="Cálculo 9 24 5 2 3" xfId="14652" xr:uid="{ACD03F7D-61BF-4E13-83FD-0645D80EA442}"/>
    <cellStyle name="Cálculo 9 24 5 2 3 2" xfId="29760" xr:uid="{8726957C-CD9E-4335-BDB3-4A93F450EA83}"/>
    <cellStyle name="Cálculo 9 24 5 2 4" xfId="20988" xr:uid="{76BEF604-5F7D-46BE-826B-1C3DAD68B006}"/>
    <cellStyle name="Cálculo 9 24 5 3" xfId="9625" xr:uid="{1300E453-F558-42FA-8DF8-D9DA735062A8}"/>
    <cellStyle name="Cálculo 9 24 5 3 2" xfId="24733" xr:uid="{C35F472D-BC92-4E47-B069-3A484222E5C5}"/>
    <cellStyle name="Cálculo 9 24 5 4" xfId="14792" xr:uid="{692A9F50-2CC4-47E6-8B12-F21C94D5FDDE}"/>
    <cellStyle name="Cálculo 9 24 5 4 2" xfId="29900" xr:uid="{43BA2675-E1F5-4EC2-A071-E8D350024BA4}"/>
    <cellStyle name="Cálculo 9 24 5 5" xfId="18351" xr:uid="{B692A7EA-5227-4FF2-A331-E9CAABCCC790}"/>
    <cellStyle name="Cálculo 9 24 6" xfId="2325" xr:uid="{C1E5E260-D1AF-46FE-B199-7EBEADBDCA02}"/>
    <cellStyle name="Cálculo 9 24 6 2" xfId="4962" xr:uid="{D7E414AD-F94E-4A32-8465-C35C63482F9F}"/>
    <cellStyle name="Cálculo 9 24 6 2 2" xfId="11326" xr:uid="{ED02F231-AEF2-432B-856D-1E837CDFA7D3}"/>
    <cellStyle name="Cálculo 9 24 6 2 2 2" xfId="26434" xr:uid="{F15B727B-9046-4957-94CC-4F94665D4DE1}"/>
    <cellStyle name="Cálculo 9 24 6 2 3" xfId="15502" xr:uid="{53BE50BD-B903-4AEF-9301-7315EC606D64}"/>
    <cellStyle name="Cálculo 9 24 6 2 3 2" xfId="30610" xr:uid="{82491B99-61A8-483B-98B1-9ED9A00F34B7}"/>
    <cellStyle name="Cálculo 9 24 6 2 4" xfId="20070" xr:uid="{0A96EA21-1576-468A-9F5C-74A29B11C756}"/>
    <cellStyle name="Cálculo 9 24 6 3" xfId="8792" xr:uid="{0DAEFD7E-C28B-4AE7-8496-EBE25B97988F}"/>
    <cellStyle name="Cálculo 9 24 6 3 2" xfId="23900" xr:uid="{9D2FA626-9D99-4C32-BAE4-8E4ACA7FE1BD}"/>
    <cellStyle name="Cálculo 9 24 6 4" xfId="15356" xr:uid="{3A92FF40-A3CE-4362-944F-99921A2D90A8}"/>
    <cellStyle name="Cálculo 9 24 6 4 2" xfId="30464" xr:uid="{36B6AA6A-30A6-4653-97E1-979FE36787FD}"/>
    <cellStyle name="Cálculo 9 24 6 5" xfId="17550" xr:uid="{FFA6F1BA-B2B9-45A9-8DB9-6A508A19D6B8}"/>
    <cellStyle name="Cálculo 9 24 7" xfId="3895" xr:uid="{15B9F314-162A-442A-A841-9A7F6332254B}"/>
    <cellStyle name="Cálculo 9 24 7 2" xfId="6532" xr:uid="{970BE715-BEBA-4849-92F1-D1C085E5A0F3}"/>
    <cellStyle name="Cálculo 9 24 7 2 2" xfId="12843" xr:uid="{64BFFFF4-BFCF-4100-A782-A0F878125349}"/>
    <cellStyle name="Cálculo 9 24 7 2 2 2" xfId="27951" xr:uid="{137A80C9-9828-42F4-9F8F-64B381D13BFB}"/>
    <cellStyle name="Cálculo 9 24 7 2 3" xfId="14629" xr:uid="{242D5781-470D-49F4-AE4E-FD95A7C4D7AE}"/>
    <cellStyle name="Cálculo 9 24 7 2 3 2" xfId="29737" xr:uid="{3BBB1CBA-9942-4E9A-AF74-162093913CAC}"/>
    <cellStyle name="Cálculo 9 24 7 2 4" xfId="21640" xr:uid="{3DEB1010-1DEA-4CFB-9312-42D82D488043}"/>
    <cellStyle name="Cálculo 9 24 7 3" xfId="10277" xr:uid="{A59A1EB2-3549-42B5-8D02-29FEA57F2E70}"/>
    <cellStyle name="Cálculo 9 24 7 3 2" xfId="25385" xr:uid="{D817C980-1613-4F1F-AE86-85EAFFF4C5FA}"/>
    <cellStyle name="Cálculo 9 24 7 4" xfId="15508" xr:uid="{1B2B5437-5551-4812-BD71-65FDAAF0F708}"/>
    <cellStyle name="Cálculo 9 24 7 4 2" xfId="30616" xr:uid="{76C3EA66-429E-44AA-B9B5-4CE3468CEFCD}"/>
    <cellStyle name="Cálculo 9 24 7 5" xfId="19003" xr:uid="{E19D4618-8A5D-4C5B-B7DC-D1147F24747E}"/>
    <cellStyle name="Cálculo 9 24 8" xfId="4460" xr:uid="{A008D140-A586-49E9-B783-C2DAE12B7106}"/>
    <cellStyle name="Cálculo 9 24 8 2" xfId="10842" xr:uid="{9A27D426-FBE6-4E1B-B741-DD38AF10BE6D}"/>
    <cellStyle name="Cálculo 9 24 8 2 2" xfId="25950" xr:uid="{CD74C9C7-A82F-4B13-B396-ADF7A75E5ACB}"/>
    <cellStyle name="Cálculo 9 24 8 3" xfId="14509" xr:uid="{23F59515-D6CF-4B94-AA6F-06B593269232}"/>
    <cellStyle name="Cálculo 9 24 8 3 2" xfId="29617" xr:uid="{3A2D5F16-02FD-4DEE-88DE-E8894835BC87}"/>
    <cellStyle name="Cálculo 9 24 8 4" xfId="19568" xr:uid="{D1B8BBC4-7287-4464-A31E-A3D9EC4F6748}"/>
    <cellStyle name="Cálculo 9 24 9" xfId="8324" xr:uid="{2C6E7B8D-BCF7-4EBE-9479-FA1C163071BA}"/>
    <cellStyle name="Cálculo 9 24 9 2" xfId="23432" xr:uid="{2C023A50-D46B-431F-A27C-B1CC9FD3040A}"/>
    <cellStyle name="Cálculo 9 25" xfId="2060" xr:uid="{42DC9F9D-999B-4F45-B9BB-13A2024D36B4}"/>
    <cellStyle name="Cálculo 9 25 10" xfId="11801" xr:uid="{C347B3B7-4EA3-45C3-9FEC-7FA5EDA670EC}"/>
    <cellStyle name="Cálculo 9 25 10 2" xfId="26909" xr:uid="{B0644F49-9CB8-4EF9-9C24-0FC4C3B3596F}"/>
    <cellStyle name="Cálculo 9 25 11" xfId="15697" xr:uid="{24F17098-C098-4864-986C-5459A5CE79E4}"/>
    <cellStyle name="Cálculo 9 25 11 2" xfId="30805" xr:uid="{CFB8AF52-E580-447A-959C-D2B0A66FF33B}"/>
    <cellStyle name="Cálculo 9 25 12" xfId="17285" xr:uid="{F709C2F6-50E3-4DFA-B0BD-61AECDFA4BB2}"/>
    <cellStyle name="Cálculo 9 25 2" xfId="2567" xr:uid="{B029E69F-3601-4E59-85B1-419CB695B260}"/>
    <cellStyle name="Cálculo 9 25 2 2" xfId="5204" xr:uid="{311F0ABE-9F7A-4F2A-9582-9992C59765DD}"/>
    <cellStyle name="Cálculo 9 25 2 2 2" xfId="11568" xr:uid="{0ADB21CE-1F27-4F45-9EB4-46D0068302D6}"/>
    <cellStyle name="Cálculo 9 25 2 2 2 2" xfId="26676" xr:uid="{99A5899B-2E5E-46CB-A289-B1AC9ED617EA}"/>
    <cellStyle name="Cálculo 9 25 2 2 3" xfId="7307" xr:uid="{77ED5427-7AF2-4BE3-ADEB-EDEB89C1D30A}"/>
    <cellStyle name="Cálculo 9 25 2 2 3 2" xfId="22415" xr:uid="{75DF6648-59DF-4F71-9D1F-AF93C6DC8D18}"/>
    <cellStyle name="Cálculo 9 25 2 2 4" xfId="20312" xr:uid="{B146278A-792D-41BC-957F-D7EB2FA67926}"/>
    <cellStyle name="Cálculo 9 25 2 3" xfId="9034" xr:uid="{2FA8F125-6CB4-462B-9D43-349243EE21C5}"/>
    <cellStyle name="Cálculo 9 25 2 3 2" xfId="24142" xr:uid="{93CE8C99-5BEB-42A8-95BB-B2405656EDB1}"/>
    <cellStyle name="Cálculo 9 25 2 4" xfId="13449" xr:uid="{6EB27715-2D1D-4806-A741-493CBD606170}"/>
    <cellStyle name="Cálculo 9 25 2 4 2" xfId="28557" xr:uid="{EF72CA16-7EF9-4612-9CCD-00A515D83785}"/>
    <cellStyle name="Cálculo 9 25 2 5" xfId="14599" xr:uid="{78861DBD-7F73-43D3-946C-D8F3514D0DF0}"/>
    <cellStyle name="Cálculo 9 25 2 5 2" xfId="29707" xr:uid="{E75269FF-6F2E-4315-9506-CB6550068A40}"/>
    <cellStyle name="Cálculo 9 25 2 6" xfId="17675" xr:uid="{55191D36-BFE0-412A-B188-D55FE36055C4}"/>
    <cellStyle name="Cálculo 9 25 3" xfId="2820" xr:uid="{BB81A41D-8F61-47A7-A851-36158034A6C6}"/>
    <cellStyle name="Cálculo 9 25 3 2" xfId="5457" xr:uid="{662B5FD4-5D81-436D-A410-51D490A81900}"/>
    <cellStyle name="Cálculo 9 25 3 2 2" xfId="15784" xr:uid="{F8E19608-C031-41EE-9EBE-EBFF82994587}"/>
    <cellStyle name="Cálculo 9 25 3 2 2 2" xfId="30892" xr:uid="{F06CF0AE-823C-42A7-A6F9-95A2436F3665}"/>
    <cellStyle name="Cálculo 9 25 3 2 3" xfId="20565" xr:uid="{C347F488-B60A-4771-9A62-95C77B522CBB}"/>
    <cellStyle name="Cálculo 9 25 3 3" xfId="15995" xr:uid="{28DDE226-DB9C-40A1-B609-C4003BF4AAA0}"/>
    <cellStyle name="Cálculo 9 25 3 3 2" xfId="31103" xr:uid="{EC8965BA-9060-43B5-8788-07D9D466CAAE}"/>
    <cellStyle name="Cálculo 9 25 3 4" xfId="17928" xr:uid="{C3541534-597F-4841-943F-11F9478651F2}"/>
    <cellStyle name="Cálculo 9 25 4" xfId="3123" xr:uid="{D9516C1B-1538-441C-839F-258870B6EDA0}"/>
    <cellStyle name="Cálculo 9 25 4 2" xfId="5760" xr:uid="{6FC90DC1-0325-4779-978B-913AAC521B4C}"/>
    <cellStyle name="Cálculo 9 25 4 2 2" xfId="12071" xr:uid="{0996FAC7-DFE1-4CBC-9462-D278262B0FC2}"/>
    <cellStyle name="Cálculo 9 25 4 2 2 2" xfId="27179" xr:uid="{23032C21-ED34-4BF7-9F35-A1AB47015C35}"/>
    <cellStyle name="Cálculo 9 25 4 2 3" xfId="16130" xr:uid="{C17F4769-D991-4D3A-8EF2-9E0593AD2443}"/>
    <cellStyle name="Cálculo 9 25 4 2 3 2" xfId="31238" xr:uid="{56A32DE8-AD3C-4300-B590-88678D572C13}"/>
    <cellStyle name="Cálculo 9 25 4 2 4" xfId="20868" xr:uid="{BE3635F9-56FB-424A-8203-8C67FD10D641}"/>
    <cellStyle name="Cálculo 9 25 4 3" xfId="9505" xr:uid="{13A69218-C00C-43B3-9AB6-7AEA3438187B}"/>
    <cellStyle name="Cálculo 9 25 4 3 2" xfId="24613" xr:uid="{035D01D3-CD7D-4BA1-894C-20405C9E06FE}"/>
    <cellStyle name="Cálculo 9 25 4 4" xfId="16052" xr:uid="{E63C56BC-29EE-4325-B944-EBCD4D452706}"/>
    <cellStyle name="Cálculo 9 25 4 4 2" xfId="31160" xr:uid="{B6D315FC-EA8E-4785-AD28-68BEA4CE2A0F}"/>
    <cellStyle name="Cálculo 9 25 4 5" xfId="18231" xr:uid="{E4AFBC52-6549-42AF-96F0-B605D7630D05}"/>
    <cellStyle name="Cálculo 9 25 5" xfId="3449" xr:uid="{97DCA0D7-3429-4C80-8889-1A9C05F42733}"/>
    <cellStyle name="Cálculo 9 25 5 2" xfId="6086" xr:uid="{9DDE8F8E-AEB9-48A9-82C0-3FD32DBC2A48}"/>
    <cellStyle name="Cálculo 9 25 5 2 2" xfId="12397" xr:uid="{3A1196B5-9F30-4A49-A81D-CB398ADB2FAA}"/>
    <cellStyle name="Cálculo 9 25 5 2 2 2" xfId="27505" xr:uid="{89B9A385-33FB-41D0-9404-33682B59BFB2}"/>
    <cellStyle name="Cálculo 9 25 5 2 3" xfId="8027" xr:uid="{019E3C78-306A-4FE8-826A-5A9A9C5FBFF4}"/>
    <cellStyle name="Cálculo 9 25 5 2 3 2" xfId="23135" xr:uid="{A686E53A-59DB-42DA-A7ED-0E456699AB43}"/>
    <cellStyle name="Cálculo 9 25 5 2 4" xfId="21194" xr:uid="{40FFEF18-ACF7-4E69-B9DC-56CDEEBD4392}"/>
    <cellStyle name="Cálculo 9 25 5 3" xfId="9831" xr:uid="{67FCC2D0-C85D-4FBF-9C76-19CB6A6185E0}"/>
    <cellStyle name="Cálculo 9 25 5 3 2" xfId="24939" xr:uid="{6E8D9EE2-9257-4B80-A3F1-FC09F64B6221}"/>
    <cellStyle name="Cálculo 9 25 5 4" xfId="14867" xr:uid="{2043D420-59A5-4F12-9A5B-EC3690B69F3D}"/>
    <cellStyle name="Cálculo 9 25 5 4 2" xfId="29975" xr:uid="{9CFDD22E-E3C1-4471-8173-F48629D9BA5A}"/>
    <cellStyle name="Cálculo 9 25 5 5" xfId="18557" xr:uid="{767C404D-17A2-4B35-A202-527204FC6C19}"/>
    <cellStyle name="Cálculo 9 25 6" xfId="3755" xr:uid="{DEF85864-4D93-4AEF-9A0F-37367603A546}"/>
    <cellStyle name="Cálculo 9 25 6 2" xfId="6392" xr:uid="{9A2F994D-361F-4DBA-B587-11DAE7011D79}"/>
    <cellStyle name="Cálculo 9 25 6 2 2" xfId="12703" xr:uid="{D0337C72-3CC9-466B-8999-EFF1E26DE0F9}"/>
    <cellStyle name="Cálculo 9 25 6 2 2 2" xfId="27811" xr:uid="{BE1F23AF-B8F5-42A9-9D00-A36A799A1AEC}"/>
    <cellStyle name="Cálculo 9 25 6 2 3" xfId="7162" xr:uid="{3C9E0D81-F6FA-4994-A4ED-34EB346C9DA3}"/>
    <cellStyle name="Cálculo 9 25 6 2 3 2" xfId="22270" xr:uid="{01E648B0-1521-4900-BE05-A441E4E02A19}"/>
    <cellStyle name="Cálculo 9 25 6 2 4" xfId="21500" xr:uid="{EA624AEC-37D0-4D51-8533-A86E5DF086D0}"/>
    <cellStyle name="Cálculo 9 25 6 3" xfId="10137" xr:uid="{3548C600-A351-4EF0-9D15-1014280B4990}"/>
    <cellStyle name="Cálculo 9 25 6 3 2" xfId="25245" xr:uid="{462D8BD5-368B-47C9-B303-9C87F69A2C5D}"/>
    <cellStyle name="Cálculo 9 25 6 4" xfId="15292" xr:uid="{E04882D2-DF33-430C-9F76-65784A309EF4}"/>
    <cellStyle name="Cálculo 9 25 6 4 2" xfId="30400" xr:uid="{FF67EF38-B669-4116-AC11-EB52C29CA019}"/>
    <cellStyle name="Cálculo 9 25 6 5" xfId="18863" xr:uid="{4B968739-5049-4C83-8373-17F16D613453}"/>
    <cellStyle name="Cálculo 9 25 7" xfId="4132" xr:uid="{CDBB6D57-F126-4B89-B2A6-24F9EB96701A}"/>
    <cellStyle name="Cálculo 9 25 7 2" xfId="6769" xr:uid="{ABBA14B3-DDB6-4A08-9C9F-3351E1139117}"/>
    <cellStyle name="Cálculo 9 25 7 2 2" xfId="13080" xr:uid="{B925F2D6-C2B3-4653-B8BF-3C901A85D6E4}"/>
    <cellStyle name="Cálculo 9 25 7 2 2 2" xfId="28188" xr:uid="{7CEAA6C0-71EF-4DE6-87FF-277ECDD50A77}"/>
    <cellStyle name="Cálculo 9 25 7 2 3" xfId="16754" xr:uid="{954901DB-0271-4924-84B2-0961E3C4AEA7}"/>
    <cellStyle name="Cálculo 9 25 7 2 3 2" xfId="31862" xr:uid="{EBD2F27C-D486-412C-AD43-610E42480908}"/>
    <cellStyle name="Cálculo 9 25 7 2 4" xfId="21877" xr:uid="{9ABAAF22-CA36-4BC3-B6DC-8D87BDA9F6B3}"/>
    <cellStyle name="Cálculo 9 25 7 3" xfId="10514" xr:uid="{5C1FD557-EE6C-4446-B4AE-630932CF788D}"/>
    <cellStyle name="Cálculo 9 25 7 3 2" xfId="25622" xr:uid="{0FB38C21-D844-4B76-A294-945734BD8B27}"/>
    <cellStyle name="Cálculo 9 25 7 4" xfId="16423" xr:uid="{0AD22576-AA6B-4ADD-AD54-BE9B7A7C47CC}"/>
    <cellStyle name="Cálculo 9 25 7 4 2" xfId="31531" xr:uid="{17C1D651-4F67-4479-BB30-11DFA92416AC}"/>
    <cellStyle name="Cálculo 9 25 7 5" xfId="19240" xr:uid="{BF4738D8-67B3-4E41-AA48-7E1BCB29B480}"/>
    <cellStyle name="Cálculo 9 25 8" xfId="4697" xr:uid="{6A2373DA-CBD9-4852-801E-A038F4FFB7A6}"/>
    <cellStyle name="Cálculo 9 25 8 2" xfId="11079" xr:uid="{3286702A-BDF5-467F-8FB9-6E07773C347D}"/>
    <cellStyle name="Cálculo 9 25 8 2 2" xfId="26187" xr:uid="{29738B87-0AB2-413E-BE7D-E4B44CD7D4C2}"/>
    <cellStyle name="Cálculo 9 25 8 3" xfId="13479" xr:uid="{81BCB037-CFD7-4512-96E6-DF22D50D5268}"/>
    <cellStyle name="Cálculo 9 25 8 3 2" xfId="28587" xr:uid="{FC9D5075-D652-4A4E-B49E-CFF3DDE6004F}"/>
    <cellStyle name="Cálculo 9 25 8 4" xfId="19805" xr:uid="{56778D72-FD9A-4BA1-B7C4-E0159A17C17F}"/>
    <cellStyle name="Cálculo 9 25 9" xfId="8558" xr:uid="{D578AD88-FF5A-4654-8FE4-876554D96251}"/>
    <cellStyle name="Cálculo 9 25 9 2" xfId="23666" xr:uid="{F7CCDB0F-6CF6-4ADD-9608-C5C191689FE6}"/>
    <cellStyle name="Cálculo 9 26" xfId="2061" xr:uid="{1B708CD1-1AA9-47D0-BE70-474414CF3E40}"/>
    <cellStyle name="Cálculo 9 26 10" xfId="14882" xr:uid="{D644FB9E-4C98-4EE4-B548-CCC85F5F75F6}"/>
    <cellStyle name="Cálculo 9 26 10 2" xfId="29990" xr:uid="{F8F7C22E-BB38-4CAD-AC55-3D8BF2342714}"/>
    <cellStyle name="Cálculo 9 26 11" xfId="17286" xr:uid="{A1B76C6D-915F-4090-A15B-5A1928C66052}"/>
    <cellStyle name="Cálculo 9 26 2" xfId="2821" xr:uid="{32914E88-FEE2-4F40-BA62-FDF52BDCB96A}"/>
    <cellStyle name="Cálculo 9 26 2 2" xfId="5458" xr:uid="{6181515B-FCCB-44DE-A0E4-884438CD7186}"/>
    <cellStyle name="Cálculo 9 26 2 2 2" xfId="15660" xr:uid="{15F3785B-1770-41CA-BAE6-75759FB20BE8}"/>
    <cellStyle name="Cálculo 9 26 2 2 2 2" xfId="30768" xr:uid="{DA7AEB95-BCBB-4B0B-BB4B-531372E696C2}"/>
    <cellStyle name="Cálculo 9 26 2 2 3" xfId="20566" xr:uid="{EFCD6CD5-A292-47DE-96B1-BDDDE352B2BB}"/>
    <cellStyle name="Cálculo 9 26 2 3" xfId="14178" xr:uid="{311BFF6B-3A4C-4EF8-B169-612E993E3FA9}"/>
    <cellStyle name="Cálculo 9 26 2 3 2" xfId="29286" xr:uid="{3A6BF2ED-FF39-47E3-AC50-4C589574CDD4}"/>
    <cellStyle name="Cálculo 9 26 2 4" xfId="17929" xr:uid="{A9E37770-7905-4851-BD60-85F0A1AE8CAB}"/>
    <cellStyle name="Cálculo 9 26 3" xfId="3124" xr:uid="{17FB036E-3FE6-4DA6-B678-E997BB84ACC4}"/>
    <cellStyle name="Cálculo 9 26 3 2" xfId="5761" xr:uid="{7512A1CB-C422-4665-91F4-4EB5E199A8A7}"/>
    <cellStyle name="Cálculo 9 26 3 2 2" xfId="12072" xr:uid="{EB236469-FDAD-4F43-9190-C89701B19D43}"/>
    <cellStyle name="Cálculo 9 26 3 2 2 2" xfId="27180" xr:uid="{9D032BA9-B5AE-4BC5-AC3C-F077AED146AE}"/>
    <cellStyle name="Cálculo 9 26 3 2 3" xfId="14516" xr:uid="{36E7CBA5-3149-4626-9DE2-146AC3DC2B4D}"/>
    <cellStyle name="Cálculo 9 26 3 2 3 2" xfId="29624" xr:uid="{C3C97F97-0D2E-4A73-8884-08CE84680F29}"/>
    <cellStyle name="Cálculo 9 26 3 2 4" xfId="20869" xr:uid="{7207A51A-22F3-4623-8295-61C05C14640A}"/>
    <cellStyle name="Cálculo 9 26 3 3" xfId="9506" xr:uid="{0A0FFEB7-229E-43AD-B5E0-1D1FC7FF859C}"/>
    <cellStyle name="Cálculo 9 26 3 3 2" xfId="24614" xr:uid="{DC8D3867-09E6-4369-A02C-D2846006CB46}"/>
    <cellStyle name="Cálculo 9 26 3 4" xfId="14728" xr:uid="{F3F68D8F-304C-4C56-9F4A-AB3B09751D6C}"/>
    <cellStyle name="Cálculo 9 26 3 4 2" xfId="29836" xr:uid="{9A558F42-D586-48C3-8695-138A73A1B8B3}"/>
    <cellStyle name="Cálculo 9 26 3 5" xfId="18232" xr:uid="{542A30D6-A26F-426E-BFCE-9E5E81B5139A}"/>
    <cellStyle name="Cálculo 9 26 4" xfId="3450" xr:uid="{9368F3D8-38A6-40A9-BA0D-B3671BC01540}"/>
    <cellStyle name="Cálculo 9 26 4 2" xfId="6087" xr:uid="{3BCB86B2-BF09-441E-8B5E-B5A1E072F363}"/>
    <cellStyle name="Cálculo 9 26 4 2 2" xfId="12398" xr:uid="{DC516BD7-71A5-4B2F-8B3C-33739339552E}"/>
    <cellStyle name="Cálculo 9 26 4 2 2 2" xfId="27506" xr:uid="{520EF5CE-9D84-4DA0-AC92-47609B746EE9}"/>
    <cellStyle name="Cálculo 9 26 4 2 3" xfId="16255" xr:uid="{C9CC9B24-9771-4F78-A63C-F102FF44D416}"/>
    <cellStyle name="Cálculo 9 26 4 2 3 2" xfId="31363" xr:uid="{F0D0ECC4-E5F3-4106-B9DA-BE7ECBBD5B6E}"/>
    <cellStyle name="Cálculo 9 26 4 2 4" xfId="21195" xr:uid="{EDA1C192-A1CE-4D9A-8710-52024DCC6CB5}"/>
    <cellStyle name="Cálculo 9 26 4 3" xfId="9832" xr:uid="{23AE669A-A332-4FF4-9BEF-8D7B48BAC404}"/>
    <cellStyle name="Cálculo 9 26 4 3 2" xfId="24940" xr:uid="{32C4F69A-D4E4-4BB8-9AFD-402A1591B5C7}"/>
    <cellStyle name="Cálculo 9 26 4 4" xfId="7254" xr:uid="{E2984948-9CDF-4FB4-8E2B-6C504BD43BF6}"/>
    <cellStyle name="Cálculo 9 26 4 4 2" xfId="22362" xr:uid="{3BEE3FD5-4FCB-4ED0-A6D1-A89B85FAD610}"/>
    <cellStyle name="Cálculo 9 26 4 5" xfId="18558" xr:uid="{5EC0F119-94D0-44FC-8403-639580083F65}"/>
    <cellStyle name="Cálculo 9 26 5" xfId="3756" xr:uid="{53F4BEE0-1329-4FC2-A956-D5E8E2EE89DF}"/>
    <cellStyle name="Cálculo 9 26 5 2" xfId="6393" xr:uid="{86B1FC54-63C5-486B-ABBF-E0D22F68D8D6}"/>
    <cellStyle name="Cálculo 9 26 5 2 2" xfId="12704" xr:uid="{9C07E692-E4AA-41FF-8355-9A33D152ED6F}"/>
    <cellStyle name="Cálculo 9 26 5 2 2 2" xfId="27812" xr:uid="{CDD0CA60-9E14-4E31-ADC1-4B1B3883CAF8}"/>
    <cellStyle name="Cálculo 9 26 5 2 3" xfId="16262" xr:uid="{2257A624-80D5-471B-A06F-2BB39ED73D73}"/>
    <cellStyle name="Cálculo 9 26 5 2 3 2" xfId="31370" xr:uid="{8EBBAA86-5B6C-4C0F-9F92-D5999C0C9035}"/>
    <cellStyle name="Cálculo 9 26 5 2 4" xfId="21501" xr:uid="{8D107079-CF79-4053-BA14-17EB2446009B}"/>
    <cellStyle name="Cálculo 9 26 5 3" xfId="10138" xr:uid="{418A88D9-56A0-4AB8-9EAE-C17894EB2C54}"/>
    <cellStyle name="Cálculo 9 26 5 3 2" xfId="25246" xr:uid="{09CA4072-3B62-480B-BC49-9301F1052706}"/>
    <cellStyle name="Cálculo 9 26 5 4" xfId="15059" xr:uid="{1C68D8E0-C9FB-4AEA-9EC6-83624F8C6161}"/>
    <cellStyle name="Cálculo 9 26 5 4 2" xfId="30167" xr:uid="{A542B622-726D-43F5-9BDF-0F42CF8F22B0}"/>
    <cellStyle name="Cálculo 9 26 5 5" xfId="18864" xr:uid="{6E7B1757-3EF7-4A14-A289-811D9CB3A012}"/>
    <cellStyle name="Cálculo 9 26 6" xfId="4133" xr:uid="{EE69951F-530A-45FD-B2E8-C6F362B94699}"/>
    <cellStyle name="Cálculo 9 26 6 2" xfId="6770" xr:uid="{859B0B49-8CCA-4E90-B56D-A62AF879CA61}"/>
    <cellStyle name="Cálculo 9 26 6 2 2" xfId="13081" xr:uid="{DBD045AC-4556-499D-935A-59764A1A2F24}"/>
    <cellStyle name="Cálculo 9 26 6 2 2 2" xfId="28189" xr:uid="{0F1384B1-65D7-4FAF-9DE9-5246CAE40BBC}"/>
    <cellStyle name="Cálculo 9 26 6 2 3" xfId="16755" xr:uid="{F64C8433-9F6C-47C2-91AC-2CAB4AE27EA3}"/>
    <cellStyle name="Cálculo 9 26 6 2 3 2" xfId="31863" xr:uid="{B58B9CF3-7CB3-43DD-9E00-CA5838823A2A}"/>
    <cellStyle name="Cálculo 9 26 6 2 4" xfId="21878" xr:uid="{87365418-7E2F-4980-A695-A3B197066C86}"/>
    <cellStyle name="Cálculo 9 26 6 3" xfId="10515" xr:uid="{99D0C494-DDA5-44EA-9BA6-D39562922DAA}"/>
    <cellStyle name="Cálculo 9 26 6 3 2" xfId="25623" xr:uid="{42BBAD46-5134-4DD8-96F9-01B9E0E44279}"/>
    <cellStyle name="Cálculo 9 26 6 4" xfId="8000" xr:uid="{248E134C-647C-44C9-B446-7A45F4F9357F}"/>
    <cellStyle name="Cálculo 9 26 6 4 2" xfId="23108" xr:uid="{37EA4E64-B117-4B95-A027-803554096D34}"/>
    <cellStyle name="Cálculo 9 26 6 5" xfId="19241" xr:uid="{22C4EC6E-0A6B-47A8-A43F-F97E3B54A0D8}"/>
    <cellStyle name="Cálculo 9 26 7" xfId="4698" xr:uid="{A9DE9347-36F4-43AD-ACBE-5576BDA02B5E}"/>
    <cellStyle name="Cálculo 9 26 7 2" xfId="11080" xr:uid="{A935F1F9-AC5B-4F68-B5A6-5DA372A48F45}"/>
    <cellStyle name="Cálculo 9 26 7 2 2" xfId="26188" xr:uid="{D85CFF75-AE5C-4B43-9B36-FF0E20A9E111}"/>
    <cellStyle name="Cálculo 9 26 7 3" xfId="7778" xr:uid="{468FC987-460B-4FE5-8B2D-7BACBB8EF73D}"/>
    <cellStyle name="Cálculo 9 26 7 3 2" xfId="22886" xr:uid="{4B165C2D-F0ED-4367-97B8-2554415CD2B0}"/>
    <cellStyle name="Cálculo 9 26 7 4" xfId="19806" xr:uid="{F7D92F77-3E9A-4398-B1A4-5B0562C981AF}"/>
    <cellStyle name="Cálculo 9 26 8" xfId="8559" xr:uid="{663E43E3-8F66-458B-8FB4-AAFDD717FB46}"/>
    <cellStyle name="Cálculo 9 26 8 2" xfId="23667" xr:uid="{EE4436AA-BB20-40CC-9089-9ED295776851}"/>
    <cellStyle name="Cálculo 9 26 9" xfId="13830" xr:uid="{5FC088C3-C1CF-4CEC-9B5A-12156067A58F}"/>
    <cellStyle name="Cálculo 9 26 9 2" xfId="28938" xr:uid="{E76F77ED-5965-44E9-AD86-51F064B4A8AA}"/>
    <cellStyle name="Cálculo 9 3" xfId="781" xr:uid="{00000000-0005-0000-0000-00000D030000}"/>
    <cellStyle name="Cálculo 9 4" xfId="782" xr:uid="{00000000-0005-0000-0000-00000E030000}"/>
    <cellStyle name="Cálculo 9 5" xfId="783" xr:uid="{00000000-0005-0000-0000-00000F030000}"/>
    <cellStyle name="Cálculo 9 6" xfId="784" xr:uid="{00000000-0005-0000-0000-000010030000}"/>
    <cellStyle name="Cálculo 9 7" xfId="785" xr:uid="{00000000-0005-0000-0000-000011030000}"/>
    <cellStyle name="Cálculo 9 8" xfId="786" xr:uid="{00000000-0005-0000-0000-000012030000}"/>
    <cellStyle name="Cálculo 9 9" xfId="787" xr:uid="{00000000-0005-0000-0000-000013030000}"/>
    <cellStyle name="Celda de comprobación" xfId="788" builtinId="23" customBuiltin="1"/>
    <cellStyle name="Celda de comprobación 10" xfId="789" xr:uid="{00000000-0005-0000-0000-000015030000}"/>
    <cellStyle name="Celda de comprobación 11" xfId="790" xr:uid="{00000000-0005-0000-0000-000016030000}"/>
    <cellStyle name="Celda de comprobación 12" xfId="791" xr:uid="{00000000-0005-0000-0000-000017030000}"/>
    <cellStyle name="Celda de comprobación 13" xfId="792" xr:uid="{00000000-0005-0000-0000-000018030000}"/>
    <cellStyle name="Celda de comprobación 14" xfId="793" xr:uid="{00000000-0005-0000-0000-000019030000}"/>
    <cellStyle name="Celda de comprobación 15" xfId="794" xr:uid="{00000000-0005-0000-0000-00001A030000}"/>
    <cellStyle name="Celda de comprobación 16" xfId="795" xr:uid="{00000000-0005-0000-0000-00001B030000}"/>
    <cellStyle name="Celda de comprobación 17" xfId="796" xr:uid="{00000000-0005-0000-0000-00001C030000}"/>
    <cellStyle name="Celda de comprobación 18" xfId="797" xr:uid="{00000000-0005-0000-0000-00001D030000}"/>
    <cellStyle name="Celda de comprobación 2" xfId="798" xr:uid="{00000000-0005-0000-0000-00001E030000}"/>
    <cellStyle name="Celda de comprobación 3" xfId="799" xr:uid="{00000000-0005-0000-0000-00001F030000}"/>
    <cellStyle name="Celda de comprobación 4" xfId="800" xr:uid="{00000000-0005-0000-0000-000020030000}"/>
    <cellStyle name="Celda de comprobación 5" xfId="801" xr:uid="{00000000-0005-0000-0000-000021030000}"/>
    <cellStyle name="Celda de comprobación 6" xfId="802" xr:uid="{00000000-0005-0000-0000-000022030000}"/>
    <cellStyle name="Celda de comprobación 7" xfId="803" xr:uid="{00000000-0005-0000-0000-000023030000}"/>
    <cellStyle name="Celda de comprobación 8" xfId="804" xr:uid="{00000000-0005-0000-0000-000024030000}"/>
    <cellStyle name="Celda de comprobación 9" xfId="805" xr:uid="{00000000-0005-0000-0000-000025030000}"/>
    <cellStyle name="Celda de comprobación 9 10" xfId="806" xr:uid="{00000000-0005-0000-0000-000026030000}"/>
    <cellStyle name="Celda de comprobación 9 11" xfId="807" xr:uid="{00000000-0005-0000-0000-000027030000}"/>
    <cellStyle name="Celda de comprobación 9 12" xfId="808" xr:uid="{00000000-0005-0000-0000-000028030000}"/>
    <cellStyle name="Celda de comprobación 9 13" xfId="809" xr:uid="{00000000-0005-0000-0000-000029030000}"/>
    <cellStyle name="Celda de comprobación 9 14" xfId="810" xr:uid="{00000000-0005-0000-0000-00002A030000}"/>
    <cellStyle name="Celda de comprobación 9 15" xfId="811" xr:uid="{00000000-0005-0000-0000-00002B030000}"/>
    <cellStyle name="Celda de comprobación 9 16" xfId="812" xr:uid="{00000000-0005-0000-0000-00002C030000}"/>
    <cellStyle name="Celda de comprobación 9 17" xfId="813" xr:uid="{00000000-0005-0000-0000-00002D030000}"/>
    <cellStyle name="Celda de comprobación 9 18" xfId="814" xr:uid="{00000000-0005-0000-0000-00002E030000}"/>
    <cellStyle name="Celda de comprobación 9 19" xfId="815" xr:uid="{00000000-0005-0000-0000-00002F030000}"/>
    <cellStyle name="Celda de comprobación 9 2" xfId="816" xr:uid="{00000000-0005-0000-0000-000030030000}"/>
    <cellStyle name="Celda de comprobación 9 20" xfId="817" xr:uid="{00000000-0005-0000-0000-000031030000}"/>
    <cellStyle name="Celda de comprobación 9 21" xfId="818" xr:uid="{00000000-0005-0000-0000-000032030000}"/>
    <cellStyle name="Celda de comprobación 9 22" xfId="819" xr:uid="{00000000-0005-0000-0000-000033030000}"/>
    <cellStyle name="Celda de comprobación 9 3" xfId="820" xr:uid="{00000000-0005-0000-0000-000034030000}"/>
    <cellStyle name="Celda de comprobación 9 4" xfId="821" xr:uid="{00000000-0005-0000-0000-000035030000}"/>
    <cellStyle name="Celda de comprobación 9 5" xfId="822" xr:uid="{00000000-0005-0000-0000-000036030000}"/>
    <cellStyle name="Celda de comprobación 9 6" xfId="823" xr:uid="{00000000-0005-0000-0000-000037030000}"/>
    <cellStyle name="Celda de comprobación 9 7" xfId="824" xr:uid="{00000000-0005-0000-0000-000038030000}"/>
    <cellStyle name="Celda de comprobación 9 8" xfId="825" xr:uid="{00000000-0005-0000-0000-000039030000}"/>
    <cellStyle name="Celda de comprobación 9 9" xfId="826" xr:uid="{00000000-0005-0000-0000-00003A030000}"/>
    <cellStyle name="Celda vinculada" xfId="827" builtinId="24" customBuiltin="1"/>
    <cellStyle name="Celda vinculada 10" xfId="828" xr:uid="{00000000-0005-0000-0000-00003C030000}"/>
    <cellStyle name="Celda vinculada 11" xfId="829" xr:uid="{00000000-0005-0000-0000-00003D030000}"/>
    <cellStyle name="Celda vinculada 12" xfId="830" xr:uid="{00000000-0005-0000-0000-00003E030000}"/>
    <cellStyle name="Celda vinculada 13" xfId="831" xr:uid="{00000000-0005-0000-0000-00003F030000}"/>
    <cellStyle name="Celda vinculada 14" xfId="832" xr:uid="{00000000-0005-0000-0000-000040030000}"/>
    <cellStyle name="Celda vinculada 15" xfId="833" xr:uid="{00000000-0005-0000-0000-000041030000}"/>
    <cellStyle name="Celda vinculada 16" xfId="834" xr:uid="{00000000-0005-0000-0000-000042030000}"/>
    <cellStyle name="Celda vinculada 17" xfId="835" xr:uid="{00000000-0005-0000-0000-000043030000}"/>
    <cellStyle name="Celda vinculada 18" xfId="836" xr:uid="{00000000-0005-0000-0000-000044030000}"/>
    <cellStyle name="Celda vinculada 2" xfId="837" xr:uid="{00000000-0005-0000-0000-000045030000}"/>
    <cellStyle name="Celda vinculada 3" xfId="838" xr:uid="{00000000-0005-0000-0000-000046030000}"/>
    <cellStyle name="Celda vinculada 4" xfId="839" xr:uid="{00000000-0005-0000-0000-000047030000}"/>
    <cellStyle name="Celda vinculada 5" xfId="840" xr:uid="{00000000-0005-0000-0000-000048030000}"/>
    <cellStyle name="Celda vinculada 6" xfId="841" xr:uid="{00000000-0005-0000-0000-000049030000}"/>
    <cellStyle name="Celda vinculada 7" xfId="842" xr:uid="{00000000-0005-0000-0000-00004A030000}"/>
    <cellStyle name="Celda vinculada 8" xfId="843" xr:uid="{00000000-0005-0000-0000-00004B030000}"/>
    <cellStyle name="Celda vinculada 9" xfId="844" xr:uid="{00000000-0005-0000-0000-00004C030000}"/>
    <cellStyle name="Celda vinculada 9 10" xfId="845" xr:uid="{00000000-0005-0000-0000-00004D030000}"/>
    <cellStyle name="Celda vinculada 9 11" xfId="846" xr:uid="{00000000-0005-0000-0000-00004E030000}"/>
    <cellStyle name="Celda vinculada 9 12" xfId="847" xr:uid="{00000000-0005-0000-0000-00004F030000}"/>
    <cellStyle name="Celda vinculada 9 13" xfId="848" xr:uid="{00000000-0005-0000-0000-000050030000}"/>
    <cellStyle name="Celda vinculada 9 14" xfId="849" xr:uid="{00000000-0005-0000-0000-000051030000}"/>
    <cellStyle name="Celda vinculada 9 15" xfId="850" xr:uid="{00000000-0005-0000-0000-000052030000}"/>
    <cellStyle name="Celda vinculada 9 16" xfId="851" xr:uid="{00000000-0005-0000-0000-000053030000}"/>
    <cellStyle name="Celda vinculada 9 17" xfId="852" xr:uid="{00000000-0005-0000-0000-000054030000}"/>
    <cellStyle name="Celda vinculada 9 18" xfId="853" xr:uid="{00000000-0005-0000-0000-000055030000}"/>
    <cellStyle name="Celda vinculada 9 19" xfId="854" xr:uid="{00000000-0005-0000-0000-000056030000}"/>
    <cellStyle name="Celda vinculada 9 2" xfId="855" xr:uid="{00000000-0005-0000-0000-000057030000}"/>
    <cellStyle name="Celda vinculada 9 20" xfId="856" xr:uid="{00000000-0005-0000-0000-000058030000}"/>
    <cellStyle name="Celda vinculada 9 21" xfId="857" xr:uid="{00000000-0005-0000-0000-000059030000}"/>
    <cellStyle name="Celda vinculada 9 22" xfId="858" xr:uid="{00000000-0005-0000-0000-00005A030000}"/>
    <cellStyle name="Celda vinculada 9 3" xfId="859" xr:uid="{00000000-0005-0000-0000-00005B030000}"/>
    <cellStyle name="Celda vinculada 9 4" xfId="860" xr:uid="{00000000-0005-0000-0000-00005C030000}"/>
    <cellStyle name="Celda vinculada 9 5" xfId="861" xr:uid="{00000000-0005-0000-0000-00005D030000}"/>
    <cellStyle name="Celda vinculada 9 6" xfId="862" xr:uid="{00000000-0005-0000-0000-00005E030000}"/>
    <cellStyle name="Celda vinculada 9 7" xfId="863" xr:uid="{00000000-0005-0000-0000-00005F030000}"/>
    <cellStyle name="Celda vinculada 9 8" xfId="864" xr:uid="{00000000-0005-0000-0000-000060030000}"/>
    <cellStyle name="Celda vinculada 9 9" xfId="865" xr:uid="{00000000-0005-0000-0000-000061030000}"/>
    <cellStyle name="Coma 2" xfId="866" xr:uid="{00000000-0005-0000-0000-000062030000}"/>
    <cellStyle name="Coma 2 2" xfId="867" xr:uid="{00000000-0005-0000-0000-000063030000}"/>
    <cellStyle name="Encabezado 4" xfId="868" builtinId="19" customBuiltin="1"/>
    <cellStyle name="Encabezado 4 10" xfId="869" xr:uid="{00000000-0005-0000-0000-000067030000}"/>
    <cellStyle name="Encabezado 4 11" xfId="870" xr:uid="{00000000-0005-0000-0000-000068030000}"/>
    <cellStyle name="Encabezado 4 12" xfId="871" xr:uid="{00000000-0005-0000-0000-000069030000}"/>
    <cellStyle name="Encabezado 4 13" xfId="872" xr:uid="{00000000-0005-0000-0000-00006A030000}"/>
    <cellStyle name="Encabezado 4 14" xfId="873" xr:uid="{00000000-0005-0000-0000-00006B030000}"/>
    <cellStyle name="Encabezado 4 15" xfId="874" xr:uid="{00000000-0005-0000-0000-00006C030000}"/>
    <cellStyle name="Encabezado 4 16" xfId="875" xr:uid="{00000000-0005-0000-0000-00006D030000}"/>
    <cellStyle name="Encabezado 4 17" xfId="876" xr:uid="{00000000-0005-0000-0000-00006E030000}"/>
    <cellStyle name="Encabezado 4 18" xfId="877" xr:uid="{00000000-0005-0000-0000-00006F030000}"/>
    <cellStyle name="Encabezado 4 2" xfId="878" xr:uid="{00000000-0005-0000-0000-000070030000}"/>
    <cellStyle name="Encabezado 4 3" xfId="879" xr:uid="{00000000-0005-0000-0000-000071030000}"/>
    <cellStyle name="Encabezado 4 4" xfId="880" xr:uid="{00000000-0005-0000-0000-000072030000}"/>
    <cellStyle name="Encabezado 4 5" xfId="881" xr:uid="{00000000-0005-0000-0000-000073030000}"/>
    <cellStyle name="Encabezado 4 6" xfId="882" xr:uid="{00000000-0005-0000-0000-000074030000}"/>
    <cellStyle name="Encabezado 4 7" xfId="883" xr:uid="{00000000-0005-0000-0000-000075030000}"/>
    <cellStyle name="Encabezado 4 8" xfId="884" xr:uid="{00000000-0005-0000-0000-000076030000}"/>
    <cellStyle name="Encabezado 4 9" xfId="885" xr:uid="{00000000-0005-0000-0000-000077030000}"/>
    <cellStyle name="Encabezado 4 9 10" xfId="886" xr:uid="{00000000-0005-0000-0000-000078030000}"/>
    <cellStyle name="Encabezado 4 9 11" xfId="887" xr:uid="{00000000-0005-0000-0000-000079030000}"/>
    <cellStyle name="Encabezado 4 9 12" xfId="888" xr:uid="{00000000-0005-0000-0000-00007A030000}"/>
    <cellStyle name="Encabezado 4 9 13" xfId="889" xr:uid="{00000000-0005-0000-0000-00007B030000}"/>
    <cellStyle name="Encabezado 4 9 14" xfId="890" xr:uid="{00000000-0005-0000-0000-00007C030000}"/>
    <cellStyle name="Encabezado 4 9 15" xfId="891" xr:uid="{00000000-0005-0000-0000-00007D030000}"/>
    <cellStyle name="Encabezado 4 9 16" xfId="892" xr:uid="{00000000-0005-0000-0000-00007E030000}"/>
    <cellStyle name="Encabezado 4 9 17" xfId="893" xr:uid="{00000000-0005-0000-0000-00007F030000}"/>
    <cellStyle name="Encabezado 4 9 18" xfId="894" xr:uid="{00000000-0005-0000-0000-000080030000}"/>
    <cellStyle name="Encabezado 4 9 19" xfId="895" xr:uid="{00000000-0005-0000-0000-000081030000}"/>
    <cellStyle name="Encabezado 4 9 2" xfId="896" xr:uid="{00000000-0005-0000-0000-000082030000}"/>
    <cellStyle name="Encabezado 4 9 20" xfId="897" xr:uid="{00000000-0005-0000-0000-000083030000}"/>
    <cellStyle name="Encabezado 4 9 21" xfId="898" xr:uid="{00000000-0005-0000-0000-000084030000}"/>
    <cellStyle name="Encabezado 4 9 22" xfId="899" xr:uid="{00000000-0005-0000-0000-000085030000}"/>
    <cellStyle name="Encabezado 4 9 3" xfId="900" xr:uid="{00000000-0005-0000-0000-000086030000}"/>
    <cellStyle name="Encabezado 4 9 4" xfId="901" xr:uid="{00000000-0005-0000-0000-000087030000}"/>
    <cellStyle name="Encabezado 4 9 5" xfId="902" xr:uid="{00000000-0005-0000-0000-000088030000}"/>
    <cellStyle name="Encabezado 4 9 6" xfId="903" xr:uid="{00000000-0005-0000-0000-000089030000}"/>
    <cellStyle name="Encabezado 4 9 7" xfId="904" xr:uid="{00000000-0005-0000-0000-00008A030000}"/>
    <cellStyle name="Encabezado 4 9 8" xfId="905" xr:uid="{00000000-0005-0000-0000-00008B030000}"/>
    <cellStyle name="Encabezado 4 9 9" xfId="906" xr:uid="{00000000-0005-0000-0000-00008C030000}"/>
    <cellStyle name="Énfasis1" xfId="907" builtinId="29" customBuiltin="1"/>
    <cellStyle name="Énfasis1 10" xfId="908" xr:uid="{00000000-0005-0000-0000-00008E030000}"/>
    <cellStyle name="Énfasis1 11" xfId="909" xr:uid="{00000000-0005-0000-0000-00008F030000}"/>
    <cellStyle name="Énfasis1 12" xfId="910" xr:uid="{00000000-0005-0000-0000-000090030000}"/>
    <cellStyle name="Énfasis1 13" xfId="911" xr:uid="{00000000-0005-0000-0000-000091030000}"/>
    <cellStyle name="Énfasis1 14" xfId="912" xr:uid="{00000000-0005-0000-0000-000092030000}"/>
    <cellStyle name="Énfasis1 15" xfId="913" xr:uid="{00000000-0005-0000-0000-000093030000}"/>
    <cellStyle name="Énfasis1 16" xfId="914" xr:uid="{00000000-0005-0000-0000-000094030000}"/>
    <cellStyle name="Énfasis1 17" xfId="915" xr:uid="{00000000-0005-0000-0000-000095030000}"/>
    <cellStyle name="Énfasis1 18" xfId="916" xr:uid="{00000000-0005-0000-0000-000096030000}"/>
    <cellStyle name="Énfasis1 2" xfId="917" xr:uid="{00000000-0005-0000-0000-000097030000}"/>
    <cellStyle name="Énfasis1 3" xfId="918" xr:uid="{00000000-0005-0000-0000-000098030000}"/>
    <cellStyle name="Énfasis1 4" xfId="919" xr:uid="{00000000-0005-0000-0000-000099030000}"/>
    <cellStyle name="Énfasis1 5" xfId="920" xr:uid="{00000000-0005-0000-0000-00009A030000}"/>
    <cellStyle name="Énfasis1 6" xfId="921" xr:uid="{00000000-0005-0000-0000-00009B030000}"/>
    <cellStyle name="Énfasis1 7" xfId="922" xr:uid="{00000000-0005-0000-0000-00009C030000}"/>
    <cellStyle name="Énfasis1 8" xfId="923" xr:uid="{00000000-0005-0000-0000-00009D030000}"/>
    <cellStyle name="Énfasis1 9" xfId="924" xr:uid="{00000000-0005-0000-0000-00009E030000}"/>
    <cellStyle name="Énfasis1 9 10" xfId="925" xr:uid="{00000000-0005-0000-0000-00009F030000}"/>
    <cellStyle name="Énfasis1 9 11" xfId="926" xr:uid="{00000000-0005-0000-0000-0000A0030000}"/>
    <cellStyle name="Énfasis1 9 12" xfId="927" xr:uid="{00000000-0005-0000-0000-0000A1030000}"/>
    <cellStyle name="Énfasis1 9 13" xfId="928" xr:uid="{00000000-0005-0000-0000-0000A2030000}"/>
    <cellStyle name="Énfasis1 9 14" xfId="929" xr:uid="{00000000-0005-0000-0000-0000A3030000}"/>
    <cellStyle name="Énfasis1 9 15" xfId="930" xr:uid="{00000000-0005-0000-0000-0000A4030000}"/>
    <cellStyle name="Énfasis1 9 16" xfId="931" xr:uid="{00000000-0005-0000-0000-0000A5030000}"/>
    <cellStyle name="Énfasis1 9 17" xfId="932" xr:uid="{00000000-0005-0000-0000-0000A6030000}"/>
    <cellStyle name="Énfasis1 9 18" xfId="933" xr:uid="{00000000-0005-0000-0000-0000A7030000}"/>
    <cellStyle name="Énfasis1 9 19" xfId="934" xr:uid="{00000000-0005-0000-0000-0000A8030000}"/>
    <cellStyle name="Énfasis1 9 2" xfId="935" xr:uid="{00000000-0005-0000-0000-0000A9030000}"/>
    <cellStyle name="Énfasis1 9 20" xfId="936" xr:uid="{00000000-0005-0000-0000-0000AA030000}"/>
    <cellStyle name="Énfasis1 9 21" xfId="937" xr:uid="{00000000-0005-0000-0000-0000AB030000}"/>
    <cellStyle name="Énfasis1 9 22" xfId="938" xr:uid="{00000000-0005-0000-0000-0000AC030000}"/>
    <cellStyle name="Énfasis1 9 3" xfId="939" xr:uid="{00000000-0005-0000-0000-0000AD030000}"/>
    <cellStyle name="Énfasis1 9 4" xfId="940" xr:uid="{00000000-0005-0000-0000-0000AE030000}"/>
    <cellStyle name="Énfasis1 9 5" xfId="941" xr:uid="{00000000-0005-0000-0000-0000AF030000}"/>
    <cellStyle name="Énfasis1 9 6" xfId="942" xr:uid="{00000000-0005-0000-0000-0000B0030000}"/>
    <cellStyle name="Énfasis1 9 7" xfId="943" xr:uid="{00000000-0005-0000-0000-0000B1030000}"/>
    <cellStyle name="Énfasis1 9 8" xfId="944" xr:uid="{00000000-0005-0000-0000-0000B2030000}"/>
    <cellStyle name="Énfasis1 9 9" xfId="945" xr:uid="{00000000-0005-0000-0000-0000B3030000}"/>
    <cellStyle name="Énfasis2" xfId="946" builtinId="33" customBuiltin="1"/>
    <cellStyle name="Énfasis2 10" xfId="947" xr:uid="{00000000-0005-0000-0000-0000B5030000}"/>
    <cellStyle name="Énfasis2 11" xfId="948" xr:uid="{00000000-0005-0000-0000-0000B6030000}"/>
    <cellStyle name="Énfasis2 12" xfId="949" xr:uid="{00000000-0005-0000-0000-0000B7030000}"/>
    <cellStyle name="Énfasis2 13" xfId="950" xr:uid="{00000000-0005-0000-0000-0000B8030000}"/>
    <cellStyle name="Énfasis2 14" xfId="951" xr:uid="{00000000-0005-0000-0000-0000B9030000}"/>
    <cellStyle name="Énfasis2 15" xfId="952" xr:uid="{00000000-0005-0000-0000-0000BA030000}"/>
    <cellStyle name="Énfasis2 16" xfId="953" xr:uid="{00000000-0005-0000-0000-0000BB030000}"/>
    <cellStyle name="Énfasis2 17" xfId="954" xr:uid="{00000000-0005-0000-0000-0000BC030000}"/>
    <cellStyle name="Énfasis2 18" xfId="955" xr:uid="{00000000-0005-0000-0000-0000BD030000}"/>
    <cellStyle name="Énfasis2 2" xfId="956" xr:uid="{00000000-0005-0000-0000-0000BE030000}"/>
    <cellStyle name="Énfasis2 3" xfId="957" xr:uid="{00000000-0005-0000-0000-0000BF030000}"/>
    <cellStyle name="Énfasis2 4" xfId="958" xr:uid="{00000000-0005-0000-0000-0000C0030000}"/>
    <cellStyle name="Énfasis2 5" xfId="959" xr:uid="{00000000-0005-0000-0000-0000C1030000}"/>
    <cellStyle name="Énfasis2 6" xfId="960" xr:uid="{00000000-0005-0000-0000-0000C2030000}"/>
    <cellStyle name="Énfasis2 7" xfId="961" xr:uid="{00000000-0005-0000-0000-0000C3030000}"/>
    <cellStyle name="Énfasis2 8" xfId="962" xr:uid="{00000000-0005-0000-0000-0000C4030000}"/>
    <cellStyle name="Énfasis2 9" xfId="963" xr:uid="{00000000-0005-0000-0000-0000C5030000}"/>
    <cellStyle name="Énfasis2 9 10" xfId="964" xr:uid="{00000000-0005-0000-0000-0000C6030000}"/>
    <cellStyle name="Énfasis2 9 11" xfId="965" xr:uid="{00000000-0005-0000-0000-0000C7030000}"/>
    <cellStyle name="Énfasis2 9 12" xfId="966" xr:uid="{00000000-0005-0000-0000-0000C8030000}"/>
    <cellStyle name="Énfasis2 9 13" xfId="967" xr:uid="{00000000-0005-0000-0000-0000C9030000}"/>
    <cellStyle name="Énfasis2 9 14" xfId="968" xr:uid="{00000000-0005-0000-0000-0000CA030000}"/>
    <cellStyle name="Énfasis2 9 15" xfId="969" xr:uid="{00000000-0005-0000-0000-0000CB030000}"/>
    <cellStyle name="Énfasis2 9 16" xfId="970" xr:uid="{00000000-0005-0000-0000-0000CC030000}"/>
    <cellStyle name="Énfasis2 9 17" xfId="971" xr:uid="{00000000-0005-0000-0000-0000CD030000}"/>
    <cellStyle name="Énfasis2 9 18" xfId="972" xr:uid="{00000000-0005-0000-0000-0000CE030000}"/>
    <cellStyle name="Énfasis2 9 19" xfId="973" xr:uid="{00000000-0005-0000-0000-0000CF030000}"/>
    <cellStyle name="Énfasis2 9 2" xfId="974" xr:uid="{00000000-0005-0000-0000-0000D0030000}"/>
    <cellStyle name="Énfasis2 9 20" xfId="975" xr:uid="{00000000-0005-0000-0000-0000D1030000}"/>
    <cellStyle name="Énfasis2 9 21" xfId="976" xr:uid="{00000000-0005-0000-0000-0000D2030000}"/>
    <cellStyle name="Énfasis2 9 22" xfId="977" xr:uid="{00000000-0005-0000-0000-0000D3030000}"/>
    <cellStyle name="Énfasis2 9 3" xfId="978" xr:uid="{00000000-0005-0000-0000-0000D4030000}"/>
    <cellStyle name="Énfasis2 9 4" xfId="979" xr:uid="{00000000-0005-0000-0000-0000D5030000}"/>
    <cellStyle name="Énfasis2 9 5" xfId="980" xr:uid="{00000000-0005-0000-0000-0000D6030000}"/>
    <cellStyle name="Énfasis2 9 6" xfId="981" xr:uid="{00000000-0005-0000-0000-0000D7030000}"/>
    <cellStyle name="Énfasis2 9 7" xfId="982" xr:uid="{00000000-0005-0000-0000-0000D8030000}"/>
    <cellStyle name="Énfasis2 9 8" xfId="983" xr:uid="{00000000-0005-0000-0000-0000D9030000}"/>
    <cellStyle name="Énfasis2 9 9" xfId="984" xr:uid="{00000000-0005-0000-0000-0000DA030000}"/>
    <cellStyle name="Énfasis3" xfId="985" builtinId="37" customBuiltin="1"/>
    <cellStyle name="Énfasis3 10" xfId="986" xr:uid="{00000000-0005-0000-0000-0000DC030000}"/>
    <cellStyle name="Énfasis3 11" xfId="987" xr:uid="{00000000-0005-0000-0000-0000DD030000}"/>
    <cellStyle name="Énfasis3 12" xfId="988" xr:uid="{00000000-0005-0000-0000-0000DE030000}"/>
    <cellStyle name="Énfasis3 13" xfId="989" xr:uid="{00000000-0005-0000-0000-0000DF030000}"/>
    <cellStyle name="Énfasis3 14" xfId="990" xr:uid="{00000000-0005-0000-0000-0000E0030000}"/>
    <cellStyle name="Énfasis3 15" xfId="991" xr:uid="{00000000-0005-0000-0000-0000E1030000}"/>
    <cellStyle name="Énfasis3 16" xfId="992" xr:uid="{00000000-0005-0000-0000-0000E2030000}"/>
    <cellStyle name="Énfasis3 17" xfId="993" xr:uid="{00000000-0005-0000-0000-0000E3030000}"/>
    <cellStyle name="Énfasis3 18" xfId="994" xr:uid="{00000000-0005-0000-0000-0000E4030000}"/>
    <cellStyle name="Énfasis3 2" xfId="995" xr:uid="{00000000-0005-0000-0000-0000E5030000}"/>
    <cellStyle name="Énfasis3 3" xfId="996" xr:uid="{00000000-0005-0000-0000-0000E6030000}"/>
    <cellStyle name="Énfasis3 4" xfId="997" xr:uid="{00000000-0005-0000-0000-0000E7030000}"/>
    <cellStyle name="Énfasis3 5" xfId="998" xr:uid="{00000000-0005-0000-0000-0000E8030000}"/>
    <cellStyle name="Énfasis3 6" xfId="999" xr:uid="{00000000-0005-0000-0000-0000E9030000}"/>
    <cellStyle name="Énfasis3 7" xfId="1000" xr:uid="{00000000-0005-0000-0000-0000EA030000}"/>
    <cellStyle name="Énfasis3 8" xfId="1001" xr:uid="{00000000-0005-0000-0000-0000EB030000}"/>
    <cellStyle name="Énfasis3 9" xfId="1002" xr:uid="{00000000-0005-0000-0000-0000EC030000}"/>
    <cellStyle name="Énfasis3 9 10" xfId="1003" xr:uid="{00000000-0005-0000-0000-0000ED030000}"/>
    <cellStyle name="Énfasis3 9 11" xfId="1004" xr:uid="{00000000-0005-0000-0000-0000EE030000}"/>
    <cellStyle name="Énfasis3 9 12" xfId="1005" xr:uid="{00000000-0005-0000-0000-0000EF030000}"/>
    <cellStyle name="Énfasis3 9 13" xfId="1006" xr:uid="{00000000-0005-0000-0000-0000F0030000}"/>
    <cellStyle name="Énfasis3 9 14" xfId="1007" xr:uid="{00000000-0005-0000-0000-0000F1030000}"/>
    <cellStyle name="Énfasis3 9 15" xfId="1008" xr:uid="{00000000-0005-0000-0000-0000F2030000}"/>
    <cellStyle name="Énfasis3 9 16" xfId="1009" xr:uid="{00000000-0005-0000-0000-0000F3030000}"/>
    <cellStyle name="Énfasis3 9 17" xfId="1010" xr:uid="{00000000-0005-0000-0000-0000F4030000}"/>
    <cellStyle name="Énfasis3 9 18" xfId="1011" xr:uid="{00000000-0005-0000-0000-0000F5030000}"/>
    <cellStyle name="Énfasis3 9 19" xfId="1012" xr:uid="{00000000-0005-0000-0000-0000F6030000}"/>
    <cellStyle name="Énfasis3 9 2" xfId="1013" xr:uid="{00000000-0005-0000-0000-0000F7030000}"/>
    <cellStyle name="Énfasis3 9 20" xfId="1014" xr:uid="{00000000-0005-0000-0000-0000F8030000}"/>
    <cellStyle name="Énfasis3 9 21" xfId="1015" xr:uid="{00000000-0005-0000-0000-0000F9030000}"/>
    <cellStyle name="Énfasis3 9 22" xfId="1016" xr:uid="{00000000-0005-0000-0000-0000FA030000}"/>
    <cellStyle name="Énfasis3 9 3" xfId="1017" xr:uid="{00000000-0005-0000-0000-0000FB030000}"/>
    <cellStyle name="Énfasis3 9 4" xfId="1018" xr:uid="{00000000-0005-0000-0000-0000FC030000}"/>
    <cellStyle name="Énfasis3 9 5" xfId="1019" xr:uid="{00000000-0005-0000-0000-0000FD030000}"/>
    <cellStyle name="Énfasis3 9 6" xfId="1020" xr:uid="{00000000-0005-0000-0000-0000FE030000}"/>
    <cellStyle name="Énfasis3 9 7" xfId="1021" xr:uid="{00000000-0005-0000-0000-0000FF030000}"/>
    <cellStyle name="Énfasis3 9 8" xfId="1022" xr:uid="{00000000-0005-0000-0000-000000040000}"/>
    <cellStyle name="Énfasis3 9 9" xfId="1023" xr:uid="{00000000-0005-0000-0000-000001040000}"/>
    <cellStyle name="Énfasis4" xfId="1024" builtinId="41" customBuiltin="1"/>
    <cellStyle name="Énfasis4 10" xfId="1025" xr:uid="{00000000-0005-0000-0000-000003040000}"/>
    <cellStyle name="Énfasis4 11" xfId="1026" xr:uid="{00000000-0005-0000-0000-000004040000}"/>
    <cellStyle name="Énfasis4 12" xfId="1027" xr:uid="{00000000-0005-0000-0000-000005040000}"/>
    <cellStyle name="Énfasis4 13" xfId="1028" xr:uid="{00000000-0005-0000-0000-000006040000}"/>
    <cellStyle name="Énfasis4 14" xfId="1029" xr:uid="{00000000-0005-0000-0000-000007040000}"/>
    <cellStyle name="Énfasis4 15" xfId="1030" xr:uid="{00000000-0005-0000-0000-000008040000}"/>
    <cellStyle name="Énfasis4 16" xfId="1031" xr:uid="{00000000-0005-0000-0000-000009040000}"/>
    <cellStyle name="Énfasis4 17" xfId="1032" xr:uid="{00000000-0005-0000-0000-00000A040000}"/>
    <cellStyle name="Énfasis4 18" xfId="1033" xr:uid="{00000000-0005-0000-0000-00000B040000}"/>
    <cellStyle name="Énfasis4 2" xfId="1034" xr:uid="{00000000-0005-0000-0000-00000C040000}"/>
    <cellStyle name="Énfasis4 3" xfId="1035" xr:uid="{00000000-0005-0000-0000-00000D040000}"/>
    <cellStyle name="Énfasis4 4" xfId="1036" xr:uid="{00000000-0005-0000-0000-00000E040000}"/>
    <cellStyle name="Énfasis4 5" xfId="1037" xr:uid="{00000000-0005-0000-0000-00000F040000}"/>
    <cellStyle name="Énfasis4 6" xfId="1038" xr:uid="{00000000-0005-0000-0000-000010040000}"/>
    <cellStyle name="Énfasis4 7" xfId="1039" xr:uid="{00000000-0005-0000-0000-000011040000}"/>
    <cellStyle name="Énfasis4 8" xfId="1040" xr:uid="{00000000-0005-0000-0000-000012040000}"/>
    <cellStyle name="Énfasis4 9" xfId="1041" xr:uid="{00000000-0005-0000-0000-000013040000}"/>
    <cellStyle name="Énfasis4 9 10" xfId="1042" xr:uid="{00000000-0005-0000-0000-000014040000}"/>
    <cellStyle name="Énfasis4 9 11" xfId="1043" xr:uid="{00000000-0005-0000-0000-000015040000}"/>
    <cellStyle name="Énfasis4 9 12" xfId="1044" xr:uid="{00000000-0005-0000-0000-000016040000}"/>
    <cellStyle name="Énfasis4 9 13" xfId="1045" xr:uid="{00000000-0005-0000-0000-000017040000}"/>
    <cellStyle name="Énfasis4 9 14" xfId="1046" xr:uid="{00000000-0005-0000-0000-000018040000}"/>
    <cellStyle name="Énfasis4 9 15" xfId="1047" xr:uid="{00000000-0005-0000-0000-000019040000}"/>
    <cellStyle name="Énfasis4 9 16" xfId="1048" xr:uid="{00000000-0005-0000-0000-00001A040000}"/>
    <cellStyle name="Énfasis4 9 17" xfId="1049" xr:uid="{00000000-0005-0000-0000-00001B040000}"/>
    <cellStyle name="Énfasis4 9 18" xfId="1050" xr:uid="{00000000-0005-0000-0000-00001C040000}"/>
    <cellStyle name="Énfasis4 9 19" xfId="1051" xr:uid="{00000000-0005-0000-0000-00001D040000}"/>
    <cellStyle name="Énfasis4 9 2" xfId="1052" xr:uid="{00000000-0005-0000-0000-00001E040000}"/>
    <cellStyle name="Énfasis4 9 20" xfId="1053" xr:uid="{00000000-0005-0000-0000-00001F040000}"/>
    <cellStyle name="Énfasis4 9 21" xfId="1054" xr:uid="{00000000-0005-0000-0000-000020040000}"/>
    <cellStyle name="Énfasis4 9 22" xfId="1055" xr:uid="{00000000-0005-0000-0000-000021040000}"/>
    <cellStyle name="Énfasis4 9 3" xfId="1056" xr:uid="{00000000-0005-0000-0000-000022040000}"/>
    <cellStyle name="Énfasis4 9 4" xfId="1057" xr:uid="{00000000-0005-0000-0000-000023040000}"/>
    <cellStyle name="Énfasis4 9 5" xfId="1058" xr:uid="{00000000-0005-0000-0000-000024040000}"/>
    <cellStyle name="Énfasis4 9 6" xfId="1059" xr:uid="{00000000-0005-0000-0000-000025040000}"/>
    <cellStyle name="Énfasis4 9 7" xfId="1060" xr:uid="{00000000-0005-0000-0000-000026040000}"/>
    <cellStyle name="Énfasis4 9 8" xfId="1061" xr:uid="{00000000-0005-0000-0000-000027040000}"/>
    <cellStyle name="Énfasis4 9 9" xfId="1062" xr:uid="{00000000-0005-0000-0000-000028040000}"/>
    <cellStyle name="Énfasis5" xfId="1063" builtinId="45" customBuiltin="1"/>
    <cellStyle name="Énfasis5 10" xfId="1064" xr:uid="{00000000-0005-0000-0000-00002A040000}"/>
    <cellStyle name="Énfasis5 11" xfId="1065" xr:uid="{00000000-0005-0000-0000-00002B040000}"/>
    <cellStyle name="Énfasis5 12" xfId="1066" xr:uid="{00000000-0005-0000-0000-00002C040000}"/>
    <cellStyle name="Énfasis5 13" xfId="1067" xr:uid="{00000000-0005-0000-0000-00002D040000}"/>
    <cellStyle name="Énfasis5 14" xfId="1068" xr:uid="{00000000-0005-0000-0000-00002E040000}"/>
    <cellStyle name="Énfasis5 15" xfId="1069" xr:uid="{00000000-0005-0000-0000-00002F040000}"/>
    <cellStyle name="Énfasis5 16" xfId="1070" xr:uid="{00000000-0005-0000-0000-000030040000}"/>
    <cellStyle name="Énfasis5 17" xfId="1071" xr:uid="{00000000-0005-0000-0000-000031040000}"/>
    <cellStyle name="Énfasis5 18" xfId="1072" xr:uid="{00000000-0005-0000-0000-000032040000}"/>
    <cellStyle name="Énfasis5 2" xfId="1073" xr:uid="{00000000-0005-0000-0000-000033040000}"/>
    <cellStyle name="Énfasis5 3" xfId="1074" xr:uid="{00000000-0005-0000-0000-000034040000}"/>
    <cellStyle name="Énfasis5 4" xfId="1075" xr:uid="{00000000-0005-0000-0000-000035040000}"/>
    <cellStyle name="Énfasis5 5" xfId="1076" xr:uid="{00000000-0005-0000-0000-000036040000}"/>
    <cellStyle name="Énfasis5 6" xfId="1077" xr:uid="{00000000-0005-0000-0000-000037040000}"/>
    <cellStyle name="Énfasis5 7" xfId="1078" xr:uid="{00000000-0005-0000-0000-000038040000}"/>
    <cellStyle name="Énfasis5 8" xfId="1079" xr:uid="{00000000-0005-0000-0000-000039040000}"/>
    <cellStyle name="Énfasis5 9" xfId="1080" xr:uid="{00000000-0005-0000-0000-00003A040000}"/>
    <cellStyle name="Énfasis5 9 10" xfId="1081" xr:uid="{00000000-0005-0000-0000-00003B040000}"/>
    <cellStyle name="Énfasis5 9 11" xfId="1082" xr:uid="{00000000-0005-0000-0000-00003C040000}"/>
    <cellStyle name="Énfasis5 9 12" xfId="1083" xr:uid="{00000000-0005-0000-0000-00003D040000}"/>
    <cellStyle name="Énfasis5 9 13" xfId="1084" xr:uid="{00000000-0005-0000-0000-00003E040000}"/>
    <cellStyle name="Énfasis5 9 14" xfId="1085" xr:uid="{00000000-0005-0000-0000-00003F040000}"/>
    <cellStyle name="Énfasis5 9 15" xfId="1086" xr:uid="{00000000-0005-0000-0000-000040040000}"/>
    <cellStyle name="Énfasis5 9 16" xfId="1087" xr:uid="{00000000-0005-0000-0000-000041040000}"/>
    <cellStyle name="Énfasis5 9 17" xfId="1088" xr:uid="{00000000-0005-0000-0000-000042040000}"/>
    <cellStyle name="Énfasis5 9 18" xfId="1089" xr:uid="{00000000-0005-0000-0000-000043040000}"/>
    <cellStyle name="Énfasis5 9 19" xfId="1090" xr:uid="{00000000-0005-0000-0000-000044040000}"/>
    <cellStyle name="Énfasis5 9 2" xfId="1091" xr:uid="{00000000-0005-0000-0000-000045040000}"/>
    <cellStyle name="Énfasis5 9 20" xfId="1092" xr:uid="{00000000-0005-0000-0000-000046040000}"/>
    <cellStyle name="Énfasis5 9 21" xfId="1093" xr:uid="{00000000-0005-0000-0000-000047040000}"/>
    <cellStyle name="Énfasis5 9 22" xfId="1094" xr:uid="{00000000-0005-0000-0000-000048040000}"/>
    <cellStyle name="Énfasis5 9 3" xfId="1095" xr:uid="{00000000-0005-0000-0000-000049040000}"/>
    <cellStyle name="Énfasis5 9 4" xfId="1096" xr:uid="{00000000-0005-0000-0000-00004A040000}"/>
    <cellStyle name="Énfasis5 9 5" xfId="1097" xr:uid="{00000000-0005-0000-0000-00004B040000}"/>
    <cellStyle name="Énfasis5 9 6" xfId="1098" xr:uid="{00000000-0005-0000-0000-00004C040000}"/>
    <cellStyle name="Énfasis5 9 7" xfId="1099" xr:uid="{00000000-0005-0000-0000-00004D040000}"/>
    <cellStyle name="Énfasis5 9 8" xfId="1100" xr:uid="{00000000-0005-0000-0000-00004E040000}"/>
    <cellStyle name="Énfasis5 9 9" xfId="1101" xr:uid="{00000000-0005-0000-0000-00004F040000}"/>
    <cellStyle name="Énfasis6" xfId="1102" builtinId="49" customBuiltin="1"/>
    <cellStyle name="Énfasis6 10" xfId="1103" xr:uid="{00000000-0005-0000-0000-000051040000}"/>
    <cellStyle name="Énfasis6 11" xfId="1104" xr:uid="{00000000-0005-0000-0000-000052040000}"/>
    <cellStyle name="Énfasis6 12" xfId="1105" xr:uid="{00000000-0005-0000-0000-000053040000}"/>
    <cellStyle name="Énfasis6 13" xfId="1106" xr:uid="{00000000-0005-0000-0000-000054040000}"/>
    <cellStyle name="Énfasis6 14" xfId="1107" xr:uid="{00000000-0005-0000-0000-000055040000}"/>
    <cellStyle name="Énfasis6 15" xfId="1108" xr:uid="{00000000-0005-0000-0000-000056040000}"/>
    <cellStyle name="Énfasis6 16" xfId="1109" xr:uid="{00000000-0005-0000-0000-000057040000}"/>
    <cellStyle name="Énfasis6 17" xfId="1110" xr:uid="{00000000-0005-0000-0000-000058040000}"/>
    <cellStyle name="Énfasis6 18" xfId="1111" xr:uid="{00000000-0005-0000-0000-000059040000}"/>
    <cellStyle name="Énfasis6 2" xfId="1112" xr:uid="{00000000-0005-0000-0000-00005A040000}"/>
    <cellStyle name="Énfasis6 3" xfId="1113" xr:uid="{00000000-0005-0000-0000-00005B040000}"/>
    <cellStyle name="Énfasis6 4" xfId="1114" xr:uid="{00000000-0005-0000-0000-00005C040000}"/>
    <cellStyle name="Énfasis6 5" xfId="1115" xr:uid="{00000000-0005-0000-0000-00005D040000}"/>
    <cellStyle name="Énfasis6 6" xfId="1116" xr:uid="{00000000-0005-0000-0000-00005E040000}"/>
    <cellStyle name="Énfasis6 7" xfId="1117" xr:uid="{00000000-0005-0000-0000-00005F040000}"/>
    <cellStyle name="Énfasis6 8" xfId="1118" xr:uid="{00000000-0005-0000-0000-000060040000}"/>
    <cellStyle name="Énfasis6 9" xfId="1119" xr:uid="{00000000-0005-0000-0000-000061040000}"/>
    <cellStyle name="Énfasis6 9 10" xfId="1120" xr:uid="{00000000-0005-0000-0000-000062040000}"/>
    <cellStyle name="Énfasis6 9 11" xfId="1121" xr:uid="{00000000-0005-0000-0000-000063040000}"/>
    <cellStyle name="Énfasis6 9 12" xfId="1122" xr:uid="{00000000-0005-0000-0000-000064040000}"/>
    <cellStyle name="Énfasis6 9 13" xfId="1123" xr:uid="{00000000-0005-0000-0000-000065040000}"/>
    <cellStyle name="Énfasis6 9 14" xfId="1124" xr:uid="{00000000-0005-0000-0000-000066040000}"/>
    <cellStyle name="Énfasis6 9 15" xfId="1125" xr:uid="{00000000-0005-0000-0000-000067040000}"/>
    <cellStyle name="Énfasis6 9 16" xfId="1126" xr:uid="{00000000-0005-0000-0000-000068040000}"/>
    <cellStyle name="Énfasis6 9 17" xfId="1127" xr:uid="{00000000-0005-0000-0000-000069040000}"/>
    <cellStyle name="Énfasis6 9 18" xfId="1128" xr:uid="{00000000-0005-0000-0000-00006A040000}"/>
    <cellStyle name="Énfasis6 9 19" xfId="1129" xr:uid="{00000000-0005-0000-0000-00006B040000}"/>
    <cellStyle name="Énfasis6 9 2" xfId="1130" xr:uid="{00000000-0005-0000-0000-00006C040000}"/>
    <cellStyle name="Énfasis6 9 20" xfId="1131" xr:uid="{00000000-0005-0000-0000-00006D040000}"/>
    <cellStyle name="Énfasis6 9 21" xfId="1132" xr:uid="{00000000-0005-0000-0000-00006E040000}"/>
    <cellStyle name="Énfasis6 9 22" xfId="1133" xr:uid="{00000000-0005-0000-0000-00006F040000}"/>
    <cellStyle name="Énfasis6 9 3" xfId="1134" xr:uid="{00000000-0005-0000-0000-000070040000}"/>
    <cellStyle name="Énfasis6 9 4" xfId="1135" xr:uid="{00000000-0005-0000-0000-000071040000}"/>
    <cellStyle name="Énfasis6 9 5" xfId="1136" xr:uid="{00000000-0005-0000-0000-000072040000}"/>
    <cellStyle name="Énfasis6 9 6" xfId="1137" xr:uid="{00000000-0005-0000-0000-000073040000}"/>
    <cellStyle name="Énfasis6 9 7" xfId="1138" xr:uid="{00000000-0005-0000-0000-000074040000}"/>
    <cellStyle name="Énfasis6 9 8" xfId="1139" xr:uid="{00000000-0005-0000-0000-000075040000}"/>
    <cellStyle name="Énfasis6 9 9" xfId="1140" xr:uid="{00000000-0005-0000-0000-000076040000}"/>
    <cellStyle name="Entrada" xfId="1141" builtinId="20" customBuiltin="1"/>
    <cellStyle name="Entrada 10" xfId="1142" xr:uid="{00000000-0005-0000-0000-000078040000}"/>
    <cellStyle name="Entrada 10 2" xfId="1858" xr:uid="{36F5F571-586C-4078-8FC4-94BC4B044DAA}"/>
    <cellStyle name="Entrada 10 2 10" xfId="8359" xr:uid="{96B79095-384B-4A3C-9DDB-92F40D602427}"/>
    <cellStyle name="Entrada 10 2 10 2" xfId="23467" xr:uid="{E15E0F53-46ED-4F33-9ACA-92FFA448BFD4}"/>
    <cellStyle name="Entrada 10 2 11" xfId="14590" xr:uid="{782AE589-DF73-4CD0-9810-71E1E82BC7A6}"/>
    <cellStyle name="Entrada 10 2 11 2" xfId="29698" xr:uid="{5128E148-741D-44EE-A81E-AC32D1966EAF}"/>
    <cellStyle name="Entrada 10 2 12" xfId="11251" xr:uid="{8BF16AC9-2216-4A23-9051-14A3504205F9}"/>
    <cellStyle name="Entrada 10 2 12 2" xfId="26359" xr:uid="{912E0625-7421-45F3-81F8-937C285A7F83}"/>
    <cellStyle name="Entrada 10 2 13" xfId="17083" xr:uid="{28277D96-9A30-47D9-B11B-569782AADBCC}"/>
    <cellStyle name="Entrada 10 2 2" xfId="2418" xr:uid="{C66BBE4D-6FAF-496A-9E74-4AAD2D12B808}"/>
    <cellStyle name="Entrada 10 2 2 2" xfId="5055" xr:uid="{121C7BDA-11AA-4147-9CAF-C549CE40575D}"/>
    <cellStyle name="Entrada 10 2 2 2 2" xfId="11419" xr:uid="{E1E290D3-828E-4362-B36D-9FDC1067437D}"/>
    <cellStyle name="Entrada 10 2 2 2 2 2" xfId="26527" xr:uid="{FA7F678F-F7AC-43AE-BCEE-9AE69702D497}"/>
    <cellStyle name="Entrada 10 2 2 2 3" xfId="7363" xr:uid="{D136E253-1FD0-4126-AFCA-FF1FEA19A8B3}"/>
    <cellStyle name="Entrada 10 2 2 2 3 2" xfId="22471" xr:uid="{1F79DB54-5344-4913-B966-6E8401F88B1F}"/>
    <cellStyle name="Entrada 10 2 2 2 4" xfId="20163" xr:uid="{284F96A4-529C-40FC-BC36-F918C3A7D214}"/>
    <cellStyle name="Entrada 10 2 2 3" xfId="8885" xr:uid="{FD0C0ED8-F74C-4F78-A943-7C7AFD776F6B}"/>
    <cellStyle name="Entrada 10 2 2 3 2" xfId="23993" xr:uid="{57CF2532-664A-46DE-895A-6684860DF9EC}"/>
    <cellStyle name="Entrada 10 2 3" xfId="2202" xr:uid="{A51EDB7D-A43A-49FC-B7D1-E720B75EDD63}"/>
    <cellStyle name="Entrada 10 2 3 2" xfId="4839" xr:uid="{C3359086-DB00-4995-AB06-BDD976E839A4}"/>
    <cellStyle name="Entrada 10 2 3 2 2" xfId="16012" xr:uid="{C703D5EF-C83A-4330-A01A-142882A87DFF}"/>
    <cellStyle name="Entrada 10 2 3 2 2 2" xfId="31120" xr:uid="{30D232F9-FD17-4265-BAB7-E9CF2799C296}"/>
    <cellStyle name="Entrada 10 2 3 2 3" xfId="19947" xr:uid="{EB73882B-549C-4EDC-B7C3-507A3A1240EB}"/>
    <cellStyle name="Entrada 10 2 3 3" xfId="15511" xr:uid="{9A054536-ABBE-416C-BB7C-663FC1DC2D76}"/>
    <cellStyle name="Entrada 10 2 3 3 2" xfId="30619" xr:uid="{A0B75576-039B-418B-BE1A-6C6FEAE7F17B}"/>
    <cellStyle name="Entrada 10 2 3 4" xfId="17427" xr:uid="{C5E4A1CC-9E4C-4084-B9BC-E0D593D8D036}"/>
    <cellStyle name="Entrada 10 2 4" xfId="2952" xr:uid="{FD4E3135-6B1E-4BB3-BF8E-4A4DE3E04449}"/>
    <cellStyle name="Entrada 10 2 4 2" xfId="5589" xr:uid="{2EF6740C-4E12-4C1F-B5C8-D30A6D5138AB}"/>
    <cellStyle name="Entrada 10 2 4 2 2" xfId="11900" xr:uid="{D9995DEA-0D91-4EA8-9304-599B4D5EC8B1}"/>
    <cellStyle name="Entrada 10 2 4 2 2 2" xfId="27008" xr:uid="{6B5FDB30-1051-4506-A2F9-64993A819455}"/>
    <cellStyle name="Entrada 10 2 4 2 3" xfId="15935" xr:uid="{488CC417-EA2F-44A9-BB1A-4C36A218D6BD}"/>
    <cellStyle name="Entrada 10 2 4 2 3 2" xfId="31043" xr:uid="{7F83D568-113B-4A2C-9526-CF04F2388953}"/>
    <cellStyle name="Entrada 10 2 4 2 4" xfId="20697" xr:uid="{F6322347-68F2-4925-80AA-75A4FCC06D9C}"/>
    <cellStyle name="Entrada 10 2 4 3" xfId="9334" xr:uid="{E8983BB4-5243-4D2B-919D-6B6EB82FFA01}"/>
    <cellStyle name="Entrada 10 2 4 3 2" xfId="24442" xr:uid="{CB732F1C-ABBC-4EA4-AF0B-F180CF81C3B5}"/>
    <cellStyle name="Entrada 10 2 4 4" xfId="15353" xr:uid="{9CC9EA97-DF9D-4BF8-AE3E-773D3DBB30B6}"/>
    <cellStyle name="Entrada 10 2 4 4 2" xfId="30461" xr:uid="{6BA428B7-ADB2-4365-9DDE-F68D3D120EAE}"/>
    <cellStyle name="Entrada 10 2 4 5" xfId="18060" xr:uid="{A40865F5-6D9A-49D9-B2A2-C869B11B567C}"/>
    <cellStyle name="Entrada 10 2 5" xfId="3278" xr:uid="{B75917FD-ECC5-4716-9174-F11D1BAF92DC}"/>
    <cellStyle name="Entrada 10 2 5 2" xfId="5915" xr:uid="{8C6B3C4C-5AB7-4844-A9F6-F2D242FAC92D}"/>
    <cellStyle name="Entrada 10 2 5 2 2" xfId="12226" xr:uid="{B7074D1D-1A10-47A8-9C8C-A03055805EF5}"/>
    <cellStyle name="Entrada 10 2 5 2 2 2" xfId="27334" xr:uid="{E75C3C1E-E31B-469B-82B8-B1868310AEDD}"/>
    <cellStyle name="Entrada 10 2 5 2 3" xfId="7692" xr:uid="{AB5644CD-DBC2-4743-9C9F-D804438F600B}"/>
    <cellStyle name="Entrada 10 2 5 2 3 2" xfId="22800" xr:uid="{0317B076-9DD6-4A88-A161-355406C7F2F9}"/>
    <cellStyle name="Entrada 10 2 5 2 4" xfId="21023" xr:uid="{C92E949E-953A-48A6-9082-2926A1589464}"/>
    <cellStyle name="Entrada 10 2 5 3" xfId="9660" xr:uid="{08E2C26F-D7C7-4C2C-BA31-CEDFFED177CE}"/>
    <cellStyle name="Entrada 10 2 5 3 2" xfId="24768" xr:uid="{025BD057-4FC5-4295-9E1F-5C35B7450F93}"/>
    <cellStyle name="Entrada 10 2 5 4" xfId="11816" xr:uid="{5E3A3526-5B06-4D6F-8264-071CD911A60B}"/>
    <cellStyle name="Entrada 10 2 5 4 2" xfId="26924" xr:uid="{25F1D553-00C9-49F6-B7DC-D87229CB9E13}"/>
    <cellStyle name="Entrada 10 2 5 5" xfId="18386" xr:uid="{15341C43-217E-48E0-B80C-E96937301330}"/>
    <cellStyle name="Entrada 10 2 6" xfId="3584" xr:uid="{E97626EF-179B-442A-812D-ABADA7D58DF8}"/>
    <cellStyle name="Entrada 10 2 6 2" xfId="6221" xr:uid="{BA17C51D-AA5F-4B6B-B344-0EED39E32595}"/>
    <cellStyle name="Entrada 10 2 6 2 2" xfId="12532" xr:uid="{E99D5408-7017-4A7D-A58E-7AF42DE640F9}"/>
    <cellStyle name="Entrada 10 2 6 2 2 2" xfId="27640" xr:uid="{1C143E15-C478-47DA-9053-D56C6332F716}"/>
    <cellStyle name="Entrada 10 2 6 2 3" xfId="14059" xr:uid="{BDA83C36-2011-491D-BA60-FFD7DBB1FC32}"/>
    <cellStyle name="Entrada 10 2 6 2 3 2" xfId="29167" xr:uid="{5EC5A172-E23F-4C84-8094-DBAD0EC1FA84}"/>
    <cellStyle name="Entrada 10 2 6 2 4" xfId="21329" xr:uid="{7439F619-39A1-44FB-BB92-4FC22656B1FD}"/>
    <cellStyle name="Entrada 10 2 6 3" xfId="9966" xr:uid="{63962B3C-F698-4836-9AED-86BFB1211CD7}"/>
    <cellStyle name="Entrada 10 2 6 3 2" xfId="25074" xr:uid="{929EB350-E536-4535-9254-B61E97C27BAC}"/>
    <cellStyle name="Entrada 10 2 6 4" xfId="7510" xr:uid="{A95B3125-42B6-47A4-BB48-95536E381B4E}"/>
    <cellStyle name="Entrada 10 2 6 4 2" xfId="22618" xr:uid="{D9AB7717-EDC7-4DE8-AA37-818432971A2E}"/>
    <cellStyle name="Entrada 10 2 6 5" xfId="18692" xr:uid="{983D6D47-7CDC-4BC9-8D56-977BD02205DF}"/>
    <cellStyle name="Entrada 10 2 7" xfId="3930" xr:uid="{2DD03EA5-3154-4906-92B8-4A2683917D17}"/>
    <cellStyle name="Entrada 10 2 7 2" xfId="6567" xr:uid="{F1853D71-53C6-485D-8A7D-10C270432A1F}"/>
    <cellStyle name="Entrada 10 2 7 2 2" xfId="12878" xr:uid="{C458A211-C37B-40DA-840F-E47F5681D0E7}"/>
    <cellStyle name="Entrada 10 2 7 2 2 2" xfId="27986" xr:uid="{CC9C134A-7DDA-4C0D-8271-019D0AAE211C}"/>
    <cellStyle name="Entrada 10 2 7 2 3" xfId="16583" xr:uid="{A58ED5EE-B6D6-4859-86B9-9B6D68967554}"/>
    <cellStyle name="Entrada 10 2 7 2 3 2" xfId="31691" xr:uid="{1639858C-95D8-45E5-B116-3B0B3CD27C75}"/>
    <cellStyle name="Entrada 10 2 7 2 4" xfId="21675" xr:uid="{38CC90B1-F691-4F0C-A211-19032B8FF2EF}"/>
    <cellStyle name="Entrada 10 2 7 3" xfId="10312" xr:uid="{673C3F11-37B7-45D5-9352-1EC21465B6E1}"/>
    <cellStyle name="Entrada 10 2 7 3 2" xfId="25420" xr:uid="{4DCBEA62-B923-4657-BFBA-722BD6EBBD7B}"/>
    <cellStyle name="Entrada 10 2 7 4" xfId="14713" xr:uid="{DAC98FA1-3704-4540-9004-3FBD03D67025}"/>
    <cellStyle name="Entrada 10 2 7 4 2" xfId="29821" xr:uid="{E886023C-E46E-40C2-929A-925BB0D3F6DA}"/>
    <cellStyle name="Entrada 10 2 7 5" xfId="19038" xr:uid="{552601ED-50F3-49D0-AC35-2ABC0F7438FB}"/>
    <cellStyle name="Entrada 10 2 8" xfId="4277" xr:uid="{AE190EAE-565F-4BF4-A210-DF5735FB13B3}"/>
    <cellStyle name="Entrada 10 2 8 2" xfId="6914" xr:uid="{90233D21-00D3-44FD-826E-C2806BB3728D}"/>
    <cellStyle name="Entrada 10 2 8 2 2" xfId="13225" xr:uid="{C1E72F12-7031-454B-ADD1-065A0FFC650E}"/>
    <cellStyle name="Entrada 10 2 8 2 2 2" xfId="28333" xr:uid="{5B42FC8F-5780-426C-BE01-CBE6F91DE833}"/>
    <cellStyle name="Entrada 10 2 8 2 3" xfId="16889" xr:uid="{8996D5D2-C9D6-4DCD-9C09-7B6BB41DECE7}"/>
    <cellStyle name="Entrada 10 2 8 2 3 2" xfId="31997" xr:uid="{4AE66167-2A34-4AFC-879E-FEBB1E8A8792}"/>
    <cellStyle name="Entrada 10 2 8 2 4" xfId="22022" xr:uid="{33788B59-FA22-4051-9234-2A65E74A4554}"/>
    <cellStyle name="Entrada 10 2 8 3" xfId="10659" xr:uid="{4DAB54F7-585E-40DE-8C24-ACAAA9B192E8}"/>
    <cellStyle name="Entrada 10 2 8 3 2" xfId="25767" xr:uid="{C1037B7C-80B2-44D0-A437-DC1C7764166C}"/>
    <cellStyle name="Entrada 10 2 8 4" xfId="11796" xr:uid="{B7037BAD-DE81-4AEF-AB5C-A819B11B7CBE}"/>
    <cellStyle name="Entrada 10 2 8 4 2" xfId="26904" xr:uid="{FB6AC3F4-17C3-4621-B395-EE3F425FEA4E}"/>
    <cellStyle name="Entrada 10 2 8 5" xfId="19385" xr:uid="{8C569F13-2C88-4AF8-B721-0145A0249D77}"/>
    <cellStyle name="Entrada 10 2 9" xfId="4495" xr:uid="{3FEF8A48-B559-4D6B-9CE3-4E0E8274DD7B}"/>
    <cellStyle name="Entrada 10 2 9 2" xfId="10877" xr:uid="{04E0E24F-74C3-46D9-9E41-E5BB70224F5C}"/>
    <cellStyle name="Entrada 10 2 9 2 2" xfId="25985" xr:uid="{BF979857-2DEC-4519-AA23-2B8E41C9FCE0}"/>
    <cellStyle name="Entrada 10 2 9 3" xfId="15254" xr:uid="{FCAB69E3-A749-4D25-9CE2-7F5142F2E090}"/>
    <cellStyle name="Entrada 10 2 9 3 2" xfId="30362" xr:uid="{45B3AFBC-2487-48B7-BC79-59AA872F8BC0}"/>
    <cellStyle name="Entrada 10 2 9 4" xfId="19603" xr:uid="{526417A6-922F-4689-BA93-3D98AAC58BC8}"/>
    <cellStyle name="Entrada 10 3" xfId="1841" xr:uid="{D08901E1-A11A-484B-86F4-BF887F618775}"/>
    <cellStyle name="Entrada 10 3 10" xfId="14438" xr:uid="{BDD630FA-56B2-4FDD-A11D-DFC043F61EE6}"/>
    <cellStyle name="Entrada 10 3 10 2" xfId="29546" xr:uid="{07A704C4-9481-4E21-B4C7-C8A56534EBD5}"/>
    <cellStyle name="Entrada 10 3 11" xfId="16457" xr:uid="{70C23C99-8E8A-4699-AC20-D0F7E329D434}"/>
    <cellStyle name="Entrada 10 3 11 2" xfId="31565" xr:uid="{E6DBF3E5-F7ED-404B-8DA5-84D96816B6D6}"/>
    <cellStyle name="Entrada 10 3 12" xfId="17066" xr:uid="{F7CAD6C1-65B0-4BC5-8024-0B6EC4E5C54A}"/>
    <cellStyle name="Entrada 10 3 2" xfId="2401" xr:uid="{ECC08381-ACA2-48AD-AD4A-353B5294EF29}"/>
    <cellStyle name="Entrada 10 3 2 2" xfId="5038" xr:uid="{6ED3A770-323C-43F2-AB90-0CB64AC9931F}"/>
    <cellStyle name="Entrada 10 3 2 2 2" xfId="11402" xr:uid="{92670D0C-EA6C-40EC-AEA5-EA183207C203}"/>
    <cellStyle name="Entrada 10 3 2 2 2 2" xfId="26510" xr:uid="{1D09087B-D7EC-48BF-84C0-5F36691C77A2}"/>
    <cellStyle name="Entrada 10 3 2 2 3" xfId="15434" xr:uid="{693DCE43-4E39-4DCF-AC0F-1FAB7150D482}"/>
    <cellStyle name="Entrada 10 3 2 2 3 2" xfId="30542" xr:uid="{4AFDADA1-BFD5-46F7-A8FC-23273F072E8E}"/>
    <cellStyle name="Entrada 10 3 2 2 4" xfId="20146" xr:uid="{C2F41A9E-63BB-481D-B7EB-6AFF109A5575}"/>
    <cellStyle name="Entrada 10 3 2 3" xfId="8868" xr:uid="{BF8B8717-041F-4355-9E76-2D453F6E6254}"/>
    <cellStyle name="Entrada 10 3 2 3 2" xfId="23976" xr:uid="{B98FD568-F75F-4DF9-AAA5-319FC1BF5C35}"/>
    <cellStyle name="Entrada 10 3 2 4" xfId="15767" xr:uid="{FDE2AED1-DFE5-404F-8E13-8DA48233BF81}"/>
    <cellStyle name="Entrada 10 3 2 4 2" xfId="30875" xr:uid="{EE6B6615-D5EA-4129-9021-1CD2620E1534}"/>
    <cellStyle name="Entrada 10 3 2 5" xfId="11793" xr:uid="{C30BD24B-787A-4906-83A3-37595DBF0CC6}"/>
    <cellStyle name="Entrada 10 3 2 5 2" xfId="26901" xr:uid="{F2C0B2F8-15FE-4435-875A-86CFC1F7C45C}"/>
    <cellStyle name="Entrada 10 3 2 6" xfId="17592" xr:uid="{0FD70335-8216-4148-9E79-995FEDD95D93}"/>
    <cellStyle name="Entrada 10 3 3" xfId="2219" xr:uid="{F23A7881-25E9-4B0A-AE7D-2852FEB6A863}"/>
    <cellStyle name="Entrada 10 3 3 2" xfId="4856" xr:uid="{80C29A33-03A4-4189-BFA8-89600578BDD3}"/>
    <cellStyle name="Entrada 10 3 3 2 2" xfId="14722" xr:uid="{115B8F7A-D405-4B6C-9198-892AE89601F0}"/>
    <cellStyle name="Entrada 10 3 3 2 2 2" xfId="29830" xr:uid="{15A1CE55-5529-4D65-976B-4A8C5B0A43D6}"/>
    <cellStyle name="Entrada 10 3 3 2 3" xfId="19964" xr:uid="{4A0C4414-52E1-49E4-88C9-0CF7A116325F}"/>
    <cellStyle name="Entrada 10 3 3 3" xfId="7775" xr:uid="{AA339220-C87C-4131-8CF4-919A864FAD4F}"/>
    <cellStyle name="Entrada 10 3 3 3 2" xfId="22883" xr:uid="{D0C44050-3439-42B3-91C8-93CCCDC334AD}"/>
    <cellStyle name="Entrada 10 3 3 4" xfId="17444" xr:uid="{1A2F9E75-B235-4084-98E4-AF1E42220620}"/>
    <cellStyle name="Entrada 10 3 4" xfId="2935" xr:uid="{D3DF1DA5-425E-40ED-95D9-7623EE6F71CF}"/>
    <cellStyle name="Entrada 10 3 4 2" xfId="5572" xr:uid="{E48E3688-C41F-4ABC-898A-2D985343D6C3}"/>
    <cellStyle name="Entrada 10 3 4 2 2" xfId="11883" xr:uid="{E03B671D-5F9B-4F70-9CEA-E5496B1C3AD5}"/>
    <cellStyle name="Entrada 10 3 4 2 2 2" xfId="26991" xr:uid="{36230D52-72C0-42AC-BD11-59280AA50DD1}"/>
    <cellStyle name="Entrada 10 3 4 2 3" xfId="15114" xr:uid="{B2A8B607-64C5-46EE-A9AC-69FACE66FB18}"/>
    <cellStyle name="Entrada 10 3 4 2 3 2" xfId="30222" xr:uid="{63012411-50BE-4EC2-8D35-D3886D8D07BC}"/>
    <cellStyle name="Entrada 10 3 4 2 4" xfId="20680" xr:uid="{813B515E-B2A6-495A-9506-BF156F468CAF}"/>
    <cellStyle name="Entrada 10 3 4 3" xfId="9317" xr:uid="{FD94DE0B-7F14-419B-84E3-3E60CB1A1878}"/>
    <cellStyle name="Entrada 10 3 4 3 2" xfId="24425" xr:uid="{CD9F59B8-D7E8-408F-8CA0-A5CD52DC6C1B}"/>
    <cellStyle name="Entrada 10 3 4 4" xfId="15146" xr:uid="{8B819142-7AAC-4C3F-AA4B-B771742BE35D}"/>
    <cellStyle name="Entrada 10 3 4 4 2" xfId="30254" xr:uid="{0B2B7D30-D237-4355-B858-573C0D91B058}"/>
    <cellStyle name="Entrada 10 3 4 5" xfId="18043" xr:uid="{99AEC78A-ED2D-49C1-AF2D-ED6D57184BD4}"/>
    <cellStyle name="Entrada 10 3 5" xfId="3261" xr:uid="{A91A4E49-68AA-4426-A727-AAF778880D2D}"/>
    <cellStyle name="Entrada 10 3 5 2" xfId="5898" xr:uid="{A4BB582A-55E0-4D65-ABBD-7EF9AE9B6C93}"/>
    <cellStyle name="Entrada 10 3 5 2 2" xfId="12209" xr:uid="{F0042AB8-E80D-4880-BA3E-7BA6F34B0ABE}"/>
    <cellStyle name="Entrada 10 3 5 2 2 2" xfId="27317" xr:uid="{D2EEF3EC-C454-43BD-9907-32C83DEA0AE2}"/>
    <cellStyle name="Entrada 10 3 5 2 3" xfId="8700" xr:uid="{BA88BE99-A5FC-44B9-8896-BBF4282EC76E}"/>
    <cellStyle name="Entrada 10 3 5 2 3 2" xfId="23808" xr:uid="{0FB0C5A2-E834-4B66-AB0D-B223B9F98F86}"/>
    <cellStyle name="Entrada 10 3 5 2 4" xfId="21006" xr:uid="{03BB1DB1-37A7-4ADC-B868-C5ADC19218C0}"/>
    <cellStyle name="Entrada 10 3 5 3" xfId="9643" xr:uid="{FD6B6D27-4154-4997-B0FA-2F67C990E836}"/>
    <cellStyle name="Entrada 10 3 5 3 2" xfId="24751" xr:uid="{FE973C8E-0D49-4DC0-AFAD-72C8874C1B6D}"/>
    <cellStyle name="Entrada 10 3 5 4" xfId="16073" xr:uid="{24E9E68B-C323-425B-A0F8-13CA076FCAFA}"/>
    <cellStyle name="Entrada 10 3 5 4 2" xfId="31181" xr:uid="{77F69E70-B9D3-4E61-927B-2E4FA9344A4A}"/>
    <cellStyle name="Entrada 10 3 5 5" xfId="18369" xr:uid="{643C06ED-7B40-4FB9-9ECB-B5A841D641CE}"/>
    <cellStyle name="Entrada 10 3 6" xfId="3567" xr:uid="{71BA813F-B8AF-48B4-A12A-9B0F3C786E3C}"/>
    <cellStyle name="Entrada 10 3 6 2" xfId="6204" xr:uid="{9F006673-546A-4A36-BBA9-04C084CE1D1D}"/>
    <cellStyle name="Entrada 10 3 6 2 2" xfId="12515" xr:uid="{4FE15CC2-DD9C-4ED3-A7C1-CAD01C5C35FB}"/>
    <cellStyle name="Entrada 10 3 6 2 2 2" xfId="27623" xr:uid="{E61B91D0-31F7-4820-83BF-BF3C4B69D5A6}"/>
    <cellStyle name="Entrada 10 3 6 2 3" xfId="13979" xr:uid="{C370EB67-CDF9-4A65-95C9-A6C6ABAA5971}"/>
    <cellStyle name="Entrada 10 3 6 2 3 2" xfId="29087" xr:uid="{19F10AB1-3677-4118-BB04-65F85A0E4093}"/>
    <cellStyle name="Entrada 10 3 6 2 4" xfId="21312" xr:uid="{944B20DB-39B9-4BB0-963A-36007C25564F}"/>
    <cellStyle name="Entrada 10 3 6 3" xfId="9949" xr:uid="{A9FFF2DA-EEC6-4F8D-B0DA-E0843CEC30D9}"/>
    <cellStyle name="Entrada 10 3 6 3 2" xfId="25057" xr:uid="{0C11DAD8-C94D-4581-A2C0-FCD52CBD67EC}"/>
    <cellStyle name="Entrada 10 3 6 4" xfId="15637" xr:uid="{E43F5F63-B7E8-47AE-B63A-1DE84334BC56}"/>
    <cellStyle name="Entrada 10 3 6 4 2" xfId="30745" xr:uid="{629B8406-4D8E-4E96-8B31-EAF6873D0CC5}"/>
    <cellStyle name="Entrada 10 3 6 5" xfId="18675" xr:uid="{B3AC0215-A402-4E10-977E-C8F513E12E7E}"/>
    <cellStyle name="Entrada 10 3 7" xfId="3913" xr:uid="{D7ABF346-2C59-4549-A5D8-42AE4A15293D}"/>
    <cellStyle name="Entrada 10 3 7 2" xfId="6550" xr:uid="{A13582DF-29F9-4816-8F00-8C5F262336AA}"/>
    <cellStyle name="Entrada 10 3 7 2 2" xfId="12861" xr:uid="{024A0B5D-48C0-4D62-AC8F-8408ACAAC461}"/>
    <cellStyle name="Entrada 10 3 7 2 2 2" xfId="27969" xr:uid="{40AFB40B-0BAC-4C5D-9D02-382D29F0ED73}"/>
    <cellStyle name="Entrada 10 3 7 2 3" xfId="13964" xr:uid="{6934ABE0-A06E-496D-A067-1018BD2986D0}"/>
    <cellStyle name="Entrada 10 3 7 2 3 2" xfId="29072" xr:uid="{337BD1F0-15B0-4C3C-AAF1-62D34A52D1D6}"/>
    <cellStyle name="Entrada 10 3 7 2 4" xfId="21658" xr:uid="{F4CDB271-EDC1-4878-8D3A-ACAA39558BF9}"/>
    <cellStyle name="Entrada 10 3 7 3" xfId="10295" xr:uid="{8FE18E11-0F4D-4791-B527-05C459A4B079}"/>
    <cellStyle name="Entrada 10 3 7 3 2" xfId="25403" xr:uid="{032F72EE-76B6-436C-8117-B827E0DA5F65}"/>
    <cellStyle name="Entrada 10 3 7 4" xfId="7042" xr:uid="{71E80F58-6FDB-49B2-B2DB-E912D1AB9E6F}"/>
    <cellStyle name="Entrada 10 3 7 4 2" xfId="22150" xr:uid="{EFB887EB-F3EE-4A65-BA91-4C7964E5E52F}"/>
    <cellStyle name="Entrada 10 3 7 5" xfId="19021" xr:uid="{0F3EC190-6F37-4E9B-A3B2-F1B50C9EA1D0}"/>
    <cellStyle name="Entrada 10 3 8" xfId="4478" xr:uid="{7F4C8E9B-85B4-498E-9515-81CD97D8456C}"/>
    <cellStyle name="Entrada 10 3 8 2" xfId="10860" xr:uid="{760F5236-F2C4-498E-A4A8-49EC4C3BC0D6}"/>
    <cellStyle name="Entrada 10 3 8 2 2" xfId="25968" xr:uid="{85B847B7-F481-4C1F-A872-1FCF43686D84}"/>
    <cellStyle name="Entrada 10 3 8 3" xfId="14422" xr:uid="{7F0781F9-63C4-4858-9468-D2788DA7CF91}"/>
    <cellStyle name="Entrada 10 3 8 3 2" xfId="29530" xr:uid="{0B55EBBC-2608-434E-A0DD-CA68BF79681F}"/>
    <cellStyle name="Entrada 10 3 8 4" xfId="19586" xr:uid="{4D1B438D-EE5C-4D53-A952-93B936E1A04C}"/>
    <cellStyle name="Entrada 10 3 9" xfId="8342" xr:uid="{B48CC252-D63A-483D-950E-41AB0489DE21}"/>
    <cellStyle name="Entrada 10 3 9 2" xfId="23450" xr:uid="{19AADEA4-969D-4F95-9F18-F76B106C1342}"/>
    <cellStyle name="Entrada 10 4" xfId="2078" xr:uid="{839AA819-5080-4924-A828-F0C2B612BC8A}"/>
    <cellStyle name="Entrada 10 4 10" xfId="13470" xr:uid="{AFC3C5C1-0459-4293-8946-F81BAA9F987F}"/>
    <cellStyle name="Entrada 10 4 10 2" xfId="28578" xr:uid="{E4C6B9E0-9975-4A36-B50C-09822E7A0C4D}"/>
    <cellStyle name="Entrada 10 4 11" xfId="14203" xr:uid="{33A26034-1813-4695-BB48-6EE13D284A0E}"/>
    <cellStyle name="Entrada 10 4 11 2" xfId="29311" xr:uid="{0407E635-8DF1-462B-AB3F-D26D9F6A603B}"/>
    <cellStyle name="Entrada 10 4 12" xfId="17303" xr:uid="{A18EA2BE-3D58-4B01-A5A7-7399CE640F0B}"/>
    <cellStyle name="Entrada 10 4 2" xfId="2568" xr:uid="{3F80B799-4C25-4320-B84F-B74188A65028}"/>
    <cellStyle name="Entrada 10 4 2 2" xfId="5205" xr:uid="{9AE1581F-91AF-416B-AAF8-1E885A936437}"/>
    <cellStyle name="Entrada 10 4 2 2 2" xfId="11569" xr:uid="{EAE92499-C0AF-4534-ACAC-4DB5E9E00CAD}"/>
    <cellStyle name="Entrada 10 4 2 2 2 2" xfId="26677" xr:uid="{86C50590-ADF4-4972-B5E3-136FDCC4B1EB}"/>
    <cellStyle name="Entrada 10 4 2 2 3" xfId="7958" xr:uid="{DBD422DD-C3FE-4AEE-ADBA-542C2F142325}"/>
    <cellStyle name="Entrada 10 4 2 2 3 2" xfId="23066" xr:uid="{5F170B82-B1F7-4EC9-A0B6-F1FC889209CA}"/>
    <cellStyle name="Entrada 10 4 2 2 4" xfId="20313" xr:uid="{E4912440-0426-4C9B-AF87-387C9A42A2D9}"/>
    <cellStyle name="Entrada 10 4 2 3" xfId="9035" xr:uid="{4307B252-B98C-4D7D-9960-F3082AFC1E35}"/>
    <cellStyle name="Entrada 10 4 2 3 2" xfId="24143" xr:uid="{B3463100-CBD9-4B61-A379-E24A33763C3F}"/>
    <cellStyle name="Entrada 10 4 2 4" xfId="14785" xr:uid="{BF2C8670-F2D4-4623-BF25-5C2099F28166}"/>
    <cellStyle name="Entrada 10 4 2 4 2" xfId="29893" xr:uid="{79286FEB-DEA4-41F7-B332-2A5CA7EBE86C}"/>
    <cellStyle name="Entrada 10 4 2 5" xfId="16353" xr:uid="{0F5D2780-6FE8-47FA-855F-77738229E087}"/>
    <cellStyle name="Entrada 10 4 2 5 2" xfId="31461" xr:uid="{BFBB72B4-C809-4A3B-884F-4059D78794AF}"/>
    <cellStyle name="Entrada 10 4 2 6" xfId="17676" xr:uid="{5E5804D1-F7D9-4DFB-8E3F-D56A765E2A75}"/>
    <cellStyle name="Entrada 10 4 3" xfId="2838" xr:uid="{98EF40DB-0741-4E49-B892-8FA138B5ABF6}"/>
    <cellStyle name="Entrada 10 4 3 2" xfId="5475" xr:uid="{5E807910-7745-4A65-B788-2F124F219941}"/>
    <cellStyle name="Entrada 10 4 3 2 2" xfId="7581" xr:uid="{FC03BFDF-2291-4B97-8C25-B24576DEEC31}"/>
    <cellStyle name="Entrada 10 4 3 2 2 2" xfId="22689" xr:uid="{36D1AF87-F3CC-467D-974A-0001830E6E5A}"/>
    <cellStyle name="Entrada 10 4 3 2 3" xfId="20583" xr:uid="{ABCE0D1E-37BD-4028-A02A-8C84DE7DE981}"/>
    <cellStyle name="Entrada 10 4 3 3" xfId="15072" xr:uid="{AD0349B3-BA2E-4D7D-B57A-8007BEE6FCBF}"/>
    <cellStyle name="Entrada 10 4 3 3 2" xfId="30180" xr:uid="{EF2E7B11-8098-4D3F-A669-CE945DA95831}"/>
    <cellStyle name="Entrada 10 4 3 4" xfId="17946" xr:uid="{5617F0C5-615F-4686-B5CF-9AE269CFF794}"/>
    <cellStyle name="Entrada 10 4 4" xfId="3141" xr:uid="{1C1C5BCA-EA28-49E8-A696-85846A0FCB9C}"/>
    <cellStyle name="Entrada 10 4 4 2" xfId="5778" xr:uid="{EB7829F3-4EB4-4F33-96F6-365290F997F5}"/>
    <cellStyle name="Entrada 10 4 4 2 2" xfId="12089" xr:uid="{B642EFB9-7F5D-4277-BF02-E85B856405A9}"/>
    <cellStyle name="Entrada 10 4 4 2 2 2" xfId="27197" xr:uid="{D9B462A6-08E5-4E16-89D7-CC788A7545CD}"/>
    <cellStyle name="Entrada 10 4 4 2 3" xfId="14810" xr:uid="{98D52137-49AF-4752-9E2C-5D1CBED55256}"/>
    <cellStyle name="Entrada 10 4 4 2 3 2" xfId="29918" xr:uid="{82C0F1E6-A3E8-4B82-BF19-666DB4291DA0}"/>
    <cellStyle name="Entrada 10 4 4 2 4" xfId="20886" xr:uid="{9A65BE20-61E4-497D-96A7-27DD571072D2}"/>
    <cellStyle name="Entrada 10 4 4 3" xfId="9523" xr:uid="{570EFC1A-327A-4FFC-9B7B-2253DB5BF2B2}"/>
    <cellStyle name="Entrada 10 4 4 3 2" xfId="24631" xr:uid="{49000E6E-6E07-4881-B9A2-EAE19C0D1585}"/>
    <cellStyle name="Entrada 10 4 4 4" xfId="7495" xr:uid="{4A7EC5C9-31E6-48C5-AF51-B482C73AC093}"/>
    <cellStyle name="Entrada 10 4 4 4 2" xfId="22603" xr:uid="{64F66205-AD92-44C5-BFF8-9E3BCC4DC300}"/>
    <cellStyle name="Entrada 10 4 4 5" xfId="18249" xr:uid="{043E4575-1BA8-4D57-96F6-40EA51C8066C}"/>
    <cellStyle name="Entrada 10 4 5" xfId="3467" xr:uid="{5789581E-DB5B-4415-AC56-A564C9B1C791}"/>
    <cellStyle name="Entrada 10 4 5 2" xfId="6104" xr:uid="{47E4498C-1A0C-4F82-A507-2122F50AD148}"/>
    <cellStyle name="Entrada 10 4 5 2 2" xfId="12415" xr:uid="{DBC347D8-4189-4ACB-ABAA-2E22A3F11608}"/>
    <cellStyle name="Entrada 10 4 5 2 2 2" xfId="27523" xr:uid="{BC0C0A6D-4BC0-465D-B49B-15CE669B0BA1}"/>
    <cellStyle name="Entrada 10 4 5 2 3" xfId="14503" xr:uid="{7DEE8D6D-D680-4572-B8E4-EE7689146DC7}"/>
    <cellStyle name="Entrada 10 4 5 2 3 2" xfId="29611" xr:uid="{6CE9051B-3FC2-448B-A0F8-EC664EB626CE}"/>
    <cellStyle name="Entrada 10 4 5 2 4" xfId="21212" xr:uid="{94A147E6-82B4-4EDB-B421-38CE4BE3218B}"/>
    <cellStyle name="Entrada 10 4 5 3" xfId="9849" xr:uid="{BDD026E5-B646-4759-9C26-6BA6E120CC75}"/>
    <cellStyle name="Entrada 10 4 5 3 2" xfId="24957" xr:uid="{617D8ADA-B787-4E96-A722-E0FE78BA49DB}"/>
    <cellStyle name="Entrada 10 4 5 4" xfId="11233" xr:uid="{CDB72C57-1CB0-4163-A759-C49EB27FC7A3}"/>
    <cellStyle name="Entrada 10 4 5 4 2" xfId="26341" xr:uid="{119C935D-5B36-4F38-B3B3-2EC99BAEDA00}"/>
    <cellStyle name="Entrada 10 4 5 5" xfId="18575" xr:uid="{79D312F0-19DE-4553-BF94-C11812987D59}"/>
    <cellStyle name="Entrada 10 4 6" xfId="3773" xr:uid="{C9755358-1625-4A53-BC59-715A5AD0727F}"/>
    <cellStyle name="Entrada 10 4 6 2" xfId="6410" xr:uid="{BEE28592-D566-4821-A0C3-9C569F816557}"/>
    <cellStyle name="Entrada 10 4 6 2 2" xfId="12721" xr:uid="{79E9E6E3-ED7E-4E96-9086-491F58E6BBE9}"/>
    <cellStyle name="Entrada 10 4 6 2 2 2" xfId="27829" xr:uid="{444F4A7E-70E4-4E1F-816F-C112710F92EE}"/>
    <cellStyle name="Entrada 10 4 6 2 3" xfId="16004" xr:uid="{890C2F07-3144-4E4B-A99E-3589A48A8C62}"/>
    <cellStyle name="Entrada 10 4 6 2 3 2" xfId="31112" xr:uid="{CA766BD1-3CAE-43C3-948B-07017B249FD2}"/>
    <cellStyle name="Entrada 10 4 6 2 4" xfId="21518" xr:uid="{4B4EA5EA-DB9E-4929-859D-CA122257C762}"/>
    <cellStyle name="Entrada 10 4 6 3" xfId="10155" xr:uid="{AFB0B67C-EFCB-492F-91D8-BDD629C2BA13}"/>
    <cellStyle name="Entrada 10 4 6 3 2" xfId="25263" xr:uid="{C6F4523F-CE40-4FA9-AAC8-D161C62C0D0D}"/>
    <cellStyle name="Entrada 10 4 6 4" xfId="8109" xr:uid="{1BAF6567-2BF4-4D5B-B026-BF7FE29AE986}"/>
    <cellStyle name="Entrada 10 4 6 4 2" xfId="23217" xr:uid="{5B52C79E-CCBB-4973-A4CE-34589F5E280A}"/>
    <cellStyle name="Entrada 10 4 6 5" xfId="18881" xr:uid="{7C1FF7C9-E879-4945-9C44-16BFB0992243}"/>
    <cellStyle name="Entrada 10 4 7" xfId="4150" xr:uid="{2B03BE57-09CF-4E41-B19D-0F4AD062F87B}"/>
    <cellStyle name="Entrada 10 4 7 2" xfId="6787" xr:uid="{67B2E6F7-BA15-454E-BC6B-95E8C3256AB4}"/>
    <cellStyle name="Entrada 10 4 7 2 2" xfId="13098" xr:uid="{2CC69223-D017-4E85-A890-8AB42E2381A5}"/>
    <cellStyle name="Entrada 10 4 7 2 2 2" xfId="28206" xr:uid="{D1849154-50C7-48B8-8585-EBAD427FAD90}"/>
    <cellStyle name="Entrada 10 4 7 2 3" xfId="16772" xr:uid="{4D25B77C-7AF7-49EF-869F-F2C3C2DE2998}"/>
    <cellStyle name="Entrada 10 4 7 2 3 2" xfId="31880" xr:uid="{6265F237-6D24-44D9-A3F8-1C5A891D89F1}"/>
    <cellStyle name="Entrada 10 4 7 2 4" xfId="21895" xr:uid="{BA61B63D-6BDB-4008-8A39-B06858298D7B}"/>
    <cellStyle name="Entrada 10 4 7 3" xfId="10532" xr:uid="{2309160A-980D-4133-9117-F63ACBE41C11}"/>
    <cellStyle name="Entrada 10 4 7 3 2" xfId="25640" xr:uid="{FC3B0632-D1E6-40E4-A07B-E9280A4F911C}"/>
    <cellStyle name="Entrada 10 4 7 4" xfId="15031" xr:uid="{B781DC30-7A02-456E-AE43-388B3A66C9AE}"/>
    <cellStyle name="Entrada 10 4 7 4 2" xfId="30139" xr:uid="{2948FEC6-FA6E-4857-866A-939EEDED79FD}"/>
    <cellStyle name="Entrada 10 4 7 5" xfId="19258" xr:uid="{269E4B30-2B07-4D98-BF9B-A2F25CD8710E}"/>
    <cellStyle name="Entrada 10 4 8" xfId="4715" xr:uid="{48144022-15D4-4AB3-BACF-8F9FE7F52DBD}"/>
    <cellStyle name="Entrada 10 4 8 2" xfId="11097" xr:uid="{9ADB0512-88F8-4FC4-9D54-CDF430F85882}"/>
    <cellStyle name="Entrada 10 4 8 2 2" xfId="26205" xr:uid="{42213779-C5A6-4138-B065-70F3CA13AD13}"/>
    <cellStyle name="Entrada 10 4 8 3" xfId="7694" xr:uid="{E1A057BB-C3BC-4820-9378-AD91AEE28981}"/>
    <cellStyle name="Entrada 10 4 8 3 2" xfId="22802" xr:uid="{4AFAA0D1-C8F5-4F51-BC75-84D562ED0EB0}"/>
    <cellStyle name="Entrada 10 4 8 4" xfId="19823" xr:uid="{2252B26A-3579-4231-9DA1-AB344A65EADC}"/>
    <cellStyle name="Entrada 10 4 9" xfId="8576" xr:uid="{96757A97-05BB-49F5-9692-62149F87DB42}"/>
    <cellStyle name="Entrada 10 4 9 2" xfId="23684" xr:uid="{1DF8705C-A9A5-40CB-900B-BD3AF65B1919}"/>
    <cellStyle name="Entrada 10 5" xfId="2043" xr:uid="{99A74323-EF15-4B0B-AA56-CA31EBB01FDA}"/>
    <cellStyle name="Entrada 10 5 10" xfId="14132" xr:uid="{8860354B-1F20-47E7-94F5-73AA82F79155}"/>
    <cellStyle name="Entrada 10 5 10 2" xfId="29240" xr:uid="{60251229-37A2-490A-8680-F591E3C0ACEA}"/>
    <cellStyle name="Entrada 10 5 11" xfId="17268" xr:uid="{868DACA7-46D8-4F5E-A5B9-9120F66010C0}"/>
    <cellStyle name="Entrada 10 5 2" xfId="2803" xr:uid="{C8FA7CB5-5F42-4E89-9FB8-E38248A077B8}"/>
    <cellStyle name="Entrada 10 5 2 2" xfId="5440" xr:uid="{8002C89A-018E-4AD3-94BE-75C846CC5760}"/>
    <cellStyle name="Entrada 10 5 2 2 2" xfId="14004" xr:uid="{5333C506-D077-4760-B52F-6F7CCCF77D9A}"/>
    <cellStyle name="Entrada 10 5 2 2 2 2" xfId="29112" xr:uid="{4A27DFC6-5BBE-4BB8-BB1C-E9E68412FDBB}"/>
    <cellStyle name="Entrada 10 5 2 2 3" xfId="20548" xr:uid="{036FA575-D36B-4F74-8D88-72CC4EA3AE2E}"/>
    <cellStyle name="Entrada 10 5 2 3" xfId="7294" xr:uid="{38C093F6-DC0B-4F5E-97C7-692B58156D7B}"/>
    <cellStyle name="Entrada 10 5 2 3 2" xfId="22402" xr:uid="{B23988B4-0A08-4FF8-AEBB-566595A188FD}"/>
    <cellStyle name="Entrada 10 5 2 4" xfId="17911" xr:uid="{8585F7A3-DEE0-4BA9-AEF4-5AF41978EBE0}"/>
    <cellStyle name="Entrada 10 5 3" xfId="3106" xr:uid="{A34ACF0C-6511-4241-98D4-7DDB8D92004D}"/>
    <cellStyle name="Entrada 10 5 3 2" xfId="5743" xr:uid="{539A8D41-F325-49AF-9CCA-A41234BF5887}"/>
    <cellStyle name="Entrada 10 5 3 2 2" xfId="12054" xr:uid="{2CBBC382-064F-41F7-BE5A-0A10CB9BD9A4}"/>
    <cellStyle name="Entrada 10 5 3 2 2 2" xfId="27162" xr:uid="{48F50DD6-81CC-4D02-9604-9F5842AFF963}"/>
    <cellStyle name="Entrada 10 5 3 2 3" xfId="14103" xr:uid="{06D5F4A2-3BF4-4534-A232-D8F483720DAE}"/>
    <cellStyle name="Entrada 10 5 3 2 3 2" xfId="29211" xr:uid="{E7C7DE40-7F41-480C-84E4-1E2C792DEC1D}"/>
    <cellStyle name="Entrada 10 5 3 2 4" xfId="20851" xr:uid="{ACF6CFAF-7B24-4B62-82C9-F97FC73A2046}"/>
    <cellStyle name="Entrada 10 5 3 3" xfId="9488" xr:uid="{81D7ADBD-3A68-43D9-8FE9-C9EEABB64688}"/>
    <cellStyle name="Entrada 10 5 3 3 2" xfId="24596" xr:uid="{049A07E4-1F62-4798-A6BB-96660C924E5B}"/>
    <cellStyle name="Entrada 10 5 3 4" xfId="15174" xr:uid="{191AB85B-4A69-4AEC-826B-81536DEC0AEE}"/>
    <cellStyle name="Entrada 10 5 3 4 2" xfId="30282" xr:uid="{4F068463-D4E4-4E5D-858F-BE317BEB9AB8}"/>
    <cellStyle name="Entrada 10 5 3 5" xfId="18214" xr:uid="{4D33C89D-0156-4123-86F6-8BB4029B5281}"/>
    <cellStyle name="Entrada 10 5 4" xfId="3432" xr:uid="{E286DE28-D364-4FF7-8B8E-6A5097448F76}"/>
    <cellStyle name="Entrada 10 5 4 2" xfId="6069" xr:uid="{812BC690-21D1-432D-8D50-164CF07587FF}"/>
    <cellStyle name="Entrada 10 5 4 2 2" xfId="12380" xr:uid="{DBD74DEC-E19D-4C84-954D-EAE5FB6DFC73}"/>
    <cellStyle name="Entrada 10 5 4 2 2 2" xfId="27488" xr:uid="{2CADEEC3-7F1F-45D1-99BB-C3253017D28C}"/>
    <cellStyle name="Entrada 10 5 4 2 3" xfId="7990" xr:uid="{39D26680-8845-4DEB-B249-5F90923E3EED}"/>
    <cellStyle name="Entrada 10 5 4 2 3 2" xfId="23098" xr:uid="{B91EB2A5-7BCF-43E1-9161-BCE6F86562F4}"/>
    <cellStyle name="Entrada 10 5 4 2 4" xfId="21177" xr:uid="{AFDE7FD6-5E49-45B3-A7AD-E5AC6E5D8E6C}"/>
    <cellStyle name="Entrada 10 5 4 3" xfId="9814" xr:uid="{4B28A455-3CAD-409B-BC28-C8651CA88C26}"/>
    <cellStyle name="Entrada 10 5 4 3 2" xfId="24922" xr:uid="{591310A2-BB83-427F-90D5-DC2B17C9AE4E}"/>
    <cellStyle name="Entrada 10 5 4 4" xfId="14844" xr:uid="{A93538D4-B99F-4C93-978E-DA31305FB7A9}"/>
    <cellStyle name="Entrada 10 5 4 4 2" xfId="29952" xr:uid="{A4435948-5465-4653-8086-4AC3BF9095A3}"/>
    <cellStyle name="Entrada 10 5 4 5" xfId="18540" xr:uid="{DA0C0767-EC9C-4967-8B78-9733647E0220}"/>
    <cellStyle name="Entrada 10 5 5" xfId="3738" xr:uid="{C22ADC40-C1F3-4F9E-B388-B703E31E8F65}"/>
    <cellStyle name="Entrada 10 5 5 2" xfId="6375" xr:uid="{F1C52FF1-2ED4-452F-82E0-B6B439959EA0}"/>
    <cellStyle name="Entrada 10 5 5 2 2" xfId="12686" xr:uid="{B602113B-F9D6-4EF1-A5F8-81441FE401AE}"/>
    <cellStyle name="Entrada 10 5 5 2 2 2" xfId="27794" xr:uid="{33630803-E339-48E4-97CD-36F27A4707A0}"/>
    <cellStyle name="Entrada 10 5 5 2 3" xfId="14407" xr:uid="{D6F9F677-AF66-4E05-B62A-1594758930DF}"/>
    <cellStyle name="Entrada 10 5 5 2 3 2" xfId="29515" xr:uid="{6265FC74-B3B0-4CC4-B58D-978B83CAB92C}"/>
    <cellStyle name="Entrada 10 5 5 2 4" xfId="21483" xr:uid="{83C33A05-C79B-4751-9ED6-1FF731A7D77A}"/>
    <cellStyle name="Entrada 10 5 5 3" xfId="10120" xr:uid="{C37A0060-3CA1-4FED-8752-F564CE50A486}"/>
    <cellStyle name="Entrada 10 5 5 3 2" xfId="25228" xr:uid="{EF4D949E-DB4C-4D69-9B26-4A696762E654}"/>
    <cellStyle name="Entrada 10 5 5 4" xfId="16053" xr:uid="{8096D4D8-67BB-460E-81B8-1947D349B598}"/>
    <cellStyle name="Entrada 10 5 5 4 2" xfId="31161" xr:uid="{9868100B-725C-40C0-A0A0-894BFB2ECED5}"/>
    <cellStyle name="Entrada 10 5 5 5" xfId="18846" xr:uid="{B9827DD4-5E31-47EB-A46F-CB67FDD2A5CB}"/>
    <cellStyle name="Entrada 10 5 6" xfId="4115" xr:uid="{9D1A3EAD-9B52-422B-B915-69B4AE8476B7}"/>
    <cellStyle name="Entrada 10 5 6 2" xfId="6752" xr:uid="{122C05CA-5CBF-40A6-BE38-E077B9F5BC2F}"/>
    <cellStyle name="Entrada 10 5 6 2 2" xfId="13063" xr:uid="{2FE37880-D7A2-4816-B4EB-8CEDC0FF9B18}"/>
    <cellStyle name="Entrada 10 5 6 2 2 2" xfId="28171" xr:uid="{20AA3B28-CE4A-446A-9D7C-11939FEAD1B7}"/>
    <cellStyle name="Entrada 10 5 6 2 3" xfId="16737" xr:uid="{239F9C14-1226-48C8-9E4C-C1557E4F6C64}"/>
    <cellStyle name="Entrada 10 5 6 2 3 2" xfId="31845" xr:uid="{4C61C7A5-DE82-4109-A08B-D8161FBE5796}"/>
    <cellStyle name="Entrada 10 5 6 2 4" xfId="21860" xr:uid="{1180C0D0-5A33-435B-8ACF-258ADE5BC001}"/>
    <cellStyle name="Entrada 10 5 6 3" xfId="10497" xr:uid="{1B3CBD23-2A48-4C1A-9464-F3A9ABFE2E99}"/>
    <cellStyle name="Entrada 10 5 6 3 2" xfId="25605" xr:uid="{602FB009-670B-4AB6-B6D7-451C714ED2E9}"/>
    <cellStyle name="Entrada 10 5 6 4" xfId="14802" xr:uid="{A06B7CE9-3181-4B21-8DE7-87D970B0BBBE}"/>
    <cellStyle name="Entrada 10 5 6 4 2" xfId="29910" xr:uid="{AA1CCBC8-2A5F-4614-8864-C71A21803A16}"/>
    <cellStyle name="Entrada 10 5 6 5" xfId="19223" xr:uid="{1DAEEFEB-9FF4-4F9F-9B79-852EF5A01CB2}"/>
    <cellStyle name="Entrada 10 5 7" xfId="4680" xr:uid="{98E8110B-AD55-4DCD-A2B4-F644358EF82D}"/>
    <cellStyle name="Entrada 10 5 7 2" xfId="11062" xr:uid="{13D35AFF-BE80-4031-9D8B-689BA741DDE8}"/>
    <cellStyle name="Entrada 10 5 7 2 2" xfId="26170" xr:uid="{622A63D0-ABFB-47D9-8B5F-0E1935572C1E}"/>
    <cellStyle name="Entrada 10 5 7 3" xfId="8173" xr:uid="{1F4989E5-7F21-451C-8A3C-FF71AC420D72}"/>
    <cellStyle name="Entrada 10 5 7 3 2" xfId="23281" xr:uid="{B783DE63-FDD1-4549-89D9-D8ABB59B96DF}"/>
    <cellStyle name="Entrada 10 5 7 4" xfId="19788" xr:uid="{59FFDE7E-47BC-4B76-987E-1F95495E39FB}"/>
    <cellStyle name="Entrada 10 5 8" xfId="8541" xr:uid="{83025BC4-46A9-4A36-A51E-F5C596271CB4}"/>
    <cellStyle name="Entrada 10 5 8 2" xfId="23649" xr:uid="{145641FE-8309-4DA9-943F-B8332711C855}"/>
    <cellStyle name="Entrada 10 5 9" xfId="16078" xr:uid="{29647156-3E2B-4B8C-9815-056806FB0B90}"/>
    <cellStyle name="Entrada 10 5 9 2" xfId="31186" xr:uid="{F0259AF3-23BB-408C-ABD9-487FF3B92605}"/>
    <cellStyle name="Entrada 11" xfId="1143" xr:uid="{00000000-0005-0000-0000-000079040000}"/>
    <cellStyle name="Entrada 11 2" xfId="1859" xr:uid="{795D8D82-A213-49E7-9670-A2096B17CF7F}"/>
    <cellStyle name="Entrada 11 2 10" xfId="8360" xr:uid="{DAEE954A-F634-4D91-B7CA-E461DA4CE62C}"/>
    <cellStyle name="Entrada 11 2 10 2" xfId="23468" xr:uid="{79F17F5B-8A80-49F8-8A8A-A8AF52410FCD}"/>
    <cellStyle name="Entrada 11 2 11" xfId="15441" xr:uid="{ED6A9B06-EF0A-4B88-9161-3E59FF0FAA84}"/>
    <cellStyle name="Entrada 11 2 11 2" xfId="30549" xr:uid="{428C208C-E65C-41C6-812E-FFE1B98697A9}"/>
    <cellStyle name="Entrada 11 2 12" xfId="16416" xr:uid="{8D06BDEF-1FD1-4AEB-9091-D499329E45A0}"/>
    <cellStyle name="Entrada 11 2 12 2" xfId="31524" xr:uid="{E04411EB-E1AD-4028-8055-9AB6484B19AD}"/>
    <cellStyle name="Entrada 11 2 13" xfId="17084" xr:uid="{95728817-2484-4535-93A4-AF417FCF0E1B}"/>
    <cellStyle name="Entrada 11 2 2" xfId="2419" xr:uid="{A760083D-4204-4D37-960C-87D935454994}"/>
    <cellStyle name="Entrada 11 2 2 2" xfId="5056" xr:uid="{74D74654-1411-45A3-A1CB-41144F41F020}"/>
    <cellStyle name="Entrada 11 2 2 2 2" xfId="11420" xr:uid="{29121E2D-7F84-4043-B71F-97ED4F23392A}"/>
    <cellStyle name="Entrada 11 2 2 2 2 2" xfId="26528" xr:uid="{2A459115-A080-4548-A9A5-D0A0F8CE2285}"/>
    <cellStyle name="Entrada 11 2 2 2 3" xfId="13569" xr:uid="{5C0F3D7B-7536-43FC-83F1-3846D6C1CAC2}"/>
    <cellStyle name="Entrada 11 2 2 2 3 2" xfId="28677" xr:uid="{D189F1FA-C30E-4E3E-BBAE-DC8CE58D1D0C}"/>
    <cellStyle name="Entrada 11 2 2 2 4" xfId="20164" xr:uid="{7E988C8A-312F-4E59-8F0C-01C33FB170B1}"/>
    <cellStyle name="Entrada 11 2 2 3" xfId="8886" xr:uid="{5CAFC39F-68FC-4614-9AE5-8DBED8D628A0}"/>
    <cellStyle name="Entrada 11 2 2 3 2" xfId="23994" xr:uid="{5581D279-BCA9-43A2-A5A7-206536A50BEC}"/>
    <cellStyle name="Entrada 11 2 3" xfId="2201" xr:uid="{EF6AA420-6063-401B-B7B0-60FC80F673A2}"/>
    <cellStyle name="Entrada 11 2 3 2" xfId="4838" xr:uid="{ACEC2375-A0AA-4D18-A016-3A8CC9927E79}"/>
    <cellStyle name="Entrada 11 2 3 2 2" xfId="16491" xr:uid="{CC77CE2A-F171-43CE-A553-C6BEA6836AC1}"/>
    <cellStyle name="Entrada 11 2 3 2 2 2" xfId="31599" xr:uid="{A3306970-90DA-4CB8-9EED-6F48E89383A9}"/>
    <cellStyle name="Entrada 11 2 3 2 3" xfId="19946" xr:uid="{8A1A5112-02BC-47BF-BF14-2DE9ACECFCA5}"/>
    <cellStyle name="Entrada 11 2 3 3" xfId="15602" xr:uid="{3CC8945B-E2D0-4C7E-BBE1-4640C1E6BA81}"/>
    <cellStyle name="Entrada 11 2 3 3 2" xfId="30710" xr:uid="{CBA800F9-B811-4F79-B79B-20B96796D187}"/>
    <cellStyle name="Entrada 11 2 3 4" xfId="17426" xr:uid="{9C6CCB59-485B-45B8-85A0-B41FBC2943ED}"/>
    <cellStyle name="Entrada 11 2 4" xfId="2953" xr:uid="{A1625C03-739C-4532-A739-F18242E39AFD}"/>
    <cellStyle name="Entrada 11 2 4 2" xfId="5590" xr:uid="{EF1E58CC-59B6-4CF6-9DC9-F9E9E22B367F}"/>
    <cellStyle name="Entrada 11 2 4 2 2" xfId="11901" xr:uid="{66166ABA-6604-4B67-9B1C-93963546A4B1}"/>
    <cellStyle name="Entrada 11 2 4 2 2 2" xfId="27009" xr:uid="{B5D962E4-7470-4087-9FEC-9252DF03D104}"/>
    <cellStyle name="Entrada 11 2 4 2 3" xfId="15202" xr:uid="{4EE86CDF-9034-4534-9C5A-64543685C207}"/>
    <cellStyle name="Entrada 11 2 4 2 3 2" xfId="30310" xr:uid="{4E850538-AD08-44CB-931D-AB2BC7F567C7}"/>
    <cellStyle name="Entrada 11 2 4 2 4" xfId="20698" xr:uid="{B77C45C1-92E0-4EE8-BA9A-5108A1C8077D}"/>
    <cellStyle name="Entrada 11 2 4 3" xfId="9335" xr:uid="{D28EDC94-53EC-4A2F-8E84-3C02343884A7}"/>
    <cellStyle name="Entrada 11 2 4 3 2" xfId="24443" xr:uid="{AE4882AB-D297-4F72-A120-70AEC8424BD0}"/>
    <cellStyle name="Entrada 11 2 4 4" xfId="7985" xr:uid="{87521558-B441-4149-AD7C-69B50BFA97B7}"/>
    <cellStyle name="Entrada 11 2 4 4 2" xfId="23093" xr:uid="{CE26D1C5-266B-4AAC-8776-3A2C517AB424}"/>
    <cellStyle name="Entrada 11 2 4 5" xfId="18061" xr:uid="{603588DF-F4F8-4CCC-9086-31DB7463077F}"/>
    <cellStyle name="Entrada 11 2 5" xfId="3279" xr:uid="{8B43F679-4278-4CAC-8C64-A196F265D44D}"/>
    <cellStyle name="Entrada 11 2 5 2" xfId="5916" xr:uid="{D7CBCC28-C3E5-4DC6-8259-E4461974F4D8}"/>
    <cellStyle name="Entrada 11 2 5 2 2" xfId="12227" xr:uid="{E8A92C9E-8F18-45BD-A75B-F815B0A1F88A}"/>
    <cellStyle name="Entrada 11 2 5 2 2 2" xfId="27335" xr:uid="{AA839E07-82B4-4510-A6E8-5FB1F0003700}"/>
    <cellStyle name="Entrada 11 2 5 2 3" xfId="8088" xr:uid="{B69E4AA2-35E3-44E2-ACB8-6FB501E2E588}"/>
    <cellStyle name="Entrada 11 2 5 2 3 2" xfId="23196" xr:uid="{C9829CAE-259D-4B41-B735-619E88B25739}"/>
    <cellStyle name="Entrada 11 2 5 2 4" xfId="21024" xr:uid="{04354E4A-E09D-40DB-BBBF-F7C1188CD01F}"/>
    <cellStyle name="Entrada 11 2 5 3" xfId="9661" xr:uid="{646B05DD-D1B3-4F6C-A220-8B7D0FBDC42D}"/>
    <cellStyle name="Entrada 11 2 5 3 2" xfId="24769" xr:uid="{96E84210-46B1-4F95-9866-511907FA2D6F}"/>
    <cellStyle name="Entrada 11 2 5 4" xfId="11220" xr:uid="{CE23CAE8-72BC-4D4F-A22F-1005A5A38A59}"/>
    <cellStyle name="Entrada 11 2 5 4 2" xfId="26328" xr:uid="{70C97A63-C3CA-4146-8CF3-6D0A3A401288}"/>
    <cellStyle name="Entrada 11 2 5 5" xfId="18387" xr:uid="{E28149AF-C249-46D3-99E4-DEE237DE11A3}"/>
    <cellStyle name="Entrada 11 2 6" xfId="3585" xr:uid="{C28EAEAD-F8E7-4F40-8B9F-3D8E757E3DE1}"/>
    <cellStyle name="Entrada 11 2 6 2" xfId="6222" xr:uid="{2E302873-813F-4B93-8EFD-F9D9F84B7B20}"/>
    <cellStyle name="Entrada 11 2 6 2 2" xfId="12533" xr:uid="{625077D5-F00E-4621-826D-70223F61D2F0}"/>
    <cellStyle name="Entrada 11 2 6 2 2 2" xfId="27641" xr:uid="{3A7C9C61-7D1B-4111-9738-6A4A900B40F4}"/>
    <cellStyle name="Entrada 11 2 6 2 3" xfId="14708" xr:uid="{EB8075D6-04F8-4B0D-AB4D-99BBA28F7447}"/>
    <cellStyle name="Entrada 11 2 6 2 3 2" xfId="29816" xr:uid="{9690AA49-CBB4-408F-8173-CEF4EF345FD2}"/>
    <cellStyle name="Entrada 11 2 6 2 4" xfId="21330" xr:uid="{CC990635-0E15-4D81-8A8D-00EA910EDA47}"/>
    <cellStyle name="Entrada 11 2 6 3" xfId="9967" xr:uid="{037A7543-B030-4CB8-A03B-FDBF18D7C247}"/>
    <cellStyle name="Entrada 11 2 6 3 2" xfId="25075" xr:uid="{6C422953-C467-46F7-8FB7-C90D30DBD0E8}"/>
    <cellStyle name="Entrada 11 2 6 4" xfId="9216" xr:uid="{F09BB99E-A03B-441E-8386-3ABEF1A01D36}"/>
    <cellStyle name="Entrada 11 2 6 4 2" xfId="24324" xr:uid="{63186493-C3BB-4EE6-BBE5-370692E855EF}"/>
    <cellStyle name="Entrada 11 2 6 5" xfId="18693" xr:uid="{E2AAC6DA-6762-47AC-807E-95981C3304A9}"/>
    <cellStyle name="Entrada 11 2 7" xfId="3931" xr:uid="{2E4CFAE6-5471-4AF0-97D1-933E8E372CFF}"/>
    <cellStyle name="Entrada 11 2 7 2" xfId="6568" xr:uid="{DFF911EF-12FF-4153-BE73-3946D9109AEC}"/>
    <cellStyle name="Entrada 11 2 7 2 2" xfId="12879" xr:uid="{1A06B25C-2E8E-446A-B8CE-E260FB0A5317}"/>
    <cellStyle name="Entrada 11 2 7 2 2 2" xfId="27987" xr:uid="{EBF4C7C7-085D-4A04-B667-4B020FB5323C}"/>
    <cellStyle name="Entrada 11 2 7 2 3" xfId="16584" xr:uid="{B7151F43-6ED8-462E-9AB9-C6B86E7FF4A4}"/>
    <cellStyle name="Entrada 11 2 7 2 3 2" xfId="31692" xr:uid="{17F19FD1-BF98-46E4-9134-A7833C157750}"/>
    <cellStyle name="Entrada 11 2 7 2 4" xfId="21676" xr:uid="{72D62557-9844-428F-AE54-D765E4EBDA7F}"/>
    <cellStyle name="Entrada 11 2 7 3" xfId="10313" xr:uid="{6693B6FC-1170-4BFD-812C-1C4D30C4A6F8}"/>
    <cellStyle name="Entrada 11 2 7 3 2" xfId="25421" xr:uid="{53B3C1A5-7D93-4ED1-9925-BB2EFF1653BF}"/>
    <cellStyle name="Entrada 11 2 7 4" xfId="15501" xr:uid="{E5E20F25-B1FB-4F63-9E1A-A230224070DF}"/>
    <cellStyle name="Entrada 11 2 7 4 2" xfId="30609" xr:uid="{6AF3C1E1-56CF-45EB-862B-3E05983681A1}"/>
    <cellStyle name="Entrada 11 2 7 5" xfId="19039" xr:uid="{5DBBEE64-ABBE-4B34-9EA2-7EF05C4CB614}"/>
    <cellStyle name="Entrada 11 2 8" xfId="4278" xr:uid="{23519EB6-986F-4C4C-9B1C-D262132471A5}"/>
    <cellStyle name="Entrada 11 2 8 2" xfId="6915" xr:uid="{D8A464BD-B172-4285-8BF1-9C03885A30E6}"/>
    <cellStyle name="Entrada 11 2 8 2 2" xfId="13226" xr:uid="{4CC86FA2-BB70-4479-A6E8-936C2AEC94FD}"/>
    <cellStyle name="Entrada 11 2 8 2 2 2" xfId="28334" xr:uid="{04B34EBE-11D7-4140-9D3A-CD1C115BCE10}"/>
    <cellStyle name="Entrada 11 2 8 2 3" xfId="16890" xr:uid="{9C585B88-067C-4B72-AE79-652C53E71D37}"/>
    <cellStyle name="Entrada 11 2 8 2 3 2" xfId="31998" xr:uid="{673F0DBE-7067-4515-8579-D9CC19E8924D}"/>
    <cellStyle name="Entrada 11 2 8 2 4" xfId="22023" xr:uid="{59A48345-0E27-485C-B098-73E3F66B556E}"/>
    <cellStyle name="Entrada 11 2 8 3" xfId="10660" xr:uid="{AA6C8532-DB19-4AE4-BB30-CB396EE204D4}"/>
    <cellStyle name="Entrada 11 2 8 3 2" xfId="25768" xr:uid="{AE2BBE07-6EDA-48BA-85D6-D1C8553AFD0C}"/>
    <cellStyle name="Entrada 11 2 8 4" xfId="15346" xr:uid="{D79C3A02-15D7-45F9-B2C7-C45B5FB07BA4}"/>
    <cellStyle name="Entrada 11 2 8 4 2" xfId="30454" xr:uid="{C2478E10-5B06-4862-96AF-5497CEEBC86D}"/>
    <cellStyle name="Entrada 11 2 8 5" xfId="19386" xr:uid="{EFA5A839-1869-4BC5-BBE2-96813712B131}"/>
    <cellStyle name="Entrada 11 2 9" xfId="4496" xr:uid="{895CDE0B-74B6-4860-B879-E5F00CE0D121}"/>
    <cellStyle name="Entrada 11 2 9 2" xfId="10878" xr:uid="{A9C40215-A847-486D-8E25-1A093E629C66}"/>
    <cellStyle name="Entrada 11 2 9 2 2" xfId="25986" xr:uid="{C83CE4F9-F538-4BC2-B706-06A85D0D3A20}"/>
    <cellStyle name="Entrada 11 2 9 3" xfId="14737" xr:uid="{8D95F06B-A387-4EC5-828E-3C5E0B6C6657}"/>
    <cellStyle name="Entrada 11 2 9 3 2" xfId="29845" xr:uid="{58DBF0DC-CDD6-4956-81D8-08AD2C65260F}"/>
    <cellStyle name="Entrada 11 2 9 4" xfId="19604" xr:uid="{BADA3F79-D850-4D82-84C7-7A9F2D82BE09}"/>
    <cellStyle name="Entrada 11 3" xfId="1842" xr:uid="{4AC070CA-F2C1-42AE-84FC-4711A8A73FE7}"/>
    <cellStyle name="Entrada 11 3 10" xfId="16448" xr:uid="{D6A8C3C4-23AE-4561-87F6-C52779B0B4C1}"/>
    <cellStyle name="Entrada 11 3 10 2" xfId="31556" xr:uid="{EBEB44B6-FBB1-4C28-AE39-4EBD95AAEF4C}"/>
    <cellStyle name="Entrada 11 3 11" xfId="11248" xr:uid="{60CDE08F-C301-411D-A173-1F6008F88002}"/>
    <cellStyle name="Entrada 11 3 11 2" xfId="26356" xr:uid="{D3018040-5C89-40A7-B65C-2B6A84B5F9F0}"/>
    <cellStyle name="Entrada 11 3 12" xfId="17067" xr:uid="{34710908-9449-4BD1-ABDE-86600CAEC319}"/>
    <cellStyle name="Entrada 11 3 2" xfId="2402" xr:uid="{120B486A-45B1-4842-959E-F1DCD3F5D547}"/>
    <cellStyle name="Entrada 11 3 2 2" xfId="5039" xr:uid="{B14A062B-7C66-4150-931F-11A8746E38B5}"/>
    <cellStyle name="Entrada 11 3 2 2 2" xfId="11403" xr:uid="{BB0A8E84-BAE1-4822-9F69-D2B6ABC06147}"/>
    <cellStyle name="Entrada 11 3 2 2 2 2" xfId="26511" xr:uid="{24BD6C59-1418-4192-8DDA-E10F9BA6BC7C}"/>
    <cellStyle name="Entrada 11 3 2 2 3" xfId="14828" xr:uid="{C8514D5C-BE96-4B9C-ADB4-263FF4AD10FD}"/>
    <cellStyle name="Entrada 11 3 2 2 3 2" xfId="29936" xr:uid="{1B9FC9F5-701C-465D-91D9-040665A4BC67}"/>
    <cellStyle name="Entrada 11 3 2 2 4" xfId="20147" xr:uid="{EA96EDF6-12E9-4EE0-9385-DC8F7D2D0F20}"/>
    <cellStyle name="Entrada 11 3 2 3" xfId="8869" xr:uid="{E620509B-6A81-43C8-BE65-271D7EE58B3C}"/>
    <cellStyle name="Entrada 11 3 2 3 2" xfId="23977" xr:uid="{91613880-8B33-4C36-84DE-ED78E48FD7CF}"/>
    <cellStyle name="Entrada 11 3 2 4" xfId="13812" xr:uid="{D15E8E00-6CA3-40E7-B622-4A3A2A56027C}"/>
    <cellStyle name="Entrada 11 3 2 4 2" xfId="28920" xr:uid="{34A405C0-0A47-4439-B596-2CA6A19C1D8C}"/>
    <cellStyle name="Entrada 11 3 2 5" xfId="14908" xr:uid="{0B5BE173-7053-4658-9660-BC654E7EE254}"/>
    <cellStyle name="Entrada 11 3 2 5 2" xfId="30016" xr:uid="{8FD58CAE-11CD-4CBD-A5C5-E78238555481}"/>
    <cellStyle name="Entrada 11 3 2 6" xfId="17593" xr:uid="{8C465176-F2A8-487A-9C84-EA2269AE58E3}"/>
    <cellStyle name="Entrada 11 3 3" xfId="2218" xr:uid="{1C3467A0-2FEB-4F8F-B543-03CF6E82CE10}"/>
    <cellStyle name="Entrada 11 3 3 2" xfId="4855" xr:uid="{939A3197-2B3E-4074-AA80-D106AE443ED9}"/>
    <cellStyle name="Entrada 11 3 3 2 2" xfId="8055" xr:uid="{7FF4A7F4-4FAB-417E-8519-9D8E6C083775}"/>
    <cellStyle name="Entrada 11 3 3 2 2 2" xfId="23163" xr:uid="{8B6C178C-1517-4010-9CC5-D87D6CED4F7A}"/>
    <cellStyle name="Entrada 11 3 3 2 3" xfId="19963" xr:uid="{69A9C6E0-6F4D-47AF-91EB-B97A424A12F6}"/>
    <cellStyle name="Entrada 11 3 3 3" xfId="7121" xr:uid="{D8AE72A6-6ECC-40EE-B31F-9466272A19B9}"/>
    <cellStyle name="Entrada 11 3 3 3 2" xfId="22229" xr:uid="{8F4ACCF4-BF61-4802-8E65-F17783F0FAFB}"/>
    <cellStyle name="Entrada 11 3 3 4" xfId="17443" xr:uid="{76B21891-FD6A-4CFE-9444-34753B75ACC2}"/>
    <cellStyle name="Entrada 11 3 4" xfId="2936" xr:uid="{974C9470-E4C6-4B25-AD24-0882BC0AC523}"/>
    <cellStyle name="Entrada 11 3 4 2" xfId="5573" xr:uid="{BFEEA4BA-10A8-4FC2-A96B-4A27C54ACB5D}"/>
    <cellStyle name="Entrada 11 3 4 2 2" xfId="11884" xr:uid="{6770DDF0-B9C5-442F-AF4C-BE40C6C30220}"/>
    <cellStyle name="Entrada 11 3 4 2 2 2" xfId="26992" xr:uid="{226A00A9-7158-4726-8ED4-466605C13785}"/>
    <cellStyle name="Entrada 11 3 4 2 3" xfId="14891" xr:uid="{49FEE2B1-26E1-4946-887D-9D40CD3CC19C}"/>
    <cellStyle name="Entrada 11 3 4 2 3 2" xfId="29999" xr:uid="{207B0156-532C-4E8F-9979-E4BBA7CB6E82}"/>
    <cellStyle name="Entrada 11 3 4 2 4" xfId="20681" xr:uid="{20288C95-740D-4656-93B7-24E0D7D91729}"/>
    <cellStyle name="Entrada 11 3 4 3" xfId="9318" xr:uid="{284956DB-DA10-46C0-96D0-71A29FE6E5FF}"/>
    <cellStyle name="Entrada 11 3 4 3 2" xfId="24426" xr:uid="{D9FF0D50-2162-48AA-A8DE-19A1D1D2B1D6}"/>
    <cellStyle name="Entrada 11 3 4 4" xfId="7108" xr:uid="{BF59DAF2-42EA-4595-9540-A6F3D528222F}"/>
    <cellStyle name="Entrada 11 3 4 4 2" xfId="22216" xr:uid="{0E1115BB-3434-4E30-A080-9311CB12ABBE}"/>
    <cellStyle name="Entrada 11 3 4 5" xfId="18044" xr:uid="{FA07263A-26DD-453A-8853-F8FEC4FB75B5}"/>
    <cellStyle name="Entrada 11 3 5" xfId="3262" xr:uid="{77EEC7A3-2484-4596-AA49-E1F239721BB9}"/>
    <cellStyle name="Entrada 11 3 5 2" xfId="5899" xr:uid="{06120C98-2781-4ABE-9153-D91B56E1ECAF}"/>
    <cellStyle name="Entrada 11 3 5 2 2" xfId="12210" xr:uid="{0C4C75B6-776B-4C00-AA84-596F36B07A3E}"/>
    <cellStyle name="Entrada 11 3 5 2 2 2" xfId="27318" xr:uid="{F1F5CAFB-AAD2-43D8-B643-4A7D79A5B3E3}"/>
    <cellStyle name="Entrada 11 3 5 2 3" xfId="16063" xr:uid="{4A4894BB-6E6E-4749-8FF3-6C86018A8C5A}"/>
    <cellStyle name="Entrada 11 3 5 2 3 2" xfId="31171" xr:uid="{49F1FCF2-B90A-45F1-A033-E18F76322D5C}"/>
    <cellStyle name="Entrada 11 3 5 2 4" xfId="21007" xr:uid="{A84BAA94-A74A-413D-9A74-2DF2EC45D8F7}"/>
    <cellStyle name="Entrada 11 3 5 3" xfId="9644" xr:uid="{3B45D8DE-C8C4-44AA-97B8-6D3A31D40DC1}"/>
    <cellStyle name="Entrada 11 3 5 3 2" xfId="24752" xr:uid="{4FD854B9-B180-44DA-AD7E-D88BCFD7828A}"/>
    <cellStyle name="Entrada 11 3 5 4" xfId="9177" xr:uid="{A0FAB70C-0AFA-48C3-8117-A6B58AA6CF93}"/>
    <cellStyle name="Entrada 11 3 5 4 2" xfId="24285" xr:uid="{E57E7BDC-9003-43B9-96B9-0DE048147FD3}"/>
    <cellStyle name="Entrada 11 3 5 5" xfId="18370" xr:uid="{71245AA9-FD5A-4E28-A373-A2FBFC17F587}"/>
    <cellStyle name="Entrada 11 3 6" xfId="3568" xr:uid="{F8F5E2C6-798C-4F88-A0D0-2E40D94F8E1F}"/>
    <cellStyle name="Entrada 11 3 6 2" xfId="6205" xr:uid="{3D4B93E9-6135-4D00-8621-68C8F2FB9662}"/>
    <cellStyle name="Entrada 11 3 6 2 2" xfId="12516" xr:uid="{9E871C24-EDED-4860-85A6-3A8920A8D44D}"/>
    <cellStyle name="Entrada 11 3 6 2 2 2" xfId="27624" xr:uid="{386D7FB6-E5BD-4902-BDCE-987CB5A03290}"/>
    <cellStyle name="Entrada 11 3 6 2 3" xfId="16422" xr:uid="{2FDC27CD-6B2F-419C-9F99-F4F05058FD5F}"/>
    <cellStyle name="Entrada 11 3 6 2 3 2" xfId="31530" xr:uid="{844E793E-3E0F-4C84-8A35-D1A224A31854}"/>
    <cellStyle name="Entrada 11 3 6 2 4" xfId="21313" xr:uid="{8D12AAD1-D7CD-4DC0-A7D0-433EBA77FA23}"/>
    <cellStyle name="Entrada 11 3 6 3" xfId="9950" xr:uid="{FD90E285-D601-41C3-97BF-5CDC23BD7699}"/>
    <cellStyle name="Entrada 11 3 6 3 2" xfId="25058" xr:uid="{CD05E328-D02C-4F80-8FA1-FECFBC07F8D5}"/>
    <cellStyle name="Entrada 11 3 6 4" xfId="15561" xr:uid="{0379D7FC-CB1C-433E-8EC5-0B4478A1C10B}"/>
    <cellStyle name="Entrada 11 3 6 4 2" xfId="30669" xr:uid="{57C51135-017D-4476-BFF2-A2D7EB16EAC8}"/>
    <cellStyle name="Entrada 11 3 6 5" xfId="18676" xr:uid="{6647BE02-2D90-4E44-8501-4FCC8C073A05}"/>
    <cellStyle name="Entrada 11 3 7" xfId="3914" xr:uid="{FAA752A8-11CC-410E-9505-D45C4694DFB3}"/>
    <cellStyle name="Entrada 11 3 7 2" xfId="6551" xr:uid="{3BD55975-C0FB-4F1D-ACDC-622621979488}"/>
    <cellStyle name="Entrada 11 3 7 2 2" xfId="12862" xr:uid="{60E86607-CC1E-4DFE-AE62-B5DFFCAB2AD0}"/>
    <cellStyle name="Entrada 11 3 7 2 2 2" xfId="27970" xr:uid="{9B411E92-652B-4D27-9E42-EA61EE84CB60}"/>
    <cellStyle name="Entrada 11 3 7 2 3" xfId="8136" xr:uid="{3B6C9318-9D17-4A18-B720-30162D99F549}"/>
    <cellStyle name="Entrada 11 3 7 2 3 2" xfId="23244" xr:uid="{F0934F8E-5BAF-4ECD-A287-5051C90B1BE8}"/>
    <cellStyle name="Entrada 11 3 7 2 4" xfId="21659" xr:uid="{E414FEF5-E0B7-47BC-A77D-8CC9839092C1}"/>
    <cellStyle name="Entrada 11 3 7 3" xfId="10296" xr:uid="{4457B372-B771-4022-8806-E6C11C8C5F58}"/>
    <cellStyle name="Entrada 11 3 7 3 2" xfId="25404" xr:uid="{A8351CAC-0DF9-42AF-8ED8-9B1CA320D8A0}"/>
    <cellStyle name="Entrada 11 3 7 4" xfId="7232" xr:uid="{AC1AA67D-8119-47D3-B0F7-F2A54C60FC96}"/>
    <cellStyle name="Entrada 11 3 7 4 2" xfId="22340" xr:uid="{F07C140B-AFAA-4B04-BCCC-9CD8BEC2952B}"/>
    <cellStyle name="Entrada 11 3 7 5" xfId="19022" xr:uid="{F00F22A9-2C3D-4880-9DE4-3E02682CC22B}"/>
    <cellStyle name="Entrada 11 3 8" xfId="4479" xr:uid="{C36B53C0-FCEE-4F12-99CE-A84FC6C2A7E0}"/>
    <cellStyle name="Entrada 11 3 8 2" xfId="10861" xr:uid="{78738423-37C3-4A2D-B840-744DB17EE467}"/>
    <cellStyle name="Entrada 11 3 8 2 2" xfId="25969" xr:uid="{451F6077-B1CD-471A-A94D-67BDFB3FA1DD}"/>
    <cellStyle name="Entrada 11 3 8 3" xfId="13973" xr:uid="{AC5BF69F-7C29-46D5-8AED-8DAAE8BAE5BA}"/>
    <cellStyle name="Entrada 11 3 8 3 2" xfId="29081" xr:uid="{F352572D-1138-4B8B-8FCB-3FA31EA4DD3B}"/>
    <cellStyle name="Entrada 11 3 8 4" xfId="19587" xr:uid="{39C75EDB-3121-43F9-9067-901478CB6405}"/>
    <cellStyle name="Entrada 11 3 9" xfId="8343" xr:uid="{0E8698EA-03E0-461F-B860-DAEFAC632199}"/>
    <cellStyle name="Entrada 11 3 9 2" xfId="23451" xr:uid="{9D7D1229-7B8A-4E1A-A671-07ED6C7D4E4D}"/>
    <cellStyle name="Entrada 11 4" xfId="2079" xr:uid="{56522F8C-9C98-4B08-8C14-9E6B0D64FCF3}"/>
    <cellStyle name="Entrada 11 4 10" xfId="8690" xr:uid="{C24192BF-CEA0-4EA6-AD20-64340ADEB122}"/>
    <cellStyle name="Entrada 11 4 10 2" xfId="23798" xr:uid="{9C983EB7-9CD0-424C-9E95-A5EA4666F6DB}"/>
    <cellStyle name="Entrada 11 4 11" xfId="8696" xr:uid="{73E10721-B46E-453A-AB09-0A823B5A3264}"/>
    <cellStyle name="Entrada 11 4 11 2" xfId="23804" xr:uid="{BD13540E-9995-45CF-A621-D8684AAC5EA9}"/>
    <cellStyle name="Entrada 11 4 12" xfId="17304" xr:uid="{4027C343-A2AA-484B-BB25-1CAF817B859C}"/>
    <cellStyle name="Entrada 11 4 2" xfId="2569" xr:uid="{C4C02DEF-B9B3-4EEC-9E0E-29616F4C6140}"/>
    <cellStyle name="Entrada 11 4 2 2" xfId="5206" xr:uid="{82747527-ECEF-4DC7-B003-B5FC1EB7036E}"/>
    <cellStyle name="Entrada 11 4 2 2 2" xfId="11570" xr:uid="{799A4998-13A8-4332-A9FB-D0DA3E21B8E9}"/>
    <cellStyle name="Entrada 11 4 2 2 2 2" xfId="26678" xr:uid="{D2ACD167-B58D-477A-A2FB-DFA12497C84B}"/>
    <cellStyle name="Entrada 11 4 2 2 3" xfId="14626" xr:uid="{761C5520-1CD4-417A-8F12-7D97FAD32E64}"/>
    <cellStyle name="Entrada 11 4 2 2 3 2" xfId="29734" xr:uid="{024566B5-02D7-4B15-8CA5-9A359201D2DB}"/>
    <cellStyle name="Entrada 11 4 2 2 4" xfId="20314" xr:uid="{567C5D3B-CDEF-4513-AFD5-397EF42EBF37}"/>
    <cellStyle name="Entrada 11 4 2 3" xfId="9036" xr:uid="{D3236A18-668B-45A7-8D15-1BE6E9620508}"/>
    <cellStyle name="Entrada 11 4 2 3 2" xfId="24144" xr:uid="{0E42BAFD-3A8D-4608-A348-209B0E276BCF}"/>
    <cellStyle name="Entrada 11 4 2 4" xfId="8119" xr:uid="{6CC38B8D-2C7B-415A-BE62-30EB21D300CC}"/>
    <cellStyle name="Entrada 11 4 2 4 2" xfId="23227" xr:uid="{D7A3699A-567A-4619-97B0-FCE3EA317847}"/>
    <cellStyle name="Entrada 11 4 2 5" xfId="14567" xr:uid="{A88C930C-39F0-4536-956B-814733EC8B77}"/>
    <cellStyle name="Entrada 11 4 2 5 2" xfId="29675" xr:uid="{DE178010-DA4E-44D4-97F0-8CA20F965A60}"/>
    <cellStyle name="Entrada 11 4 2 6" xfId="17677" xr:uid="{1B76F2D1-397B-4EB6-B2C3-BEAA61AFB6C5}"/>
    <cellStyle name="Entrada 11 4 3" xfId="2839" xr:uid="{82739894-A3D1-4485-9C92-FE51F23F71D6}"/>
    <cellStyle name="Entrada 11 4 3 2" xfId="5476" xr:uid="{78AD229A-D575-4CAE-A144-15EB080E9DB5}"/>
    <cellStyle name="Entrada 11 4 3 2 2" xfId="15257" xr:uid="{1CFEE272-9F7E-4A7A-8D55-47462081B926}"/>
    <cellStyle name="Entrada 11 4 3 2 2 2" xfId="30365" xr:uid="{CFCA6FAA-9CE2-4A1D-82DC-52666B15C9E5}"/>
    <cellStyle name="Entrada 11 4 3 2 3" xfId="20584" xr:uid="{16118FE5-8314-482E-BE09-3B7182D617C8}"/>
    <cellStyle name="Entrada 11 4 3 3" xfId="16016" xr:uid="{986D6092-3330-4724-BE93-411B73D92F84}"/>
    <cellStyle name="Entrada 11 4 3 3 2" xfId="31124" xr:uid="{ADBF4A9F-3A95-4A7A-86C1-A8CB126CC926}"/>
    <cellStyle name="Entrada 11 4 3 4" xfId="17947" xr:uid="{E93BD84F-65D8-43C8-9660-1DCB550E045A}"/>
    <cellStyle name="Entrada 11 4 4" xfId="3142" xr:uid="{9C691DEC-A657-4759-9873-DCA0C99012DB}"/>
    <cellStyle name="Entrada 11 4 4 2" xfId="5779" xr:uid="{88232E94-4524-4576-9B58-C12C257E7124}"/>
    <cellStyle name="Entrada 11 4 4 2 2" xfId="12090" xr:uid="{460F1BAE-C0CF-4C8B-99D4-A562C90F081F}"/>
    <cellStyle name="Entrada 11 4 4 2 2 2" xfId="27198" xr:uid="{BFF70740-A3A0-4E58-BCF7-3E88CBD8DA79}"/>
    <cellStyle name="Entrada 11 4 4 2 3" xfId="8168" xr:uid="{65CD58B9-A8CE-45B4-8F12-C03278F8E58B}"/>
    <cellStyle name="Entrada 11 4 4 2 3 2" xfId="23276" xr:uid="{9C28237B-CFF1-48D6-8F30-7F05BF3C1F6F}"/>
    <cellStyle name="Entrada 11 4 4 2 4" xfId="20887" xr:uid="{56A59AB8-181B-43D2-8566-3899BFA2DEB0}"/>
    <cellStyle name="Entrada 11 4 4 3" xfId="9524" xr:uid="{FCD05C10-8A59-4F6F-AA4F-A4BC93C130A4}"/>
    <cellStyle name="Entrada 11 4 4 3 2" xfId="24632" xr:uid="{EF308454-CB9A-4F41-9C04-8E673949D487}"/>
    <cellStyle name="Entrada 11 4 4 4" xfId="15459" xr:uid="{0368189D-C065-43C1-9940-AA72B7DE8014}"/>
    <cellStyle name="Entrada 11 4 4 4 2" xfId="30567" xr:uid="{FF658FD8-955D-43F8-844B-EC7DF224DF3D}"/>
    <cellStyle name="Entrada 11 4 4 5" xfId="18250" xr:uid="{D967A1C8-9929-4198-B964-E2A842D03521}"/>
    <cellStyle name="Entrada 11 4 5" xfId="3468" xr:uid="{CA07E410-38AD-4F89-A884-22603804B2BE}"/>
    <cellStyle name="Entrada 11 4 5 2" xfId="6105" xr:uid="{93E51515-CEFA-4915-A03B-0E09B9A0668C}"/>
    <cellStyle name="Entrada 11 4 5 2 2" xfId="12416" xr:uid="{4886621E-A36F-49FF-9435-D4E7FCB27B54}"/>
    <cellStyle name="Entrada 11 4 5 2 2 2" xfId="27524" xr:uid="{6F2869CF-C8FE-4BCF-B0F4-75E1A22EDBCF}"/>
    <cellStyle name="Entrada 11 4 5 2 3" xfId="16325" xr:uid="{BE46EA8B-4600-45F9-8EC3-B0A1B091719F}"/>
    <cellStyle name="Entrada 11 4 5 2 3 2" xfId="31433" xr:uid="{D07E76F8-2E94-4A36-B492-D3769180EE62}"/>
    <cellStyle name="Entrada 11 4 5 2 4" xfId="21213" xr:uid="{615622F8-570C-4D12-B2B1-3642900AC186}"/>
    <cellStyle name="Entrada 11 4 5 3" xfId="9850" xr:uid="{9536EE43-E788-4CEC-AC14-E4D60EE8D961}"/>
    <cellStyle name="Entrada 11 4 5 3 2" xfId="24958" xr:uid="{471486C0-D90F-4110-8949-FB22B82E3A6C}"/>
    <cellStyle name="Entrada 11 4 5 4" xfId="8064" xr:uid="{98267436-D2B9-480D-92BC-686DB2154C87}"/>
    <cellStyle name="Entrada 11 4 5 4 2" xfId="23172" xr:uid="{E0D19BD2-E882-4B7C-9734-5C31E261A64F}"/>
    <cellStyle name="Entrada 11 4 5 5" xfId="18576" xr:uid="{6C76BEDD-F8E9-44D7-A876-2D8999C8FFF9}"/>
    <cellStyle name="Entrada 11 4 6" xfId="3774" xr:uid="{F98D15B2-EEDD-48C8-9C69-916AFCD20658}"/>
    <cellStyle name="Entrada 11 4 6 2" xfId="6411" xr:uid="{B98DFB47-A944-4E57-80D8-503774AA1F00}"/>
    <cellStyle name="Entrada 11 4 6 2 2" xfId="12722" xr:uid="{6EC1A1C9-2397-4522-8FDA-60990DF35E2E}"/>
    <cellStyle name="Entrada 11 4 6 2 2 2" xfId="27830" xr:uid="{D7F882E3-A6B9-4DC4-BC13-09280FC262C7}"/>
    <cellStyle name="Entrada 11 4 6 2 3" xfId="15734" xr:uid="{E081CFBA-DB0A-417C-B897-B851130E3C80}"/>
    <cellStyle name="Entrada 11 4 6 2 3 2" xfId="30842" xr:uid="{1F0ED6FE-A647-4BFE-8A99-8F4FFA9EB760}"/>
    <cellStyle name="Entrada 11 4 6 2 4" xfId="21519" xr:uid="{50A86CFE-FC20-42B4-B38B-D0B2BAE5DEA9}"/>
    <cellStyle name="Entrada 11 4 6 3" xfId="10156" xr:uid="{B2FB5A9F-87AA-49E0-A9B7-2965D8AD219F}"/>
    <cellStyle name="Entrada 11 4 6 3 2" xfId="25264" xr:uid="{8C9BD734-3375-4A7D-AB25-CA2CBDFDD63B}"/>
    <cellStyle name="Entrada 11 4 6 4" xfId="7470" xr:uid="{92CFDD6D-DF53-4CD0-B980-B9D80E124322}"/>
    <cellStyle name="Entrada 11 4 6 4 2" xfId="22578" xr:uid="{C4B5B7CB-7719-472F-B4CE-BBBB72802252}"/>
    <cellStyle name="Entrada 11 4 6 5" xfId="18882" xr:uid="{35C4BB0F-D26C-46D2-B7BC-55CBA0A9F5E9}"/>
    <cellStyle name="Entrada 11 4 7" xfId="4151" xr:uid="{E4C9E9AF-EFA2-4EF7-9211-5756106BB515}"/>
    <cellStyle name="Entrada 11 4 7 2" xfId="6788" xr:uid="{1C4E1CC8-513A-4F1F-A37F-0AF9DD34B82D}"/>
    <cellStyle name="Entrada 11 4 7 2 2" xfId="13099" xr:uid="{5EA0ACFB-1B4F-4059-AF95-A3FE4FF52674}"/>
    <cellStyle name="Entrada 11 4 7 2 2 2" xfId="28207" xr:uid="{A4141213-C051-4DA4-B769-5F36384B7938}"/>
    <cellStyle name="Entrada 11 4 7 2 3" xfId="16773" xr:uid="{680DB1A7-4297-426E-AC89-02886C3D4FBB}"/>
    <cellStyle name="Entrada 11 4 7 2 3 2" xfId="31881" xr:uid="{A6C3261C-3EC7-4B6A-8C8D-6E7590C10168}"/>
    <cellStyle name="Entrada 11 4 7 2 4" xfId="21896" xr:uid="{84F27C70-5ABB-4361-923F-D909BBB13D44}"/>
    <cellStyle name="Entrada 11 4 7 3" xfId="10533" xr:uid="{B2148AF2-99EA-4BE6-B9CC-66CDA69E5623}"/>
    <cellStyle name="Entrada 11 4 7 3 2" xfId="25641" xr:uid="{9B4D2B52-8E99-45F7-B9DD-EC305E54D2E3}"/>
    <cellStyle name="Entrada 11 4 7 4" xfId="7896" xr:uid="{9C3FA9A8-E5A4-4998-9443-A584C62C4991}"/>
    <cellStyle name="Entrada 11 4 7 4 2" xfId="23004" xr:uid="{1FE8557D-F3E6-4D4B-8C66-18838C39F857}"/>
    <cellStyle name="Entrada 11 4 7 5" xfId="19259" xr:uid="{DF3D990A-A577-47E6-BDCA-37A626C25560}"/>
    <cellStyle name="Entrada 11 4 8" xfId="4716" xr:uid="{B1F76B0D-D522-450C-AE85-8041528ACAA2}"/>
    <cellStyle name="Entrada 11 4 8 2" xfId="11098" xr:uid="{7695B8AA-E102-49C8-A0E1-F5B37CAA34EA}"/>
    <cellStyle name="Entrada 11 4 8 2 2" xfId="26206" xr:uid="{ACC4F852-AA1F-4606-9D1A-68B6C1F7A106}"/>
    <cellStyle name="Entrada 11 4 8 3" xfId="13374" xr:uid="{2684DAD4-A03F-420B-98A4-36DEAD1B56D6}"/>
    <cellStyle name="Entrada 11 4 8 3 2" xfId="28482" xr:uid="{A70BE2AA-DE92-439F-B5AF-7ED9AF2E11C4}"/>
    <cellStyle name="Entrada 11 4 8 4" xfId="19824" xr:uid="{3140AE3C-FE32-4F7D-B32E-C61C044462D4}"/>
    <cellStyle name="Entrada 11 4 9" xfId="8577" xr:uid="{8CDFFD00-D984-4D76-9270-0C82BBC02753}"/>
    <cellStyle name="Entrada 11 4 9 2" xfId="23685" xr:uid="{4C5B5C7C-04E2-444B-8A80-0DCCCD73F882}"/>
    <cellStyle name="Entrada 11 5" xfId="2042" xr:uid="{EE7229C3-9E86-483F-AF5F-C8CCC115945B}"/>
    <cellStyle name="Entrada 11 5 10" xfId="7524" xr:uid="{4D30A162-26EA-40B6-9870-35A08D3C2877}"/>
    <cellStyle name="Entrada 11 5 10 2" xfId="22632" xr:uid="{9CC11EA0-A34B-45D1-A810-EA3112884FA7}"/>
    <cellStyle name="Entrada 11 5 11" xfId="17267" xr:uid="{86B78575-BC68-4ED8-91A7-D48D03AD464D}"/>
    <cellStyle name="Entrada 11 5 2" xfId="2802" xr:uid="{EE9314FC-ACD3-4016-973A-890BFC54443B}"/>
    <cellStyle name="Entrada 11 5 2 2" xfId="5439" xr:uid="{6485C813-981D-47D1-9779-8A417F5C49DF}"/>
    <cellStyle name="Entrada 11 5 2 2 2" xfId="16418" xr:uid="{21F11061-604A-4E25-82E3-2AEC42A5FF14}"/>
    <cellStyle name="Entrada 11 5 2 2 2 2" xfId="31526" xr:uid="{46B69DAE-469E-4606-9D3A-91DD67C871C6}"/>
    <cellStyle name="Entrada 11 5 2 2 3" xfId="20547" xr:uid="{ACAF9EC8-F21F-4C47-8E8A-57257E8D7124}"/>
    <cellStyle name="Entrada 11 5 2 3" xfId="15604" xr:uid="{5C40AC4C-A666-4073-9167-69F041534FB0}"/>
    <cellStyle name="Entrada 11 5 2 3 2" xfId="30712" xr:uid="{11846097-3AB6-4A9F-BCB9-55D1173DAB27}"/>
    <cellStyle name="Entrada 11 5 2 4" xfId="17910" xr:uid="{F1598739-0F95-42EF-9AD5-0C6A0DE72424}"/>
    <cellStyle name="Entrada 11 5 3" xfId="3105" xr:uid="{CE8E982F-A1D0-4886-A8B8-8041ECF33B77}"/>
    <cellStyle name="Entrada 11 5 3 2" xfId="5742" xr:uid="{59A832CC-19D1-4680-95FE-ECB33D4DD204}"/>
    <cellStyle name="Entrada 11 5 3 2 2" xfId="12053" xr:uid="{8FEC4888-F146-4FB8-8309-2F193D0DC7B2}"/>
    <cellStyle name="Entrada 11 5 3 2 2 2" xfId="27161" xr:uid="{91AE908E-2A48-4CC9-8775-0C8865E7AAC2}"/>
    <cellStyle name="Entrada 11 5 3 2 3" xfId="7952" xr:uid="{10E0491F-4427-46C8-B0BC-706C7B3D84E0}"/>
    <cellStyle name="Entrada 11 5 3 2 3 2" xfId="23060" xr:uid="{2B85420F-D5D8-4A0A-914C-3A327DD14851}"/>
    <cellStyle name="Entrada 11 5 3 2 4" xfId="20850" xr:uid="{BAB96D0D-FBF7-4D9D-82DB-A235ED1FF8C3}"/>
    <cellStyle name="Entrada 11 5 3 3" xfId="9487" xr:uid="{2DA9EB08-D781-4298-951B-4CE961C6D5E4}"/>
    <cellStyle name="Entrada 11 5 3 3 2" xfId="24595" xr:uid="{FE190DC3-69FA-4D11-B604-67D4CEF963EC}"/>
    <cellStyle name="Entrada 11 5 3 4" xfId="11675" xr:uid="{2F9E28D8-53B0-40B2-912E-CAFD29089343}"/>
    <cellStyle name="Entrada 11 5 3 4 2" xfId="26783" xr:uid="{379B20BF-9584-4753-90F9-81C78E257AFA}"/>
    <cellStyle name="Entrada 11 5 3 5" xfId="18213" xr:uid="{D30DA757-9DAA-461C-BA78-838A10B9C3E2}"/>
    <cellStyle name="Entrada 11 5 4" xfId="3431" xr:uid="{4957CD1E-6BA3-484F-B62E-AAB898361465}"/>
    <cellStyle name="Entrada 11 5 4 2" xfId="6068" xr:uid="{DFBB07F9-AA65-445D-A35E-2A53D707CA70}"/>
    <cellStyle name="Entrada 11 5 4 2 2" xfId="12379" xr:uid="{A29C60E5-5851-4302-924B-3300AA23AE92}"/>
    <cellStyle name="Entrada 11 5 4 2 2 2" xfId="27487" xr:uid="{DFE95876-DB95-4309-BA87-B098A7EEE2B4}"/>
    <cellStyle name="Entrada 11 5 4 2 3" xfId="13468" xr:uid="{F6C565B7-79A3-4AFC-8BFE-7745166E375E}"/>
    <cellStyle name="Entrada 11 5 4 2 3 2" xfId="28576" xr:uid="{AE3B1A15-31C0-4A4A-8163-A2FC41131D5D}"/>
    <cellStyle name="Entrada 11 5 4 2 4" xfId="21176" xr:uid="{5160BC1E-CCF2-46AE-8020-76D6D04C75A0}"/>
    <cellStyle name="Entrada 11 5 4 3" xfId="9813" xr:uid="{158AAB58-FF14-49C8-A2FF-C62525613FF8}"/>
    <cellStyle name="Entrada 11 5 4 3 2" xfId="24921" xr:uid="{3665D682-8427-4AF4-8A79-BA224A5CD6F6}"/>
    <cellStyle name="Entrada 11 5 4 4" xfId="16079" xr:uid="{17BCA549-994F-47A1-97FA-495FB7A35158}"/>
    <cellStyle name="Entrada 11 5 4 4 2" xfId="31187" xr:uid="{DB4DB38C-B786-4EFB-88EC-4826F8F4C684}"/>
    <cellStyle name="Entrada 11 5 4 5" xfId="18539" xr:uid="{C465B709-128D-4E08-B785-CA4D68920E6B}"/>
    <cellStyle name="Entrada 11 5 5" xfId="3737" xr:uid="{E7A1174C-EF19-49C0-B848-2BBECC1EFA3D}"/>
    <cellStyle name="Entrada 11 5 5 2" xfId="6374" xr:uid="{1624690D-A088-4931-A639-F03B3690B788}"/>
    <cellStyle name="Entrada 11 5 5 2 2" xfId="12685" xr:uid="{9B0366DB-E494-4A52-803F-F22745CA8888}"/>
    <cellStyle name="Entrada 11 5 5 2 2 2" xfId="27793" xr:uid="{3F6080A0-6912-4011-A411-0F584B2EA110}"/>
    <cellStyle name="Entrada 11 5 5 2 3" xfId="15823" xr:uid="{F9843475-A453-4F16-8DC7-4AD54BCCD81E}"/>
    <cellStyle name="Entrada 11 5 5 2 3 2" xfId="30931" xr:uid="{3B042C9A-A10D-4AC9-8E36-786C2B6423AA}"/>
    <cellStyle name="Entrada 11 5 5 2 4" xfId="21482" xr:uid="{B300CFD4-92C7-47E5-87E9-EEEE20C77498}"/>
    <cellStyle name="Entrada 11 5 5 3" xfId="10119" xr:uid="{4A83CD6F-05EF-4407-99E2-A5B6ED221DFE}"/>
    <cellStyle name="Entrada 11 5 5 3 2" xfId="25227" xr:uid="{2A1D2726-71E9-4738-BAC1-4943A267E605}"/>
    <cellStyle name="Entrada 11 5 5 4" xfId="16057" xr:uid="{2EF6ABA6-ACBA-421E-9068-9AC7146DC889}"/>
    <cellStyle name="Entrada 11 5 5 4 2" xfId="31165" xr:uid="{46932D0A-5C47-4951-9B7F-035BD33CA2B9}"/>
    <cellStyle name="Entrada 11 5 5 5" xfId="18845" xr:uid="{DA2C6AE3-779B-4946-AF4A-F64624C9B7F0}"/>
    <cellStyle name="Entrada 11 5 6" xfId="4114" xr:uid="{BAAC2346-5D6F-43DD-820D-B3632E967B81}"/>
    <cellStyle name="Entrada 11 5 6 2" xfId="6751" xr:uid="{9D76E517-6ADC-4251-B8E2-FCC763771F26}"/>
    <cellStyle name="Entrada 11 5 6 2 2" xfId="13062" xr:uid="{07FF615B-012D-43F1-AC35-5AD1106B0432}"/>
    <cellStyle name="Entrada 11 5 6 2 2 2" xfId="28170" xr:uid="{2C78FC9D-32BD-4BFA-875A-1D0714D2E44C}"/>
    <cellStyle name="Entrada 11 5 6 2 3" xfId="16736" xr:uid="{1A39879A-DD89-463A-ABCD-225D69FD030B}"/>
    <cellStyle name="Entrada 11 5 6 2 3 2" xfId="31844" xr:uid="{590E162B-5A2C-4E81-AB4D-672685818248}"/>
    <cellStyle name="Entrada 11 5 6 2 4" xfId="21859" xr:uid="{57295D19-2426-471C-948B-893684C05011}"/>
    <cellStyle name="Entrada 11 5 6 3" xfId="10496" xr:uid="{725BED93-8EB9-4812-99E7-ADF34286FBA0}"/>
    <cellStyle name="Entrada 11 5 6 3 2" xfId="25604" xr:uid="{66150129-22C7-46BC-8FB6-3AF5DF5EFCAF}"/>
    <cellStyle name="Entrada 11 5 6 4" xfId="14586" xr:uid="{4E3AC18C-07F4-48B5-BAC5-9636A7818737}"/>
    <cellStyle name="Entrada 11 5 6 4 2" xfId="29694" xr:uid="{F25BA2B4-5A24-4875-8BCF-B94D2E661341}"/>
    <cellStyle name="Entrada 11 5 6 5" xfId="19222" xr:uid="{D07A9A8F-DDAB-4EEF-B1E5-C8D6C82C5366}"/>
    <cellStyle name="Entrada 11 5 7" xfId="4679" xr:uid="{B8B5B5A5-41E9-4971-BDBA-6FA171C01A1A}"/>
    <cellStyle name="Entrada 11 5 7 2" xfId="11061" xr:uid="{3166615C-F3E6-486D-A41C-7FA6025E1961}"/>
    <cellStyle name="Entrada 11 5 7 2 2" xfId="26169" xr:uid="{E8B8575F-BC2C-4FE1-BAD1-62B1C27DC544}"/>
    <cellStyle name="Entrada 11 5 7 3" xfId="13408" xr:uid="{48849854-AE2E-4942-9BFD-D056191CE80B}"/>
    <cellStyle name="Entrada 11 5 7 3 2" xfId="28516" xr:uid="{9C1EC443-DBE8-4C5D-B1B7-7FF82B813781}"/>
    <cellStyle name="Entrada 11 5 7 4" xfId="19787" xr:uid="{1CEFCB7F-BB11-455E-86B4-3758ED273219}"/>
    <cellStyle name="Entrada 11 5 8" xfId="8540" xr:uid="{B6736761-BAEE-48C0-91F9-8F028E9CDA74}"/>
    <cellStyle name="Entrada 11 5 8 2" xfId="23648" xr:uid="{AF242D02-0691-4AB4-A62B-8D17EC634FC5}"/>
    <cellStyle name="Entrada 11 5 9" xfId="15920" xr:uid="{0788E1A7-B1EC-4E83-8C08-124900CFC9E0}"/>
    <cellStyle name="Entrada 11 5 9 2" xfId="31028" xr:uid="{23BD11F3-3815-4062-BAE2-01473D0BBC4D}"/>
    <cellStyle name="Entrada 12" xfId="1144" xr:uid="{00000000-0005-0000-0000-00007A040000}"/>
    <cellStyle name="Entrada 12 2" xfId="1860" xr:uid="{1C3BFF1E-A155-4644-95FB-1E379C8FCB85}"/>
    <cellStyle name="Entrada 12 2 10" xfId="8361" xr:uid="{3C7C32E7-5D74-4F9C-AABE-77A8AFA9A8E8}"/>
    <cellStyle name="Entrada 12 2 10 2" xfId="23469" xr:uid="{F81F331B-9DAA-40D5-9A63-F7B0BF32F554}"/>
    <cellStyle name="Entrada 12 2 11" xfId="16043" xr:uid="{520F9CB2-938F-4232-9390-B147B45417EA}"/>
    <cellStyle name="Entrada 12 2 11 2" xfId="31151" xr:uid="{549452C3-9BF9-4118-8088-456AAE1F6A35}"/>
    <cellStyle name="Entrada 12 2 12" xfId="14085" xr:uid="{E0194FA0-47F6-437E-89B5-5DE67B11A047}"/>
    <cellStyle name="Entrada 12 2 12 2" xfId="29193" xr:uid="{746D2E4D-290E-4DD2-92AD-5C6D23D4B93C}"/>
    <cellStyle name="Entrada 12 2 13" xfId="17085" xr:uid="{0B91A7E3-7BBC-4CA9-9FAF-384B7C601124}"/>
    <cellStyle name="Entrada 12 2 2" xfId="2420" xr:uid="{2044D4CF-479A-4E41-B075-0C7B45A63499}"/>
    <cellStyle name="Entrada 12 2 2 2" xfId="5057" xr:uid="{F1BA124C-9815-461B-855A-082D41DB90CD}"/>
    <cellStyle name="Entrada 12 2 2 2 2" xfId="11421" xr:uid="{E7DC3B5B-08F2-4DC2-8D2B-B86FF1403C40}"/>
    <cellStyle name="Entrada 12 2 2 2 2 2" xfId="26529" xr:uid="{26E2DC1E-7F18-40E6-9605-29865B4C697D}"/>
    <cellStyle name="Entrada 12 2 2 2 3" xfId="14030" xr:uid="{6E3EAC9B-B20D-46C0-A452-31D9A313F9C0}"/>
    <cellStyle name="Entrada 12 2 2 2 3 2" xfId="29138" xr:uid="{2363F038-3FAF-484F-B98A-00E978C3B6E9}"/>
    <cellStyle name="Entrada 12 2 2 2 4" xfId="20165" xr:uid="{C3F04153-A669-45D1-9896-D92EE9058DF1}"/>
    <cellStyle name="Entrada 12 2 2 3" xfId="8887" xr:uid="{CA5310B9-E45E-425E-8810-93C0591427FD}"/>
    <cellStyle name="Entrada 12 2 2 3 2" xfId="23995" xr:uid="{662D4B98-1CA4-4F4A-924A-AFAC4DB2DACF}"/>
    <cellStyle name="Entrada 12 2 3" xfId="2200" xr:uid="{E99D64F5-24C2-4136-A8AE-D62E0B892039}"/>
    <cellStyle name="Entrada 12 2 3 2" xfId="4837" xr:uid="{E4010FA7-9532-459A-83E9-1542C97D968A}"/>
    <cellStyle name="Entrada 12 2 3 2 2" xfId="14501" xr:uid="{8B7495CF-3631-4E6B-AEA7-46C7BAF8F020}"/>
    <cellStyle name="Entrada 12 2 3 2 2 2" xfId="29609" xr:uid="{6C63C367-826D-4A0B-AB53-935289E88346}"/>
    <cellStyle name="Entrada 12 2 3 2 3" xfId="19945" xr:uid="{1374F7D5-6BF3-4B84-8120-67308C678FD1}"/>
    <cellStyle name="Entrada 12 2 3 3" xfId="7773" xr:uid="{5BE979FC-59A8-4FB6-9DFD-B38B62584A7D}"/>
    <cellStyle name="Entrada 12 2 3 3 2" xfId="22881" xr:uid="{DAB917A2-3674-4905-BAB6-8CE619A63058}"/>
    <cellStyle name="Entrada 12 2 3 4" xfId="17425" xr:uid="{844F6FE7-28A4-49F4-9707-EE5DFBD7872D}"/>
    <cellStyle name="Entrada 12 2 4" xfId="2954" xr:uid="{CD41A412-D794-4566-98B1-FFA789F07BCC}"/>
    <cellStyle name="Entrada 12 2 4 2" xfId="5591" xr:uid="{90AC553B-152C-4F9D-8F2A-A4C98D069E72}"/>
    <cellStyle name="Entrada 12 2 4 2 2" xfId="11902" xr:uid="{3678EA8E-2FF4-4C4B-9AD7-EB4C01896E88}"/>
    <cellStyle name="Entrada 12 2 4 2 2 2" xfId="27010" xr:uid="{A64AA1F2-D28A-4034-AAD5-23F1D0ADD9EF}"/>
    <cellStyle name="Entrada 12 2 4 2 3" xfId="14732" xr:uid="{2AD67557-2F0A-4CD5-9A54-E225AE1258D4}"/>
    <cellStyle name="Entrada 12 2 4 2 3 2" xfId="29840" xr:uid="{1CD63D32-E472-4798-BC0C-4E7F239E68E9}"/>
    <cellStyle name="Entrada 12 2 4 2 4" xfId="20699" xr:uid="{C37CD30C-9B8D-46D0-BC31-9F68598BA00E}"/>
    <cellStyle name="Entrada 12 2 4 3" xfId="9336" xr:uid="{E779DBC5-28BE-453C-9AF8-7D233570C066}"/>
    <cellStyle name="Entrada 12 2 4 3 2" xfId="24444" xr:uid="{26C0E1A8-B55B-455C-9927-A9C2E296F3A2}"/>
    <cellStyle name="Entrada 12 2 4 4" xfId="9160" xr:uid="{174E59ED-A472-42B7-882E-F7435AFDEF84}"/>
    <cellStyle name="Entrada 12 2 4 4 2" xfId="24268" xr:uid="{FF392BC0-E915-4C96-A11D-8338AC1E3D1C}"/>
    <cellStyle name="Entrada 12 2 4 5" xfId="18062" xr:uid="{F0383E43-FF91-4E01-8A07-1EB82602652C}"/>
    <cellStyle name="Entrada 12 2 5" xfId="3280" xr:uid="{1DA8B2F0-2AB7-446D-8B91-325BD1AC877C}"/>
    <cellStyle name="Entrada 12 2 5 2" xfId="5917" xr:uid="{A07AC0F9-0A56-4F88-B4A7-67E7540B1737}"/>
    <cellStyle name="Entrada 12 2 5 2 2" xfId="12228" xr:uid="{9809546A-6255-478A-88D3-DAC6B0474784}"/>
    <cellStyle name="Entrada 12 2 5 2 2 2" xfId="27336" xr:uid="{FF624C21-F63A-4C6E-9EEF-1BACFC71E2F9}"/>
    <cellStyle name="Entrada 12 2 5 2 3" xfId="14419" xr:uid="{46DF147D-48E1-4EFB-90D6-D30C545D7917}"/>
    <cellStyle name="Entrada 12 2 5 2 3 2" xfId="29527" xr:uid="{5805EC04-8375-450B-83F1-CDEBBD01058F}"/>
    <cellStyle name="Entrada 12 2 5 2 4" xfId="21025" xr:uid="{137E9CEB-C82F-4AC2-8B3A-1563B9ABFA13}"/>
    <cellStyle name="Entrada 12 2 5 3" xfId="9662" xr:uid="{F3EFC945-EFB0-41F7-9D94-E7729BBFC37E}"/>
    <cellStyle name="Entrada 12 2 5 3 2" xfId="24770" xr:uid="{8E877791-CF89-48DD-9294-52D3B519E7EE}"/>
    <cellStyle name="Entrada 12 2 5 4" xfId="16178" xr:uid="{11018444-1611-46EF-9ECA-C6C79E94193C}"/>
    <cellStyle name="Entrada 12 2 5 4 2" xfId="31286" xr:uid="{BD0EA649-0884-4B15-8B8C-12BE707A4500}"/>
    <cellStyle name="Entrada 12 2 5 5" xfId="18388" xr:uid="{D1BC9CF0-5C53-4F62-9740-9CE24787F16A}"/>
    <cellStyle name="Entrada 12 2 6" xfId="3586" xr:uid="{F1DDF74A-E6F6-4B37-B520-F14F67D53E0C}"/>
    <cellStyle name="Entrada 12 2 6 2" xfId="6223" xr:uid="{48857A64-27D1-4F62-A807-793461224A9E}"/>
    <cellStyle name="Entrada 12 2 6 2 2" xfId="12534" xr:uid="{A70C1EDF-73FE-4F28-9506-9314BBAB42D3}"/>
    <cellStyle name="Entrada 12 2 6 2 2 2" xfId="27642" xr:uid="{101A8758-C664-4FB6-A60F-D879F2D2BB1A}"/>
    <cellStyle name="Entrada 12 2 6 2 3" xfId="16534" xr:uid="{FD0BCB30-C8EE-449C-85B1-1FE90554FC3B}"/>
    <cellStyle name="Entrada 12 2 6 2 3 2" xfId="31642" xr:uid="{8EF7B28A-6E38-48F3-A4B2-0D0ABC133F89}"/>
    <cellStyle name="Entrada 12 2 6 2 4" xfId="21331" xr:uid="{4DB82B86-0A5D-4644-AC4E-D74BFF7F832C}"/>
    <cellStyle name="Entrada 12 2 6 3" xfId="9968" xr:uid="{5A1AC8A7-6AF1-4C63-B726-B49D5853ECE9}"/>
    <cellStyle name="Entrada 12 2 6 3 2" xfId="25076" xr:uid="{CC4BBF1A-443C-4165-A48F-E3F2C6C9298E}"/>
    <cellStyle name="Entrada 12 2 6 4" xfId="13849" xr:uid="{9B4E217E-7743-4884-B684-E0175A181C1D}"/>
    <cellStyle name="Entrada 12 2 6 4 2" xfId="28957" xr:uid="{8DEAE9F3-03DA-43D5-9865-4370C86FC2B3}"/>
    <cellStyle name="Entrada 12 2 6 5" xfId="18694" xr:uid="{AB663A30-0C77-4861-9F5D-FF7547871220}"/>
    <cellStyle name="Entrada 12 2 7" xfId="3932" xr:uid="{90EAC5A2-B8C9-4703-B330-FB922AAAAD9F}"/>
    <cellStyle name="Entrada 12 2 7 2" xfId="6569" xr:uid="{6382DF23-91B3-4304-B499-54D4DB4E6915}"/>
    <cellStyle name="Entrada 12 2 7 2 2" xfId="12880" xr:uid="{F52B6635-EDA7-41D0-AFE2-CA26C2EB6169}"/>
    <cellStyle name="Entrada 12 2 7 2 2 2" xfId="27988" xr:uid="{7B1D6B17-D1FA-48E0-B184-96F188953AB4}"/>
    <cellStyle name="Entrada 12 2 7 2 3" xfId="16585" xr:uid="{4ABFFB58-91A5-4B8C-9D76-F74319CE0E26}"/>
    <cellStyle name="Entrada 12 2 7 2 3 2" xfId="31693" xr:uid="{CB80F8E9-EFE1-4184-B699-1C0374FE8DE3}"/>
    <cellStyle name="Entrada 12 2 7 2 4" xfId="21677" xr:uid="{EC3D8988-5CAA-4F11-9EAB-C0D6E468D42B}"/>
    <cellStyle name="Entrada 12 2 7 3" xfId="10314" xr:uid="{31BE6809-4743-4FDE-8D54-CAC7EFF07A22}"/>
    <cellStyle name="Entrada 12 2 7 3 2" xfId="25422" xr:uid="{D88D85F6-D3F4-4E52-AB45-60CD56FA1F34}"/>
    <cellStyle name="Entrada 12 2 7 4" xfId="15251" xr:uid="{3E111D06-B0CC-4819-843B-EDAB04419D27}"/>
    <cellStyle name="Entrada 12 2 7 4 2" xfId="30359" xr:uid="{B36298A4-66AC-4BE8-8969-CE5B7C08E5A7}"/>
    <cellStyle name="Entrada 12 2 7 5" xfId="19040" xr:uid="{14CB912F-03CE-4607-BD51-5476F2C9382A}"/>
    <cellStyle name="Entrada 12 2 8" xfId="4279" xr:uid="{B834E443-83D4-4179-A7E2-BC6E4BC18E47}"/>
    <cellStyle name="Entrada 12 2 8 2" xfId="6916" xr:uid="{08BFD429-9A79-490F-A9B8-A7514450771E}"/>
    <cellStyle name="Entrada 12 2 8 2 2" xfId="13227" xr:uid="{62B031F7-6C81-4916-A4C7-22CBA157C31C}"/>
    <cellStyle name="Entrada 12 2 8 2 2 2" xfId="28335" xr:uid="{D9DEC0D0-0947-4BCB-A83D-3452F7333738}"/>
    <cellStyle name="Entrada 12 2 8 2 3" xfId="16891" xr:uid="{A63C1005-FE4F-4AC3-BC56-30F8F5A338BD}"/>
    <cellStyle name="Entrada 12 2 8 2 3 2" xfId="31999" xr:uid="{E870AE92-E105-4611-A95B-3E6240CB5235}"/>
    <cellStyle name="Entrada 12 2 8 2 4" xfId="22024" xr:uid="{628658A9-E604-4562-9930-FF5AC4B4DC63}"/>
    <cellStyle name="Entrada 12 2 8 3" xfId="10661" xr:uid="{DADDF8FE-F7E0-41E0-AC00-0906735E7EC1}"/>
    <cellStyle name="Entrada 12 2 8 3 2" xfId="25769" xr:uid="{755BAF6D-8AAA-4C24-B0BE-3EF38EC10A84}"/>
    <cellStyle name="Entrada 12 2 8 4" xfId="15852" xr:uid="{307A0746-599B-43C4-A044-DCC86673CD88}"/>
    <cellStyle name="Entrada 12 2 8 4 2" xfId="30960" xr:uid="{4087EC9A-54B9-4386-BFB4-94B5BB11C822}"/>
    <cellStyle name="Entrada 12 2 8 5" xfId="19387" xr:uid="{4CB198F7-DC46-47F0-AB15-F90C3BBB8ABA}"/>
    <cellStyle name="Entrada 12 2 9" xfId="4497" xr:uid="{539BCD24-5912-489A-888E-BC544E151EF9}"/>
    <cellStyle name="Entrada 12 2 9 2" xfId="10879" xr:uid="{6845435C-E30A-4F75-8675-A8FD259D47A7}"/>
    <cellStyle name="Entrada 12 2 9 2 2" xfId="25987" xr:uid="{6A4EA4A7-225D-4907-A861-6A21A4A9E111}"/>
    <cellStyle name="Entrada 12 2 9 3" xfId="15312" xr:uid="{EF7F9F9B-8C80-4F79-8247-E64FA59DCE14}"/>
    <cellStyle name="Entrada 12 2 9 3 2" xfId="30420" xr:uid="{6E9EAFE4-7880-4C99-AC31-4E3D7DD94DC4}"/>
    <cellStyle name="Entrada 12 2 9 4" xfId="19605" xr:uid="{653BD5D0-DAC6-4371-BAE3-20BF52A24DB1}"/>
    <cellStyle name="Entrada 12 3" xfId="1843" xr:uid="{EFEDBD54-68A1-4D93-A7CD-A509AFF21782}"/>
    <cellStyle name="Entrada 12 3 10" xfId="13641" xr:uid="{F2EAA215-4752-4A95-96B9-FE1B5DD1B4CA}"/>
    <cellStyle name="Entrada 12 3 10 2" xfId="28749" xr:uid="{1A841610-AB28-47D2-B34B-F390C12E5339}"/>
    <cellStyle name="Entrada 12 3 11" xfId="14660" xr:uid="{2F00B856-7E90-4C95-A172-FD1C3F0FC10D}"/>
    <cellStyle name="Entrada 12 3 11 2" xfId="29768" xr:uid="{F98958E0-A358-4725-A438-A05A105BB860}"/>
    <cellStyle name="Entrada 12 3 12" xfId="17068" xr:uid="{5FAB8AC6-7AFE-4FD7-942F-25F1C299EBAB}"/>
    <cellStyle name="Entrada 12 3 2" xfId="2403" xr:uid="{E25B0455-E4A1-45D8-928F-C95A9FF53F48}"/>
    <cellStyle name="Entrada 12 3 2 2" xfId="5040" xr:uid="{434B2BBA-65A9-441D-A589-E0712333418C}"/>
    <cellStyle name="Entrada 12 3 2 2 2" xfId="11404" xr:uid="{7C1EDEB4-DA61-47F6-832D-2CA57D771780}"/>
    <cellStyle name="Entrada 12 3 2 2 2 2" xfId="26512" xr:uid="{CC840D15-BF65-409F-8C1D-AF7E79B128E0}"/>
    <cellStyle name="Entrada 12 3 2 2 3" xfId="13768" xr:uid="{78EE4714-B720-4943-B170-864416B05977}"/>
    <cellStyle name="Entrada 12 3 2 2 3 2" xfId="28876" xr:uid="{790F9390-1F88-4ACC-BF4B-285FC5719463}"/>
    <cellStyle name="Entrada 12 3 2 2 4" xfId="20148" xr:uid="{67A071D7-33FD-4A0F-9E77-7E2BD89A135C}"/>
    <cellStyle name="Entrada 12 3 2 3" xfId="8870" xr:uid="{6FE201CB-C53C-44A9-99E2-B0C854407911}"/>
    <cellStyle name="Entrada 12 3 2 3 2" xfId="23978" xr:uid="{B07A5973-A292-4060-ACB0-0FAD8D2F95A9}"/>
    <cellStyle name="Entrada 12 3 2 4" xfId="15142" xr:uid="{28866325-8F67-4EB3-AC0A-F357FB893446}"/>
    <cellStyle name="Entrada 12 3 2 4 2" xfId="30250" xr:uid="{CF11D145-7049-4A0E-929D-52FD474636BA}"/>
    <cellStyle name="Entrada 12 3 2 5" xfId="14753" xr:uid="{ED997ACC-FD73-4514-A52F-C49D8E0D7756}"/>
    <cellStyle name="Entrada 12 3 2 5 2" xfId="29861" xr:uid="{BD5415A4-C996-4799-8523-CEBABB0FB6CA}"/>
    <cellStyle name="Entrada 12 3 2 6" xfId="17594" xr:uid="{06A115EE-C86B-4017-BE1C-4442B795CB19}"/>
    <cellStyle name="Entrada 12 3 3" xfId="2217" xr:uid="{0866A24D-3D35-4E61-9D41-2239BCE867C9}"/>
    <cellStyle name="Entrada 12 3 3 2" xfId="4854" xr:uid="{714E2777-2F8E-40AC-878C-14F598C35E4D}"/>
    <cellStyle name="Entrada 12 3 3 2 2" xfId="15884" xr:uid="{B295B902-0B5C-42B1-9018-F7A7099934FC}"/>
    <cellStyle name="Entrada 12 3 3 2 2 2" xfId="30992" xr:uid="{8C9A77A5-B03D-4FAB-B809-36096C9D1454}"/>
    <cellStyle name="Entrada 12 3 3 2 3" xfId="19962" xr:uid="{1E8F279B-415E-4C3C-9573-2BA7287BE828}"/>
    <cellStyle name="Entrada 12 3 3 3" xfId="15987" xr:uid="{85775373-CA7A-4366-97EF-F58BFFCD3BE6}"/>
    <cellStyle name="Entrada 12 3 3 3 2" xfId="31095" xr:uid="{9F7A2B7E-280F-47D8-8103-A18F9FE0BFC5}"/>
    <cellStyle name="Entrada 12 3 3 4" xfId="17442" xr:uid="{E8E2F205-9965-4357-A900-19C0F141F6B5}"/>
    <cellStyle name="Entrada 12 3 4" xfId="2937" xr:uid="{27B09125-3AE5-4F54-8BD4-B873C3715A02}"/>
    <cellStyle name="Entrada 12 3 4 2" xfId="5574" xr:uid="{BB7DA342-36B0-47E7-9B2F-0A8C63572356}"/>
    <cellStyle name="Entrada 12 3 4 2 2" xfId="11885" xr:uid="{B57CE4DB-7374-41C5-8971-1A80609086A4}"/>
    <cellStyle name="Entrada 12 3 4 2 2 2" xfId="26993" xr:uid="{BB60A0E7-E22B-4951-B2E6-F6C24A5B3318}"/>
    <cellStyle name="Entrada 12 3 4 2 3" xfId="9212" xr:uid="{7B3C3757-69A9-4B7B-82E9-E1528E0E85C4}"/>
    <cellStyle name="Entrada 12 3 4 2 3 2" xfId="24320" xr:uid="{CE522A4C-8A0D-4ED4-A7F7-8A85E3011ABC}"/>
    <cellStyle name="Entrada 12 3 4 2 4" xfId="20682" xr:uid="{4F42946D-9590-494F-B6B4-796A14E5D7C5}"/>
    <cellStyle name="Entrada 12 3 4 3" xfId="9319" xr:uid="{5E5C8F87-91D1-41B9-8587-C01E01364F54}"/>
    <cellStyle name="Entrada 12 3 4 3 2" xfId="24427" xr:uid="{BCC786E3-7F8D-4760-A8CC-D48BDFD2E09E}"/>
    <cellStyle name="Entrada 12 3 4 4" xfId="16396" xr:uid="{0C928567-4DE5-4BE8-BABE-735B22DCC858}"/>
    <cellStyle name="Entrada 12 3 4 4 2" xfId="31504" xr:uid="{AF5CD3AE-C79C-42DA-89EB-BC89B193AC28}"/>
    <cellStyle name="Entrada 12 3 4 5" xfId="18045" xr:uid="{4C373292-627B-4FB3-84EB-09B7AB46D5C9}"/>
    <cellStyle name="Entrada 12 3 5" xfId="3263" xr:uid="{65B17E26-8377-42AB-9198-9AA365D86328}"/>
    <cellStyle name="Entrada 12 3 5 2" xfId="5900" xr:uid="{9012D35A-BFFC-4070-BDF4-F620509BC65F}"/>
    <cellStyle name="Entrada 12 3 5 2 2" xfId="12211" xr:uid="{C3DC59C7-9159-4861-A4D8-ECBC71105C0D}"/>
    <cellStyle name="Entrada 12 3 5 2 2 2" xfId="27319" xr:uid="{8AA26774-25AB-4ADB-8A90-2CCD702A16AC}"/>
    <cellStyle name="Entrada 12 3 5 2 3" xfId="15685" xr:uid="{D74F89BF-C32B-44A2-B26A-C2B753EEFD3A}"/>
    <cellStyle name="Entrada 12 3 5 2 3 2" xfId="30793" xr:uid="{9EB2C70F-FEB3-4E81-85D9-92408BBFC909}"/>
    <cellStyle name="Entrada 12 3 5 2 4" xfId="21008" xr:uid="{35AF2AD3-04B5-4498-89BD-E04CA4BB61C4}"/>
    <cellStyle name="Entrada 12 3 5 3" xfId="9645" xr:uid="{2962C98D-E31F-4731-8589-D46D0F4546AD}"/>
    <cellStyle name="Entrada 12 3 5 3 2" xfId="24753" xr:uid="{EA13EEEE-F996-4F8A-95DE-A9CF14BB325C}"/>
    <cellStyle name="Entrada 12 3 5 4" xfId="7781" xr:uid="{64D0D2F2-39C7-458E-93E8-93CD2F424C15}"/>
    <cellStyle name="Entrada 12 3 5 4 2" xfId="22889" xr:uid="{CD4DF957-1746-47A3-99E3-7096755BA0FA}"/>
    <cellStyle name="Entrada 12 3 5 5" xfId="18371" xr:uid="{3A836292-1C33-451E-93B5-A8DE031B4298}"/>
    <cellStyle name="Entrada 12 3 6" xfId="3569" xr:uid="{B7AAC7DA-D612-411F-8836-FBD8A16D09D8}"/>
    <cellStyle name="Entrada 12 3 6 2" xfId="6206" xr:uid="{12FB7992-6F74-49C5-A5C7-2DD0CF35F28A}"/>
    <cellStyle name="Entrada 12 3 6 2 2" xfId="12517" xr:uid="{BAC00CB0-F2C8-46A4-A870-4C273AB83761}"/>
    <cellStyle name="Entrada 12 3 6 2 2 2" xfId="27625" xr:uid="{DD44FBF9-2529-4CB6-9A8E-D2B51E11CA50}"/>
    <cellStyle name="Entrada 12 3 6 2 3" xfId="16532" xr:uid="{86824BD5-8E5B-4346-82D2-192E5981D7DD}"/>
    <cellStyle name="Entrada 12 3 6 2 3 2" xfId="31640" xr:uid="{6117A3DF-3849-4D89-9A6A-3C4D1A3A3A0A}"/>
    <cellStyle name="Entrada 12 3 6 2 4" xfId="21314" xr:uid="{848CF0C6-3C69-4AD8-A61F-BCC9CE6B250A}"/>
    <cellStyle name="Entrada 12 3 6 3" xfId="9951" xr:uid="{37324F3E-2EBA-49C8-94E4-B4EDE73111F2}"/>
    <cellStyle name="Entrada 12 3 6 3 2" xfId="25059" xr:uid="{BFF8E2B3-1949-4EE9-8A90-B432D959A74F}"/>
    <cellStyle name="Entrada 12 3 6 4" xfId="15171" xr:uid="{AD5B7ABA-9179-457C-8F6A-645EE18CAF92}"/>
    <cellStyle name="Entrada 12 3 6 4 2" xfId="30279" xr:uid="{970C3503-DE4C-4BE3-A7C2-8AB0268EE808}"/>
    <cellStyle name="Entrada 12 3 6 5" xfId="18677" xr:uid="{0C2D5258-A2CB-4D6A-9878-2EC1AC91B97E}"/>
    <cellStyle name="Entrada 12 3 7" xfId="3915" xr:uid="{2E774507-0287-42A6-A029-D17D00F7F052}"/>
    <cellStyle name="Entrada 12 3 7 2" xfId="6552" xr:uid="{8E89FEBF-5F28-44BF-B283-1C024874F9B1}"/>
    <cellStyle name="Entrada 12 3 7 2 2" xfId="12863" xr:uid="{25630B3C-C0B7-4908-9916-6DCBBC9D4FB6}"/>
    <cellStyle name="Entrada 12 3 7 2 2 2" xfId="27971" xr:uid="{DF36F19A-2FF5-431D-959C-2705BE1B6BE9}"/>
    <cellStyle name="Entrada 12 3 7 2 3" xfId="14851" xr:uid="{52715C9C-F662-4D2A-9F28-16288A25017B}"/>
    <cellStyle name="Entrada 12 3 7 2 3 2" xfId="29959" xr:uid="{0E4CA472-0477-4B9B-990C-38426250A651}"/>
    <cellStyle name="Entrada 12 3 7 2 4" xfId="21660" xr:uid="{E895A834-D51A-497F-AFB8-672548D9D7D4}"/>
    <cellStyle name="Entrada 12 3 7 3" xfId="10297" xr:uid="{3B170801-AC9C-4AF2-832A-98D8AF89A469}"/>
    <cellStyle name="Entrada 12 3 7 3 2" xfId="25405" xr:uid="{5068BF16-129B-44B7-9001-9D44908D746E}"/>
    <cellStyle name="Entrada 12 3 7 4" xfId="16360" xr:uid="{49F0EEC5-DA84-40E6-9240-929BA4FA6C3D}"/>
    <cellStyle name="Entrada 12 3 7 4 2" xfId="31468" xr:uid="{7E2D2B08-AEEC-4512-9423-449C1DD348C6}"/>
    <cellStyle name="Entrada 12 3 7 5" xfId="19023" xr:uid="{0F74F384-A5A2-49D6-B252-57E57FC29C5F}"/>
    <cellStyle name="Entrada 12 3 8" xfId="4480" xr:uid="{0180CAB1-E941-45A1-8DDC-A6F03DF4B0DE}"/>
    <cellStyle name="Entrada 12 3 8 2" xfId="10862" xr:uid="{055B2C7C-3A77-41E1-B0D4-F1C54698A7D6}"/>
    <cellStyle name="Entrada 12 3 8 2 2" xfId="25970" xr:uid="{C0E4F1C9-5D0A-49E7-9AA0-8CF6A032E4E5}"/>
    <cellStyle name="Entrada 12 3 8 3" xfId="7698" xr:uid="{D1FBE275-F04C-4F5F-A757-1E981CF75266}"/>
    <cellStyle name="Entrada 12 3 8 3 2" xfId="22806" xr:uid="{E3331AC7-1F2A-41DE-93E3-EB60F8B9A362}"/>
    <cellStyle name="Entrada 12 3 8 4" xfId="19588" xr:uid="{28C75970-A132-45B0-9CC1-6E4095E7CAF3}"/>
    <cellStyle name="Entrada 12 3 9" xfId="8344" xr:uid="{005C3A6A-EF03-4715-9C16-A78E6AB6A091}"/>
    <cellStyle name="Entrada 12 3 9 2" xfId="23452" xr:uid="{FD32886F-8EF5-4818-A7CA-31E8EB08DE1B}"/>
    <cellStyle name="Entrada 12 4" xfId="2080" xr:uid="{E827625C-9088-4B12-81E6-376803B634ED}"/>
    <cellStyle name="Entrada 12 4 10" xfId="7786" xr:uid="{FB65421E-EAA8-4D53-89A2-E8EDC52A10A6}"/>
    <cellStyle name="Entrada 12 4 10 2" xfId="22894" xr:uid="{55E4BADC-930E-4E68-B33A-C7A1046B3E47}"/>
    <cellStyle name="Entrada 12 4 11" xfId="8180" xr:uid="{5E542A49-AD63-474B-AE48-C680C4764E1F}"/>
    <cellStyle name="Entrada 12 4 11 2" xfId="23288" xr:uid="{E70E6370-3102-47D9-B83A-0A5EE3218A2F}"/>
    <cellStyle name="Entrada 12 4 12" xfId="17305" xr:uid="{D2F4866B-9B50-4A2A-83CA-D76E7168C3FE}"/>
    <cellStyle name="Entrada 12 4 2" xfId="2570" xr:uid="{E2D90F06-9B45-47BA-9807-87F5A2C0290D}"/>
    <cellStyle name="Entrada 12 4 2 2" xfId="5207" xr:uid="{68980A7F-100D-419E-8B64-4DEA8AA1EB79}"/>
    <cellStyle name="Entrada 12 4 2 2 2" xfId="11571" xr:uid="{68BDAD36-BE87-40B5-997F-ADDBDEB4B349}"/>
    <cellStyle name="Entrada 12 4 2 2 2 2" xfId="26679" xr:uid="{5C04A81A-532E-4AC9-8C43-8E1A13C09626}"/>
    <cellStyle name="Entrada 12 4 2 2 3" xfId="16164" xr:uid="{AE527C7C-F9BB-4291-8A17-DE6A92AB72F2}"/>
    <cellStyle name="Entrada 12 4 2 2 3 2" xfId="31272" xr:uid="{E5CD942C-BE45-43EB-8C34-397802182BFA}"/>
    <cellStyle name="Entrada 12 4 2 2 4" xfId="20315" xr:uid="{B4A4A8A6-17AC-4A33-B834-DDFBFB6CF612}"/>
    <cellStyle name="Entrada 12 4 2 3" xfId="9037" xr:uid="{D02B0E4D-90FA-4A03-8458-92936406864D}"/>
    <cellStyle name="Entrada 12 4 2 3 2" xfId="24145" xr:uid="{B458F0A3-C904-4A0B-BFA0-E449AD6084B6}"/>
    <cellStyle name="Entrada 12 4 2 4" xfId="14754" xr:uid="{1B545CD3-A775-4DCB-AB78-A5385C9149C8}"/>
    <cellStyle name="Entrada 12 4 2 4 2" xfId="29862" xr:uid="{8970E85A-B738-4E13-8223-D51A7F1D256F}"/>
    <cellStyle name="Entrada 12 4 2 5" xfId="14579" xr:uid="{24544B70-0D83-4D00-928E-264399FC6062}"/>
    <cellStyle name="Entrada 12 4 2 5 2" xfId="29687" xr:uid="{2E89F473-F887-48A2-BF3F-DB5A2F6F2B5C}"/>
    <cellStyle name="Entrada 12 4 2 6" xfId="17678" xr:uid="{72E4668E-9B78-4E39-A3DB-89210AFD7A7C}"/>
    <cellStyle name="Entrada 12 4 3" xfId="2840" xr:uid="{216B1170-E4BD-42FC-8AD9-80A32316793C}"/>
    <cellStyle name="Entrada 12 4 3 2" xfId="5477" xr:uid="{9CF57E68-B984-43AE-8FEA-2C7B2A0EFB97}"/>
    <cellStyle name="Entrada 12 4 3 2 2" xfId="13631" xr:uid="{72B2F59D-5EDD-4E48-8C3A-72AC33DD91C0}"/>
    <cellStyle name="Entrada 12 4 3 2 2 2" xfId="28739" xr:uid="{A78807A2-3FB9-40E7-8551-6E69A2834D61}"/>
    <cellStyle name="Entrada 12 4 3 2 3" xfId="20585" xr:uid="{9BE24BB9-B7D6-49DA-B7E6-96ABB4E4699C}"/>
    <cellStyle name="Entrada 12 4 3 3" xfId="14987" xr:uid="{634DD684-610B-46E1-87A7-527EA8E1F621}"/>
    <cellStyle name="Entrada 12 4 3 3 2" xfId="30095" xr:uid="{DFC11A8C-C46C-4F96-B263-46398FC9C86A}"/>
    <cellStyle name="Entrada 12 4 3 4" xfId="17948" xr:uid="{A0CE46D0-C58E-4515-9395-7C8D31E91884}"/>
    <cellStyle name="Entrada 12 4 4" xfId="3143" xr:uid="{83B3C441-79BF-4B41-998E-3F22C5012859}"/>
    <cellStyle name="Entrada 12 4 4 2" xfId="5780" xr:uid="{407FA8E9-60E4-4D2E-B620-658E4CF60B62}"/>
    <cellStyle name="Entrada 12 4 4 2 2" xfId="12091" xr:uid="{C21652C6-A836-461B-816E-9155ED101049}"/>
    <cellStyle name="Entrada 12 4 4 2 2 2" xfId="27199" xr:uid="{C4E6D2BB-B307-4E06-8F59-EF3E9A6B0648}"/>
    <cellStyle name="Entrada 12 4 4 2 3" xfId="8221" xr:uid="{90A1DBD8-BC5F-47BD-B4BD-48CBB21DBB72}"/>
    <cellStyle name="Entrada 12 4 4 2 3 2" xfId="23329" xr:uid="{86187A64-F91F-4ABD-8378-79206F80CCC1}"/>
    <cellStyle name="Entrada 12 4 4 2 4" xfId="20888" xr:uid="{3EC54712-4E37-4CBF-8616-130367AFB1F6}"/>
    <cellStyle name="Entrada 12 4 4 3" xfId="9525" xr:uid="{8AB49E2B-00FF-4BC6-9CE7-1DCFE4606B8B}"/>
    <cellStyle name="Entrada 12 4 4 3 2" xfId="24633" xr:uid="{F163A24A-E796-412F-B844-A197400D1F6E}"/>
    <cellStyle name="Entrada 12 4 4 4" xfId="14096" xr:uid="{0277C4E2-40F4-46D5-BF4E-500CD9DB61CA}"/>
    <cellStyle name="Entrada 12 4 4 4 2" xfId="29204" xr:uid="{26B6DB4F-08C5-4B44-89E5-29CB7EE29BFD}"/>
    <cellStyle name="Entrada 12 4 4 5" xfId="18251" xr:uid="{E2FC0380-60DB-41BB-858B-7134A3D3201C}"/>
    <cellStyle name="Entrada 12 4 5" xfId="3469" xr:uid="{56707751-8754-4FA6-8384-5E13BE880B9C}"/>
    <cellStyle name="Entrada 12 4 5 2" xfId="6106" xr:uid="{5349D253-D25C-493B-BC28-516CD4147188}"/>
    <cellStyle name="Entrada 12 4 5 2 2" xfId="12417" xr:uid="{2F1CC9AF-FFC7-4FFF-97CE-9A18308AA338}"/>
    <cellStyle name="Entrada 12 4 5 2 2 2" xfId="27525" xr:uid="{28B452D2-9E76-4629-BF11-E8C7EE89A163}"/>
    <cellStyle name="Entrada 12 4 5 2 3" xfId="15684" xr:uid="{C3AF8BE7-1D5B-47C3-921D-41E9599A3ADA}"/>
    <cellStyle name="Entrada 12 4 5 2 3 2" xfId="30792" xr:uid="{45829F49-190C-4382-8B1D-699F93CF580A}"/>
    <cellStyle name="Entrada 12 4 5 2 4" xfId="21214" xr:uid="{7E8D382E-7114-4E7E-A257-73C8C2931D7E}"/>
    <cellStyle name="Entrada 12 4 5 3" xfId="9851" xr:uid="{1676DC2F-0D9A-49D4-944D-B220B49A0787}"/>
    <cellStyle name="Entrada 12 4 5 3 2" xfId="24959" xr:uid="{A56EDA2E-8DBD-445E-86A4-1A4C357341B2}"/>
    <cellStyle name="Entrada 12 4 5 4" xfId="16426" xr:uid="{CCA74D19-DCC6-48E9-B2B3-A445B7230305}"/>
    <cellStyle name="Entrada 12 4 5 4 2" xfId="31534" xr:uid="{C2BC576C-CAF8-44D6-A181-B5882D66CBFE}"/>
    <cellStyle name="Entrada 12 4 5 5" xfId="18577" xr:uid="{CA14F049-E8DF-43BC-B40B-EEB278796332}"/>
    <cellStyle name="Entrada 12 4 6" xfId="3775" xr:uid="{DA3270EC-D4AB-4971-8561-041171E4590B}"/>
    <cellStyle name="Entrada 12 4 6 2" xfId="6412" xr:uid="{8D7C29C8-FC31-435A-AB77-B8A05426F787}"/>
    <cellStyle name="Entrada 12 4 6 2 2" xfId="12723" xr:uid="{9CAE4785-10FA-40C2-B3B2-FCD3D8BC36DC}"/>
    <cellStyle name="Entrada 12 4 6 2 2 2" xfId="27831" xr:uid="{27800F5B-4259-42E8-89FC-4A30CF70A63B}"/>
    <cellStyle name="Entrada 12 4 6 2 3" xfId="14089" xr:uid="{10A869D4-BA96-4A5A-ABB6-4EF2CF086D45}"/>
    <cellStyle name="Entrada 12 4 6 2 3 2" xfId="29197" xr:uid="{E2904524-CD2E-40E5-8B02-624867B5DEF6}"/>
    <cellStyle name="Entrada 12 4 6 2 4" xfId="21520" xr:uid="{AC9B328F-F0D8-4269-8239-678BCA68CD4F}"/>
    <cellStyle name="Entrada 12 4 6 3" xfId="10157" xr:uid="{E09C54B8-AAF9-4BD6-8DF7-404789C85515}"/>
    <cellStyle name="Entrada 12 4 6 3 2" xfId="25265" xr:uid="{2B5C6071-80F6-489A-AA26-258CF101C395}"/>
    <cellStyle name="Entrada 12 4 6 4" xfId="15717" xr:uid="{65025648-825D-496A-B216-2ADECD754C50}"/>
    <cellStyle name="Entrada 12 4 6 4 2" xfId="30825" xr:uid="{4586969B-8607-48C3-B129-3AFBEACF5684}"/>
    <cellStyle name="Entrada 12 4 6 5" xfId="18883" xr:uid="{E389AEB2-1551-4DFF-97DF-C79EEDD8EB18}"/>
    <cellStyle name="Entrada 12 4 7" xfId="4152" xr:uid="{FC508715-6F5C-4E10-8D9E-D70DACCDF45A}"/>
    <cellStyle name="Entrada 12 4 7 2" xfId="6789" xr:uid="{E7F394C0-EE91-4466-88E7-4B9BE74A9B2F}"/>
    <cellStyle name="Entrada 12 4 7 2 2" xfId="13100" xr:uid="{8C6D87A8-9BFB-4E74-B641-596694E4D9FB}"/>
    <cellStyle name="Entrada 12 4 7 2 2 2" xfId="28208" xr:uid="{884E6F22-502F-45C5-8879-B9200B10449D}"/>
    <cellStyle name="Entrada 12 4 7 2 3" xfId="16774" xr:uid="{33FE290B-7446-49A6-9E58-CD3A85BB13A3}"/>
    <cellStyle name="Entrada 12 4 7 2 3 2" xfId="31882" xr:uid="{74EF3808-A6B6-4118-98BA-BE4EFB198CE9}"/>
    <cellStyle name="Entrada 12 4 7 2 4" xfId="21897" xr:uid="{95EE836F-8051-46DE-9E2A-EE11F96DA0E1}"/>
    <cellStyle name="Entrada 12 4 7 3" xfId="10534" xr:uid="{66420EB1-0A93-4024-A34A-1B49CB6B71F2}"/>
    <cellStyle name="Entrada 12 4 7 3 2" xfId="25642" xr:uid="{CDFAB284-214A-414A-B1DD-614FE4207938}"/>
    <cellStyle name="Entrada 12 4 7 4" xfId="13939" xr:uid="{7541BCC8-85EE-4FF4-B897-14219F206E75}"/>
    <cellStyle name="Entrada 12 4 7 4 2" xfId="29047" xr:uid="{E254953F-A220-42FF-B24B-B9C1828FA9A5}"/>
    <cellStyle name="Entrada 12 4 7 5" xfId="19260" xr:uid="{303E2608-FEAD-46C8-82B3-1EC425727042}"/>
    <cellStyle name="Entrada 12 4 8" xfId="4717" xr:uid="{4FF33DE0-B918-4DED-8DA6-E7199B5932FC}"/>
    <cellStyle name="Entrada 12 4 8 2" xfId="11099" xr:uid="{3337FAB1-8C6D-4DD8-9274-B09D2A65B44C}"/>
    <cellStyle name="Entrada 12 4 8 2 2" xfId="26207" xr:uid="{C0B6A919-13B5-421C-AAD4-A3C06127CCB4}"/>
    <cellStyle name="Entrada 12 4 8 3" xfId="7587" xr:uid="{02033E4B-1034-48D3-BFB9-251171347AB7}"/>
    <cellStyle name="Entrada 12 4 8 3 2" xfId="22695" xr:uid="{012D0B47-0C28-4143-BCA8-E0DFF435DF01}"/>
    <cellStyle name="Entrada 12 4 8 4" xfId="19825" xr:uid="{11A72102-8F8C-4B8C-96AA-962080582923}"/>
    <cellStyle name="Entrada 12 4 9" xfId="8578" xr:uid="{3E72C041-7BF5-4013-B2E0-94176F3C6B67}"/>
    <cellStyle name="Entrada 12 4 9 2" xfId="23686" xr:uid="{CE59638E-426D-418E-A6B4-D6171B353C29}"/>
    <cellStyle name="Entrada 12 5" xfId="2041" xr:uid="{68D93C8E-3A81-473E-BEC6-37E372E23454}"/>
    <cellStyle name="Entrada 12 5 10" xfId="15623" xr:uid="{69193C23-E819-4269-B762-A4D536B31CB9}"/>
    <cellStyle name="Entrada 12 5 10 2" xfId="30731" xr:uid="{2E75AA87-423C-49E8-A5EA-8F2CCF931C23}"/>
    <cellStyle name="Entrada 12 5 11" xfId="17266" xr:uid="{75619C4B-B9C5-4805-85E4-DBE1E9359A0F}"/>
    <cellStyle name="Entrada 12 5 2" xfId="2801" xr:uid="{05C92044-C659-4926-BEBE-1CED34CF6105}"/>
    <cellStyle name="Entrada 12 5 2 2" xfId="5438" xr:uid="{2FBFB128-A6CE-4495-8222-9E0FA15A69E7}"/>
    <cellStyle name="Entrada 12 5 2 2 2" xfId="7529" xr:uid="{85927E0A-9483-4D4E-8308-D57B82024D0B}"/>
    <cellStyle name="Entrada 12 5 2 2 2 2" xfId="22637" xr:uid="{316CDBA3-9C76-4AD8-970C-D95D078DDD3B}"/>
    <cellStyle name="Entrada 12 5 2 2 3" xfId="20546" xr:uid="{82FC6908-9085-4C73-AC65-8E58585F90EA}"/>
    <cellStyle name="Entrada 12 5 2 3" xfId="16044" xr:uid="{FB24B556-9C76-4781-B06F-AEDBE194F223}"/>
    <cellStyle name="Entrada 12 5 2 3 2" xfId="31152" xr:uid="{2D8C24B8-5695-4AB1-AFB8-6557A424FC70}"/>
    <cellStyle name="Entrada 12 5 2 4" xfId="17909" xr:uid="{E0B135DB-5B4B-4ECA-A25E-93827EDE0056}"/>
    <cellStyle name="Entrada 12 5 3" xfId="3104" xr:uid="{5BC0C5CF-6D6E-410B-B5A2-19360CCC529A}"/>
    <cellStyle name="Entrada 12 5 3 2" xfId="5741" xr:uid="{945D1829-68B3-407B-81E5-A952A587D1D5}"/>
    <cellStyle name="Entrada 12 5 3 2 2" xfId="12052" xr:uid="{57F88B8F-5687-4B72-B3F7-54459C6A9CAB}"/>
    <cellStyle name="Entrada 12 5 3 2 2 2" xfId="27160" xr:uid="{0964F79E-5293-4508-AE77-8511D0E7FC2D}"/>
    <cellStyle name="Entrada 12 5 3 2 3" xfId="7084" xr:uid="{7D3345D2-F1B1-4FED-92C7-57F8494A0A14}"/>
    <cellStyle name="Entrada 12 5 3 2 3 2" xfId="22192" xr:uid="{7539D63D-B03E-4DB9-B22B-DEF9C655E65C}"/>
    <cellStyle name="Entrada 12 5 3 2 4" xfId="20849" xr:uid="{67716CE8-BCB0-42F1-9941-75EECE0F4C38}"/>
    <cellStyle name="Entrada 12 5 3 3" xfId="9486" xr:uid="{53FCE968-7446-4C47-8719-29C9BDC73257}"/>
    <cellStyle name="Entrada 12 5 3 3 2" xfId="24594" xr:uid="{A5D559F9-BF7D-4A7D-AED9-118D581343C4}"/>
    <cellStyle name="Entrada 12 5 3 4" xfId="7087" xr:uid="{806161EB-B001-4048-881D-301A368399C1}"/>
    <cellStyle name="Entrada 12 5 3 4 2" xfId="22195" xr:uid="{76C198E5-6688-483A-BFD2-4418CC9C67DA}"/>
    <cellStyle name="Entrada 12 5 3 5" xfId="18212" xr:uid="{0428BD3C-3DEC-41DE-AE16-98158B53D706}"/>
    <cellStyle name="Entrada 12 5 4" xfId="3430" xr:uid="{169526B7-C09D-4555-A726-216EAFC23B79}"/>
    <cellStyle name="Entrada 12 5 4 2" xfId="6067" xr:uid="{73ECE7D1-2177-48AA-9FC6-8E87BE447F5B}"/>
    <cellStyle name="Entrada 12 5 4 2 2" xfId="12378" xr:uid="{D12BF194-44B5-4BC6-9E85-42B1034A33AB}"/>
    <cellStyle name="Entrada 12 5 4 2 2 2" xfId="27486" xr:uid="{C295A921-DAE9-4D58-A0FF-2E8385062DBA}"/>
    <cellStyle name="Entrada 12 5 4 2 3" xfId="8067" xr:uid="{613831B1-C447-490A-BF1A-2A191DB8936F}"/>
    <cellStyle name="Entrada 12 5 4 2 3 2" xfId="23175" xr:uid="{3290AA0D-386C-44D8-B756-CD8DF5AFD489}"/>
    <cellStyle name="Entrada 12 5 4 2 4" xfId="21175" xr:uid="{C6E3109B-8B74-462F-B7DF-AE7EAE1BBA5B}"/>
    <cellStyle name="Entrada 12 5 4 3" xfId="9812" xr:uid="{200D7DB2-4D49-44D9-A708-89064AF98E41}"/>
    <cellStyle name="Entrada 12 5 4 3 2" xfId="24920" xr:uid="{38E0F30A-F7A9-4034-9950-1E0827FFDCD9}"/>
    <cellStyle name="Entrada 12 5 4 4" xfId="7880" xr:uid="{DF241A17-D370-4218-83D1-CFA6FD6366D1}"/>
    <cellStyle name="Entrada 12 5 4 4 2" xfId="22988" xr:uid="{56BBABAC-0AE5-400E-8E21-1A524C29DA7C}"/>
    <cellStyle name="Entrada 12 5 4 5" xfId="18538" xr:uid="{D7CA5074-1849-486B-8AA4-E3659BADC63B}"/>
    <cellStyle name="Entrada 12 5 5" xfId="3736" xr:uid="{4477B106-93C4-48F3-BEE6-FD576A871876}"/>
    <cellStyle name="Entrada 12 5 5 2" xfId="6373" xr:uid="{E66F2672-A783-4921-B604-10296D3C7095}"/>
    <cellStyle name="Entrada 12 5 5 2 2" xfId="12684" xr:uid="{CFD80C30-1CC5-4675-95D8-789E71FEB167}"/>
    <cellStyle name="Entrada 12 5 5 2 2 2" xfId="27792" xr:uid="{1FA743B9-6CEA-4963-8758-AFCE24E95979}"/>
    <cellStyle name="Entrada 12 5 5 2 3" xfId="7153" xr:uid="{443A275C-3719-460B-B0AA-7DDCB575BC26}"/>
    <cellStyle name="Entrada 12 5 5 2 3 2" xfId="22261" xr:uid="{94407698-D764-4257-A296-9F9EAFF05DD6}"/>
    <cellStyle name="Entrada 12 5 5 2 4" xfId="21481" xr:uid="{589947AF-72C7-4CCA-9CE1-C80769E0C39C}"/>
    <cellStyle name="Entrada 12 5 5 3" xfId="10118" xr:uid="{6550F257-D4AE-4865-915A-37693C3436FF}"/>
    <cellStyle name="Entrada 12 5 5 3 2" xfId="25226" xr:uid="{23DBAE53-E191-4346-8C0C-8962D255B001}"/>
    <cellStyle name="Entrada 12 5 5 4" xfId="7269" xr:uid="{C39E1E6D-07EB-44C2-A17D-8F5F1CAD0FF5}"/>
    <cellStyle name="Entrada 12 5 5 4 2" xfId="22377" xr:uid="{0389089A-810A-4F5A-AC5A-CB2AE43EBD5C}"/>
    <cellStyle name="Entrada 12 5 5 5" xfId="18844" xr:uid="{F1A15B1D-153A-4D48-B1C0-2AF8600FC5C8}"/>
    <cellStyle name="Entrada 12 5 6" xfId="4113" xr:uid="{3E16F1F2-43DC-4D73-A9D5-57BDB136FD3B}"/>
    <cellStyle name="Entrada 12 5 6 2" xfId="6750" xr:uid="{03B0B656-90C3-41AE-A139-1911CE52534C}"/>
    <cellStyle name="Entrada 12 5 6 2 2" xfId="13061" xr:uid="{014F8385-CB26-42A5-BB71-35B88BE1315D}"/>
    <cellStyle name="Entrada 12 5 6 2 2 2" xfId="28169" xr:uid="{E419897F-965D-4C35-8C53-52D7CA8DB983}"/>
    <cellStyle name="Entrada 12 5 6 2 3" xfId="16735" xr:uid="{9C5EC5B5-C71C-41DA-8385-07C76CD11177}"/>
    <cellStyle name="Entrada 12 5 6 2 3 2" xfId="31843" xr:uid="{C840B42A-3790-450A-8187-BA0821F4FC8C}"/>
    <cellStyle name="Entrada 12 5 6 2 4" xfId="21858" xr:uid="{FC504F46-6F82-454F-A596-788401EAF194}"/>
    <cellStyle name="Entrada 12 5 6 3" xfId="10495" xr:uid="{CA0A7170-5900-44C5-AC12-89C7B6DD4E97}"/>
    <cellStyle name="Entrada 12 5 6 3 2" xfId="25603" xr:uid="{9055C29F-5435-478B-949C-B462FD6F4921}"/>
    <cellStyle name="Entrada 12 5 6 4" xfId="11224" xr:uid="{F82FDB30-DE6F-478B-B301-B449D908EAC3}"/>
    <cellStyle name="Entrada 12 5 6 4 2" xfId="26332" xr:uid="{48437620-2A1F-4AF8-818F-2B335AA8D534}"/>
    <cellStyle name="Entrada 12 5 6 5" xfId="19221" xr:uid="{0D8DBDF1-ED2E-4D62-9641-68C4555CDE8A}"/>
    <cellStyle name="Entrada 12 5 7" xfId="4678" xr:uid="{B235B1CC-405E-4147-9B53-7C8AE1DEC9C9}"/>
    <cellStyle name="Entrada 12 5 7 2" xfId="11060" xr:uid="{D1944C76-B6DE-4B25-A09F-77ABB0E50ACD}"/>
    <cellStyle name="Entrada 12 5 7 2 2" xfId="26168" xr:uid="{D1943C75-0AE3-4283-A296-524A38231B20}"/>
    <cellStyle name="Entrada 12 5 7 3" xfId="15250" xr:uid="{E3CDEC69-DFAA-46F7-966B-4D2BA0315325}"/>
    <cellStyle name="Entrada 12 5 7 3 2" xfId="30358" xr:uid="{B5A002F9-0C6E-46CA-9E40-343C302A23FB}"/>
    <cellStyle name="Entrada 12 5 7 4" xfId="19786" xr:uid="{B2C80B87-AA62-4447-9D3D-32CE608DA38B}"/>
    <cellStyle name="Entrada 12 5 8" xfId="8539" xr:uid="{CF75F4F1-E150-4501-B8C7-EEF8E890ACD9}"/>
    <cellStyle name="Entrada 12 5 8 2" xfId="23647" xr:uid="{1A5D4A25-8AD1-4DED-A9E0-754E9A436ADC}"/>
    <cellStyle name="Entrada 12 5 9" xfId="16348" xr:uid="{D8018C54-2148-4066-B411-5482CF1D15C7}"/>
    <cellStyle name="Entrada 12 5 9 2" xfId="31456" xr:uid="{2EAE1462-2221-4F06-8AE9-EB5DC4D1E1DA}"/>
    <cellStyle name="Entrada 13" xfId="1145" xr:uid="{00000000-0005-0000-0000-00007B040000}"/>
    <cellStyle name="Entrada 13 2" xfId="1861" xr:uid="{B7042930-4C57-4830-A3E6-1206534D4811}"/>
    <cellStyle name="Entrada 13 2 10" xfId="8362" xr:uid="{B9C72603-D39C-43CC-9404-C5EB8A75312A}"/>
    <cellStyle name="Entrada 13 2 10 2" xfId="23470" xr:uid="{0CAB2C85-26C5-44F1-A3EC-827B05CF73BE}"/>
    <cellStyle name="Entrada 13 2 11" xfId="8066" xr:uid="{DC945489-A64C-4AF3-9D49-A6D33ABE8CBC}"/>
    <cellStyle name="Entrada 13 2 11 2" xfId="23174" xr:uid="{5C529A6C-A5F8-4852-A442-EE81D02E2A0D}"/>
    <cellStyle name="Entrada 13 2 12" xfId="7236" xr:uid="{EC26C953-CF3C-4967-86D3-6CE7A458C20F}"/>
    <cellStyle name="Entrada 13 2 12 2" xfId="22344" xr:uid="{281A061B-0011-46B5-9046-0BE812BF67FA}"/>
    <cellStyle name="Entrada 13 2 13" xfId="17086" xr:uid="{5E7D8D90-DAE0-40C2-8772-540C2E5DC3FE}"/>
    <cellStyle name="Entrada 13 2 2" xfId="2421" xr:uid="{83C2260E-8015-440B-8AE0-CC66DFD39776}"/>
    <cellStyle name="Entrada 13 2 2 2" xfId="5058" xr:uid="{DE5DA639-17CD-4596-912C-881D6E069778}"/>
    <cellStyle name="Entrada 13 2 2 2 2" xfId="11422" xr:uid="{899B7054-AB9C-43B6-8195-29922D320186}"/>
    <cellStyle name="Entrada 13 2 2 2 2 2" xfId="26530" xr:uid="{55333AF3-8FA4-4DD9-B5E8-7127EEBE9E55}"/>
    <cellStyle name="Entrada 13 2 2 2 3" xfId="13977" xr:uid="{F3A27550-A1BC-4887-8314-0534CFFCE909}"/>
    <cellStyle name="Entrada 13 2 2 2 3 2" xfId="29085" xr:uid="{DD37BF87-63B6-4519-B955-92EE057A797D}"/>
    <cellStyle name="Entrada 13 2 2 2 4" xfId="20166" xr:uid="{FFD4A395-4ED8-49B3-B11A-0AB88C18BC98}"/>
    <cellStyle name="Entrada 13 2 2 3" xfId="8888" xr:uid="{FD2E977C-EDF8-43F8-86BE-38E6FDB6EFD3}"/>
    <cellStyle name="Entrada 13 2 2 3 2" xfId="23996" xr:uid="{60E6D4A8-7F42-4F90-BDC5-8E96F92FD744}"/>
    <cellStyle name="Entrada 13 2 3" xfId="2199" xr:uid="{ECE73CF1-142F-4F6B-BF66-FE64255EC9A0}"/>
    <cellStyle name="Entrada 13 2 3 2" xfId="4836" xr:uid="{071B5494-EFC3-4DF2-92DB-EBC0119A133A}"/>
    <cellStyle name="Entrada 13 2 3 2 2" xfId="15016" xr:uid="{FA89D44A-8C82-4B02-BC4D-93C3E89844BD}"/>
    <cellStyle name="Entrada 13 2 3 2 2 2" xfId="30124" xr:uid="{0245B620-5A0E-44D7-8A3A-AE98ECA57DD1}"/>
    <cellStyle name="Entrada 13 2 3 2 3" xfId="19944" xr:uid="{92340D18-931E-41FB-AF72-C224823602CE}"/>
    <cellStyle name="Entrada 13 2 3 3" xfId="8464" xr:uid="{89723161-0EF5-4440-9596-DD898CD3903E}"/>
    <cellStyle name="Entrada 13 2 3 3 2" xfId="23572" xr:uid="{B3F613FD-FDB7-440F-8EE9-E21F7DF4BE33}"/>
    <cellStyle name="Entrada 13 2 3 4" xfId="17424" xr:uid="{1121D32E-CED8-493F-8116-1C2E49D7F627}"/>
    <cellStyle name="Entrada 13 2 4" xfId="2955" xr:uid="{98350BB4-71CD-4403-A0A7-484049FED2C6}"/>
    <cellStyle name="Entrada 13 2 4 2" xfId="5592" xr:uid="{5AB8620F-4C39-44AC-A64E-FB3C05F16D0F}"/>
    <cellStyle name="Entrada 13 2 4 2 2" xfId="11903" xr:uid="{6B438DC8-CFBB-4DB9-8A1E-55620E067D6D}"/>
    <cellStyle name="Entrada 13 2 4 2 2 2" xfId="27011" xr:uid="{3FE3F1DB-75DF-4AD1-AE74-4EC90A6B9821}"/>
    <cellStyle name="Entrada 13 2 4 2 3" xfId="14267" xr:uid="{A9D9131E-B39A-4C0D-9DB0-7281DE3BE917}"/>
    <cellStyle name="Entrada 13 2 4 2 3 2" xfId="29375" xr:uid="{1CA9A926-E40B-4E43-836D-3455274BBBE8}"/>
    <cellStyle name="Entrada 13 2 4 2 4" xfId="20700" xr:uid="{BC0EC596-7770-4AE1-9983-71E1780FB714}"/>
    <cellStyle name="Entrada 13 2 4 3" xfId="9337" xr:uid="{D8F6F727-AB73-4AC8-9165-2D35986FB8C0}"/>
    <cellStyle name="Entrada 13 2 4 3 2" xfId="24445" xr:uid="{87DC98FE-8BA0-4792-8DDE-827A8CADAB43}"/>
    <cellStyle name="Entrada 13 2 4 4" xfId="16148" xr:uid="{59103207-104C-4789-B2E5-D10479FE2468}"/>
    <cellStyle name="Entrada 13 2 4 4 2" xfId="31256" xr:uid="{A64BBAAE-B2BF-43BE-9F76-54EFB9BBF163}"/>
    <cellStyle name="Entrada 13 2 4 5" xfId="18063" xr:uid="{52A9CE0A-F0A9-4F71-8166-D760A02DEC7F}"/>
    <cellStyle name="Entrada 13 2 5" xfId="3281" xr:uid="{3D4D903B-AACE-4A49-9CDF-F638B36089BC}"/>
    <cellStyle name="Entrada 13 2 5 2" xfId="5918" xr:uid="{9099818E-F729-4D6D-AA0C-E0F05BD38766}"/>
    <cellStyle name="Entrada 13 2 5 2 2" xfId="12229" xr:uid="{E81E4AD5-88BA-4576-B6BF-F79E826E1AAD}"/>
    <cellStyle name="Entrada 13 2 5 2 2 2" xfId="27337" xr:uid="{3D6F579C-794A-411E-B776-86FCCD4E9ED0}"/>
    <cellStyle name="Entrada 13 2 5 2 3" xfId="7487" xr:uid="{7F594CD6-3CFA-451D-92C4-A44CC7F715B4}"/>
    <cellStyle name="Entrada 13 2 5 2 3 2" xfId="22595" xr:uid="{907B8809-6BE0-4963-B735-5ADB54FAFBF8}"/>
    <cellStyle name="Entrada 13 2 5 2 4" xfId="21026" xr:uid="{27BFFFAB-465F-40EE-8201-892A701FE9FA}"/>
    <cellStyle name="Entrada 13 2 5 3" xfId="9663" xr:uid="{03B46076-8CA3-475C-A90A-B287D261872B}"/>
    <cellStyle name="Entrada 13 2 5 3 2" xfId="24771" xr:uid="{6D98396B-F011-4B9F-9AEC-37C3523D9310}"/>
    <cellStyle name="Entrada 13 2 5 4" xfId="13684" xr:uid="{D71BA4EB-0159-4C8D-AF10-6A135DA05BB4}"/>
    <cellStyle name="Entrada 13 2 5 4 2" xfId="28792" xr:uid="{87130C45-D29D-4C8C-B7C0-16F54B0C0C85}"/>
    <cellStyle name="Entrada 13 2 5 5" xfId="18389" xr:uid="{319B7E1B-84DD-4DC5-83DA-8840EDD43741}"/>
    <cellStyle name="Entrada 13 2 6" xfId="3587" xr:uid="{F6B867E2-9D41-46CB-8DEA-EA0A004980CD}"/>
    <cellStyle name="Entrada 13 2 6 2" xfId="6224" xr:uid="{3A61F7A1-B1A2-458E-A719-8940E51BD363}"/>
    <cellStyle name="Entrada 13 2 6 2 2" xfId="12535" xr:uid="{7742DA68-A9A7-4CB0-A990-BFDD445A07D8}"/>
    <cellStyle name="Entrada 13 2 6 2 2 2" xfId="27643" xr:uid="{74F253EE-7D61-4137-9C2E-9EE9CF28D867}"/>
    <cellStyle name="Entrada 13 2 6 2 3" xfId="16387" xr:uid="{EDB050B1-B4DF-4E46-B6F5-515E726AA83A}"/>
    <cellStyle name="Entrada 13 2 6 2 3 2" xfId="31495" xr:uid="{3801D5BC-5F6E-4768-8C12-2FC472586439}"/>
    <cellStyle name="Entrada 13 2 6 2 4" xfId="21332" xr:uid="{056BBE28-C413-4F33-B634-02ADCD0F6355}"/>
    <cellStyle name="Entrada 13 2 6 3" xfId="9969" xr:uid="{A24E3CEF-4927-419A-9EE9-2628FFD6DDBF}"/>
    <cellStyle name="Entrada 13 2 6 3 2" xfId="25077" xr:uid="{672E6578-D845-4F2C-B8A8-CB277178CF04}"/>
    <cellStyle name="Entrada 13 2 6 4" xfId="14835" xr:uid="{10E79091-F1F6-403A-A5D0-6B768EA5AC94}"/>
    <cellStyle name="Entrada 13 2 6 4 2" xfId="29943" xr:uid="{6CC7D674-57BA-478C-9B7C-CBB21DE6240A}"/>
    <cellStyle name="Entrada 13 2 6 5" xfId="18695" xr:uid="{44670444-2FE1-4684-9E9A-9B1A4F91F645}"/>
    <cellStyle name="Entrada 13 2 7" xfId="3933" xr:uid="{70646C25-9D23-4815-B504-9B08485C96A4}"/>
    <cellStyle name="Entrada 13 2 7 2" xfId="6570" xr:uid="{AB036685-DA81-447B-B57E-D28A2B301450}"/>
    <cellStyle name="Entrada 13 2 7 2 2" xfId="12881" xr:uid="{C2B8C200-544C-4023-B5FA-C950D52B7BC3}"/>
    <cellStyle name="Entrada 13 2 7 2 2 2" xfId="27989" xr:uid="{A96F14BF-7A29-45F8-94A6-88C706801454}"/>
    <cellStyle name="Entrada 13 2 7 2 3" xfId="16586" xr:uid="{ACA994AB-DB93-4C21-AC93-E6C7556F27A7}"/>
    <cellStyle name="Entrada 13 2 7 2 3 2" xfId="31694" xr:uid="{303B4F2F-2E59-43CB-BCF5-B821A795B338}"/>
    <cellStyle name="Entrada 13 2 7 2 4" xfId="21678" xr:uid="{A62FCE43-3832-49C5-AC11-6861BAEE1ACE}"/>
    <cellStyle name="Entrada 13 2 7 3" xfId="10315" xr:uid="{36EECD97-D697-4DE7-A978-C9A19B4878AC}"/>
    <cellStyle name="Entrada 13 2 7 3 2" xfId="25423" xr:uid="{609F838E-5A04-4FC2-AEB4-F8A3E7DBB52A}"/>
    <cellStyle name="Entrada 13 2 7 4" xfId="7505" xr:uid="{777917D5-50D1-4466-91F7-652AE88E1D24}"/>
    <cellStyle name="Entrada 13 2 7 4 2" xfId="22613" xr:uid="{6AC945B5-DE85-4731-B32B-936784D07661}"/>
    <cellStyle name="Entrada 13 2 7 5" xfId="19041" xr:uid="{B68B377E-D862-4531-882D-C1687E7B885C}"/>
    <cellStyle name="Entrada 13 2 8" xfId="4280" xr:uid="{C7B87BE6-2F7C-44B3-A8AF-EE0D92C0E900}"/>
    <cellStyle name="Entrada 13 2 8 2" xfId="6917" xr:uid="{9FC14D9A-A5ED-4D56-8F11-71276667B01F}"/>
    <cellStyle name="Entrada 13 2 8 2 2" xfId="13228" xr:uid="{4B078D58-4CBD-4EE3-A59C-324E259DEDD4}"/>
    <cellStyle name="Entrada 13 2 8 2 2 2" xfId="28336" xr:uid="{4D016009-F545-49D8-B8C9-B0A08D7B3BA4}"/>
    <cellStyle name="Entrada 13 2 8 2 3" xfId="16892" xr:uid="{BBAE5773-BA10-4DA1-AD46-024D4D6F3FCD}"/>
    <cellStyle name="Entrada 13 2 8 2 3 2" xfId="32000" xr:uid="{1FF20D73-792C-4B91-AB07-33261B5913DA}"/>
    <cellStyle name="Entrada 13 2 8 2 4" xfId="22025" xr:uid="{924DA8BC-8AA8-443B-A715-16DCA916CD3B}"/>
    <cellStyle name="Entrada 13 2 8 3" xfId="10662" xr:uid="{6E808677-AF3F-494B-8372-90678A306CBA}"/>
    <cellStyle name="Entrada 13 2 8 3 2" xfId="25770" xr:uid="{2EAF129E-56B3-4C83-B9ED-76CC4D69106A}"/>
    <cellStyle name="Entrada 13 2 8 4" xfId="14926" xr:uid="{71536822-C58A-4872-AAF9-F6B405E50D21}"/>
    <cellStyle name="Entrada 13 2 8 4 2" xfId="30034" xr:uid="{0EC9FD9B-894B-4AD6-A53A-AA6B6D9BDB1D}"/>
    <cellStyle name="Entrada 13 2 8 5" xfId="19388" xr:uid="{C43B38FE-BBDE-4F73-A8BB-600631E1225E}"/>
    <cellStyle name="Entrada 13 2 9" xfId="4498" xr:uid="{D1553009-3B6F-4499-A005-A16D39974132}"/>
    <cellStyle name="Entrada 13 2 9 2" xfId="10880" xr:uid="{35F47321-6FB5-4572-B602-959A0F32A01F}"/>
    <cellStyle name="Entrada 13 2 9 2 2" xfId="25988" xr:uid="{0782B7A1-8C67-40E2-AEA1-82B5B48FB6D3}"/>
    <cellStyle name="Entrada 13 2 9 3" xfId="13571" xr:uid="{2AA8C8CC-8F83-4A8A-96E3-22C1B5E6CE5B}"/>
    <cellStyle name="Entrada 13 2 9 3 2" xfId="28679" xr:uid="{1A4175A4-2B36-41EC-B17E-278B0731EC19}"/>
    <cellStyle name="Entrada 13 2 9 4" xfId="19606" xr:uid="{F969D1EB-F139-4478-A5E4-22F312DAB5DE}"/>
    <cellStyle name="Entrada 13 3" xfId="1844" xr:uid="{2BACA2FB-7E25-4681-95D3-60C7A1E767C6}"/>
    <cellStyle name="Entrada 13 3 10" xfId="16050" xr:uid="{5EED898C-85D8-44B6-8FCA-10A90C0728A5}"/>
    <cellStyle name="Entrada 13 3 10 2" xfId="31158" xr:uid="{FB334CB1-81F7-4DF1-B3B4-65E165CC4BDA}"/>
    <cellStyle name="Entrada 13 3 11" xfId="14473" xr:uid="{17BCE244-8167-4A57-8FE5-D11C44DE7678}"/>
    <cellStyle name="Entrada 13 3 11 2" xfId="29581" xr:uid="{B6EACAAC-9968-414D-95BC-5183B8CD7723}"/>
    <cellStyle name="Entrada 13 3 12" xfId="17069" xr:uid="{66522F6E-19DD-4A26-AC73-2BF7065D344C}"/>
    <cellStyle name="Entrada 13 3 2" xfId="2404" xr:uid="{989ECF00-ED4D-490B-881F-A1A788548549}"/>
    <cellStyle name="Entrada 13 3 2 2" xfId="5041" xr:uid="{C1E6ADBA-37F1-4109-B35B-35250F3B00E3}"/>
    <cellStyle name="Entrada 13 3 2 2 2" xfId="11405" xr:uid="{40EED692-80AA-42FB-8574-38BC49D7E58B}"/>
    <cellStyle name="Entrada 13 3 2 2 2 2" xfId="26513" xr:uid="{8BFC15AD-4EDE-47E0-80AA-7725B4662128}"/>
    <cellStyle name="Entrada 13 3 2 2 3" xfId="7854" xr:uid="{312A990D-09E0-4E10-BB49-FFAF8507D798}"/>
    <cellStyle name="Entrada 13 3 2 2 3 2" xfId="22962" xr:uid="{D20AA012-1DE0-43BA-AF27-1B8883B74F91}"/>
    <cellStyle name="Entrada 13 3 2 2 4" xfId="20149" xr:uid="{B55680C7-F688-436F-B19E-D44AD8969920}"/>
    <cellStyle name="Entrada 13 3 2 3" xfId="8871" xr:uid="{D73825CC-222F-453F-923C-7B86593246FD}"/>
    <cellStyle name="Entrada 13 3 2 3 2" xfId="23979" xr:uid="{86129F02-EE55-4FC0-A81A-0757D06F6DF9}"/>
    <cellStyle name="Entrada 13 3 2 4" xfId="7507" xr:uid="{85572BBC-94B8-42B4-9F52-F6CBAD7FC643}"/>
    <cellStyle name="Entrada 13 3 2 4 2" xfId="22615" xr:uid="{E9746190-CE40-4927-9FF0-1F2EADBD61E8}"/>
    <cellStyle name="Entrada 13 3 2 5" xfId="15132" xr:uid="{54635709-CEC6-44C1-B556-F5B325DA46E3}"/>
    <cellStyle name="Entrada 13 3 2 5 2" xfId="30240" xr:uid="{1CFD3A71-96CE-4775-85CB-7653494000AD}"/>
    <cellStyle name="Entrada 13 3 2 6" xfId="17595" xr:uid="{EA7BF254-4E95-425F-81BA-5405F832660B}"/>
    <cellStyle name="Entrada 13 3 3" xfId="2216" xr:uid="{8A8483FB-8A3F-49A8-9936-FDFA6FEAB356}"/>
    <cellStyle name="Entrada 13 3 3 2" xfId="4853" xr:uid="{BC4DD938-3681-49FA-883C-A2B226DDED1D}"/>
    <cellStyle name="Entrada 13 3 3 2 2" xfId="15109" xr:uid="{8D67E432-FE94-419C-A776-5AF15BBE36FA}"/>
    <cellStyle name="Entrada 13 3 3 2 2 2" xfId="30217" xr:uid="{FFADB6A8-2A97-424F-BF06-59B7886FFEE6}"/>
    <cellStyle name="Entrada 13 3 3 2 3" xfId="19961" xr:uid="{808F9FEB-6FFB-49E3-A096-3F2B76547F7B}"/>
    <cellStyle name="Entrada 13 3 3 3" xfId="7771" xr:uid="{898A010D-AD1A-48F1-A5C1-E7E91B49E90C}"/>
    <cellStyle name="Entrada 13 3 3 3 2" xfId="22879" xr:uid="{CAEBBDEC-02D4-46FB-8E03-008A87EE1B9F}"/>
    <cellStyle name="Entrada 13 3 3 4" xfId="17441" xr:uid="{09016586-C8FF-47E2-B3DE-B9577B677A2E}"/>
    <cellStyle name="Entrada 13 3 4" xfId="2938" xr:uid="{B99782AC-A7D2-42C7-B2DF-246CB5A67E6D}"/>
    <cellStyle name="Entrada 13 3 4 2" xfId="5575" xr:uid="{3AA40EBD-0B9C-433A-9EA8-EFA1E93BA892}"/>
    <cellStyle name="Entrada 13 3 4 2 2" xfId="11886" xr:uid="{A58001EF-3241-4501-8FD4-3FF82676D4AC}"/>
    <cellStyle name="Entrada 13 3 4 2 2 2" xfId="26994" xr:uid="{B0BE0D95-D867-44E6-A3D3-E3A454C6FEA1}"/>
    <cellStyle name="Entrada 13 3 4 2 3" xfId="14972" xr:uid="{7DA3CA52-4077-4F75-A76D-E54E121FC029}"/>
    <cellStyle name="Entrada 13 3 4 2 3 2" xfId="30080" xr:uid="{B440937B-9092-4BD2-B3B8-5CD3A1BF69BB}"/>
    <cellStyle name="Entrada 13 3 4 2 4" xfId="20683" xr:uid="{AC52AA26-AE4D-49C4-B71F-EA41408B1EF5}"/>
    <cellStyle name="Entrada 13 3 4 3" xfId="9320" xr:uid="{9744A1BA-377F-4D15-8050-05AFC85D960D}"/>
    <cellStyle name="Entrada 13 3 4 3 2" xfId="24428" xr:uid="{B69F40BE-C382-4A75-A1EC-E4981D5511F9}"/>
    <cellStyle name="Entrada 13 3 4 4" xfId="13678" xr:uid="{CF8B7D27-205B-49CE-8E3D-468E713CC9E0}"/>
    <cellStyle name="Entrada 13 3 4 4 2" xfId="28786" xr:uid="{6301187B-CA41-4DD5-B264-7D93FD543D88}"/>
    <cellStyle name="Entrada 13 3 4 5" xfId="18046" xr:uid="{63084BD4-1E43-488B-A60A-A982E919E2A2}"/>
    <cellStyle name="Entrada 13 3 5" xfId="3264" xr:uid="{AFED76EF-76D9-43D4-A28A-6B6F7D44E751}"/>
    <cellStyle name="Entrada 13 3 5 2" xfId="5901" xr:uid="{0CE47DD7-3E14-45E8-8852-12B4070249F5}"/>
    <cellStyle name="Entrada 13 3 5 2 2" xfId="12212" xr:uid="{5D28ED81-E67E-40CD-8D9C-F54DC4E74D2C}"/>
    <cellStyle name="Entrada 13 3 5 2 2 2" xfId="27320" xr:uid="{21801B23-BFBC-46B4-AB42-F9C64FB39D9B}"/>
    <cellStyle name="Entrada 13 3 5 2 3" xfId="15749" xr:uid="{DCB36F26-84BE-4941-AAC3-B4D40B4BD7BF}"/>
    <cellStyle name="Entrada 13 3 5 2 3 2" xfId="30857" xr:uid="{5751FA7F-44F5-47A5-9509-57489F999A49}"/>
    <cellStyle name="Entrada 13 3 5 2 4" xfId="21009" xr:uid="{8CE35F6E-2EE3-4375-9A79-23A23BBD4ADD}"/>
    <cellStyle name="Entrada 13 3 5 3" xfId="9646" xr:uid="{1113DFB7-FBE3-43AA-A726-DEADF1F46166}"/>
    <cellStyle name="Entrada 13 3 5 3 2" xfId="24754" xr:uid="{7FBFBBBE-0060-441F-86E6-774C0F850F3B}"/>
    <cellStyle name="Entrada 13 3 5 4" xfId="15593" xr:uid="{FB6AEE4D-B85A-47E0-A3DF-922E21DF7A14}"/>
    <cellStyle name="Entrada 13 3 5 4 2" xfId="30701" xr:uid="{17EE295C-9325-4C5E-9DDF-BB0E5651D37A}"/>
    <cellStyle name="Entrada 13 3 5 5" xfId="18372" xr:uid="{3D6E9440-4AF0-49C2-9DB3-C96D3AAC94FC}"/>
    <cellStyle name="Entrada 13 3 6" xfId="3570" xr:uid="{079C03E7-2CED-4688-962A-7F9F3223A798}"/>
    <cellStyle name="Entrada 13 3 6 2" xfId="6207" xr:uid="{52737405-1B03-4C5D-8AF5-3C45EC0870CA}"/>
    <cellStyle name="Entrada 13 3 6 2 2" xfId="12518" xr:uid="{43333E19-D17B-4D5F-9784-A99B055D77CE}"/>
    <cellStyle name="Entrada 13 3 6 2 2 2" xfId="27626" xr:uid="{01A3D321-DBA2-4C64-B480-6A300D827856}"/>
    <cellStyle name="Entrada 13 3 6 2 3" xfId="11757" xr:uid="{BBDBF980-75F2-4BDD-83CE-098880A42077}"/>
    <cellStyle name="Entrada 13 3 6 2 3 2" xfId="26865" xr:uid="{31BDB542-380A-4988-91A6-207E1098618B}"/>
    <cellStyle name="Entrada 13 3 6 2 4" xfId="21315" xr:uid="{5EA7B2AD-B8F3-4D2A-B206-A9AF0D9A954C}"/>
    <cellStyle name="Entrada 13 3 6 3" xfId="9952" xr:uid="{0CA0FC8D-246C-49AD-9198-97F631A4ED1A}"/>
    <cellStyle name="Entrada 13 3 6 3 2" xfId="25060" xr:uid="{86C8C7C6-10D0-42F1-8D07-18236A102BC7}"/>
    <cellStyle name="Entrada 13 3 6 4" xfId="14651" xr:uid="{6ECAD0A2-4C40-4DC8-9B0B-3E81D63498B3}"/>
    <cellStyle name="Entrada 13 3 6 4 2" xfId="29759" xr:uid="{A5C048D0-8451-4A85-995D-B044BCF95FB4}"/>
    <cellStyle name="Entrada 13 3 6 5" xfId="18678" xr:uid="{BA384B89-C7B2-4E3B-A0A2-408CBC845D94}"/>
    <cellStyle name="Entrada 13 3 7" xfId="3916" xr:uid="{3B1280D1-4E5B-4A3E-A9DB-A6C7DC130D70}"/>
    <cellStyle name="Entrada 13 3 7 2" xfId="6553" xr:uid="{66D60A1C-9C32-4AB1-A3D8-40EA24F2E164}"/>
    <cellStyle name="Entrada 13 3 7 2 2" xfId="12864" xr:uid="{72A36E80-E8FB-4200-AE9A-ABA1EBD76E93}"/>
    <cellStyle name="Entrada 13 3 7 2 2 2" xfId="27972" xr:uid="{0884B734-BED5-49D1-ADB6-73A3C48D12C0}"/>
    <cellStyle name="Entrada 13 3 7 2 3" xfId="16417" xr:uid="{C019F2D5-F5D8-45AD-9759-9908620EA7A2}"/>
    <cellStyle name="Entrada 13 3 7 2 3 2" xfId="31525" xr:uid="{5C971E9D-26AA-4824-9A11-12AE32B6FF49}"/>
    <cellStyle name="Entrada 13 3 7 2 4" xfId="21661" xr:uid="{E10E4573-C7E6-41DB-B99D-B7962627B2A3}"/>
    <cellStyle name="Entrada 13 3 7 3" xfId="10298" xr:uid="{64303363-F381-43E5-BE56-9426633B8D48}"/>
    <cellStyle name="Entrada 13 3 7 3 2" xfId="25406" xr:uid="{91222383-8BF2-4DCD-9ADE-C4BA9AE613CF}"/>
    <cellStyle name="Entrada 13 3 7 4" xfId="7128" xr:uid="{E5DD05F9-3126-4219-8302-C2AD362DE841}"/>
    <cellStyle name="Entrada 13 3 7 4 2" xfId="22236" xr:uid="{2D79DFEA-C871-4EEE-91F4-02807879F338}"/>
    <cellStyle name="Entrada 13 3 7 5" xfId="19024" xr:uid="{D661CB99-1E18-48C0-A6FB-1CB1ED1B6E1C}"/>
    <cellStyle name="Entrada 13 3 8" xfId="4481" xr:uid="{0873831C-7806-433E-A6E6-A77E3B61444C}"/>
    <cellStyle name="Entrada 13 3 8 2" xfId="10863" xr:uid="{BEA7D6F6-D60F-45BD-9498-6E4BA622AEA8}"/>
    <cellStyle name="Entrada 13 3 8 2 2" xfId="25971" xr:uid="{4D593FDB-BBAB-473A-A95E-A5F414BEA771}"/>
    <cellStyle name="Entrada 13 3 8 3" xfId="13836" xr:uid="{A0DAB574-E89B-442F-BDF9-0655561550E6}"/>
    <cellStyle name="Entrada 13 3 8 3 2" xfId="28944" xr:uid="{83A7FDE7-8BAE-477D-89FD-C5B434A3EB1E}"/>
    <cellStyle name="Entrada 13 3 8 4" xfId="19589" xr:uid="{5F477E40-14F9-446B-97EE-9C5312030310}"/>
    <cellStyle name="Entrada 13 3 9" xfId="8345" xr:uid="{9F6D0C35-5E81-4B5F-923C-CC05E44CC6D0}"/>
    <cellStyle name="Entrada 13 3 9 2" xfId="23453" xr:uid="{66B63787-E8C4-4D11-B379-9196A6B04E73}"/>
    <cellStyle name="Entrada 13 4" xfId="2081" xr:uid="{B1D5D89B-8E4A-475B-BBD2-14CD1DD2BA98}"/>
    <cellStyle name="Entrada 13 4 10" xfId="14910" xr:uid="{7F53D3F4-492A-4858-9C51-FE8C12F9816F}"/>
    <cellStyle name="Entrada 13 4 10 2" xfId="30018" xr:uid="{F359E509-C64F-4BDE-9140-2D09733B039A}"/>
    <cellStyle name="Entrada 13 4 11" xfId="13908" xr:uid="{BFEB9256-B320-4422-87AD-770BA59C3EE5}"/>
    <cellStyle name="Entrada 13 4 11 2" xfId="29016" xr:uid="{52EE9653-1A78-4B3E-8CCA-A6FA5F2FF72B}"/>
    <cellStyle name="Entrada 13 4 12" xfId="17306" xr:uid="{2020506C-90A9-4790-8624-4AFAE8B82C4F}"/>
    <cellStyle name="Entrada 13 4 2" xfId="2571" xr:uid="{38EC328D-B1BC-4B83-9675-0654515C3EE6}"/>
    <cellStyle name="Entrada 13 4 2 2" xfId="5208" xr:uid="{4F4143B2-7E93-4818-A4A3-A15FE14F4147}"/>
    <cellStyle name="Entrada 13 4 2 2 2" xfId="11572" xr:uid="{219B9309-EF3D-48E4-92A8-B8C6BD9BAE18}"/>
    <cellStyle name="Entrada 13 4 2 2 2 2" xfId="26680" xr:uid="{6CFC2D41-1967-402E-929B-D80AF6A5B4AF}"/>
    <cellStyle name="Entrada 13 4 2 2 3" xfId="14173" xr:uid="{00AD7442-E9F9-4972-B8A6-79855F7730E1}"/>
    <cellStyle name="Entrada 13 4 2 2 3 2" xfId="29281" xr:uid="{55B11CBB-6713-45E3-8EF3-0F3535E2B783}"/>
    <cellStyle name="Entrada 13 4 2 2 4" xfId="20316" xr:uid="{18B974D8-AA0B-4BD2-89AB-D1CF4A5E747D}"/>
    <cellStyle name="Entrada 13 4 2 3" xfId="9038" xr:uid="{C1C5A8F7-593E-41E9-A901-AA0BB00BE1D8}"/>
    <cellStyle name="Entrada 13 4 2 3 2" xfId="24146" xr:uid="{C56C879E-1B06-41DB-B22D-D491D59A8FE3}"/>
    <cellStyle name="Entrada 13 4 2 4" xfId="15777" xr:uid="{2DF3EE5D-2031-421A-8300-CF6979848984}"/>
    <cellStyle name="Entrada 13 4 2 4 2" xfId="30885" xr:uid="{87637F08-2AEB-46E2-9BFD-30E547D2AE92}"/>
    <cellStyle name="Entrada 13 4 2 5" xfId="8130" xr:uid="{F358C658-C157-4916-990C-4D87A8F9B7E7}"/>
    <cellStyle name="Entrada 13 4 2 5 2" xfId="23238" xr:uid="{71DA0024-C388-435A-80D0-C7C25C7A5C1D}"/>
    <cellStyle name="Entrada 13 4 2 6" xfId="17679" xr:uid="{6EE3AEDD-C80B-45B2-8A3A-AE8CFDED7D89}"/>
    <cellStyle name="Entrada 13 4 3" xfId="2841" xr:uid="{26305831-2413-4293-AFAA-74C71135DF6D}"/>
    <cellStyle name="Entrada 13 4 3 2" xfId="5478" xr:uid="{38793212-3B29-4242-8F35-B65769195F2A}"/>
    <cellStyle name="Entrada 13 4 3 2 2" xfId="9284" xr:uid="{61620E21-57DB-4654-B908-64EAF457D7C7}"/>
    <cellStyle name="Entrada 13 4 3 2 2 2" xfId="24392" xr:uid="{3CB8B226-C415-485A-A820-F8E9C716735C}"/>
    <cellStyle name="Entrada 13 4 3 2 3" xfId="20586" xr:uid="{167887C3-68A1-4AF9-BB47-9E14D6EB9E4F}"/>
    <cellStyle name="Entrada 13 4 3 3" xfId="7173" xr:uid="{A9DBE5E4-D7A8-40C3-9D41-A9F4BEB25EA9}"/>
    <cellStyle name="Entrada 13 4 3 3 2" xfId="22281" xr:uid="{A65E3968-F0EC-4D55-B8EF-A5086E64FAD7}"/>
    <cellStyle name="Entrada 13 4 3 4" xfId="17949" xr:uid="{807EB447-9FEA-405C-AE23-02943E2F00F5}"/>
    <cellStyle name="Entrada 13 4 4" xfId="3144" xr:uid="{E4E7E9C0-D290-4CC2-A0E9-DE925FF50655}"/>
    <cellStyle name="Entrada 13 4 4 2" xfId="5781" xr:uid="{6FCED3E2-72DC-4EA0-A50A-07DCF2551DE0}"/>
    <cellStyle name="Entrada 13 4 4 2 2" xfId="12092" xr:uid="{6594589C-1549-4E7F-85CA-FA35062FC93D}"/>
    <cellStyle name="Entrada 13 4 4 2 2 2" xfId="27200" xr:uid="{4883338D-BD9C-49F5-A848-A737145502B0}"/>
    <cellStyle name="Entrada 13 4 4 2 3" xfId="16372" xr:uid="{175F6477-A625-4ABD-9D65-84E1DE3C2FD0}"/>
    <cellStyle name="Entrada 13 4 4 2 3 2" xfId="31480" xr:uid="{B0D148B6-1050-48DF-9B75-4C119028E1AC}"/>
    <cellStyle name="Entrada 13 4 4 2 4" xfId="20889" xr:uid="{1710C735-B65F-4B91-B182-673A786A3286}"/>
    <cellStyle name="Entrada 13 4 4 3" xfId="9526" xr:uid="{11615369-1FB5-4459-BCCF-47551E1379A0}"/>
    <cellStyle name="Entrada 13 4 4 3 2" xfId="24634" xr:uid="{F5B538EE-5E2E-4198-AE64-6162D842667A}"/>
    <cellStyle name="Entrada 13 4 4 4" xfId="14762" xr:uid="{87C8D497-BCE8-4D23-A719-D6ED1CCF6929}"/>
    <cellStyle name="Entrada 13 4 4 4 2" xfId="29870" xr:uid="{6C895E07-76B0-4468-82B7-502C3C22961F}"/>
    <cellStyle name="Entrada 13 4 4 5" xfId="18252" xr:uid="{F7FD855B-C69C-4714-9CAE-784BB337182A}"/>
    <cellStyle name="Entrada 13 4 5" xfId="3470" xr:uid="{50DC8B70-FF28-4585-8819-CF62C15B19A3}"/>
    <cellStyle name="Entrada 13 4 5 2" xfId="6107" xr:uid="{007883D1-2519-4D64-8176-11A22B849A9D}"/>
    <cellStyle name="Entrada 13 4 5 2 2" xfId="12418" xr:uid="{F53CA2C3-598E-4877-A0DE-96EAF608F176}"/>
    <cellStyle name="Entrada 13 4 5 2 2 2" xfId="27526" xr:uid="{23531892-1E12-4557-8C91-1E7101F445A8}"/>
    <cellStyle name="Entrada 13 4 5 2 3" xfId="7151" xr:uid="{86001AB4-3255-488B-A18B-1D6ED1E7B57D}"/>
    <cellStyle name="Entrada 13 4 5 2 3 2" xfId="22259" xr:uid="{A9C1B6A9-E1D4-40E2-9A7E-C35A9CDB658A}"/>
    <cellStyle name="Entrada 13 4 5 2 4" xfId="21215" xr:uid="{D7FF6085-8503-469B-8BCF-C9FEF414A77A}"/>
    <cellStyle name="Entrada 13 4 5 3" xfId="9852" xr:uid="{D5DEB639-3A6A-4835-8267-CBFCDF83E244}"/>
    <cellStyle name="Entrada 13 4 5 3 2" xfId="24960" xr:uid="{19B6981C-CF12-4406-ADF4-08C73C80D0EA}"/>
    <cellStyle name="Entrada 13 4 5 4" xfId="7680" xr:uid="{255A78F8-525C-4CA2-ACBD-1A8350C2D36A}"/>
    <cellStyle name="Entrada 13 4 5 4 2" xfId="22788" xr:uid="{AB331F05-0BBE-40D7-990B-E8FF05C33B0A}"/>
    <cellStyle name="Entrada 13 4 5 5" xfId="18578" xr:uid="{6BF30210-00D9-4C8E-B7ED-FA570EA3FFDA}"/>
    <cellStyle name="Entrada 13 4 6" xfId="3776" xr:uid="{F297D80B-0F63-4186-9DBB-2571AB5A662A}"/>
    <cellStyle name="Entrada 13 4 6 2" xfId="6413" xr:uid="{E7712EB7-2FA0-4714-B3F1-CD50E5110707}"/>
    <cellStyle name="Entrada 13 4 6 2 2" xfId="12724" xr:uid="{0A47AA28-0B5B-40BB-8240-55D2B8EC7798}"/>
    <cellStyle name="Entrada 13 4 6 2 2 2" xfId="27832" xr:uid="{D9B9FA34-E623-42F7-B291-67897C913500}"/>
    <cellStyle name="Entrada 13 4 6 2 3" xfId="13407" xr:uid="{4F4617BD-541E-4F2B-A3B8-5141A92FA333}"/>
    <cellStyle name="Entrada 13 4 6 2 3 2" xfId="28515" xr:uid="{8D899DEA-31DB-46BB-8531-739362AD1960}"/>
    <cellStyle name="Entrada 13 4 6 2 4" xfId="21521" xr:uid="{C83EE9E2-E1A2-4D0A-A117-C6046EB5B74C}"/>
    <cellStyle name="Entrada 13 4 6 3" xfId="10158" xr:uid="{B34E66A1-8B4A-4FA0-A425-5E427D85DDEA}"/>
    <cellStyle name="Entrada 13 4 6 3 2" xfId="25266" xr:uid="{6579F770-EAD2-4208-837B-50A756333131}"/>
    <cellStyle name="Entrada 13 4 6 4" xfId="7941" xr:uid="{EBEE7857-AFFD-407F-A616-700D2FD1BC72}"/>
    <cellStyle name="Entrada 13 4 6 4 2" xfId="23049" xr:uid="{1019FBC2-0246-40AE-8E80-5600B26F44B9}"/>
    <cellStyle name="Entrada 13 4 6 5" xfId="18884" xr:uid="{4CB99EDC-3DAD-4BB7-94D6-A69A053A3980}"/>
    <cellStyle name="Entrada 13 4 7" xfId="4153" xr:uid="{034E6677-B78C-493F-BBD7-F0119316FDD2}"/>
    <cellStyle name="Entrada 13 4 7 2" xfId="6790" xr:uid="{D98A9D1A-E519-4E2F-A746-860B230C5F36}"/>
    <cellStyle name="Entrada 13 4 7 2 2" xfId="13101" xr:uid="{6CEA5A31-F348-4428-BC41-44A4E74B5F10}"/>
    <cellStyle name="Entrada 13 4 7 2 2 2" xfId="28209" xr:uid="{77D02162-A76E-4FDA-8D19-7D335BDED49F}"/>
    <cellStyle name="Entrada 13 4 7 2 3" xfId="16775" xr:uid="{FFC3842E-3DD7-4ED6-827D-193DE0588B79}"/>
    <cellStyle name="Entrada 13 4 7 2 3 2" xfId="31883" xr:uid="{80D9D89F-B8DD-4ABE-A4C7-A1053EBC6A19}"/>
    <cellStyle name="Entrada 13 4 7 2 4" xfId="21898" xr:uid="{AB5B2504-80F0-4F05-9526-94689DA907CF}"/>
    <cellStyle name="Entrada 13 4 7 3" xfId="10535" xr:uid="{D2CABB6E-472E-476B-BFF2-2A25CF1B228A}"/>
    <cellStyle name="Entrada 13 4 7 3 2" xfId="25643" xr:uid="{28898747-09FA-4568-A2AE-22CC00D84DA7}"/>
    <cellStyle name="Entrada 13 4 7 4" xfId="14402" xr:uid="{384AD9B3-8194-413B-BAB9-F1349D0CB437}"/>
    <cellStyle name="Entrada 13 4 7 4 2" xfId="29510" xr:uid="{1142862E-C0A2-4B40-A597-7C88B3BAB318}"/>
    <cellStyle name="Entrada 13 4 7 5" xfId="19261" xr:uid="{256B0331-8506-43A1-BFF6-E242E9D9017D}"/>
    <cellStyle name="Entrada 13 4 8" xfId="4718" xr:uid="{7D76EB99-6055-4F85-A67A-93DE791786B9}"/>
    <cellStyle name="Entrada 13 4 8 2" xfId="11100" xr:uid="{C1EAAD6F-A8F8-481E-BC8B-810700900566}"/>
    <cellStyle name="Entrada 13 4 8 2 2" xfId="26208" xr:uid="{F43CDD7E-F9F1-4CF2-8F9C-5F8409C78BE4}"/>
    <cellStyle name="Entrada 13 4 8 3" xfId="13389" xr:uid="{0EFAE407-374C-4CB8-A969-5F5EE081D2D1}"/>
    <cellStyle name="Entrada 13 4 8 3 2" xfId="28497" xr:uid="{E77053DC-79BA-4208-83A9-5EBFD905B46A}"/>
    <cellStyle name="Entrada 13 4 8 4" xfId="19826" xr:uid="{ACE83D09-DE6C-4FED-9329-C4A235D385AE}"/>
    <cellStyle name="Entrada 13 4 9" xfId="8579" xr:uid="{17A4C31A-6487-4C37-A32B-3F7C9278AA3A}"/>
    <cellStyle name="Entrada 13 4 9 2" xfId="23687" xr:uid="{D7A5D958-AD8A-4C81-929E-CF3C9F891384}"/>
    <cellStyle name="Entrada 13 5" xfId="2040" xr:uid="{94E8F2BE-6FCE-414E-8744-D89AB101EE05}"/>
    <cellStyle name="Entrada 13 5 10" xfId="15303" xr:uid="{0A0EAAF1-AAF2-42CB-B676-F89D54EB4793}"/>
    <cellStyle name="Entrada 13 5 10 2" xfId="30411" xr:uid="{6801EF87-48F5-44E6-A33C-43A9F150E340}"/>
    <cellStyle name="Entrada 13 5 11" xfId="17265" xr:uid="{EDA21FBB-432F-4C5C-A058-5AC6699A537E}"/>
    <cellStyle name="Entrada 13 5 2" xfId="2800" xr:uid="{D95DD0E7-912A-4A7B-B4CE-60F333F13959}"/>
    <cellStyle name="Entrada 13 5 2 2" xfId="5437" xr:uid="{8BB25A04-31F4-4805-9CB7-12264FAD9300}"/>
    <cellStyle name="Entrada 13 5 2 2 2" xfId="7989" xr:uid="{4992A02B-06AB-458B-AA7B-CB6525709FC9}"/>
    <cellStyle name="Entrada 13 5 2 2 2 2" xfId="23097" xr:uid="{A96351E8-976E-47E1-A12A-9F2947B65C2D}"/>
    <cellStyle name="Entrada 13 5 2 2 3" xfId="20545" xr:uid="{E0F0A4D1-1670-4E29-A2C2-00A97F0FDA96}"/>
    <cellStyle name="Entrada 13 5 2 3" xfId="15707" xr:uid="{611209E7-EEEC-4C3D-9C4B-B9BACF8A8BE0}"/>
    <cellStyle name="Entrada 13 5 2 3 2" xfId="30815" xr:uid="{ABBF5513-AACC-45D2-8BD1-80E5780038E4}"/>
    <cellStyle name="Entrada 13 5 2 4" xfId="17908" xr:uid="{C5080B19-8704-4B00-A11A-9A51B995CB20}"/>
    <cellStyle name="Entrada 13 5 3" xfId="3103" xr:uid="{FF850C79-8651-4A11-864D-35D29BDC2D14}"/>
    <cellStyle name="Entrada 13 5 3 2" xfId="5740" xr:uid="{44EB9776-E311-4A0A-A438-1C7DFC8AEDD9}"/>
    <cellStyle name="Entrada 13 5 3 2 2" xfId="12051" xr:uid="{93A0CA05-7BCC-4A76-8E28-FDA4C93826EE}"/>
    <cellStyle name="Entrada 13 5 3 2 2 2" xfId="27159" xr:uid="{A5D541B4-533C-4FE2-A103-731F7810317D}"/>
    <cellStyle name="Entrada 13 5 3 2 3" xfId="14827" xr:uid="{9B6F2243-1EC2-4089-921D-B492F9EBB583}"/>
    <cellStyle name="Entrada 13 5 3 2 3 2" xfId="29935" xr:uid="{EF9D4224-E2FE-4ED7-8BF9-D00C3FAABFE5}"/>
    <cellStyle name="Entrada 13 5 3 2 4" xfId="20848" xr:uid="{C1C59D4B-7F46-441D-8A4C-313F03359E81}"/>
    <cellStyle name="Entrada 13 5 3 3" xfId="9485" xr:uid="{F8EFAF93-1711-4B76-8628-FE5CF92010AC}"/>
    <cellStyle name="Entrada 13 5 3 3 2" xfId="24593" xr:uid="{6F769747-91A9-4486-B833-F6EEE83C4E90}"/>
    <cellStyle name="Entrada 13 5 3 4" xfId="9282" xr:uid="{0E8A7A21-31CA-4506-9230-472B173CFFF3}"/>
    <cellStyle name="Entrada 13 5 3 4 2" xfId="24390" xr:uid="{CBF89147-380C-44BF-A1FD-A57DEE8873A5}"/>
    <cellStyle name="Entrada 13 5 3 5" xfId="18211" xr:uid="{380267CD-73BD-4079-8C10-6AB8C7FEF832}"/>
    <cellStyle name="Entrada 13 5 4" xfId="3429" xr:uid="{8A2203D1-5C05-4A52-9F32-3AC03A7EFE8A}"/>
    <cellStyle name="Entrada 13 5 4 2" xfId="6066" xr:uid="{FE043E75-6E5C-4A2B-AA42-71DDC4F8CA7A}"/>
    <cellStyle name="Entrada 13 5 4 2 2" xfId="12377" xr:uid="{149A53CD-7681-4691-9D01-7902B57FA2F6}"/>
    <cellStyle name="Entrada 13 5 4 2 2 2" xfId="27485" xr:uid="{2E66DB59-CAF0-44D5-891F-12F661BB74E6}"/>
    <cellStyle name="Entrada 13 5 4 2 3" xfId="9181" xr:uid="{CBCD0F16-2B62-4B00-AECE-8F85BD6902D6}"/>
    <cellStyle name="Entrada 13 5 4 2 3 2" xfId="24289" xr:uid="{390074A1-F868-4B1F-89DE-F0D9D61E9A59}"/>
    <cellStyle name="Entrada 13 5 4 2 4" xfId="21174" xr:uid="{ADA63785-00B2-4CAC-AA8C-431EF11CEB19}"/>
    <cellStyle name="Entrada 13 5 4 3" xfId="9811" xr:uid="{D885C5F7-8B56-4418-83EF-7DB4DE84A0AE}"/>
    <cellStyle name="Entrada 13 5 4 3 2" xfId="24919" xr:uid="{D9E04317-2A27-479A-AF3C-D80B077CB817}"/>
    <cellStyle name="Entrada 13 5 4 4" xfId="13351" xr:uid="{6728C57B-3DFA-4B34-8979-FE0284FA577F}"/>
    <cellStyle name="Entrada 13 5 4 4 2" xfId="28459" xr:uid="{3972DE15-A3E2-4FB2-ABDA-D05BDA2B369E}"/>
    <cellStyle name="Entrada 13 5 4 5" xfId="18537" xr:uid="{10F5B573-FB5A-48E2-AAFF-2EBAA24AD667}"/>
    <cellStyle name="Entrada 13 5 5" xfId="3735" xr:uid="{CCDCA227-333B-4DEA-9215-14303414B0C5}"/>
    <cellStyle name="Entrada 13 5 5 2" xfId="6372" xr:uid="{2DEB29CE-B8EB-4BD8-AD5F-E0BB6BA90B7A}"/>
    <cellStyle name="Entrada 13 5 5 2 2" xfId="12683" xr:uid="{5B2A3578-0F67-4876-81F6-396CAD48835E}"/>
    <cellStyle name="Entrada 13 5 5 2 2 2" xfId="27791" xr:uid="{DADABC21-6666-4B98-854B-599BFBE2EE5F}"/>
    <cellStyle name="Entrada 13 5 5 2 3" xfId="11766" xr:uid="{B5B7DC8D-70C0-4D16-A41B-5201E550DD8C}"/>
    <cellStyle name="Entrada 13 5 5 2 3 2" xfId="26874" xr:uid="{42117323-3146-488A-9EF7-813513FC8AEC}"/>
    <cellStyle name="Entrada 13 5 5 2 4" xfId="21480" xr:uid="{F93330CB-8175-4A6A-B748-A65CFDCBC98C}"/>
    <cellStyle name="Entrada 13 5 5 3" xfId="10117" xr:uid="{90F9DBF8-2806-4005-9C16-1E85EE19E66A}"/>
    <cellStyle name="Entrada 13 5 5 3 2" xfId="25225" xr:uid="{462D8AB2-AB9E-4EB0-AB9E-413559F7A571}"/>
    <cellStyle name="Entrada 13 5 5 4" xfId="13689" xr:uid="{99F7C033-5B3E-49AA-AC48-622844473E48}"/>
    <cellStyle name="Entrada 13 5 5 4 2" xfId="28797" xr:uid="{6BFFC943-9266-419B-A280-46F744C0D6BE}"/>
    <cellStyle name="Entrada 13 5 5 5" xfId="18843" xr:uid="{0090FA72-783B-4F6C-BBF4-BBDC8AE7BAD1}"/>
    <cellStyle name="Entrada 13 5 6" xfId="4112" xr:uid="{BA1BD18C-CEB5-4281-961A-EAC807022B06}"/>
    <cellStyle name="Entrada 13 5 6 2" xfId="6749" xr:uid="{8F83575B-CBF4-45E4-BA46-9D335B66B299}"/>
    <cellStyle name="Entrada 13 5 6 2 2" xfId="13060" xr:uid="{2E2AE05D-1610-4AF1-A732-77F8A55D2978}"/>
    <cellStyle name="Entrada 13 5 6 2 2 2" xfId="28168" xr:uid="{D6F4BDCB-4466-4842-BC11-F2DD93D90AAF}"/>
    <cellStyle name="Entrada 13 5 6 2 3" xfId="16734" xr:uid="{8A255351-70DF-4AEF-BA61-888A813AE0BC}"/>
    <cellStyle name="Entrada 13 5 6 2 3 2" xfId="31842" xr:uid="{62FB2C97-E029-406C-8D82-E681B2A061DE}"/>
    <cellStyle name="Entrada 13 5 6 2 4" xfId="21857" xr:uid="{12DC0E89-CD2D-46A0-B156-8C1B597979BE}"/>
    <cellStyle name="Entrada 13 5 6 3" xfId="10494" xr:uid="{A61483C0-0DED-4A79-89E9-673419E5ECE8}"/>
    <cellStyle name="Entrada 13 5 6 3 2" xfId="25602" xr:uid="{3D98722F-8187-4BFD-A9A9-3FF1DBC7AED7}"/>
    <cellStyle name="Entrada 13 5 6 4" xfId="7871" xr:uid="{1A566120-83FF-4668-98F8-B1E396D14CD5}"/>
    <cellStyle name="Entrada 13 5 6 4 2" xfId="22979" xr:uid="{4A04033D-2A70-4990-8A25-AC71B8A79473}"/>
    <cellStyle name="Entrada 13 5 6 5" xfId="19220" xr:uid="{270DE544-6006-4DA8-AD50-41F722D68173}"/>
    <cellStyle name="Entrada 13 5 7" xfId="4677" xr:uid="{5C670FA9-A805-4FB1-B4E9-D6D24C40E222}"/>
    <cellStyle name="Entrada 13 5 7 2" xfId="11059" xr:uid="{8518BE1E-DEC2-4089-AD67-AA8DC08B6EA7}"/>
    <cellStyle name="Entrada 13 5 7 2 2" xfId="26167" xr:uid="{FE0EA626-C50C-4FCA-98FF-05557782D6DD}"/>
    <cellStyle name="Entrada 13 5 7 3" xfId="13443" xr:uid="{5060609D-FB85-468A-B77E-9A38A18DEA3C}"/>
    <cellStyle name="Entrada 13 5 7 3 2" xfId="28551" xr:uid="{580F6DF4-F3DF-45CE-9F2D-44B09ED2D8D7}"/>
    <cellStyle name="Entrada 13 5 7 4" xfId="19785" xr:uid="{9F04FC20-17D0-425A-BE92-85E7CC6B5D34}"/>
    <cellStyle name="Entrada 13 5 8" xfId="8538" xr:uid="{ED4D18BB-E047-4634-873C-72CEEB7805CA}"/>
    <cellStyle name="Entrada 13 5 8 2" xfId="23646" xr:uid="{A9519C4B-2085-466F-A76E-76D12E6DD163}"/>
    <cellStyle name="Entrada 13 5 9" xfId="15689" xr:uid="{64AC27AD-CE21-4265-B39B-DD682D45B311}"/>
    <cellStyle name="Entrada 13 5 9 2" xfId="30797" xr:uid="{A2B32483-EEF4-46A8-8873-5C72414B9F83}"/>
    <cellStyle name="Entrada 14" xfId="1146" xr:uid="{00000000-0005-0000-0000-00007C040000}"/>
    <cellStyle name="Entrada 14 2" xfId="1862" xr:uid="{3AE3CD63-71A0-4DB5-ABD3-041295CEF6B7}"/>
    <cellStyle name="Entrada 14 2 10" xfId="8363" xr:uid="{758FEDC4-88BD-4FC2-B0C8-5B43E31AA365}"/>
    <cellStyle name="Entrada 14 2 10 2" xfId="23471" xr:uid="{22FE5264-7CF1-42FE-AB7A-F353AFECFDE4}"/>
    <cellStyle name="Entrada 14 2 11" xfId="14368" xr:uid="{E682446D-4890-4E30-9754-2A4BB96794A4}"/>
    <cellStyle name="Entrada 14 2 11 2" xfId="29476" xr:uid="{49EA94F7-1CDC-4EDF-8250-057BEFF8E1B8}"/>
    <cellStyle name="Entrada 14 2 12" xfId="15919" xr:uid="{67DAD71A-8D6B-4962-BDC2-925FD8F3FC93}"/>
    <cellStyle name="Entrada 14 2 12 2" xfId="31027" xr:uid="{D2983F37-8148-430E-957A-B0D832B85D1E}"/>
    <cellStyle name="Entrada 14 2 13" xfId="17087" xr:uid="{767184AF-B9C9-4657-9FEA-55164B81A67B}"/>
    <cellStyle name="Entrada 14 2 2" xfId="2422" xr:uid="{FBD7892D-FC15-4CE0-B1EF-44266A46436C}"/>
    <cellStyle name="Entrada 14 2 2 2" xfId="5059" xr:uid="{1EDEEF5B-FFB8-4CF2-89D0-4EE5C909BD61}"/>
    <cellStyle name="Entrada 14 2 2 2 2" xfId="11423" xr:uid="{217783E9-B8A8-48E4-B631-8AA460DBD5FE}"/>
    <cellStyle name="Entrada 14 2 2 2 2 2" xfId="26531" xr:uid="{ADB6C7A8-B6C3-4858-9B07-4A1AFE8A49F9}"/>
    <cellStyle name="Entrada 14 2 2 2 3" xfId="7237" xr:uid="{ED165BDB-05DA-41D9-B2D9-5E6077C361F4}"/>
    <cellStyle name="Entrada 14 2 2 2 3 2" xfId="22345" xr:uid="{A92021D6-EB4F-4B54-9C0C-0D270C5E1594}"/>
    <cellStyle name="Entrada 14 2 2 2 4" xfId="20167" xr:uid="{1BF3078A-B5C1-4FA1-88AC-2222B2E310E2}"/>
    <cellStyle name="Entrada 14 2 2 3" xfId="8889" xr:uid="{354337E7-1CD3-4152-8442-818DEE4529AC}"/>
    <cellStyle name="Entrada 14 2 2 3 2" xfId="23997" xr:uid="{C8FFB259-E5CD-471E-BB69-475443169313}"/>
    <cellStyle name="Entrada 14 2 3" xfId="2198" xr:uid="{804D9F29-0D68-4E74-8731-FFCBFD23695C}"/>
    <cellStyle name="Entrada 14 2 3 2" xfId="4835" xr:uid="{9520C5A2-E31F-495A-9055-F0BD4056E02E}"/>
    <cellStyle name="Entrada 14 2 3 2 2" xfId="14748" xr:uid="{D5C69FA8-078F-472B-BE36-C9B964E7D3F4}"/>
    <cellStyle name="Entrada 14 2 3 2 2 2" xfId="29856" xr:uid="{E6EB373A-15EB-4A7D-973C-07773F99D6D1}"/>
    <cellStyle name="Entrada 14 2 3 2 3" xfId="19943" xr:uid="{14A13682-713A-43A0-BC68-05FE4417C6F0}"/>
    <cellStyle name="Entrada 14 2 3 3" xfId="9179" xr:uid="{6B1D235C-16FE-4F03-8457-37AA4DEE5DC6}"/>
    <cellStyle name="Entrada 14 2 3 3 2" xfId="24287" xr:uid="{F1BA5B1E-3F75-4306-8D16-A89B151D35EF}"/>
    <cellStyle name="Entrada 14 2 3 4" xfId="17423" xr:uid="{80F688AA-1366-416F-B727-1418D419B150}"/>
    <cellStyle name="Entrada 14 2 4" xfId="2956" xr:uid="{ECAB36C1-D8B8-4EEC-B975-6A2EDAE7CE0C}"/>
    <cellStyle name="Entrada 14 2 4 2" xfId="5593" xr:uid="{8058A402-1425-4633-8C3E-73A9B28B7E08}"/>
    <cellStyle name="Entrada 14 2 4 2 2" xfId="11904" xr:uid="{C5F57F2F-4848-4388-B200-55785A2E498D}"/>
    <cellStyle name="Entrada 14 2 4 2 2 2" xfId="27012" xr:uid="{F90D9820-63CF-4207-A1E7-5752AE6A9FCF}"/>
    <cellStyle name="Entrada 14 2 4 2 3" xfId="13890" xr:uid="{4458F54F-BC06-4614-9EB9-EDB75857F187}"/>
    <cellStyle name="Entrada 14 2 4 2 3 2" xfId="28998" xr:uid="{B6A3D53F-8E19-4AC8-B957-464E0606DC07}"/>
    <cellStyle name="Entrada 14 2 4 2 4" xfId="20701" xr:uid="{F1E6AAE5-6F4D-460D-9D5D-BA845F6B1446}"/>
    <cellStyle name="Entrada 14 2 4 3" xfId="9338" xr:uid="{D940680A-1698-4C16-8F3F-3D762166B7C4}"/>
    <cellStyle name="Entrada 14 2 4 3 2" xfId="24446" xr:uid="{81F90791-3C81-4ADE-AC6E-91BA7737D01B}"/>
    <cellStyle name="Entrada 14 2 4 4" xfId="7328" xr:uid="{AD55B126-3605-4A3E-A04F-7BA8EB3BCFFB}"/>
    <cellStyle name="Entrada 14 2 4 4 2" xfId="22436" xr:uid="{72D60498-1081-4CCC-8128-1F940A1FC4DA}"/>
    <cellStyle name="Entrada 14 2 4 5" xfId="18064" xr:uid="{95EB1C30-AC76-4CFD-87D7-5812448004AD}"/>
    <cellStyle name="Entrada 14 2 5" xfId="3282" xr:uid="{C18D73F2-9B53-4A84-A4B3-6DF7765C6082}"/>
    <cellStyle name="Entrada 14 2 5 2" xfId="5919" xr:uid="{8102C77C-26CD-4A1A-85A1-512B5D2CE4A0}"/>
    <cellStyle name="Entrada 14 2 5 2 2" xfId="12230" xr:uid="{DD3ED8C7-4169-4BF6-BCF8-5F0D042FB56C}"/>
    <cellStyle name="Entrada 14 2 5 2 2 2" xfId="27338" xr:uid="{2F694966-1728-4902-A826-FF3CF9EC495C}"/>
    <cellStyle name="Entrada 14 2 5 2 3" xfId="16495" xr:uid="{3C617402-72CD-4266-B21D-FE7462D11BDC}"/>
    <cellStyle name="Entrada 14 2 5 2 3 2" xfId="31603" xr:uid="{A2B66492-FBB0-4856-A30F-11117047A9D2}"/>
    <cellStyle name="Entrada 14 2 5 2 4" xfId="21027" xr:uid="{A2651358-5955-466A-B447-E9ED7D481264}"/>
    <cellStyle name="Entrada 14 2 5 3" xfId="9664" xr:uid="{32327544-79A1-4ACF-85C8-19CF54E16D28}"/>
    <cellStyle name="Entrada 14 2 5 3 2" xfId="24772" xr:uid="{7742D910-74D9-420E-8E43-423CFD6AA293}"/>
    <cellStyle name="Entrada 14 2 5 4" xfId="14542" xr:uid="{F35D9224-0EA9-4659-BB1D-208173EBE7CC}"/>
    <cellStyle name="Entrada 14 2 5 4 2" xfId="29650" xr:uid="{DED0BF80-9A62-4F34-8DE4-D22D335E235F}"/>
    <cellStyle name="Entrada 14 2 5 5" xfId="18390" xr:uid="{43B7B404-A4A2-4548-B345-2702D6816754}"/>
    <cellStyle name="Entrada 14 2 6" xfId="3588" xr:uid="{87FDEB68-F3A2-4D87-B8C7-2E603F44644A}"/>
    <cellStyle name="Entrada 14 2 6 2" xfId="6225" xr:uid="{BB09E965-E955-4F42-9961-3197CC50F4E7}"/>
    <cellStyle name="Entrada 14 2 6 2 2" xfId="12536" xr:uid="{1C68201C-D303-4CE8-9EAF-AB94F93300C5}"/>
    <cellStyle name="Entrada 14 2 6 2 2 2" xfId="27644" xr:uid="{7B726D49-A49D-49A6-981F-AC0393904864}"/>
    <cellStyle name="Entrada 14 2 6 2 3" xfId="15554" xr:uid="{BFC46C78-B313-4531-B04D-5050D0172719}"/>
    <cellStyle name="Entrada 14 2 6 2 3 2" xfId="30662" xr:uid="{ADFE2341-E436-42DF-9EB3-CE394F8A41DD}"/>
    <cellStyle name="Entrada 14 2 6 2 4" xfId="21333" xr:uid="{311F8440-E619-48D2-98A6-ED80F550B66D}"/>
    <cellStyle name="Entrada 14 2 6 3" xfId="9970" xr:uid="{A684585C-0BE4-482A-8F16-5E59FEB0B084}"/>
    <cellStyle name="Entrada 14 2 6 3 2" xfId="25078" xr:uid="{598D8606-F3A2-439C-89C3-7FC64F4CCFCC}"/>
    <cellStyle name="Entrada 14 2 6 4" xfId="7072" xr:uid="{54AF5B28-EB53-4613-BB27-5882B34A4F53}"/>
    <cellStyle name="Entrada 14 2 6 4 2" xfId="22180" xr:uid="{2FF2EB09-9B0D-4C57-B695-89F3779D62CF}"/>
    <cellStyle name="Entrada 14 2 6 5" xfId="18696" xr:uid="{0DD2DCC7-1A06-465D-9943-6527CCAE8C29}"/>
    <cellStyle name="Entrada 14 2 7" xfId="3934" xr:uid="{56BDE851-EA9E-4E00-8329-0C51EDDB2428}"/>
    <cellStyle name="Entrada 14 2 7 2" xfId="6571" xr:uid="{13FA1BD1-D96B-4BC5-9316-46F0CB51E272}"/>
    <cellStyle name="Entrada 14 2 7 2 2" xfId="12882" xr:uid="{34589BFB-B0DF-4F25-8D41-41911A3D2717}"/>
    <cellStyle name="Entrada 14 2 7 2 2 2" xfId="27990" xr:uid="{73746295-3633-419C-BD13-ECF1E13ED2EB}"/>
    <cellStyle name="Entrada 14 2 7 2 3" xfId="16587" xr:uid="{48C07AD5-832C-4D67-BBC4-DCE370C3A03C}"/>
    <cellStyle name="Entrada 14 2 7 2 3 2" xfId="31695" xr:uid="{54DD771B-AB8B-4541-9033-DE9EACB7EFEB}"/>
    <cellStyle name="Entrada 14 2 7 2 4" xfId="21679" xr:uid="{9EFD86F0-AB74-4F0D-B3A6-FA4C1DEFCEEC}"/>
    <cellStyle name="Entrada 14 2 7 3" xfId="10316" xr:uid="{6F066F55-7720-4AFF-A648-7B1126131DA4}"/>
    <cellStyle name="Entrada 14 2 7 3 2" xfId="25424" xr:uid="{E0BB1398-2952-4FD7-A1A6-0118E3DD14B1}"/>
    <cellStyle name="Entrada 14 2 7 4" xfId="15650" xr:uid="{F6BAD6AA-DA5E-44BA-9E3B-9CF41B95F3AB}"/>
    <cellStyle name="Entrada 14 2 7 4 2" xfId="30758" xr:uid="{037EDD30-C067-4637-AD26-2E69E4389670}"/>
    <cellStyle name="Entrada 14 2 7 5" xfId="19042" xr:uid="{3200450F-6188-41BD-BCC8-90DB61444B9C}"/>
    <cellStyle name="Entrada 14 2 8" xfId="4281" xr:uid="{4A7F59AC-1537-4E59-AE7E-9A9304EF8168}"/>
    <cellStyle name="Entrada 14 2 8 2" xfId="6918" xr:uid="{425F87F3-D1B9-4ED0-B5E4-F615ECC63DE6}"/>
    <cellStyle name="Entrada 14 2 8 2 2" xfId="13229" xr:uid="{B45A80D4-935F-4726-B668-633CF4693B8E}"/>
    <cellStyle name="Entrada 14 2 8 2 2 2" xfId="28337" xr:uid="{C6996E75-AC06-4D98-96DD-743F6675BAC4}"/>
    <cellStyle name="Entrada 14 2 8 2 3" xfId="16893" xr:uid="{9EE421DF-50F3-414D-801A-B7095E292468}"/>
    <cellStyle name="Entrada 14 2 8 2 3 2" xfId="32001" xr:uid="{28380630-9B84-4685-9EF4-EB12B4E99260}"/>
    <cellStyle name="Entrada 14 2 8 2 4" xfId="22026" xr:uid="{1982B116-D308-40A6-AA92-7A301179E920}"/>
    <cellStyle name="Entrada 14 2 8 3" xfId="10663" xr:uid="{5AF7DBB1-93A9-41D7-A9D0-D26673E5F90E}"/>
    <cellStyle name="Entrada 14 2 8 3 2" xfId="25771" xr:uid="{862C711E-1078-4ACC-8182-41810482ABA2}"/>
    <cellStyle name="Entrada 14 2 8 4" xfId="15668" xr:uid="{19FBBBC9-693F-4A67-8850-21C8CD689885}"/>
    <cellStyle name="Entrada 14 2 8 4 2" xfId="30776" xr:uid="{20857FAD-5FB9-498F-9702-1D51DDD6EA5A}"/>
    <cellStyle name="Entrada 14 2 8 5" xfId="19389" xr:uid="{9883DB8A-2974-4969-BF07-78F3A91F512D}"/>
    <cellStyle name="Entrada 14 2 9" xfId="4499" xr:uid="{E871F455-DF48-4BD8-A2FE-9A0CA93ACB2A}"/>
    <cellStyle name="Entrada 14 2 9 2" xfId="10881" xr:uid="{331F3DA8-CDF5-4ACC-B1FA-D8EA0E2CFDAC}"/>
    <cellStyle name="Entrada 14 2 9 2 2" xfId="25989" xr:uid="{BB02F310-D2F4-48C5-9695-E901C8C5A203}"/>
    <cellStyle name="Entrada 14 2 9 3" xfId="14791" xr:uid="{451C8E29-3111-48F9-A4CA-A565430F5CDE}"/>
    <cellStyle name="Entrada 14 2 9 3 2" xfId="29899" xr:uid="{B846F41F-F36A-472F-865C-C19BE71F9204}"/>
    <cellStyle name="Entrada 14 2 9 4" xfId="19607" xr:uid="{13FBBF63-AEAE-465A-BC82-2E8F5DA7653B}"/>
    <cellStyle name="Entrada 14 3" xfId="1845" xr:uid="{93A224D3-7FA9-4B86-A317-A7E485932B08}"/>
    <cellStyle name="Entrada 14 3 10" xfId="14277" xr:uid="{107A0281-D5A8-497C-83F2-5B6314AC8EF9}"/>
    <cellStyle name="Entrada 14 3 10 2" xfId="29385" xr:uid="{A7AC9E3F-C97F-48AD-B27E-C281E5AD8671}"/>
    <cellStyle name="Entrada 14 3 11" xfId="7346" xr:uid="{2E5C4320-ED83-4A9D-A5DC-A619F49178C5}"/>
    <cellStyle name="Entrada 14 3 11 2" xfId="22454" xr:uid="{5AD3015A-6D8B-41A5-B274-62D98372980E}"/>
    <cellStyle name="Entrada 14 3 12" xfId="17070" xr:uid="{4BF4EC60-C11A-40DA-99BB-E98ADC519756}"/>
    <cellStyle name="Entrada 14 3 2" xfId="2405" xr:uid="{072E775C-D2BB-4B65-A04F-2C6DF6EA870D}"/>
    <cellStyle name="Entrada 14 3 2 2" xfId="5042" xr:uid="{861F7847-BAC7-490E-A9F6-E395D8C82124}"/>
    <cellStyle name="Entrada 14 3 2 2 2" xfId="11406" xr:uid="{77939B3C-DC00-448B-9FD5-B66BB1752C4F}"/>
    <cellStyle name="Entrada 14 3 2 2 2 2" xfId="26514" xr:uid="{D5D1972F-6F7D-40B9-9D0D-4C88314215A4}"/>
    <cellStyle name="Entrada 14 3 2 2 3" xfId="13823" xr:uid="{EA93508D-6BD5-4381-81AC-3DA8A657CD27}"/>
    <cellStyle name="Entrada 14 3 2 2 3 2" xfId="28931" xr:uid="{4C51FCBA-5497-4B1B-8BAF-7FB522326379}"/>
    <cellStyle name="Entrada 14 3 2 2 4" xfId="20150" xr:uid="{EF8A262F-869C-4654-B49F-1EF082BD9674}"/>
    <cellStyle name="Entrada 14 3 2 3" xfId="8872" xr:uid="{37ADE0D1-4E70-4CB0-832F-E003467EB404}"/>
    <cellStyle name="Entrada 14 3 2 3 2" xfId="23980" xr:uid="{216E22FB-1A03-459D-B324-90AB5756CD1C}"/>
    <cellStyle name="Entrada 14 3 2 4" xfId="7398" xr:uid="{8BDF65E1-D810-4BFD-9B2A-C7ED15FD9B79}"/>
    <cellStyle name="Entrada 14 3 2 4 2" xfId="22506" xr:uid="{6DE48F61-E9E4-45CF-9AAF-9B28D763BAD5}"/>
    <cellStyle name="Entrada 14 3 2 5" xfId="15590" xr:uid="{29FAF2DE-4B7D-486B-89CD-1BA5FEEA4C62}"/>
    <cellStyle name="Entrada 14 3 2 5 2" xfId="30698" xr:uid="{52171B19-7639-4271-993F-5A5E3131973C}"/>
    <cellStyle name="Entrada 14 3 2 6" xfId="17596" xr:uid="{896F34E9-BE12-43A7-9320-2D5872499BC3}"/>
    <cellStyle name="Entrada 14 3 3" xfId="2215" xr:uid="{C2651632-F4B9-4929-A473-D1DBD192F780}"/>
    <cellStyle name="Entrada 14 3 3 2" xfId="4852" xr:uid="{F8CB9C37-8F08-411F-B251-61465D9D2120}"/>
    <cellStyle name="Entrada 14 3 3 2 2" xfId="16251" xr:uid="{A71C5B89-80EF-4472-A2B3-F698D87117FF}"/>
    <cellStyle name="Entrada 14 3 3 2 2 2" xfId="31359" xr:uid="{F15060AC-CD34-477F-8779-BC926C6C1D79}"/>
    <cellStyle name="Entrada 14 3 3 2 3" xfId="19960" xr:uid="{D2A68225-E695-45BC-BB9B-8786729AF429}"/>
    <cellStyle name="Entrada 14 3 3 3" xfId="15097" xr:uid="{7886F1AE-BEF3-4D42-B0F2-BDD946E100F5}"/>
    <cellStyle name="Entrada 14 3 3 3 2" xfId="30205" xr:uid="{AE081D7D-0C36-4631-A521-41B8CFA4BCFC}"/>
    <cellStyle name="Entrada 14 3 3 4" xfId="17440" xr:uid="{B76AFF1B-790B-4B54-8413-ACF47FCDE3FB}"/>
    <cellStyle name="Entrada 14 3 4" xfId="2939" xr:uid="{0888C19C-7779-4180-A7CD-2F5966520F16}"/>
    <cellStyle name="Entrada 14 3 4 2" xfId="5576" xr:uid="{FA05020D-05A1-4C2E-BB8F-0F2E3FF6E9E7}"/>
    <cellStyle name="Entrada 14 3 4 2 2" xfId="11887" xr:uid="{E868CFD3-8F51-44A6-AD98-94062B16A9A4}"/>
    <cellStyle name="Entrada 14 3 4 2 2 2" xfId="26995" xr:uid="{243552EF-01BC-4275-ADFD-6EC27A2292D4}"/>
    <cellStyle name="Entrada 14 3 4 2 3" xfId="7547" xr:uid="{A0C2D2AB-6B63-4810-9530-94E71C657C70}"/>
    <cellStyle name="Entrada 14 3 4 2 3 2" xfId="22655" xr:uid="{391FB2A6-5A75-427D-A4EC-23FD8E4C41CF}"/>
    <cellStyle name="Entrada 14 3 4 2 4" xfId="20684" xr:uid="{8EF99EB0-94A3-4670-A5F1-707F81FD153D}"/>
    <cellStyle name="Entrada 14 3 4 3" xfId="9321" xr:uid="{39D67B4E-B963-4AF2-A9A4-F9B697567659}"/>
    <cellStyle name="Entrada 14 3 4 3 2" xfId="24429" xr:uid="{1B2C18FC-D6EB-42FF-8E2A-C1D2A48866A8}"/>
    <cellStyle name="Entrada 14 3 4 4" xfId="7527" xr:uid="{A3888BDB-A5EB-47D6-A116-D1A32F50186A}"/>
    <cellStyle name="Entrada 14 3 4 4 2" xfId="22635" xr:uid="{7E0443AC-A089-4AFB-96B1-C37F62188169}"/>
    <cellStyle name="Entrada 14 3 4 5" xfId="18047" xr:uid="{835C2588-5B6A-4663-B342-DC2FC0DB2B23}"/>
    <cellStyle name="Entrada 14 3 5" xfId="3265" xr:uid="{8C41113E-9AFF-4258-B30B-68C97A0BF5E5}"/>
    <cellStyle name="Entrada 14 3 5 2" xfId="5902" xr:uid="{3F1C8BD8-4C6A-40D9-B0F2-782B861B93B6}"/>
    <cellStyle name="Entrada 14 3 5 2 2" xfId="12213" xr:uid="{A7BA3C8A-3A43-4E6B-8FB9-CD67FA180620}"/>
    <cellStyle name="Entrada 14 3 5 2 2 2" xfId="27321" xr:uid="{0DE25363-A986-4E80-A44E-8549AA3712D0}"/>
    <cellStyle name="Entrada 14 3 5 2 3" xfId="14205" xr:uid="{0F65BDD2-05D5-4C7C-9290-7FAD81483BD0}"/>
    <cellStyle name="Entrada 14 3 5 2 3 2" xfId="29313" xr:uid="{1AAACB21-3465-4E31-9391-1186F973470D}"/>
    <cellStyle name="Entrada 14 3 5 2 4" xfId="21010" xr:uid="{D7E053A3-04AC-463B-9426-B6395D7BB07B}"/>
    <cellStyle name="Entrada 14 3 5 3" xfId="9647" xr:uid="{69E9AD5F-30D4-46FB-ABE3-69EF64F0ECE1}"/>
    <cellStyle name="Entrada 14 3 5 3 2" xfId="24755" xr:uid="{CCC9E94A-CEE9-4563-86E9-C9702FF4C652}"/>
    <cellStyle name="Entrada 14 3 5 4" xfId="13618" xr:uid="{4A820A0D-26E9-42DD-AA77-D106883EBA39}"/>
    <cellStyle name="Entrada 14 3 5 4 2" xfId="28726" xr:uid="{A92C092E-6A56-402D-8252-04B38A915C48}"/>
    <cellStyle name="Entrada 14 3 5 5" xfId="18373" xr:uid="{75E78CB6-6270-4B32-93D6-EB9EFC3856BA}"/>
    <cellStyle name="Entrada 14 3 6" xfId="3571" xr:uid="{5FAB373B-C346-4A89-B08F-087964FC2E9B}"/>
    <cellStyle name="Entrada 14 3 6 2" xfId="6208" xr:uid="{D6964EA9-B48A-4945-929A-D7003F04A045}"/>
    <cellStyle name="Entrada 14 3 6 2 2" xfId="12519" xr:uid="{DD8AFB1C-24C0-4863-8149-B33A252EA4E9}"/>
    <cellStyle name="Entrada 14 3 6 2 2 2" xfId="27627" xr:uid="{D7C01F3B-D1A9-4CDA-B45A-F106EC6D46D8}"/>
    <cellStyle name="Entrada 14 3 6 2 3" xfId="7430" xr:uid="{B7E05623-7EF4-4185-BD19-303ECC9716D3}"/>
    <cellStyle name="Entrada 14 3 6 2 3 2" xfId="22538" xr:uid="{5AC30172-E5FE-4357-8F99-EE8C9E9266C5}"/>
    <cellStyle name="Entrada 14 3 6 2 4" xfId="21316" xr:uid="{7582F413-BCCA-460E-84EA-322680273657}"/>
    <cellStyle name="Entrada 14 3 6 3" xfId="9953" xr:uid="{646BBD6F-23B1-4D0C-A9C7-9A6B39D87FA1}"/>
    <cellStyle name="Entrada 14 3 6 3 2" xfId="25061" xr:uid="{5CE2ABCF-885D-451E-934F-3AEAFA90F3ED}"/>
    <cellStyle name="Entrada 14 3 6 4" xfId="7746" xr:uid="{887E2211-D6D6-40F5-A192-03321451031A}"/>
    <cellStyle name="Entrada 14 3 6 4 2" xfId="22854" xr:uid="{52500372-9888-4A59-B271-6374A0E2CE92}"/>
    <cellStyle name="Entrada 14 3 6 5" xfId="18679" xr:uid="{48953969-8403-47A5-883A-E51552B65C7A}"/>
    <cellStyle name="Entrada 14 3 7" xfId="3917" xr:uid="{F91E7A23-C267-4083-8889-139348D23312}"/>
    <cellStyle name="Entrada 14 3 7 2" xfId="6554" xr:uid="{75FA66B8-420A-46D4-86AF-0521C63F5CE3}"/>
    <cellStyle name="Entrada 14 3 7 2 2" xfId="12865" xr:uid="{00DC55B9-582C-40D4-92AB-DE6EC70D7869}"/>
    <cellStyle name="Entrada 14 3 7 2 2 2" xfId="27973" xr:uid="{DC8E9836-314F-49B6-8E57-9AB71BA1017D}"/>
    <cellStyle name="Entrada 14 3 7 2 3" xfId="16570" xr:uid="{B3646DE5-029E-4BA6-BD1C-87F5A56839FE}"/>
    <cellStyle name="Entrada 14 3 7 2 3 2" xfId="31678" xr:uid="{940154F8-E26E-4463-B78C-E9D430A51FFD}"/>
    <cellStyle name="Entrada 14 3 7 2 4" xfId="21662" xr:uid="{4CF2C1AE-AC04-4581-A917-1F32F5035180}"/>
    <cellStyle name="Entrada 14 3 7 3" xfId="10299" xr:uid="{FFD17A31-B96B-4171-8AD7-18D03CCDC70C}"/>
    <cellStyle name="Entrada 14 3 7 3 2" xfId="25407" xr:uid="{0B8CC81B-B9C5-42CD-9364-D3A0C1236130}"/>
    <cellStyle name="Entrada 14 3 7 4" xfId="7815" xr:uid="{23DAEF6E-63C3-4931-AB1C-7E747492429F}"/>
    <cellStyle name="Entrada 14 3 7 4 2" xfId="22923" xr:uid="{531A463D-7B68-4A73-ABFA-CEA6E4D8D54B}"/>
    <cellStyle name="Entrada 14 3 7 5" xfId="19025" xr:uid="{0BF89BD5-C0D2-49C6-88A9-E1A480624840}"/>
    <cellStyle name="Entrada 14 3 8" xfId="4482" xr:uid="{824BEB58-5907-4766-A96C-367FA09A89A2}"/>
    <cellStyle name="Entrada 14 3 8 2" xfId="10864" xr:uid="{0753A6D3-2473-4077-AD8E-D8E010AA4B32}"/>
    <cellStyle name="Entrada 14 3 8 2 2" xfId="25972" xr:uid="{EFF20917-F052-43EC-B7B7-A0AF85E3B446}"/>
    <cellStyle name="Entrada 14 3 8 3" xfId="15169" xr:uid="{0F98D06A-0144-42FE-A126-8171D39997B5}"/>
    <cellStyle name="Entrada 14 3 8 3 2" xfId="30277" xr:uid="{3281BF3F-2FAA-440D-BE44-016A0DB68486}"/>
    <cellStyle name="Entrada 14 3 8 4" xfId="19590" xr:uid="{045A1A43-717C-42DA-BF5A-63433613114A}"/>
    <cellStyle name="Entrada 14 3 9" xfId="8346" xr:uid="{84D4673B-F994-44C2-83FD-D00EB70A3519}"/>
    <cellStyle name="Entrada 14 3 9 2" xfId="23454" xr:uid="{0594680A-8F3E-4F6E-80A1-A3D3E8B5124F}"/>
    <cellStyle name="Entrada 14 4" xfId="2082" xr:uid="{14C59255-66CD-4AEC-BCF1-7C22048A8369}"/>
    <cellStyle name="Entrada 14 4 10" xfId="15121" xr:uid="{EFD29F04-979D-405F-9BA2-6A7E908C9AAB}"/>
    <cellStyle name="Entrada 14 4 10 2" xfId="30229" xr:uid="{AF2D5956-BD06-48A6-8AD7-E954F3F1551A}"/>
    <cellStyle name="Entrada 14 4 11" xfId="13358" xr:uid="{EA2380ED-3865-4B90-AD9E-80D715546684}"/>
    <cellStyle name="Entrada 14 4 11 2" xfId="28466" xr:uid="{13F72A6F-0C03-40DB-BF79-F92720A9461E}"/>
    <cellStyle name="Entrada 14 4 12" xfId="17307" xr:uid="{46EE377B-6E2E-4C46-BA67-D60431557653}"/>
    <cellStyle name="Entrada 14 4 2" xfId="2572" xr:uid="{94E01AF0-75DA-42F1-AD07-A16800AA3253}"/>
    <cellStyle name="Entrada 14 4 2 2" xfId="5209" xr:uid="{37FC9475-DB07-40E4-8A5B-0A459E27F1FD}"/>
    <cellStyle name="Entrada 14 4 2 2 2" xfId="11573" xr:uid="{DFB91D35-5C72-4828-B241-81DC07D5C3D9}"/>
    <cellStyle name="Entrada 14 4 2 2 2 2" xfId="26681" xr:uid="{6714E3DC-D878-4FCB-9170-D2B3A24227AB}"/>
    <cellStyle name="Entrada 14 4 2 2 3" xfId="16548" xr:uid="{CDB712EF-54D0-41AF-B68E-A447CF17E6F5}"/>
    <cellStyle name="Entrada 14 4 2 2 3 2" xfId="31656" xr:uid="{16A3E074-A5BD-44F9-B65A-E54B3CA0BD53}"/>
    <cellStyle name="Entrada 14 4 2 2 4" xfId="20317" xr:uid="{459377E4-EEBD-422A-A27C-D3B9929782DD}"/>
    <cellStyle name="Entrada 14 4 2 3" xfId="9039" xr:uid="{BB646338-4402-40F0-B9F9-423D89F9F19C}"/>
    <cellStyle name="Entrada 14 4 2 3 2" xfId="24147" xr:uid="{94DCEBA1-B2B7-402B-B1B0-82C52AF7EA4B}"/>
    <cellStyle name="Entrada 14 4 2 4" xfId="13785" xr:uid="{4D0C01F6-BF12-4CF4-A9F3-7A7319DC54D7}"/>
    <cellStyle name="Entrada 14 4 2 4 2" xfId="28893" xr:uid="{D1B9F717-3D8D-4DB0-966C-DF8EAAA8E7E4}"/>
    <cellStyle name="Entrada 14 4 2 5" xfId="14665" xr:uid="{EB381798-A697-4244-9437-9ECFB33AD8B6}"/>
    <cellStyle name="Entrada 14 4 2 5 2" xfId="29773" xr:uid="{FB330674-3B9A-4A67-9257-794450DCB963}"/>
    <cellStyle name="Entrada 14 4 2 6" xfId="17680" xr:uid="{536D9D8E-8B19-419D-A84B-A1E5880D963B}"/>
    <cellStyle name="Entrada 14 4 3" xfId="2842" xr:uid="{C31F7FAF-8A41-4196-983E-FFAA2B7A5006}"/>
    <cellStyle name="Entrada 14 4 3 2" xfId="5479" xr:uid="{75E75FAE-37E8-4F88-9C36-462C4956B765}"/>
    <cellStyle name="Entrada 14 4 3 2 2" xfId="16504" xr:uid="{6E2EFEBB-E5F4-4E95-8BF6-FC9129491D49}"/>
    <cellStyle name="Entrada 14 4 3 2 2 2" xfId="31612" xr:uid="{9762F27F-8A34-4B69-8152-7A4DE24B600F}"/>
    <cellStyle name="Entrada 14 4 3 2 3" xfId="20587" xr:uid="{430763C8-ADA3-4B87-BED0-C852BC0FE2A5}"/>
    <cellStyle name="Entrada 14 4 3 3" xfId="8257" xr:uid="{C54E19C0-EFAF-4719-A35D-31C49136CAEA}"/>
    <cellStyle name="Entrada 14 4 3 3 2" xfId="23365" xr:uid="{5DB75A39-D388-4EE0-9E09-C938866BB7FE}"/>
    <cellStyle name="Entrada 14 4 3 4" xfId="17950" xr:uid="{74BFBD16-2C0C-4FE2-8445-29A5D8E4CA54}"/>
    <cellStyle name="Entrada 14 4 4" xfId="3145" xr:uid="{28F5752E-9ADE-4932-A399-C446CB7C3D43}"/>
    <cellStyle name="Entrada 14 4 4 2" xfId="5782" xr:uid="{7555502C-B7BE-433F-A5B9-8FF629E69067}"/>
    <cellStyle name="Entrada 14 4 4 2 2" xfId="12093" xr:uid="{175B2B61-DDDB-46F7-B5BA-752718558618}"/>
    <cellStyle name="Entrada 14 4 4 2 2 2" xfId="27201" xr:uid="{FCB5A9BB-3134-4049-B89F-17EFE325498A}"/>
    <cellStyle name="Entrada 14 4 4 2 3" xfId="14957" xr:uid="{86C0360C-1FA3-46A9-B943-4818CF0C0ED5}"/>
    <cellStyle name="Entrada 14 4 4 2 3 2" xfId="30065" xr:uid="{7832CFCB-E602-4345-A625-331F91B8D548}"/>
    <cellStyle name="Entrada 14 4 4 2 4" xfId="20890" xr:uid="{BE28372F-3937-43DD-AC5F-ACB5C0147A0C}"/>
    <cellStyle name="Entrada 14 4 4 3" xfId="9527" xr:uid="{3F966E5C-0C58-4F9C-9FAF-7C4B50977C40}"/>
    <cellStyle name="Entrada 14 4 4 3 2" xfId="24635" xr:uid="{DDCE2AFB-97EA-401C-AFDA-BA04D12A4358}"/>
    <cellStyle name="Entrada 14 4 4 4" xfId="16560" xr:uid="{B97B6EFA-6E18-4356-8B88-1A2E72A9394C}"/>
    <cellStyle name="Entrada 14 4 4 4 2" xfId="31668" xr:uid="{3C6A3169-6591-4CE8-B4A5-52F775A9E653}"/>
    <cellStyle name="Entrada 14 4 4 5" xfId="18253" xr:uid="{F34E7537-F883-40DE-90E0-D1FA4EA8024F}"/>
    <cellStyle name="Entrada 14 4 5" xfId="3471" xr:uid="{DA9F57AC-5964-4372-97DF-97B2356BE546}"/>
    <cellStyle name="Entrada 14 4 5 2" xfId="6108" xr:uid="{190ED50F-D362-4096-9A25-73A7F52BF2F1}"/>
    <cellStyle name="Entrada 14 4 5 2 2" xfId="12419" xr:uid="{EA70D94B-6B12-4584-B7DF-38EA0CDA5552}"/>
    <cellStyle name="Entrada 14 4 5 2 2 2" xfId="27527" xr:uid="{3AC7AE0C-CF22-410A-82F3-6392786D4F1E}"/>
    <cellStyle name="Entrada 14 4 5 2 3" xfId="9157" xr:uid="{B96678EA-97E1-4728-8C33-A92A7762B8FB}"/>
    <cellStyle name="Entrada 14 4 5 2 3 2" xfId="24265" xr:uid="{CE328D7B-38DC-400D-870F-C99BF7339408}"/>
    <cellStyle name="Entrada 14 4 5 2 4" xfId="21216" xr:uid="{12D77B3D-188F-45CF-8A13-0FC41644341C}"/>
    <cellStyle name="Entrada 14 4 5 3" xfId="9853" xr:uid="{8DC6849F-59BB-4157-BED3-9B5B8DF92ED5}"/>
    <cellStyle name="Entrada 14 4 5 3 2" xfId="24961" xr:uid="{A1F51F08-A29E-4881-985B-94455FB54B0B}"/>
    <cellStyle name="Entrada 14 4 5 4" xfId="14533" xr:uid="{15F9D754-F781-4409-99FA-A1F516820D65}"/>
    <cellStyle name="Entrada 14 4 5 4 2" xfId="29641" xr:uid="{29176DC9-BB2E-4452-B6CE-6BC72266AA5D}"/>
    <cellStyle name="Entrada 14 4 5 5" xfId="18579" xr:uid="{1076FD3B-3413-42FE-9925-6C118D00628B}"/>
    <cellStyle name="Entrada 14 4 6" xfId="3777" xr:uid="{4A5F06FB-3C46-430D-824A-E840D6FF29B6}"/>
    <cellStyle name="Entrada 14 4 6 2" xfId="6414" xr:uid="{0846E13F-EFD8-4713-B77B-F05E3FC14E76}"/>
    <cellStyle name="Entrada 14 4 6 2 2" xfId="12725" xr:uid="{A6967E34-2FA0-4084-AF66-C39A30B377EA}"/>
    <cellStyle name="Entrada 14 4 6 2 2 2" xfId="27833" xr:uid="{F52AFBEC-539F-42C7-8B72-12DAFA665452}"/>
    <cellStyle name="Entrada 14 4 6 2 3" xfId="14370" xr:uid="{1AA06859-9AD5-4C1D-98FD-D7BB8680960D}"/>
    <cellStyle name="Entrada 14 4 6 2 3 2" xfId="29478" xr:uid="{3B393735-F27F-40AC-97EB-82B224955E73}"/>
    <cellStyle name="Entrada 14 4 6 2 4" xfId="21522" xr:uid="{4B2D4453-5377-469D-BF40-02451F53B42C}"/>
    <cellStyle name="Entrada 14 4 6 3" xfId="10159" xr:uid="{06BBF3B9-4AFC-4EE2-AED4-D6FD74860763}"/>
    <cellStyle name="Entrada 14 4 6 3 2" xfId="25267" xr:uid="{AC68AF40-589B-42C8-8373-BD1E6AA21D28}"/>
    <cellStyle name="Entrada 14 4 6 4" xfId="13929" xr:uid="{77CD32DC-B3A5-4390-B81F-9F392506452A}"/>
    <cellStyle name="Entrada 14 4 6 4 2" xfId="29037" xr:uid="{4C0D2B94-C669-455E-B86C-07A6B11990D2}"/>
    <cellStyle name="Entrada 14 4 6 5" xfId="18885" xr:uid="{D3266E35-F21A-40A2-870A-1BF3FD3D665B}"/>
    <cellStyle name="Entrada 14 4 7" xfId="4154" xr:uid="{D531A618-F2F6-4739-A5D2-3356A11EECA0}"/>
    <cellStyle name="Entrada 14 4 7 2" xfId="6791" xr:uid="{390FD198-674B-4C1E-948D-B39CCC863FE4}"/>
    <cellStyle name="Entrada 14 4 7 2 2" xfId="13102" xr:uid="{D3FCB239-F747-43F3-BFF8-AE8AACB5A9D6}"/>
    <cellStyle name="Entrada 14 4 7 2 2 2" xfId="28210" xr:uid="{47361EDB-ACB7-40F3-A311-BFA7332C804B}"/>
    <cellStyle name="Entrada 14 4 7 2 3" xfId="16776" xr:uid="{093D0BE4-4C5C-4016-8E51-0914FC61C3F4}"/>
    <cellStyle name="Entrada 14 4 7 2 3 2" xfId="31884" xr:uid="{FEC42090-F3C4-46AE-94C6-C1C1D78F21DB}"/>
    <cellStyle name="Entrada 14 4 7 2 4" xfId="21899" xr:uid="{6E7D31DA-F8CF-48E0-8DC7-AE176B9A2EEF}"/>
    <cellStyle name="Entrada 14 4 7 3" xfId="10536" xr:uid="{29959251-C484-432E-A3EC-C472476A44A3}"/>
    <cellStyle name="Entrada 14 4 7 3 2" xfId="25644" xr:uid="{8490216B-E56D-400C-83EB-CC39ABE02338}"/>
    <cellStyle name="Entrada 14 4 7 4" xfId="15775" xr:uid="{DDDF27CB-29B0-4CD3-86BD-A30E59B42834}"/>
    <cellStyle name="Entrada 14 4 7 4 2" xfId="30883" xr:uid="{1064AB31-E66E-496A-8F63-65E94034338F}"/>
    <cellStyle name="Entrada 14 4 7 5" xfId="19262" xr:uid="{58E5FB4A-9BF0-448E-8141-EE328A1FAAFC}"/>
    <cellStyle name="Entrada 14 4 8" xfId="4719" xr:uid="{F9315EA2-2BC2-4A1F-9B5B-669F0CB0A136}"/>
    <cellStyle name="Entrada 14 4 8 2" xfId="11101" xr:uid="{92390E61-71D7-42B1-BBB6-54E6E424FE14}"/>
    <cellStyle name="Entrada 14 4 8 2 2" xfId="26209" xr:uid="{2116027C-984F-4D97-B91F-9744695CB5AF}"/>
    <cellStyle name="Entrada 14 4 8 3" xfId="15899" xr:uid="{9E77125E-0BD3-4BC5-8DFB-AB58435AA662}"/>
    <cellStyle name="Entrada 14 4 8 3 2" xfId="31007" xr:uid="{820D098A-4AA8-4709-897E-0D9F60458EA6}"/>
    <cellStyle name="Entrada 14 4 8 4" xfId="19827" xr:uid="{FAF1A23E-A04C-4083-8E6F-52E13DE1CB61}"/>
    <cellStyle name="Entrada 14 4 9" xfId="8580" xr:uid="{44026EDE-9472-4736-A25F-5738CB5B6471}"/>
    <cellStyle name="Entrada 14 4 9 2" xfId="23688" xr:uid="{2BE8FA79-F4BC-441F-9793-E32D552815D3}"/>
    <cellStyle name="Entrada 14 5" xfId="2039" xr:uid="{883924C5-2117-43F9-B35B-C7D653BE85E2}"/>
    <cellStyle name="Entrada 14 5 10" xfId="14942" xr:uid="{4A34ED67-BBF4-4F2A-81A2-D7FC5380EC1A}"/>
    <cellStyle name="Entrada 14 5 10 2" xfId="30050" xr:uid="{77AA2D7B-DEDB-498D-AF8C-87B72EA91B34}"/>
    <cellStyle name="Entrada 14 5 11" xfId="17264" xr:uid="{661A124D-8063-40FA-AC7D-23993B35651C}"/>
    <cellStyle name="Entrada 14 5 2" xfId="2799" xr:uid="{1FEA49AA-F862-4D29-9697-DA6705A6DA2A}"/>
    <cellStyle name="Entrada 14 5 2 2" xfId="5436" xr:uid="{9079D36C-0DAD-4783-822C-29ED06F5156C}"/>
    <cellStyle name="Entrada 14 5 2 2 2" xfId="7185" xr:uid="{F36972D2-2917-42D1-9BAD-E580E217BD0D}"/>
    <cellStyle name="Entrada 14 5 2 2 2 2" xfId="22293" xr:uid="{E43C6FF3-122E-4B89-A5F2-5730C8F3B4C9}"/>
    <cellStyle name="Entrada 14 5 2 2 3" xfId="20544" xr:uid="{28D5CCB6-21ED-4B95-927F-113BF4E9375D}"/>
    <cellStyle name="Entrada 14 5 2 3" xfId="13775" xr:uid="{BBB8D4E3-CBB6-4127-8411-0319DE23B036}"/>
    <cellStyle name="Entrada 14 5 2 3 2" xfId="28883" xr:uid="{B6EFA650-6FD6-43AB-9804-977172574597}"/>
    <cellStyle name="Entrada 14 5 2 4" xfId="17907" xr:uid="{D25730A7-5204-49A9-AC57-7D9A0F270DF9}"/>
    <cellStyle name="Entrada 14 5 3" xfId="3102" xr:uid="{E3291A96-4BF5-4141-A59A-5CA2682654E4}"/>
    <cellStyle name="Entrada 14 5 3 2" xfId="5739" xr:uid="{4869969E-EAB9-4FB4-A186-6B4C495269A2}"/>
    <cellStyle name="Entrada 14 5 3 2 2" xfId="12050" xr:uid="{4EC98015-F903-4086-A749-C7C09C8D7279}"/>
    <cellStyle name="Entrada 14 5 3 2 2 2" xfId="27158" xr:uid="{53EFD459-5AAB-4FE9-AFF1-154F6D6724A9}"/>
    <cellStyle name="Entrada 14 5 3 2 3" xfId="7968" xr:uid="{27DD87F9-B1E5-4DD8-BAB3-3CCA2045BDD9}"/>
    <cellStyle name="Entrada 14 5 3 2 3 2" xfId="23076" xr:uid="{B5D92F82-1BFE-46A2-9DC9-5D837EEDA204}"/>
    <cellStyle name="Entrada 14 5 3 2 4" xfId="20847" xr:uid="{EB7A0100-BBDF-46BA-97B0-6C5BC792A895}"/>
    <cellStyle name="Entrada 14 5 3 3" xfId="9484" xr:uid="{875FE9C7-EC1A-4898-95D8-F7C3C36A0167}"/>
    <cellStyle name="Entrada 14 5 3 3 2" xfId="24592" xr:uid="{B10901DB-E4DD-4B54-928B-77784346BF4A}"/>
    <cellStyle name="Entrada 14 5 3 4" xfId="9227" xr:uid="{A006336A-6FFF-4F52-9968-982BF3D526DE}"/>
    <cellStyle name="Entrada 14 5 3 4 2" xfId="24335" xr:uid="{71B4DD9D-DD91-4520-923C-F5D44FC01CEF}"/>
    <cellStyle name="Entrada 14 5 3 5" xfId="18210" xr:uid="{A3C48FA9-848C-4A0D-9291-9C4BE6BF8813}"/>
    <cellStyle name="Entrada 14 5 4" xfId="3428" xr:uid="{AA2A74BC-5630-4B45-A577-E0393DFEE00C}"/>
    <cellStyle name="Entrada 14 5 4 2" xfId="6065" xr:uid="{B7C29A1E-0678-472D-BA19-0294BAA27925}"/>
    <cellStyle name="Entrada 14 5 4 2 2" xfId="12376" xr:uid="{D889D5E3-F7F0-4BD6-AC0F-CA7AFBA4E390}"/>
    <cellStyle name="Entrada 14 5 4 2 2 2" xfId="27484" xr:uid="{701AD0D3-9D06-4A12-8024-CA9D749A1787}"/>
    <cellStyle name="Entrada 14 5 4 2 3" xfId="16151" xr:uid="{AEA52339-98F1-499B-8E16-74313ADD8DA9}"/>
    <cellStyle name="Entrada 14 5 4 2 3 2" xfId="31259" xr:uid="{C24661DC-45FF-47F1-B969-ED00CCE8A1F0}"/>
    <cellStyle name="Entrada 14 5 4 2 4" xfId="21173" xr:uid="{1FE5D747-8928-403D-B374-B6E81471E823}"/>
    <cellStyle name="Entrada 14 5 4 3" xfId="9810" xr:uid="{5499245E-B4F5-484C-A44E-2C48C28DC42F}"/>
    <cellStyle name="Entrada 14 5 4 3 2" xfId="24918" xr:uid="{8AEE5C05-5D23-4D6F-AB7A-36368156BC4A}"/>
    <cellStyle name="Entrada 14 5 4 4" xfId="15149" xr:uid="{A8058922-1DD4-479B-B6A5-4F5A7470F250}"/>
    <cellStyle name="Entrada 14 5 4 4 2" xfId="30257" xr:uid="{0AEC825F-270A-41E0-9F28-52F20B7D741A}"/>
    <cellStyle name="Entrada 14 5 4 5" xfId="18536" xr:uid="{058F21D9-D853-400F-8862-ADA6163528C1}"/>
    <cellStyle name="Entrada 14 5 5" xfId="3734" xr:uid="{40637972-B68A-4566-A616-C0A70EC27060}"/>
    <cellStyle name="Entrada 14 5 5 2" xfId="6371" xr:uid="{606250F3-0E3A-4DE0-9B3C-A2B05AF8B894}"/>
    <cellStyle name="Entrada 14 5 5 2 2" xfId="12682" xr:uid="{97B2FD54-2B5E-44D7-8C3B-3109DB4F88BB}"/>
    <cellStyle name="Entrada 14 5 5 2 2 2" xfId="27790" xr:uid="{7B02722C-7EB0-4F19-A999-726F241FBDB2}"/>
    <cellStyle name="Entrada 14 5 5 2 3" xfId="15285" xr:uid="{2D9509D0-02C2-446A-81D4-97D38FDB336A}"/>
    <cellStyle name="Entrada 14 5 5 2 3 2" xfId="30393" xr:uid="{CC741F55-A12A-4684-AA96-8D2EFB45550E}"/>
    <cellStyle name="Entrada 14 5 5 2 4" xfId="21479" xr:uid="{06A5E7C5-E1B3-43E6-85B5-5B21A60C37E5}"/>
    <cellStyle name="Entrada 14 5 5 3" xfId="10116" xr:uid="{C56F42DA-720A-4D0F-9EA4-FB5C9D31063D}"/>
    <cellStyle name="Entrada 14 5 5 3 2" xfId="25224" xr:uid="{CB10F6AC-FFBD-407A-B00D-8608770EF2AB}"/>
    <cellStyle name="Entrada 14 5 5 4" xfId="15566" xr:uid="{5EF99580-ACF4-4E8A-B70C-CB6CCE1060DF}"/>
    <cellStyle name="Entrada 14 5 5 4 2" xfId="30674" xr:uid="{1272063E-29E1-43F1-982F-423BB0E27A1F}"/>
    <cellStyle name="Entrada 14 5 5 5" xfId="18842" xr:uid="{C128236D-23F9-4300-9103-B0E38DC1F2BB}"/>
    <cellStyle name="Entrada 14 5 6" xfId="4111" xr:uid="{E3E93CA2-D4DF-414D-9644-6849859CE54A}"/>
    <cellStyle name="Entrada 14 5 6 2" xfId="6748" xr:uid="{33FD216D-3327-48F8-8732-CBF0A50CA93D}"/>
    <cellStyle name="Entrada 14 5 6 2 2" xfId="13059" xr:uid="{8E90D2CB-61C2-4F51-A5A9-42DFAFC4F909}"/>
    <cellStyle name="Entrada 14 5 6 2 2 2" xfId="28167" xr:uid="{93994C91-FA86-4786-A6DA-3E64C72E6E0B}"/>
    <cellStyle name="Entrada 14 5 6 2 3" xfId="16733" xr:uid="{DAE065F0-55D0-49E2-A12E-722C871AAD6E}"/>
    <cellStyle name="Entrada 14 5 6 2 3 2" xfId="31841" xr:uid="{67BFE33C-D8F1-4B96-BD05-84C985C0F6E6}"/>
    <cellStyle name="Entrada 14 5 6 2 4" xfId="21856" xr:uid="{2C4AB291-3162-4443-9629-F8501FA9DFAB}"/>
    <cellStyle name="Entrada 14 5 6 3" xfId="10493" xr:uid="{E6394349-C3B8-4F33-966C-725090B9D57D}"/>
    <cellStyle name="Entrada 14 5 6 3 2" xfId="25601" xr:uid="{A830A778-92F1-449F-AA6D-24EC10C8D0E1}"/>
    <cellStyle name="Entrada 14 5 6 4" xfId="15300" xr:uid="{DBA3C3C1-D2AB-4D63-8F28-1B11ABD488E5}"/>
    <cellStyle name="Entrada 14 5 6 4 2" xfId="30408" xr:uid="{3F3A6FEA-F966-45EA-9F7D-0761C3C63B02}"/>
    <cellStyle name="Entrada 14 5 6 5" xfId="19219" xr:uid="{272DDC82-21DB-4503-9C34-1D3788B18DBE}"/>
    <cellStyle name="Entrada 14 5 7" xfId="4676" xr:uid="{8EFD22D8-AD73-4F6D-B475-F22134686501}"/>
    <cellStyle name="Entrada 14 5 7 2" xfId="11058" xr:uid="{5FFFD9AD-B209-477F-ADDF-02B45D7430AA}"/>
    <cellStyle name="Entrada 14 5 7 2 2" xfId="26166" xr:uid="{43FE9434-D918-4F7E-A2B0-EAC1DB04094B}"/>
    <cellStyle name="Entrada 14 5 7 3" xfId="14796" xr:uid="{6B5A3E64-6E41-48CC-A908-3C8E69DCBED8}"/>
    <cellStyle name="Entrada 14 5 7 3 2" xfId="29904" xr:uid="{8505445A-D07E-469E-AB02-4BB81B7680B5}"/>
    <cellStyle name="Entrada 14 5 7 4" xfId="19784" xr:uid="{2877E474-D64E-4FB1-8F41-5C2DB5661CAF}"/>
    <cellStyle name="Entrada 14 5 8" xfId="8537" xr:uid="{5B114436-D8E7-4B60-A4C4-1F917413F81B}"/>
    <cellStyle name="Entrada 14 5 8 2" xfId="23645" xr:uid="{D1987C3E-3178-40E3-9F7A-9F8BD8474A17}"/>
    <cellStyle name="Entrada 14 5 9" xfId="15739" xr:uid="{04963B84-2B1F-4475-8519-FF290745E011}"/>
    <cellStyle name="Entrada 14 5 9 2" xfId="30847" xr:uid="{DF46E391-94A6-4DE4-AD21-5244782D0F50}"/>
    <cellStyle name="Entrada 15" xfId="1147" xr:uid="{00000000-0005-0000-0000-00007D040000}"/>
    <cellStyle name="Entrada 15 2" xfId="1863" xr:uid="{37360AE0-6297-4400-955B-432EEFD785BF}"/>
    <cellStyle name="Entrada 15 2 10" xfId="8364" xr:uid="{B8AEADF6-BCCC-4DCE-973E-44F2D81BDC76}"/>
    <cellStyle name="Entrada 15 2 10 2" xfId="23472" xr:uid="{6809880C-1E8A-4D3F-AC35-993784093A94}"/>
    <cellStyle name="Entrada 15 2 11" xfId="14147" xr:uid="{37AE383D-9752-43CE-8670-D4082C2B7AC0}"/>
    <cellStyle name="Entrada 15 2 11 2" xfId="29255" xr:uid="{D9F4E47D-8E7D-4639-A2A4-17256F98FBFD}"/>
    <cellStyle name="Entrada 15 2 12" xfId="14634" xr:uid="{D2788B26-0769-45D7-A37E-4A0728572515}"/>
    <cellStyle name="Entrada 15 2 12 2" xfId="29742" xr:uid="{05685EE0-90CA-47FE-9904-5B801C02B073}"/>
    <cellStyle name="Entrada 15 2 13" xfId="17088" xr:uid="{ED3B33A1-17C0-4D7B-A5C0-7DDE292D1A7A}"/>
    <cellStyle name="Entrada 15 2 2" xfId="2423" xr:uid="{BBD1F720-3D05-488F-B732-5B4080E8EF6C}"/>
    <cellStyle name="Entrada 15 2 2 2" xfId="5060" xr:uid="{9AA31108-0D8E-44F0-B0FF-86F66A359396}"/>
    <cellStyle name="Entrada 15 2 2 2 2" xfId="11424" xr:uid="{36AE7754-24FC-4011-9564-8DA234F89B19}"/>
    <cellStyle name="Entrada 15 2 2 2 2 2" xfId="26532" xr:uid="{2BA5AA08-91A8-437E-B235-20C3DB5727FC}"/>
    <cellStyle name="Entrada 15 2 2 2 3" xfId="14433" xr:uid="{41C4BE1C-7EAB-497E-AFB2-9F8D67A2A5E7}"/>
    <cellStyle name="Entrada 15 2 2 2 3 2" xfId="29541" xr:uid="{F2680646-1416-4C7A-A1F8-930088876BF3}"/>
    <cellStyle name="Entrada 15 2 2 2 4" xfId="20168" xr:uid="{B7A67081-0E44-4EF4-A3FE-2FE2B422AC81}"/>
    <cellStyle name="Entrada 15 2 2 3" xfId="8890" xr:uid="{B28D53DC-5128-49F3-8D16-175B97EADF5C}"/>
    <cellStyle name="Entrada 15 2 2 3 2" xfId="23998" xr:uid="{6FC50562-9561-47F1-897D-EBE537CB37D7}"/>
    <cellStyle name="Entrada 15 2 3" xfId="2197" xr:uid="{6F88A366-276C-44EA-BA9E-3BA81518AACB}"/>
    <cellStyle name="Entrada 15 2 3 2" xfId="4834" xr:uid="{60783A64-1481-4F24-999D-03D54FE79B07}"/>
    <cellStyle name="Entrada 15 2 3 2 2" xfId="13862" xr:uid="{9E4F130C-EABB-4594-82B7-85521A17747B}"/>
    <cellStyle name="Entrada 15 2 3 2 2 2" xfId="28970" xr:uid="{AFFD4E1A-3948-4963-9970-75B277816684}"/>
    <cellStyle name="Entrada 15 2 3 2 3" xfId="19942" xr:uid="{2F43EF0F-935A-47AD-BD69-DA67CAAA8A25}"/>
    <cellStyle name="Entrada 15 2 3 3" xfId="16138" xr:uid="{F97BDA4F-86B4-4C00-909E-4BDA8E72DBD8}"/>
    <cellStyle name="Entrada 15 2 3 3 2" xfId="31246" xr:uid="{DFC2E83B-352C-481A-A504-506CB286E162}"/>
    <cellStyle name="Entrada 15 2 3 4" xfId="17422" xr:uid="{DB66F309-BB16-425A-9EBA-08CC1C913DEC}"/>
    <cellStyle name="Entrada 15 2 4" xfId="2957" xr:uid="{ED9B6FB5-E9B5-4C59-AA8C-30BA05BC8DC3}"/>
    <cellStyle name="Entrada 15 2 4 2" xfId="5594" xr:uid="{02EDF74A-EF71-4B4C-973D-C46E6DB38156}"/>
    <cellStyle name="Entrada 15 2 4 2 2" xfId="11905" xr:uid="{956367DC-0553-458A-B843-58417C2C1F9C}"/>
    <cellStyle name="Entrada 15 2 4 2 2 2" xfId="27013" xr:uid="{3C55FCFE-A783-46BE-9A64-4EBE417F0433}"/>
    <cellStyle name="Entrada 15 2 4 2 3" xfId="14192" xr:uid="{869D0434-BF7C-4D5F-B388-7BFA19285827}"/>
    <cellStyle name="Entrada 15 2 4 2 3 2" xfId="29300" xr:uid="{9926EE32-B10F-4DEE-BC7B-7EED2ADC284C}"/>
    <cellStyle name="Entrada 15 2 4 2 4" xfId="20702" xr:uid="{61283CB1-6AB3-4A2F-A5D6-74292ED3F538}"/>
    <cellStyle name="Entrada 15 2 4 3" xfId="9339" xr:uid="{A7C30310-3A0B-4C59-81D8-B07A4AD8EC77}"/>
    <cellStyle name="Entrada 15 2 4 3 2" xfId="24447" xr:uid="{3461B23A-3105-4799-B54F-32A4DC52266B}"/>
    <cellStyle name="Entrada 15 2 4 4" xfId="7997" xr:uid="{B1DADBDB-58B5-4031-99EF-D76F76164613}"/>
    <cellStyle name="Entrada 15 2 4 4 2" xfId="23105" xr:uid="{ED979FD4-C3E0-403C-BAF0-1B1F989F24F6}"/>
    <cellStyle name="Entrada 15 2 4 5" xfId="18065" xr:uid="{0C209B7C-9EDF-4C9B-A1F9-BA15A7FDA837}"/>
    <cellStyle name="Entrada 15 2 5" xfId="3283" xr:uid="{2C98EEFA-3D92-4AED-8CE7-5371D504E00A}"/>
    <cellStyle name="Entrada 15 2 5 2" xfId="5920" xr:uid="{3811C560-5B80-4533-9A0C-1FD2A0C9B1A3}"/>
    <cellStyle name="Entrada 15 2 5 2 2" xfId="12231" xr:uid="{163C8C44-1D1A-41B8-9C54-2BDABF31FABB}"/>
    <cellStyle name="Entrada 15 2 5 2 2 2" xfId="27339" xr:uid="{C4A73DE7-D9C5-4BE1-83F3-C2147612E86D}"/>
    <cellStyle name="Entrada 15 2 5 2 3" xfId="15740" xr:uid="{A6C98D46-4235-4DC9-8EFB-1235802853DE}"/>
    <cellStyle name="Entrada 15 2 5 2 3 2" xfId="30848" xr:uid="{3B909029-5BA0-410C-84E6-D2757C678CC9}"/>
    <cellStyle name="Entrada 15 2 5 2 4" xfId="21028" xr:uid="{9EA52D27-AA81-463F-8FC4-D4B8E6C802B4}"/>
    <cellStyle name="Entrada 15 2 5 3" xfId="9665" xr:uid="{9F3DB881-D35C-4EC9-9D64-5314822E5D12}"/>
    <cellStyle name="Entrada 15 2 5 3 2" xfId="24773" xr:uid="{47F03BB8-5D9E-4C3A-B3A9-59AC37CA62A8}"/>
    <cellStyle name="Entrada 15 2 5 4" xfId="14870" xr:uid="{372E6E63-F401-4532-A2D2-207841E10B8C}"/>
    <cellStyle name="Entrada 15 2 5 4 2" xfId="29978" xr:uid="{232A754B-BB6D-4B92-A6FD-02F56D5E9F78}"/>
    <cellStyle name="Entrada 15 2 5 5" xfId="18391" xr:uid="{95F6AAFD-1322-4930-A29B-EA42A14BACE2}"/>
    <cellStyle name="Entrada 15 2 6" xfId="3589" xr:uid="{FCE10C67-35F6-4CC0-97E4-45D834AE4D63}"/>
    <cellStyle name="Entrada 15 2 6 2" xfId="6226" xr:uid="{A00C77D2-9AB4-4617-B69C-25CC2F571260}"/>
    <cellStyle name="Entrada 15 2 6 2 2" xfId="12537" xr:uid="{745E02E4-6E6E-448F-9CDE-816928B6C90F}"/>
    <cellStyle name="Entrada 15 2 6 2 2 2" xfId="27645" xr:uid="{861A8F35-5B28-4318-9B96-C9797A8246D2}"/>
    <cellStyle name="Entrada 15 2 6 2 3" xfId="14584" xr:uid="{456C53F6-B492-4902-A9E9-F923B7FFB5D6}"/>
    <cellStyle name="Entrada 15 2 6 2 3 2" xfId="29692" xr:uid="{10EA3DC1-5832-476A-857F-75F099484D96}"/>
    <cellStyle name="Entrada 15 2 6 2 4" xfId="21334" xr:uid="{43B676CE-D8B1-44E6-9313-E470DF9F3155}"/>
    <cellStyle name="Entrada 15 2 6 3" xfId="9971" xr:uid="{AD6EA610-030C-41F4-80BA-7D5E4D53F1B9}"/>
    <cellStyle name="Entrada 15 2 6 3 2" xfId="25079" xr:uid="{BFBD6074-E0D3-43CE-84EF-F27A514312D1}"/>
    <cellStyle name="Entrada 15 2 6 4" xfId="15113" xr:uid="{4ED5F48F-DD9C-4033-9C8B-EA52773F00AE}"/>
    <cellStyle name="Entrada 15 2 6 4 2" xfId="30221" xr:uid="{D645621C-7F54-40FA-84A5-1CA5274CE91C}"/>
    <cellStyle name="Entrada 15 2 6 5" xfId="18697" xr:uid="{AB7C7CB7-968E-460C-826B-1A4A437D7027}"/>
    <cellStyle name="Entrada 15 2 7" xfId="3935" xr:uid="{DB6F592F-5437-4B13-93F5-97E4300DD5EB}"/>
    <cellStyle name="Entrada 15 2 7 2" xfId="6572" xr:uid="{32524158-F93D-4286-8762-395308955851}"/>
    <cellStyle name="Entrada 15 2 7 2 2" xfId="12883" xr:uid="{AA7BA24A-F104-44CD-99CE-4FC3A9A9BA0C}"/>
    <cellStyle name="Entrada 15 2 7 2 2 2" xfId="27991" xr:uid="{9C14A71D-6D47-425C-B2EB-AA6B32511D49}"/>
    <cellStyle name="Entrada 15 2 7 2 3" xfId="16588" xr:uid="{89A735AC-7B69-483E-B6AD-4D8347140C9C}"/>
    <cellStyle name="Entrada 15 2 7 2 3 2" xfId="31696" xr:uid="{8A7B9CFF-2743-4A81-84DD-B980B28DE678}"/>
    <cellStyle name="Entrada 15 2 7 2 4" xfId="21680" xr:uid="{C3B22B31-070A-4026-90A7-C7555DAA87BF}"/>
    <cellStyle name="Entrada 15 2 7 3" xfId="10317" xr:uid="{086F3B68-752C-434C-AAB3-615259E0AA8E}"/>
    <cellStyle name="Entrada 15 2 7 3 2" xfId="25425" xr:uid="{A395B7E9-26F4-4C15-893B-456F8710F653}"/>
    <cellStyle name="Entrada 15 2 7 4" xfId="14379" xr:uid="{E3CD2FEF-713F-4309-9F3E-4A1FC7210DDC}"/>
    <cellStyle name="Entrada 15 2 7 4 2" xfId="29487" xr:uid="{E537EF8C-1810-4E19-8AAD-1711EF44E5A7}"/>
    <cellStyle name="Entrada 15 2 7 5" xfId="19043" xr:uid="{16A8D638-0BE3-451C-A2E7-85B6573CF672}"/>
    <cellStyle name="Entrada 15 2 8" xfId="4282" xr:uid="{283DE247-0069-4DF3-9D3F-C7DFDC73D732}"/>
    <cellStyle name="Entrada 15 2 8 2" xfId="6919" xr:uid="{7E031CAC-1578-496E-9049-1FD5CC8AC043}"/>
    <cellStyle name="Entrada 15 2 8 2 2" xfId="13230" xr:uid="{BDC53996-F379-44EB-B8A3-5FE4BA4C4D0F}"/>
    <cellStyle name="Entrada 15 2 8 2 2 2" xfId="28338" xr:uid="{287F65F4-4D5F-4431-A515-2B8B84BC49FB}"/>
    <cellStyle name="Entrada 15 2 8 2 3" xfId="16894" xr:uid="{64F7F98E-BC62-4C03-AE96-7FBEB24A038B}"/>
    <cellStyle name="Entrada 15 2 8 2 3 2" xfId="32002" xr:uid="{38607D26-BE88-4018-B415-2975FA7D8C80}"/>
    <cellStyle name="Entrada 15 2 8 2 4" xfId="22027" xr:uid="{9F281C86-0D1D-4235-85FE-0BACF4F5221F}"/>
    <cellStyle name="Entrada 15 2 8 3" xfId="10664" xr:uid="{031B5AC2-A3D8-452B-A60F-338417958E16}"/>
    <cellStyle name="Entrada 15 2 8 3 2" xfId="25772" xr:uid="{CE96A416-BB47-4C68-B691-B4035356DEB9}"/>
    <cellStyle name="Entrada 15 2 8 4" xfId="14563" xr:uid="{1CED471A-978C-4439-BEF9-348659F75E9F}"/>
    <cellStyle name="Entrada 15 2 8 4 2" xfId="29671" xr:uid="{ACEAD5A0-56E4-4077-9587-EECEBD7B8F99}"/>
    <cellStyle name="Entrada 15 2 8 5" xfId="19390" xr:uid="{D59B75E6-6409-4094-8FA8-9F6329A783B9}"/>
    <cellStyle name="Entrada 15 2 9" xfId="4500" xr:uid="{D42F05C1-5A25-4937-ACA8-22DD79C63527}"/>
    <cellStyle name="Entrada 15 2 9 2" xfId="10882" xr:uid="{EFCADC94-AB4A-4F19-A715-863BCEDE3AF8}"/>
    <cellStyle name="Entrada 15 2 9 2 2" xfId="25990" xr:uid="{6E287BF7-2546-4C00-B5CE-77428F6A3F34}"/>
    <cellStyle name="Entrada 15 2 9 3" xfId="8177" xr:uid="{3374F4E2-1242-440D-8676-364ACDEDFF3B}"/>
    <cellStyle name="Entrada 15 2 9 3 2" xfId="23285" xr:uid="{3CFAAC10-793C-4CE3-A8FA-2D2B7E1AAB25}"/>
    <cellStyle name="Entrada 15 2 9 4" xfId="19608" xr:uid="{ED8268A1-E12C-4286-B3C6-55DB7C25D946}"/>
    <cellStyle name="Entrada 15 3" xfId="1846" xr:uid="{431F5F88-55C7-4160-877D-DDA260E4A3F1}"/>
    <cellStyle name="Entrada 15 3 10" xfId="8219" xr:uid="{F991FFBE-29F0-4389-A42D-07C5F654F1B0}"/>
    <cellStyle name="Entrada 15 3 10 2" xfId="23327" xr:uid="{9BDB976C-F101-4CCD-ADF3-DD6FD72FFFC1}"/>
    <cellStyle name="Entrada 15 3 11" xfId="15470" xr:uid="{83557BE2-549B-4F1C-81F7-5D0135A328C7}"/>
    <cellStyle name="Entrada 15 3 11 2" xfId="30578" xr:uid="{18D214D3-946B-4C81-883A-57D35C591D17}"/>
    <cellStyle name="Entrada 15 3 12" xfId="17071" xr:uid="{53F49CFB-BA44-4D7A-93E2-977090A8F526}"/>
    <cellStyle name="Entrada 15 3 2" xfId="2406" xr:uid="{EE8E5334-8978-4663-862B-386A1916A854}"/>
    <cellStyle name="Entrada 15 3 2 2" xfId="5043" xr:uid="{926F83AE-3FDF-495D-9A96-B5B24B4E53AE}"/>
    <cellStyle name="Entrada 15 3 2 2 2" xfId="11407" xr:uid="{684EABE2-4822-4208-8B24-3D33E666B2EF}"/>
    <cellStyle name="Entrada 15 3 2 2 2 2" xfId="26515" xr:uid="{B26C0010-FE39-41AE-886E-19726660AC3D}"/>
    <cellStyle name="Entrada 15 3 2 2 3" xfId="11670" xr:uid="{8185BD48-3387-4281-8FF0-C5594EC300E9}"/>
    <cellStyle name="Entrada 15 3 2 2 3 2" xfId="26778" xr:uid="{AE242D60-9826-46FB-8F85-1E0BC919E50A}"/>
    <cellStyle name="Entrada 15 3 2 2 4" xfId="20151" xr:uid="{48A91CEB-170F-4F2D-8580-AA40F665903F}"/>
    <cellStyle name="Entrada 15 3 2 3" xfId="8873" xr:uid="{93EBBCB3-878C-4DDB-AD33-04A32144CFEE}"/>
    <cellStyle name="Entrada 15 3 2 3 2" xfId="23981" xr:uid="{4AC94EE4-52C7-41D2-901F-9C5293AC955B}"/>
    <cellStyle name="Entrada 15 3 2 4" xfId="14922" xr:uid="{C73DF63B-C00E-41F6-93BA-02CECAA26C91}"/>
    <cellStyle name="Entrada 15 3 2 4 2" xfId="30030" xr:uid="{D30B8E66-361B-4AAF-B2A4-A4536A55CF67}"/>
    <cellStyle name="Entrada 15 3 2 5" xfId="11682" xr:uid="{AF640BEC-EC2E-4A4F-98F7-7A1780B23DF9}"/>
    <cellStyle name="Entrada 15 3 2 5 2" xfId="26790" xr:uid="{40A8768C-BB0A-4CF0-9B82-5D041260F43A}"/>
    <cellStyle name="Entrada 15 3 2 6" xfId="17597" xr:uid="{E51F3351-C0F1-4D09-B919-62FA96CDBE9B}"/>
    <cellStyle name="Entrada 15 3 3" xfId="2214" xr:uid="{3A71B751-AD78-43C0-9A87-17E89504EF15}"/>
    <cellStyle name="Entrada 15 3 3 2" xfId="4851" xr:uid="{47900A11-EAE2-4BFE-860A-9B7A6F757CA7}"/>
    <cellStyle name="Entrada 15 3 3 2 2" xfId="14955" xr:uid="{6E1BD712-0FD2-48B9-8298-FBDB799FDE0B}"/>
    <cellStyle name="Entrada 15 3 3 2 2 2" xfId="30063" xr:uid="{62658689-6634-45D7-B7C0-86F9C6CD9FE3}"/>
    <cellStyle name="Entrada 15 3 3 2 3" xfId="19959" xr:uid="{F8C90FF3-E91F-4FBF-962C-1229A9CB5E86}"/>
    <cellStyle name="Entrada 15 3 3 3" xfId="15577" xr:uid="{E518CA8C-8201-48E5-BFD2-43F0A64B994B}"/>
    <cellStyle name="Entrada 15 3 3 3 2" xfId="30685" xr:uid="{A4C89DFB-D419-4069-85F7-2FA80F74D580}"/>
    <cellStyle name="Entrada 15 3 3 4" xfId="17439" xr:uid="{B040FC70-547C-4F02-9124-4867675D456B}"/>
    <cellStyle name="Entrada 15 3 4" xfId="2940" xr:uid="{2E4E01EB-E99C-4F1D-BB83-4DAB786EF26D}"/>
    <cellStyle name="Entrada 15 3 4 2" xfId="5577" xr:uid="{4E3B4D4E-E2F4-4F1E-8519-FE0BE2757C6D}"/>
    <cellStyle name="Entrada 15 3 4 2 2" xfId="11888" xr:uid="{D5A101DB-A8AC-4F13-993E-EE3E8D50F6CC}"/>
    <cellStyle name="Entrada 15 3 4 2 2 2" xfId="26996" xr:uid="{EDA40567-E443-4ED2-99C7-182743736053}"/>
    <cellStyle name="Entrada 15 3 4 2 3" xfId="15341" xr:uid="{D38FC3CC-8924-452E-A03E-458619C94F2D}"/>
    <cellStyle name="Entrada 15 3 4 2 3 2" xfId="30449" xr:uid="{DFBE62D8-3B84-4004-9976-4024DD186197}"/>
    <cellStyle name="Entrada 15 3 4 2 4" xfId="20685" xr:uid="{6553B6E9-D3F6-40B7-B4C9-E11B4540D3B0}"/>
    <cellStyle name="Entrada 15 3 4 3" xfId="9322" xr:uid="{FC873614-7BC4-4E4C-A1A5-D39F8C25088A}"/>
    <cellStyle name="Entrada 15 3 4 3 2" xfId="24430" xr:uid="{4C45C9DC-21FA-4B86-B18E-3A433FC0CCC3}"/>
    <cellStyle name="Entrada 15 3 4 4" xfId="15700" xr:uid="{49835104-3651-46F7-8E12-78280A60F9E5}"/>
    <cellStyle name="Entrada 15 3 4 4 2" xfId="30808" xr:uid="{3FFC8753-5DC3-49AD-8E7B-732151123DD2}"/>
    <cellStyle name="Entrada 15 3 4 5" xfId="18048" xr:uid="{50F1F6BE-E92E-41B3-92F8-BB5260C94776}"/>
    <cellStyle name="Entrada 15 3 5" xfId="3266" xr:uid="{586B0B4C-0178-47D7-9C2D-97F405146C08}"/>
    <cellStyle name="Entrada 15 3 5 2" xfId="5903" xr:uid="{F5ACED03-FEBE-4594-A2EF-EF1B6C56EB97}"/>
    <cellStyle name="Entrada 15 3 5 2 2" xfId="12214" xr:uid="{CDA1CC90-BB2B-4F4C-8698-BC05FEBACF35}"/>
    <cellStyle name="Entrada 15 3 5 2 2 2" xfId="27322" xr:uid="{8553A69E-1B38-4796-AE2F-0496DCC7BA7B}"/>
    <cellStyle name="Entrada 15 3 5 2 3" xfId="15886" xr:uid="{D67B80EF-F114-4D24-B0CA-F1C664EF03A3}"/>
    <cellStyle name="Entrada 15 3 5 2 3 2" xfId="30994" xr:uid="{FA471D43-7D0E-4E95-B075-FA15860FDF21}"/>
    <cellStyle name="Entrada 15 3 5 2 4" xfId="21011" xr:uid="{4B4DD19E-A275-4064-84E6-E0373BDB9705}"/>
    <cellStyle name="Entrada 15 3 5 3" xfId="9648" xr:uid="{B5FB8EF3-CD08-445E-9A13-265E27CF90FD}"/>
    <cellStyle name="Entrada 15 3 5 3 2" xfId="24756" xr:uid="{1738A5EC-D965-4C8E-9317-343836ADB4F8}"/>
    <cellStyle name="Entrada 15 3 5 4" xfId="15155" xr:uid="{5F01E1D2-588B-4ABD-ACDC-750C27DD48DA}"/>
    <cellStyle name="Entrada 15 3 5 4 2" xfId="30263" xr:uid="{A2951964-E2AB-4193-A9CF-57CF0C2A5394}"/>
    <cellStyle name="Entrada 15 3 5 5" xfId="18374" xr:uid="{6A923C6F-FA00-423D-862B-6E04DBB70F7B}"/>
    <cellStyle name="Entrada 15 3 6" xfId="3572" xr:uid="{E40CBD74-8F66-4181-9379-0A2DBC7241FE}"/>
    <cellStyle name="Entrada 15 3 6 2" xfId="6209" xr:uid="{54EA24C4-B4AC-4359-898C-68A174A83C4A}"/>
    <cellStyle name="Entrada 15 3 6 2 2" xfId="12520" xr:uid="{45DE1C98-9CC6-4532-B0A2-508C014C2872}"/>
    <cellStyle name="Entrada 15 3 6 2 2 2" xfId="27628" xr:uid="{35939E72-0360-4047-8A73-35A26F7E2531}"/>
    <cellStyle name="Entrada 15 3 6 2 3" xfId="16555" xr:uid="{A4805151-629D-4E44-8A0E-EEB717564288}"/>
    <cellStyle name="Entrada 15 3 6 2 3 2" xfId="31663" xr:uid="{12C265EB-E6B0-4B9A-B886-3878146F1CDA}"/>
    <cellStyle name="Entrada 15 3 6 2 4" xfId="21317" xr:uid="{D4EA722A-07ED-4461-BEC2-3F08324D6F74}"/>
    <cellStyle name="Entrada 15 3 6 3" xfId="9954" xr:uid="{675AD6D5-C88D-423B-BD2D-906436024F2F}"/>
    <cellStyle name="Entrada 15 3 6 3 2" xfId="25062" xr:uid="{FE654DC1-514B-409C-AC18-2834DE9B65CC}"/>
    <cellStyle name="Entrada 15 3 6 4" xfId="14772" xr:uid="{E6516A01-0FEE-4D78-B2E0-355911328BEA}"/>
    <cellStyle name="Entrada 15 3 6 4 2" xfId="29880" xr:uid="{EB7B8F4E-43E6-40DD-93AE-262D42307CDB}"/>
    <cellStyle name="Entrada 15 3 6 5" xfId="18680" xr:uid="{53D434F0-EAA3-4481-8D67-DD76221DADE0}"/>
    <cellStyle name="Entrada 15 3 7" xfId="3918" xr:uid="{3E3064E1-ADE5-4537-93AC-2E9F3B7AC162}"/>
    <cellStyle name="Entrada 15 3 7 2" xfId="6555" xr:uid="{DA44D35C-2CE1-4110-879E-1D8FFC68AFE0}"/>
    <cellStyle name="Entrada 15 3 7 2 2" xfId="12866" xr:uid="{E3F92F1A-B9E4-4C74-9D23-EDC5DCAF76DC}"/>
    <cellStyle name="Entrada 15 3 7 2 2 2" xfId="27974" xr:uid="{AA2C817E-5298-4CCE-B78A-49368E20F4CB}"/>
    <cellStyle name="Entrada 15 3 7 2 3" xfId="16571" xr:uid="{22759EAE-FCDA-4519-BA4A-595C9CA08BDD}"/>
    <cellStyle name="Entrada 15 3 7 2 3 2" xfId="31679" xr:uid="{7BFD4183-B594-48FA-B6BB-B69709813575}"/>
    <cellStyle name="Entrada 15 3 7 2 4" xfId="21663" xr:uid="{409C8B31-E84F-4809-99A0-F6189B92C3CE}"/>
    <cellStyle name="Entrada 15 3 7 3" xfId="10300" xr:uid="{CF54E2BA-481A-4562-88AF-00D8235827D2}"/>
    <cellStyle name="Entrada 15 3 7 3 2" xfId="25408" xr:uid="{41324021-A849-4C02-913E-ACFB03E7EF54}"/>
    <cellStyle name="Entrada 15 3 7 4" xfId="14083" xr:uid="{BB4DF59E-F908-4384-AC60-28264158C745}"/>
    <cellStyle name="Entrada 15 3 7 4 2" xfId="29191" xr:uid="{93B6D598-5F70-487E-8D9A-4DA4D762A5E9}"/>
    <cellStyle name="Entrada 15 3 7 5" xfId="19026" xr:uid="{155A3CE0-109B-4E5C-A320-6410C094948C}"/>
    <cellStyle name="Entrada 15 3 8" xfId="4483" xr:uid="{66BFA52F-AA26-4F2C-9655-94C01B221994}"/>
    <cellStyle name="Entrada 15 3 8 2" xfId="10865" xr:uid="{91320666-1C83-41CE-B188-07D69D4B9CB0}"/>
    <cellStyle name="Entrada 15 3 8 2 2" xfId="25973" xr:uid="{4D403C8E-6F9C-46DB-A22D-236A60E6C336}"/>
    <cellStyle name="Entrada 15 3 8 3" xfId="16293" xr:uid="{D9D829CF-22FC-49AB-9A7B-DAA08C0D7A01}"/>
    <cellStyle name="Entrada 15 3 8 3 2" xfId="31401" xr:uid="{86E66702-A401-4724-8DAA-5A6DCB41B684}"/>
    <cellStyle name="Entrada 15 3 8 4" xfId="19591" xr:uid="{C40430F5-E536-4B4C-8908-3FE4712493E0}"/>
    <cellStyle name="Entrada 15 3 9" xfId="8347" xr:uid="{A7D3241D-19A9-4D95-9386-59BCE89A137E}"/>
    <cellStyle name="Entrada 15 3 9 2" xfId="23455" xr:uid="{E0DA538A-4243-49F0-82B3-9F28C4EF8B81}"/>
    <cellStyle name="Entrada 15 4" xfId="2083" xr:uid="{7379017A-EBF8-419B-85CB-BE2179424088}"/>
    <cellStyle name="Entrada 15 4 10" xfId="15229" xr:uid="{9E622727-799B-4748-B46F-BD0F98AD623B}"/>
    <cellStyle name="Entrada 15 4 10 2" xfId="30337" xr:uid="{A2EF7A3B-72D4-4565-9D56-17238DEABF71}"/>
    <cellStyle name="Entrada 15 4 11" xfId="16488" xr:uid="{109D6995-FC74-4732-9355-10A359CA3719}"/>
    <cellStyle name="Entrada 15 4 11 2" xfId="31596" xr:uid="{58F4EDAA-6A00-4089-B299-ED2542A35C8E}"/>
    <cellStyle name="Entrada 15 4 12" xfId="17308" xr:uid="{E1382293-68B8-4F9F-A912-74859A00993A}"/>
    <cellStyle name="Entrada 15 4 2" xfId="2573" xr:uid="{AA0F9EBF-8856-4543-9AAD-50C2C4B14A74}"/>
    <cellStyle name="Entrada 15 4 2 2" xfId="5210" xr:uid="{E8FFD785-EC56-458B-8209-F8B6DFE105B8}"/>
    <cellStyle name="Entrada 15 4 2 2 2" xfId="11574" xr:uid="{A350EC36-ABDE-48C6-98BA-890425955066}"/>
    <cellStyle name="Entrada 15 4 2 2 2 2" xfId="26682" xr:uid="{F2119DD9-D00C-4B67-A07E-211B8C3A3564}"/>
    <cellStyle name="Entrada 15 4 2 2 3" xfId="15673" xr:uid="{AF48B563-D719-4E03-8131-28D350AE6CFD}"/>
    <cellStyle name="Entrada 15 4 2 2 3 2" xfId="30781" xr:uid="{313AB6E4-D339-4EEB-A0EB-7CFC1E3195E2}"/>
    <cellStyle name="Entrada 15 4 2 2 4" xfId="20318" xr:uid="{4B3176BD-66E5-4085-AE0A-AD9B6971FE3C}"/>
    <cellStyle name="Entrada 15 4 2 3" xfId="9040" xr:uid="{C2090288-996A-4983-AE13-55866F5FFF5C}"/>
    <cellStyle name="Entrada 15 4 2 3 2" xfId="24148" xr:uid="{6D033D70-FB98-4EEE-8EC8-0BA9D95F2491}"/>
    <cellStyle name="Entrada 15 4 2 4" xfId="7519" xr:uid="{C94C49A5-ECFA-407B-B5CD-C03DB746BA3F}"/>
    <cellStyle name="Entrada 15 4 2 4 2" xfId="22627" xr:uid="{987C5432-833C-4231-88CD-6DBD895B4BCA}"/>
    <cellStyle name="Entrada 15 4 2 5" xfId="15877" xr:uid="{80383E8E-A0F5-4FB7-95EF-0A25777F8777}"/>
    <cellStyle name="Entrada 15 4 2 5 2" xfId="30985" xr:uid="{A28DCDA3-E4D9-4EE5-A188-EE4B8CC7B786}"/>
    <cellStyle name="Entrada 15 4 2 6" xfId="17681" xr:uid="{D2EF7739-12EE-46B4-AA16-AA60B48ADA5E}"/>
    <cellStyle name="Entrada 15 4 3" xfId="2843" xr:uid="{360530CB-8C56-4822-8850-83EC65794E7B}"/>
    <cellStyle name="Entrada 15 4 3 2" xfId="5480" xr:uid="{3472EAB8-8F25-4E4B-9735-CEC8845EE462}"/>
    <cellStyle name="Entrada 15 4 3 2 2" xfId="13640" xr:uid="{15A408AF-9D83-429B-8BD9-8DD77DDDF16A}"/>
    <cellStyle name="Entrada 15 4 3 2 2 2" xfId="28748" xr:uid="{FE6609B8-FF15-4735-9BDB-8B3F20D1797C}"/>
    <cellStyle name="Entrada 15 4 3 2 3" xfId="20588" xr:uid="{AA603904-6DB5-4FC5-9940-C823942A4391}"/>
    <cellStyle name="Entrada 15 4 3 3" xfId="14966" xr:uid="{2F4B98E1-816E-4057-89A5-04DAE9EE75BA}"/>
    <cellStyle name="Entrada 15 4 3 3 2" xfId="30074" xr:uid="{095C6EF7-B9B0-4E67-AA93-8EE78AEE7BF6}"/>
    <cellStyle name="Entrada 15 4 3 4" xfId="17951" xr:uid="{497F1EDD-DCFB-4C5A-9BE7-20170E71D326}"/>
    <cellStyle name="Entrada 15 4 4" xfId="3146" xr:uid="{2B3EA19B-7F37-40FC-8271-26C4E7BE3257}"/>
    <cellStyle name="Entrada 15 4 4 2" xfId="5783" xr:uid="{9F0F2BCB-C00E-49DF-B383-A9C00A091D6E}"/>
    <cellStyle name="Entrada 15 4 4 2 2" xfId="12094" xr:uid="{F3B6044E-B721-4438-980A-B76F3154A1DF}"/>
    <cellStyle name="Entrada 15 4 4 2 2 2" xfId="27202" xr:uid="{C212B990-2666-40E2-ADFE-E67982209123}"/>
    <cellStyle name="Entrada 15 4 4 2 3" xfId="15035" xr:uid="{5310740C-BF8F-48A0-BA00-67BC050A2F8C}"/>
    <cellStyle name="Entrada 15 4 4 2 3 2" xfId="30143" xr:uid="{2A8C0E4E-54C0-486F-9AF1-3EC140F5E913}"/>
    <cellStyle name="Entrada 15 4 4 2 4" xfId="20891" xr:uid="{5C6BB266-A491-4A55-B536-A1BC29AF7770}"/>
    <cellStyle name="Entrada 15 4 4 3" xfId="9528" xr:uid="{0C321A29-774E-4778-8F4B-7A8C03760C6B}"/>
    <cellStyle name="Entrada 15 4 4 3 2" xfId="24636" xr:uid="{9FF7E96A-935D-4F19-A67B-E4EB441C61BE}"/>
    <cellStyle name="Entrada 15 4 4 4" xfId="14038" xr:uid="{007386C2-D54C-47A2-AA2F-64DD5F06C6E1}"/>
    <cellStyle name="Entrada 15 4 4 4 2" xfId="29146" xr:uid="{E30A714B-8D40-47EA-A03F-19CCA1F5FAE4}"/>
    <cellStyle name="Entrada 15 4 4 5" xfId="18254" xr:uid="{D926DF64-9F21-4930-9543-5DCD20012DAC}"/>
    <cellStyle name="Entrada 15 4 5" xfId="3472" xr:uid="{BBC27A83-48B6-47A1-920A-A76469E4A2A8}"/>
    <cellStyle name="Entrada 15 4 5 2" xfId="6109" xr:uid="{4953925F-BF82-472F-94E8-5CFB9984C4A6}"/>
    <cellStyle name="Entrada 15 4 5 2 2" xfId="12420" xr:uid="{8DCA6D80-FBC2-474F-A352-0C8CF38B1D05}"/>
    <cellStyle name="Entrada 15 4 5 2 2 2" xfId="27528" xr:uid="{CF769E7B-B9F0-4F6B-8A48-4D2D4141731E}"/>
    <cellStyle name="Entrada 15 4 5 2 3" xfId="15074" xr:uid="{87F5F3DB-C17F-4078-B7DB-B2812F3BA151}"/>
    <cellStyle name="Entrada 15 4 5 2 3 2" xfId="30182" xr:uid="{CA4C2E64-9A49-4425-8626-B4A1583B54F9}"/>
    <cellStyle name="Entrada 15 4 5 2 4" xfId="21217" xr:uid="{8820CD1A-350A-43FE-8F49-A355E29D18A0}"/>
    <cellStyle name="Entrada 15 4 5 3" xfId="9854" xr:uid="{686B646B-1AAA-413B-9711-6297E70C1C98}"/>
    <cellStyle name="Entrada 15 4 5 3 2" xfId="24962" xr:uid="{2C1B1BF5-619D-473C-B3F2-A4AD9014BFC5}"/>
    <cellStyle name="Entrada 15 4 5 4" xfId="7392" xr:uid="{942607FE-DD08-4D85-8B18-9B6A96E77441}"/>
    <cellStyle name="Entrada 15 4 5 4 2" xfId="22500" xr:uid="{B0F2A50C-7F5D-4410-A143-0F2E862FCC7B}"/>
    <cellStyle name="Entrada 15 4 5 5" xfId="18580" xr:uid="{A6AF1486-3F59-4C61-BB74-A4E3023DDEFC}"/>
    <cellStyle name="Entrada 15 4 6" xfId="3778" xr:uid="{ED4B7511-41A9-4AF4-9DE5-64E7298D21D3}"/>
    <cellStyle name="Entrada 15 4 6 2" xfId="6415" xr:uid="{99724F7B-8D3D-4078-910A-838A3562852A}"/>
    <cellStyle name="Entrada 15 4 6 2 2" xfId="12726" xr:uid="{536B2275-A906-47BA-A34E-3288307FDC21}"/>
    <cellStyle name="Entrada 15 4 6 2 2 2" xfId="27834" xr:uid="{645488C9-2153-4289-968B-D19C625FCECA}"/>
    <cellStyle name="Entrada 15 4 6 2 3" xfId="15766" xr:uid="{E64AD8B8-4F74-4D39-8F1E-1FB7A199F1E2}"/>
    <cellStyle name="Entrada 15 4 6 2 3 2" xfId="30874" xr:uid="{E571B941-4D28-4802-B819-0CECB82EDF93}"/>
    <cellStyle name="Entrada 15 4 6 2 4" xfId="21523" xr:uid="{6275B1CF-C997-42CD-8319-027D0DE1C1DC}"/>
    <cellStyle name="Entrada 15 4 6 3" xfId="10160" xr:uid="{694FDD50-10CB-4511-9D5B-0285A2177A00}"/>
    <cellStyle name="Entrada 15 4 6 3 2" xfId="25268" xr:uid="{0006D88D-6A31-4B68-8150-86EFC80E6329}"/>
    <cellStyle name="Entrada 15 4 6 4" xfId="16508" xr:uid="{016DD193-391F-4FE5-A741-003B40993EC7}"/>
    <cellStyle name="Entrada 15 4 6 4 2" xfId="31616" xr:uid="{F3A04EF3-F0C8-4029-8594-8A3AC6A4406F}"/>
    <cellStyle name="Entrada 15 4 6 5" xfId="18886" xr:uid="{1A787796-065C-4F26-BEEC-7AA78D79E041}"/>
    <cellStyle name="Entrada 15 4 7" xfId="4155" xr:uid="{9A1F52F7-9F2D-4780-AD47-EDE4CC7342E1}"/>
    <cellStyle name="Entrada 15 4 7 2" xfId="6792" xr:uid="{652BD47F-0552-457B-8C4D-B6B428A9ECE7}"/>
    <cellStyle name="Entrada 15 4 7 2 2" xfId="13103" xr:uid="{2F0A5FF2-790B-44B0-A9D4-F43F6273048B}"/>
    <cellStyle name="Entrada 15 4 7 2 2 2" xfId="28211" xr:uid="{8F32C9DC-512E-449F-BC75-F4D66D38278D}"/>
    <cellStyle name="Entrada 15 4 7 2 3" xfId="16777" xr:uid="{B40231BE-7B88-411E-BCE9-B25B9D12540C}"/>
    <cellStyle name="Entrada 15 4 7 2 3 2" xfId="31885" xr:uid="{52501249-D456-4009-8293-C46361DEC255}"/>
    <cellStyle name="Entrada 15 4 7 2 4" xfId="21900" xr:uid="{C388C4B0-AAAA-47C5-8A21-414CAF6004DA}"/>
    <cellStyle name="Entrada 15 4 7 3" xfId="10537" xr:uid="{CE5FA9DE-0894-41F6-B872-45E822AED738}"/>
    <cellStyle name="Entrada 15 4 7 3 2" xfId="25645" xr:uid="{3052BE64-1471-4160-94B3-672C38A4DB7B}"/>
    <cellStyle name="Entrada 15 4 7 4" xfId="7755" xr:uid="{0012BCF8-71C6-47BF-95F9-707FC454873A}"/>
    <cellStyle name="Entrada 15 4 7 4 2" xfId="22863" xr:uid="{756D1CA8-5CF0-4501-8F1C-B5C2266269F5}"/>
    <cellStyle name="Entrada 15 4 7 5" xfId="19263" xr:uid="{4EEE0346-1C79-46CE-B59B-CA797DF390C8}"/>
    <cellStyle name="Entrada 15 4 8" xfId="4720" xr:uid="{8C6CF0DD-CFB9-4A0D-8DB0-1ED62BB497A1}"/>
    <cellStyle name="Entrada 15 4 8 2" xfId="11102" xr:uid="{F9F22AE6-E3A3-4BD5-BA82-5AC065A06842}"/>
    <cellStyle name="Entrada 15 4 8 2 2" xfId="26210" xr:uid="{3BE73697-54DA-4716-B63B-33F266F14801}"/>
    <cellStyle name="Entrada 15 4 8 3" xfId="13765" xr:uid="{D48D9062-47A1-4D76-891F-4E0577CCA16A}"/>
    <cellStyle name="Entrada 15 4 8 3 2" xfId="28873" xr:uid="{2FA13BF2-F91E-4905-9C17-0A94B4B3322B}"/>
    <cellStyle name="Entrada 15 4 8 4" xfId="19828" xr:uid="{8A728BD7-1F64-4701-A31F-29484E73684D}"/>
    <cellStyle name="Entrada 15 4 9" xfId="8581" xr:uid="{78404E52-5E2C-41BC-9D60-734F7CDEEA22}"/>
    <cellStyle name="Entrada 15 4 9 2" xfId="23689" xr:uid="{7674E4E8-8CAC-41CA-AA8F-21EE25F701DD}"/>
    <cellStyle name="Entrada 15 5" xfId="2038" xr:uid="{F9616113-71AD-4C04-B766-011188A239D8}"/>
    <cellStyle name="Entrada 15 5 10" xfId="9144" xr:uid="{950C8DE8-7931-456C-8F3F-829E3E98BBD6}"/>
    <cellStyle name="Entrada 15 5 10 2" xfId="24252" xr:uid="{4425E9E1-94AF-4A68-854C-C049E72D46AD}"/>
    <cellStyle name="Entrada 15 5 11" xfId="17263" xr:uid="{631D8C74-C258-4F36-B4F0-B0C814EACCE9}"/>
    <cellStyle name="Entrada 15 5 2" xfId="2798" xr:uid="{E4B58685-453D-4E0C-980C-852A3E3F514E}"/>
    <cellStyle name="Entrada 15 5 2 2" xfId="5435" xr:uid="{5BD19DEE-8482-49C9-8AFF-D05B2C8419E1}"/>
    <cellStyle name="Entrada 15 5 2 2 2" xfId="16214" xr:uid="{C5D2C736-2DF1-4713-B7F1-A50B9C4382E5}"/>
    <cellStyle name="Entrada 15 5 2 2 2 2" xfId="31322" xr:uid="{8E0110B9-FE9E-46C4-97D5-A6593B0C1B71}"/>
    <cellStyle name="Entrada 15 5 2 2 3" xfId="20543" xr:uid="{7F7AC488-FB1D-4635-AA33-D37C3D912398}"/>
    <cellStyle name="Entrada 15 5 2 3" xfId="14615" xr:uid="{6388F317-9636-47E3-9C3A-E803A9ED7A0D}"/>
    <cellStyle name="Entrada 15 5 2 3 2" xfId="29723" xr:uid="{24C91E6A-1CA4-4BF2-A42C-840229AFFBEA}"/>
    <cellStyle name="Entrada 15 5 2 4" xfId="17906" xr:uid="{06FB2FEE-5ADD-4EF6-BAE6-71D4A5B43D81}"/>
    <cellStyle name="Entrada 15 5 3" xfId="3101" xr:uid="{4109EC98-D38B-41CD-94E4-BB39FC28B679}"/>
    <cellStyle name="Entrada 15 5 3 2" xfId="5738" xr:uid="{F37DF5D6-4C46-44A2-BB3A-9A147508BDBC}"/>
    <cellStyle name="Entrada 15 5 3 2 2" xfId="12049" xr:uid="{8B9A3176-3C6A-44C2-97BA-B3968827C52C}"/>
    <cellStyle name="Entrada 15 5 3 2 2 2" xfId="27157" xr:uid="{69317B10-7153-49AA-8FF1-7C528BAA17D0}"/>
    <cellStyle name="Entrada 15 5 3 2 3" xfId="14415" xr:uid="{6823A260-9DB1-4080-9BCC-0C362337FD0D}"/>
    <cellStyle name="Entrada 15 5 3 2 3 2" xfId="29523" xr:uid="{2D19C5ED-B7C7-4E13-A52C-896E7499674B}"/>
    <cellStyle name="Entrada 15 5 3 2 4" xfId="20846" xr:uid="{82272B8A-079B-4C89-8C7F-96C290F96279}"/>
    <cellStyle name="Entrada 15 5 3 3" xfId="9483" xr:uid="{C62846E1-74A5-4DFC-B969-BEE8C92C846F}"/>
    <cellStyle name="Entrada 15 5 3 3 2" xfId="24591" xr:uid="{C155DBDB-E9CF-4765-8877-20BB10F28D03}"/>
    <cellStyle name="Entrada 15 5 3 4" xfId="14670" xr:uid="{E751227F-FB6A-46F3-975A-DAD0A4C13D07}"/>
    <cellStyle name="Entrada 15 5 3 4 2" xfId="29778" xr:uid="{3C39CC2B-2B15-4D8E-9F14-B44A5EA2949A}"/>
    <cellStyle name="Entrada 15 5 3 5" xfId="18209" xr:uid="{5C61E6A9-9810-4F65-B9D9-2AB8600D2F90}"/>
    <cellStyle name="Entrada 15 5 4" xfId="3427" xr:uid="{8A48B860-D82D-4FE2-B1E4-F84BCB4F5B38}"/>
    <cellStyle name="Entrada 15 5 4 2" xfId="6064" xr:uid="{5F801141-D183-4FD1-9A19-048E90A70FE8}"/>
    <cellStyle name="Entrada 15 5 4 2 2" xfId="12375" xr:uid="{D85A4F3F-BE25-4299-BE64-683644D330FC}"/>
    <cellStyle name="Entrada 15 5 4 2 2 2" xfId="27483" xr:uid="{763ED1C4-2CE4-4378-B74C-0DFB120AE6D8}"/>
    <cellStyle name="Entrada 15 5 4 2 3" xfId="13477" xr:uid="{678CEC27-2CD0-4DA1-ADAE-F04816C96FDC}"/>
    <cellStyle name="Entrada 15 5 4 2 3 2" xfId="28585" xr:uid="{6F430857-7E1C-40EE-80ED-2E1E928E55DD}"/>
    <cellStyle name="Entrada 15 5 4 2 4" xfId="21172" xr:uid="{18417B12-A06F-40E2-8166-92129301599B}"/>
    <cellStyle name="Entrada 15 5 4 3" xfId="9809" xr:uid="{9D87E6B7-A5D6-4EDF-89A3-4CA8752F6CCB}"/>
    <cellStyle name="Entrada 15 5 4 3 2" xfId="24917" xr:uid="{99F7E7DD-C758-4807-8713-A7DFF3B6BE10}"/>
    <cellStyle name="Entrada 15 5 4 4" xfId="9297" xr:uid="{8CA622F6-ACA6-49F2-BB51-05ADDBEC76B7}"/>
    <cellStyle name="Entrada 15 5 4 4 2" xfId="24405" xr:uid="{AE9B9BA9-1B78-4D3C-9643-50A86FE2C1E1}"/>
    <cellStyle name="Entrada 15 5 4 5" xfId="18535" xr:uid="{DAD98CEB-CD39-4F8F-9CF6-EA9F123747F5}"/>
    <cellStyle name="Entrada 15 5 5" xfId="3733" xr:uid="{E2A36D34-0039-44EC-AFEA-7F814606FDDB}"/>
    <cellStyle name="Entrada 15 5 5 2" xfId="6370" xr:uid="{8A1AD4F4-8A04-4235-8CB7-A3270423A1B1}"/>
    <cellStyle name="Entrada 15 5 5 2 2" xfId="12681" xr:uid="{223D3E3B-7188-4B31-B810-E33BF6B58DCF}"/>
    <cellStyle name="Entrada 15 5 5 2 2 2" xfId="27789" xr:uid="{A905F212-0392-4FF4-81EE-72C3EB4EA477}"/>
    <cellStyle name="Entrada 15 5 5 2 3" xfId="8289" xr:uid="{39FAB100-0E5F-4651-9FD0-BCB9CD8B699F}"/>
    <cellStyle name="Entrada 15 5 5 2 3 2" xfId="23397" xr:uid="{0CB6A8E1-BD8E-44F2-8A41-56274C6F3DBB}"/>
    <cellStyle name="Entrada 15 5 5 2 4" xfId="21478" xr:uid="{E08D3633-1785-4FF7-879A-25B724EBAEB8}"/>
    <cellStyle name="Entrada 15 5 5 3" xfId="10115" xr:uid="{B86B627A-9833-4560-8AD3-72AD3DDCC879}"/>
    <cellStyle name="Entrada 15 5 5 3 2" xfId="25223" xr:uid="{FD884BC3-B3B9-436E-8F69-D181A2983D6E}"/>
    <cellStyle name="Entrada 15 5 5 4" xfId="14614" xr:uid="{BDD1E4FC-284B-43B4-99AE-4BF344863DA4}"/>
    <cellStyle name="Entrada 15 5 5 4 2" xfId="29722" xr:uid="{90D13151-E885-4B1A-9AD2-8BFADB40BFF2}"/>
    <cellStyle name="Entrada 15 5 5 5" xfId="18841" xr:uid="{8C586EF3-5F6F-454B-A84E-2AD45C863565}"/>
    <cellStyle name="Entrada 15 5 6" xfId="4110" xr:uid="{D1635F53-17C0-41B6-B200-7FF594F40C55}"/>
    <cellStyle name="Entrada 15 5 6 2" xfId="6747" xr:uid="{8CCE0D25-60B0-4E02-A3FB-86328549027D}"/>
    <cellStyle name="Entrada 15 5 6 2 2" xfId="13058" xr:uid="{2055CE4A-5AF1-48CD-B575-3D1ABC1553F4}"/>
    <cellStyle name="Entrada 15 5 6 2 2 2" xfId="28166" xr:uid="{B0E8AF6F-EED4-4E57-839E-4D8EFDD765D2}"/>
    <cellStyle name="Entrada 15 5 6 2 3" xfId="16732" xr:uid="{7D626217-7FF3-4429-B475-DA356D802162}"/>
    <cellStyle name="Entrada 15 5 6 2 3 2" xfId="31840" xr:uid="{26126118-F309-4594-A28B-8FACE5A67E3A}"/>
    <cellStyle name="Entrada 15 5 6 2 4" xfId="21855" xr:uid="{02B7E667-37E2-4B2D-ABB8-FE064D1CFFD1}"/>
    <cellStyle name="Entrada 15 5 6 3" xfId="10492" xr:uid="{CDED2B56-9BCE-4320-9115-B47BE2DC21BD}"/>
    <cellStyle name="Entrada 15 5 6 3 2" xfId="25600" xr:uid="{E800EA5F-44DD-483A-9683-D03F7542C5A8}"/>
    <cellStyle name="Entrada 15 5 6 4" xfId="13863" xr:uid="{5332AADE-69B8-4C8A-A5CB-37D1DD527AC3}"/>
    <cellStyle name="Entrada 15 5 6 4 2" xfId="28971" xr:uid="{52D6A8F0-6088-4454-B334-52A9D733F002}"/>
    <cellStyle name="Entrada 15 5 6 5" xfId="19218" xr:uid="{BAB4C647-E7F9-4332-8A16-655A771B040E}"/>
    <cellStyle name="Entrada 15 5 7" xfId="4675" xr:uid="{72996C17-5620-4C78-A23A-BA4F855D14C4}"/>
    <cellStyle name="Entrada 15 5 7 2" xfId="11057" xr:uid="{B259BF77-FD55-4166-8F92-4F661AA96BE7}"/>
    <cellStyle name="Entrada 15 5 7 2 2" xfId="26165" xr:uid="{EBB095CE-173A-43C1-94F7-E3C4C3C975D1}"/>
    <cellStyle name="Entrada 15 5 7 3" xfId="13801" xr:uid="{9CAA7817-C906-409B-9C4E-CDE24E1BC01A}"/>
    <cellStyle name="Entrada 15 5 7 3 2" xfId="28909" xr:uid="{D8FA7A9A-0673-4287-B320-184EACA49E01}"/>
    <cellStyle name="Entrada 15 5 7 4" xfId="19783" xr:uid="{29A1AC02-1434-4AB2-B12B-9CB4A480FF44}"/>
    <cellStyle name="Entrada 15 5 8" xfId="8536" xr:uid="{21C9E067-9059-4202-B647-C0C408019404}"/>
    <cellStyle name="Entrada 15 5 8 2" xfId="23644" xr:uid="{0E9E5195-706F-4F30-852E-C824BC40D3A8}"/>
    <cellStyle name="Entrada 15 5 9" xfId="16344" xr:uid="{51870B50-3616-4DE0-8B1A-193BB54A566C}"/>
    <cellStyle name="Entrada 15 5 9 2" xfId="31452" xr:uid="{319933C7-7AD0-4C1F-A7F7-ECDDBD036024}"/>
    <cellStyle name="Entrada 16" xfId="1148" xr:uid="{00000000-0005-0000-0000-00007E040000}"/>
    <cellStyle name="Entrada 16 2" xfId="1864" xr:uid="{4CAC8E1F-12F4-47FB-B474-3FCDE796CF48}"/>
    <cellStyle name="Entrada 16 2 10" xfId="8365" xr:uid="{DEAEE29D-4763-4499-9A89-96662F208AF2}"/>
    <cellStyle name="Entrada 16 2 10 2" xfId="23473" xr:uid="{0F266EA6-5DB5-4C66-B3C0-7D254F3FB4E2}"/>
    <cellStyle name="Entrada 16 2 11" xfId="16290" xr:uid="{9E50AB95-7BEF-42DB-8DF3-CC86AFD01D70}"/>
    <cellStyle name="Entrada 16 2 11 2" xfId="31398" xr:uid="{F9189B5B-C973-469D-8FB2-171619629600}"/>
    <cellStyle name="Entrada 16 2 12" xfId="14502" xr:uid="{22B0A04A-34E6-4B43-AC3F-4DD7E06967FB}"/>
    <cellStyle name="Entrada 16 2 12 2" xfId="29610" xr:uid="{EBF222D1-C427-47AC-A8F7-3ECA46E53721}"/>
    <cellStyle name="Entrada 16 2 13" xfId="17089" xr:uid="{CD17223F-86C5-465A-9142-0B36EF7CCDB7}"/>
    <cellStyle name="Entrada 16 2 2" xfId="2424" xr:uid="{8E3CE63B-8CAE-47BB-B05D-541D1D7AC5C2}"/>
    <cellStyle name="Entrada 16 2 2 2" xfId="5061" xr:uid="{21C172F3-E8DD-4593-BD43-CBC62274126F}"/>
    <cellStyle name="Entrada 16 2 2 2 2" xfId="11425" xr:uid="{92A3209A-3B00-4CC1-85F6-085A4D75B6DB}"/>
    <cellStyle name="Entrada 16 2 2 2 2 2" xfId="26533" xr:uid="{125AC21A-0F25-4D03-A480-BC7939C15193}"/>
    <cellStyle name="Entrada 16 2 2 2 3" xfId="7097" xr:uid="{D1140FBF-15F6-47C9-A5F1-B6C760347CE5}"/>
    <cellStyle name="Entrada 16 2 2 2 3 2" xfId="22205" xr:uid="{5CA4A8B5-79E3-43F7-8CEC-3026EC55DDA4}"/>
    <cellStyle name="Entrada 16 2 2 2 4" xfId="20169" xr:uid="{489E75F3-027F-4BED-A4C8-8FD7F160CFDC}"/>
    <cellStyle name="Entrada 16 2 2 3" xfId="8891" xr:uid="{04915987-7362-499D-AE28-83CCF923A503}"/>
    <cellStyle name="Entrada 16 2 2 3 2" xfId="23999" xr:uid="{2EE9D2E8-6E9F-4225-9C3C-22B7456AA11E}"/>
    <cellStyle name="Entrada 16 2 3" xfId="2196" xr:uid="{3F629F6A-A2BC-44F2-B4E3-AB62F0332284}"/>
    <cellStyle name="Entrada 16 2 3 2" xfId="4833" xr:uid="{FDEFFDE4-8009-4634-8884-4AB53626EEC1}"/>
    <cellStyle name="Entrada 16 2 3 2 2" xfId="7112" xr:uid="{AB123E87-D959-4DAC-98DA-7C6C86EA1CAE}"/>
    <cellStyle name="Entrada 16 2 3 2 2 2" xfId="22220" xr:uid="{FC2496CE-D893-4647-A4C1-870F88CED868}"/>
    <cellStyle name="Entrada 16 2 3 2 3" xfId="19941" xr:uid="{B7036701-9F75-45E4-B91F-F4806BA2F1D3}"/>
    <cellStyle name="Entrada 16 2 3 3" xfId="14406" xr:uid="{17FBC1D8-BC9A-4923-94F2-3C1B09541CB0}"/>
    <cellStyle name="Entrada 16 2 3 3 2" xfId="29514" xr:uid="{9D0C9CE9-BA1E-4666-8F84-5B15D7A146BA}"/>
    <cellStyle name="Entrada 16 2 3 4" xfId="17421" xr:uid="{C25CAE20-F0E5-45C4-B6D7-768C4210DA5E}"/>
    <cellStyle name="Entrada 16 2 4" xfId="2958" xr:uid="{1DA3362C-66CE-475D-8CA7-7CFAB974C2D0}"/>
    <cellStyle name="Entrada 16 2 4 2" xfId="5595" xr:uid="{0F7061EC-0B1A-4065-89AD-9BDB21D11491}"/>
    <cellStyle name="Entrada 16 2 4 2 2" xfId="11906" xr:uid="{3B4DC500-EC04-4B4C-A93A-8A57C8C8EA04}"/>
    <cellStyle name="Entrada 16 2 4 2 2 2" xfId="27014" xr:uid="{FF1BEE0C-94F0-453D-8557-0F88AC79B5AE}"/>
    <cellStyle name="Entrada 16 2 4 2 3" xfId="15996" xr:uid="{CFCB40C8-20EF-4FEA-ADEA-1C3EEB72509A}"/>
    <cellStyle name="Entrada 16 2 4 2 3 2" xfId="31104" xr:uid="{013BB194-F40D-4B6A-82A8-54D8B5AF3F38}"/>
    <cellStyle name="Entrada 16 2 4 2 4" xfId="20703" xr:uid="{6F32A2A6-4BD0-4170-8604-D18ADE8E90DB}"/>
    <cellStyle name="Entrada 16 2 4 3" xfId="9340" xr:uid="{5230A339-09CD-45D4-86F3-47D6C5053AE1}"/>
    <cellStyle name="Entrada 16 2 4 3 2" xfId="24448" xr:uid="{78371D02-2F5F-4441-8E67-93812951C9D1}"/>
    <cellStyle name="Entrada 16 2 4 4" xfId="7130" xr:uid="{1B544059-98D8-4D0A-966A-369D5CC8BC94}"/>
    <cellStyle name="Entrada 16 2 4 4 2" xfId="22238" xr:uid="{86F71692-B898-45ED-B7DE-2FAEA64AF7FD}"/>
    <cellStyle name="Entrada 16 2 4 5" xfId="18066" xr:uid="{1AA95879-E739-4EC5-93C3-2DD2CF8A7E14}"/>
    <cellStyle name="Entrada 16 2 5" xfId="3284" xr:uid="{EA41DD57-8CB9-4A9E-852B-9355B8990AF9}"/>
    <cellStyle name="Entrada 16 2 5 2" xfId="5921" xr:uid="{7D91771B-5FF5-4780-B8AD-1BF7EDB77C64}"/>
    <cellStyle name="Entrada 16 2 5 2 2" xfId="12232" xr:uid="{7B6EC6A8-A389-4C77-B727-C9CF96559F9F}"/>
    <cellStyle name="Entrada 16 2 5 2 2 2" xfId="27340" xr:uid="{AFF414CB-52AA-4BB8-BE83-EF650B96FD32}"/>
    <cellStyle name="Entrada 16 2 5 2 3" xfId="15791" xr:uid="{724817F7-0AF2-472F-A564-9130D67BB3D3}"/>
    <cellStyle name="Entrada 16 2 5 2 3 2" xfId="30899" xr:uid="{811A9954-4AB1-4156-87E8-C21D3DC983EA}"/>
    <cellStyle name="Entrada 16 2 5 2 4" xfId="21029" xr:uid="{007E1B52-9D07-43CC-B3FF-66664B4D2310}"/>
    <cellStyle name="Entrada 16 2 5 3" xfId="9666" xr:uid="{6FCF8C5F-1A68-4C6E-805B-E9AF9C709ADB}"/>
    <cellStyle name="Entrada 16 2 5 3 2" xfId="24774" xr:uid="{C9F38DEA-7881-4BE4-A44B-A9A31746192D}"/>
    <cellStyle name="Entrada 16 2 5 4" xfId="16382" xr:uid="{480B892B-9670-4851-AF2A-FDF8EFFF3667}"/>
    <cellStyle name="Entrada 16 2 5 4 2" xfId="31490" xr:uid="{C12E04EA-0EA6-484A-8804-2631AE1FC16B}"/>
    <cellStyle name="Entrada 16 2 5 5" xfId="18392" xr:uid="{A00A3783-895B-40A7-AE3B-90D3C0BBE7E0}"/>
    <cellStyle name="Entrada 16 2 6" xfId="3590" xr:uid="{116057EB-FC5F-4A0D-9B59-4E5507EE5FC9}"/>
    <cellStyle name="Entrada 16 2 6 2" xfId="6227" xr:uid="{A9F0FFC5-4187-465E-A351-31A8897E7265}"/>
    <cellStyle name="Entrada 16 2 6 2 2" xfId="12538" xr:uid="{649FAD17-E837-47AA-855F-8C2040F5B1FD}"/>
    <cellStyle name="Entrada 16 2 6 2 2 2" xfId="27646" xr:uid="{3A5B1B9D-37E1-4DF9-BDCB-0C39173758E0}"/>
    <cellStyle name="Entrada 16 2 6 2 3" xfId="7922" xr:uid="{8C02A9D6-40D5-4B34-BA83-4C5CAA6ACA4E}"/>
    <cellStyle name="Entrada 16 2 6 2 3 2" xfId="23030" xr:uid="{69CC4B72-A752-442E-9E9C-F8AA8BFB006D}"/>
    <cellStyle name="Entrada 16 2 6 2 4" xfId="21335" xr:uid="{9E1F5394-0847-472E-B30F-5F999E6208A8}"/>
    <cellStyle name="Entrada 16 2 6 3" xfId="9972" xr:uid="{821204D7-38F1-48F9-9FF3-DE275B119CC6}"/>
    <cellStyle name="Entrada 16 2 6 3 2" xfId="25080" xr:uid="{DF2868D3-A7C3-49B5-8499-ED2748EA05AA}"/>
    <cellStyle name="Entrada 16 2 6 4" xfId="7144" xr:uid="{F2F234B4-97FC-402F-B85D-D3F815AAD60A}"/>
    <cellStyle name="Entrada 16 2 6 4 2" xfId="22252" xr:uid="{765E575B-EE15-4225-8CA4-CBE89EF33B93}"/>
    <cellStyle name="Entrada 16 2 6 5" xfId="18698" xr:uid="{94E38EA8-6F2E-4BF0-B0E9-2AC9AEEC912E}"/>
    <cellStyle name="Entrada 16 2 7" xfId="3936" xr:uid="{A9EF8426-FDB3-4EE9-8A47-00ADE28A9E44}"/>
    <cellStyle name="Entrada 16 2 7 2" xfId="6573" xr:uid="{8A9C6475-34B0-4511-83F8-20645B3936E4}"/>
    <cellStyle name="Entrada 16 2 7 2 2" xfId="12884" xr:uid="{633B0670-D752-4FEB-ADCF-33E85DACCFC1}"/>
    <cellStyle name="Entrada 16 2 7 2 2 2" xfId="27992" xr:uid="{4BAFE085-3440-49AE-8134-6208DEA183EB}"/>
    <cellStyle name="Entrada 16 2 7 2 3" xfId="16589" xr:uid="{7A2DDF49-4A82-4E94-BFBF-4E415EAB4B69}"/>
    <cellStyle name="Entrada 16 2 7 2 3 2" xfId="31697" xr:uid="{C3E35E45-9B11-470C-9ECA-521A27AFF95B}"/>
    <cellStyle name="Entrada 16 2 7 2 4" xfId="21681" xr:uid="{A6D4E7E3-1AA8-4BD9-AB6D-3C93051A7934}"/>
    <cellStyle name="Entrada 16 2 7 3" xfId="10318" xr:uid="{E2AC5C18-B6F9-49C7-966A-A2D732D96B4A}"/>
    <cellStyle name="Entrada 16 2 7 3 2" xfId="25426" xr:uid="{F1641FC1-7DDF-490E-97CD-AE6658DFED0D}"/>
    <cellStyle name="Entrada 16 2 7 4" xfId="11671" xr:uid="{2EFB4A42-1F2A-453D-9288-19DC49F14401}"/>
    <cellStyle name="Entrada 16 2 7 4 2" xfId="26779" xr:uid="{EE19BACE-9FBB-4F15-A797-1DA161BF464A}"/>
    <cellStyle name="Entrada 16 2 7 5" xfId="19044" xr:uid="{45B0A43E-28B8-47B4-8F45-EA725B244725}"/>
    <cellStyle name="Entrada 16 2 8" xfId="4283" xr:uid="{708C22BE-E876-4A46-8C0F-DBE4522451A0}"/>
    <cellStyle name="Entrada 16 2 8 2" xfId="6920" xr:uid="{C32F5DAA-850D-45BD-8243-F872487A9621}"/>
    <cellStyle name="Entrada 16 2 8 2 2" xfId="13231" xr:uid="{1899B043-2CE9-458D-B2D1-AFD9E3D65F66}"/>
    <cellStyle name="Entrada 16 2 8 2 2 2" xfId="28339" xr:uid="{CCEEB5EB-F4C2-46E3-94A4-CCD0050AFD4F}"/>
    <cellStyle name="Entrada 16 2 8 2 3" xfId="16895" xr:uid="{391A8368-88A6-4F8B-AD5F-DE26A7674B16}"/>
    <cellStyle name="Entrada 16 2 8 2 3 2" xfId="32003" xr:uid="{EEF41524-B626-4194-986B-59B4BF0FE96D}"/>
    <cellStyle name="Entrada 16 2 8 2 4" xfId="22028" xr:uid="{ADB777C2-5B1A-4923-8165-451D0F01416E}"/>
    <cellStyle name="Entrada 16 2 8 3" xfId="10665" xr:uid="{990BD9F1-1411-4555-8084-AE430914085E}"/>
    <cellStyle name="Entrada 16 2 8 3 2" xfId="25773" xr:uid="{B3CD44D8-4318-4697-9D96-1A678D48958C}"/>
    <cellStyle name="Entrada 16 2 8 4" xfId="7325" xr:uid="{DE5865B8-9E88-4F29-9160-B277E4D3C8F1}"/>
    <cellStyle name="Entrada 16 2 8 4 2" xfId="22433" xr:uid="{C33B73E3-E2E9-4AC5-A7B5-3F6FCD0722CE}"/>
    <cellStyle name="Entrada 16 2 8 5" xfId="19391" xr:uid="{343E4664-9390-40C4-80A4-A7E9ABF72717}"/>
    <cellStyle name="Entrada 16 2 9" xfId="4501" xr:uid="{D9CD37A0-396F-45BD-B0AD-68539BACC35D}"/>
    <cellStyle name="Entrada 16 2 9 2" xfId="10883" xr:uid="{885269EC-936A-47CA-84C1-1770D7096756}"/>
    <cellStyle name="Entrada 16 2 9 2 2" xfId="25991" xr:uid="{9EC3E44B-4E1B-42DD-B206-8A912BA2DA51}"/>
    <cellStyle name="Entrada 16 2 9 3" xfId="16144" xr:uid="{C47A439D-644B-4F82-9507-CBAFA928A9EC}"/>
    <cellStyle name="Entrada 16 2 9 3 2" xfId="31252" xr:uid="{A36202E5-1EC0-4712-96CF-9B34DE982B94}"/>
    <cellStyle name="Entrada 16 2 9 4" xfId="19609" xr:uid="{B5349BCE-D9BB-4803-B3E3-3AEC56A4F5FF}"/>
    <cellStyle name="Entrada 16 3" xfId="1847" xr:uid="{AA7A116C-5E7A-4EFA-8426-5D52C0BDA03D}"/>
    <cellStyle name="Entrada 16 3 10" xfId="7572" xr:uid="{A42805DC-A922-4F14-8C16-F3B8EE5BD33F}"/>
    <cellStyle name="Entrada 16 3 10 2" xfId="22680" xr:uid="{1A99A50D-443C-40D7-852C-FB52E17DAC70}"/>
    <cellStyle name="Entrada 16 3 11" xfId="14982" xr:uid="{8F2786EC-CC28-4BA3-B9AE-24EC566A9B42}"/>
    <cellStyle name="Entrada 16 3 11 2" xfId="30090" xr:uid="{BB3289AF-BA28-4E68-8562-6361DA427B0D}"/>
    <cellStyle name="Entrada 16 3 12" xfId="17072" xr:uid="{B9AE5185-159B-4E92-B14F-40C8B8B6F44A}"/>
    <cellStyle name="Entrada 16 3 2" xfId="2407" xr:uid="{B47F174D-102E-4AB6-94FB-DD01BA905236}"/>
    <cellStyle name="Entrada 16 3 2 2" xfId="5044" xr:uid="{A658016C-F0F0-434D-A73D-14ACFCD5E3F3}"/>
    <cellStyle name="Entrada 16 3 2 2 2" xfId="11408" xr:uid="{2375B42E-2551-4627-A160-C91C054FB610}"/>
    <cellStyle name="Entrada 16 3 2 2 2 2" xfId="26516" xr:uid="{DA36D6AC-0DEB-4714-B517-5F9A4F4350B3}"/>
    <cellStyle name="Entrada 16 3 2 2 3" xfId="14881" xr:uid="{AE7559F6-C20E-4C69-96E3-C6663FF50101}"/>
    <cellStyle name="Entrada 16 3 2 2 3 2" xfId="29989" xr:uid="{DC7F673C-C81B-4505-ADF5-24CEAC6A2D61}"/>
    <cellStyle name="Entrada 16 3 2 2 4" xfId="20152" xr:uid="{D5E76243-2506-41E7-82A2-7E8540CE2544}"/>
    <cellStyle name="Entrada 16 3 2 3" xfId="8874" xr:uid="{1A990372-7261-4798-98B6-42892926544F}"/>
    <cellStyle name="Entrada 16 3 2 3 2" xfId="23982" xr:uid="{005A1FA4-20F7-4583-B8EE-CE9A22A54229}"/>
    <cellStyle name="Entrada 16 3 2 4" xfId="15055" xr:uid="{E216BC23-3749-4521-81F4-55DE31E29A8B}"/>
    <cellStyle name="Entrada 16 3 2 4 2" xfId="30163" xr:uid="{E6308C3A-8609-4EDD-AC70-6C74046ECD31}"/>
    <cellStyle name="Entrada 16 3 2 5" xfId="11246" xr:uid="{BF4D2788-31F4-4861-AD52-2A8963D87CD7}"/>
    <cellStyle name="Entrada 16 3 2 5 2" xfId="26354" xr:uid="{21CE44DE-FA28-4E1C-BBE8-7B98989A1A90}"/>
    <cellStyle name="Entrada 16 3 2 6" xfId="17598" xr:uid="{61FF9BAA-3DC8-4779-B069-70818035156A}"/>
    <cellStyle name="Entrada 16 3 3" xfId="2213" xr:uid="{76536923-2F10-48EA-A911-FFF747E2ADCF}"/>
    <cellStyle name="Entrada 16 3 3 2" xfId="4850" xr:uid="{963CFAF6-DE93-47A3-B832-D3E75DD7D4C3}"/>
    <cellStyle name="Entrada 16 3 3 2 2" xfId="13957" xr:uid="{4367B4F0-F5DF-458E-9BB6-F2472805C0E6}"/>
    <cellStyle name="Entrada 16 3 3 2 2 2" xfId="29065" xr:uid="{8B6A25DD-D92E-442B-BA84-97B7A420E0CE}"/>
    <cellStyle name="Entrada 16 3 3 2 3" xfId="19958" xr:uid="{8DA4023E-8055-4ABF-B500-16B8EA49F545}"/>
    <cellStyle name="Entrada 16 3 3 3" xfId="14099" xr:uid="{3BC55B51-ED4D-4156-97A2-B993F43AD35D}"/>
    <cellStyle name="Entrada 16 3 3 3 2" xfId="29207" xr:uid="{0ADF2864-C41F-4191-A569-B0CD2F91CBB2}"/>
    <cellStyle name="Entrada 16 3 3 4" xfId="17438" xr:uid="{A6276641-FDF6-4D10-B815-0AD4D61F1033}"/>
    <cellStyle name="Entrada 16 3 4" xfId="2941" xr:uid="{956D3159-6B4F-4B7D-A3C5-9DD8F0D0347E}"/>
    <cellStyle name="Entrada 16 3 4 2" xfId="5578" xr:uid="{AD942F40-0302-44FC-8FD5-76F33178870E}"/>
    <cellStyle name="Entrada 16 3 4 2 2" xfId="11889" xr:uid="{BB3EEC3A-4FBA-4CA1-8BD2-F18038A56289}"/>
    <cellStyle name="Entrada 16 3 4 2 2 2" xfId="26997" xr:uid="{6168C80D-DA91-4A55-89FD-3783DA2C8792}"/>
    <cellStyle name="Entrada 16 3 4 2 3" xfId="15914" xr:uid="{11227C32-4D7F-4E45-BC19-065C730D9000}"/>
    <cellStyle name="Entrada 16 3 4 2 3 2" xfId="31022" xr:uid="{BF97BB18-36CD-4D62-9C8B-23605124002C}"/>
    <cellStyle name="Entrada 16 3 4 2 4" xfId="20686" xr:uid="{782B0D70-B9CC-4CF0-AF72-B899D3AE90B1}"/>
    <cellStyle name="Entrada 16 3 4 3" xfId="9323" xr:uid="{136F41ED-3A2D-4C06-9DFF-4D5AFFDE4551}"/>
    <cellStyle name="Entrada 16 3 4 3 2" xfId="24431" xr:uid="{2DC82075-881A-486B-BAB8-8EE46B42A252}"/>
    <cellStyle name="Entrada 16 3 4 4" xfId="16097" xr:uid="{C37FE270-D2B9-4D75-B51C-34F8D3F83FA3}"/>
    <cellStyle name="Entrada 16 3 4 4 2" xfId="31205" xr:uid="{925C8497-7254-4159-A730-987C0396BFB1}"/>
    <cellStyle name="Entrada 16 3 4 5" xfId="18049" xr:uid="{B0360650-B797-4D7D-94EB-8A0944427EFF}"/>
    <cellStyle name="Entrada 16 3 5" xfId="3267" xr:uid="{4CCBC929-20A5-4436-82E0-64B42FD6E35F}"/>
    <cellStyle name="Entrada 16 3 5 2" xfId="5904" xr:uid="{2A5EEC7C-8235-4105-AD03-C8331C0AAA32}"/>
    <cellStyle name="Entrada 16 3 5 2 2" xfId="12215" xr:uid="{0186F6E9-3EEA-4959-9C64-1859E3EF0F10}"/>
    <cellStyle name="Entrada 16 3 5 2 2 2" xfId="27323" xr:uid="{EB4F1A74-3600-42AD-99B8-B24991E78DC6}"/>
    <cellStyle name="Entrada 16 3 5 2 3" xfId="8156" xr:uid="{C4A4EBD7-8EF3-4E36-8733-225ED95E7199}"/>
    <cellStyle name="Entrada 16 3 5 2 3 2" xfId="23264" xr:uid="{271517CB-80C8-4446-B53B-D4F6D31EF326}"/>
    <cellStyle name="Entrada 16 3 5 2 4" xfId="21012" xr:uid="{6D7A89F0-9AD5-4FD7-87CD-0AE133F819D0}"/>
    <cellStyle name="Entrada 16 3 5 3" xfId="9649" xr:uid="{4359FF38-0F72-43F9-84F3-34B13E11B895}"/>
    <cellStyle name="Entrada 16 3 5 3 2" xfId="24757" xr:uid="{3B3D29C3-C379-4911-8A67-810CAACB1CAA}"/>
    <cellStyle name="Entrada 16 3 5 4" xfId="7411" xr:uid="{7BA84589-0A1D-489A-B7F4-EC2EBF3B4C3B}"/>
    <cellStyle name="Entrada 16 3 5 4 2" xfId="22519" xr:uid="{E7E8ECFE-FBA7-4174-812A-BF1C89CDCF7B}"/>
    <cellStyle name="Entrada 16 3 5 5" xfId="18375" xr:uid="{F9721E83-F50C-41F2-B71A-2255C0C91794}"/>
    <cellStyle name="Entrada 16 3 6" xfId="3573" xr:uid="{2DCB2C7E-532C-480E-8C8D-F18C9B4E98DA}"/>
    <cellStyle name="Entrada 16 3 6 2" xfId="6210" xr:uid="{688A218D-DB68-49B0-8D50-A28D8305BA19}"/>
    <cellStyle name="Entrada 16 3 6 2 2" xfId="12521" xr:uid="{35B03ED4-2A99-42CA-BDD2-1662A25D4E68}"/>
    <cellStyle name="Entrada 16 3 6 2 2 2" xfId="27629" xr:uid="{1EA35FC7-D48C-49B2-8F36-30469F177082}"/>
    <cellStyle name="Entrada 16 3 6 2 3" xfId="13983" xr:uid="{36B0F218-0FE5-4E8D-8203-A1BA7915BADE}"/>
    <cellStyle name="Entrada 16 3 6 2 3 2" xfId="29091" xr:uid="{A0B7EC8B-F155-4C34-953B-5F5B059D2570}"/>
    <cellStyle name="Entrada 16 3 6 2 4" xfId="21318" xr:uid="{02E7CCD0-5FB5-47B9-A5D2-B6ACDF3CE2BF}"/>
    <cellStyle name="Entrada 16 3 6 3" xfId="9955" xr:uid="{31E58D8A-C322-4624-A1A0-9211F7840DD2}"/>
    <cellStyle name="Entrada 16 3 6 3 2" xfId="25063" xr:uid="{927BEB57-A6E4-4F93-BB2A-A6AAA109BAAC}"/>
    <cellStyle name="Entrada 16 3 6 4" xfId="13923" xr:uid="{37959F69-208D-4411-9087-61A11F602586}"/>
    <cellStyle name="Entrada 16 3 6 4 2" xfId="29031" xr:uid="{1B88A1EF-EAF0-42C2-8E04-913ACD51559F}"/>
    <cellStyle name="Entrada 16 3 6 5" xfId="18681" xr:uid="{F87119BB-FF28-4423-AD24-46158815BF10}"/>
    <cellStyle name="Entrada 16 3 7" xfId="3919" xr:uid="{17551D7B-D49E-4A4A-9844-4CB647DF354F}"/>
    <cellStyle name="Entrada 16 3 7 2" xfId="6556" xr:uid="{4B2EC648-BEA2-4D5D-ACFF-4D325E431CB7}"/>
    <cellStyle name="Entrada 16 3 7 2 2" xfId="12867" xr:uid="{512BEFBB-927A-4256-B86E-8AD6367446E7}"/>
    <cellStyle name="Entrada 16 3 7 2 2 2" xfId="27975" xr:uid="{4A4EB8A5-7038-4505-BA31-3F31F835499E}"/>
    <cellStyle name="Entrada 16 3 7 2 3" xfId="16572" xr:uid="{6EF52310-1055-4B5F-BFDA-00CEEB1AE11E}"/>
    <cellStyle name="Entrada 16 3 7 2 3 2" xfId="31680" xr:uid="{D1066DCB-6AB0-448A-8572-A55D8440ACAA}"/>
    <cellStyle name="Entrada 16 3 7 2 4" xfId="21664" xr:uid="{57426AB0-A416-498E-A5F3-5B314802CFCE}"/>
    <cellStyle name="Entrada 16 3 7 3" xfId="10301" xr:uid="{00DF9A86-3AA1-4B2F-B0E2-032FE9291E8A}"/>
    <cellStyle name="Entrada 16 3 7 3 2" xfId="25409" xr:uid="{22E0239C-0F8C-4EF1-913C-D0B308E93AFA}"/>
    <cellStyle name="Entrada 16 3 7 4" xfId="14874" xr:uid="{966E28C4-E34D-463F-A3F7-3E8459DF0908}"/>
    <cellStyle name="Entrada 16 3 7 4 2" xfId="29982" xr:uid="{391019FF-3680-423E-B729-B6F43EA7CAFC}"/>
    <cellStyle name="Entrada 16 3 7 5" xfId="19027" xr:uid="{224CB839-85B2-4E1E-9417-8B65E7D8C02B}"/>
    <cellStyle name="Entrada 16 3 8" xfId="4484" xr:uid="{1BC2B52C-1319-4221-BE2B-043E2F63736E}"/>
    <cellStyle name="Entrada 16 3 8 2" xfId="10866" xr:uid="{FCFE6E00-5A16-44F5-9AE0-5CD72AB15833}"/>
    <cellStyle name="Entrada 16 3 8 2 2" xfId="25974" xr:uid="{2A6AC16E-7E33-4B34-A38A-973F22D3CDDB}"/>
    <cellStyle name="Entrada 16 3 8 3" xfId="14299" xr:uid="{05176950-E39E-474C-9459-D22378C014E1}"/>
    <cellStyle name="Entrada 16 3 8 3 2" xfId="29407" xr:uid="{427A32BA-35A1-4BC4-923E-966A7649DA40}"/>
    <cellStyle name="Entrada 16 3 8 4" xfId="19592" xr:uid="{DF6990C8-9CE5-4025-91E7-3B2B8789F1AC}"/>
    <cellStyle name="Entrada 16 3 9" xfId="8348" xr:uid="{FB69BFE2-5DC4-4272-9504-702FD89D9724}"/>
    <cellStyle name="Entrada 16 3 9 2" xfId="23456" xr:uid="{EE992494-1CC0-449B-B5A8-1D7A62E42EE7}"/>
    <cellStyle name="Entrada 16 4" xfId="2084" xr:uid="{8412C2B7-D1A0-46E8-BAE0-F10C313B515D}"/>
    <cellStyle name="Entrada 16 4 10" xfId="11673" xr:uid="{77EEBD12-55D5-4706-BB56-351F5340CEF4}"/>
    <cellStyle name="Entrada 16 4 10 2" xfId="26781" xr:uid="{321AFE1D-8F2F-4CF5-AA73-7F8C7CE385C6}"/>
    <cellStyle name="Entrada 16 4 11" xfId="14259" xr:uid="{70984269-C1FB-4080-BC1F-78D31FD523EE}"/>
    <cellStyle name="Entrada 16 4 11 2" xfId="29367" xr:uid="{070F05C3-8A2A-4E39-8C5E-DBB283B1A050}"/>
    <cellStyle name="Entrada 16 4 12" xfId="17309" xr:uid="{3E3B38E9-3405-4956-8338-BAD557668FB1}"/>
    <cellStyle name="Entrada 16 4 2" xfId="2574" xr:uid="{CBC97806-A09E-4898-8358-7A54366445A8}"/>
    <cellStyle name="Entrada 16 4 2 2" xfId="5211" xr:uid="{22CB555D-77FF-471F-8EF8-366DBCDCAF5D}"/>
    <cellStyle name="Entrada 16 4 2 2 2" xfId="11575" xr:uid="{E8EB581B-3447-47E7-BDE5-EFA7D7F7E6A7}"/>
    <cellStyle name="Entrada 16 4 2 2 2 2" xfId="26683" xr:uid="{31C5F698-16FF-4F52-9D35-1DD1D7588250}"/>
    <cellStyle name="Entrada 16 4 2 2 3" xfId="16064" xr:uid="{61D04664-8AF2-491D-8ED9-2F1CD7D92385}"/>
    <cellStyle name="Entrada 16 4 2 2 3 2" xfId="31172" xr:uid="{0E43DF27-62CB-4889-94F5-458EBC7C54E1}"/>
    <cellStyle name="Entrada 16 4 2 2 4" xfId="20319" xr:uid="{DE71AAE2-95AF-4BB1-957B-B689E19A6B79}"/>
    <cellStyle name="Entrada 16 4 2 3" xfId="9041" xr:uid="{04CB470E-A124-4C1E-BAD2-6F410D6A59FD}"/>
    <cellStyle name="Entrada 16 4 2 3 2" xfId="24149" xr:uid="{92126B21-7C75-46E0-9FC1-664319DDCD82}"/>
    <cellStyle name="Entrada 16 4 2 4" xfId="13413" xr:uid="{D77E3D74-0A16-4AC3-A977-0F025D04D3D0}"/>
    <cellStyle name="Entrada 16 4 2 4 2" xfId="28521" xr:uid="{F13DC852-1142-4ACA-A927-DBCA6C18052C}"/>
    <cellStyle name="Entrada 16 4 2 5" xfId="7331" xr:uid="{E328A5ED-9251-48C5-83A4-56523646C63B}"/>
    <cellStyle name="Entrada 16 4 2 5 2" xfId="22439" xr:uid="{58CFF609-6660-4EA7-AFF7-E44E7DB7218B}"/>
    <cellStyle name="Entrada 16 4 2 6" xfId="17682" xr:uid="{CB3212E5-636A-4AF1-988A-633F47504FA0}"/>
    <cellStyle name="Entrada 16 4 3" xfId="2844" xr:uid="{AFC20DA2-D742-485D-98AE-B5B5A1F4141F}"/>
    <cellStyle name="Entrada 16 4 3 2" xfId="5481" xr:uid="{43E736E1-8833-4EAA-9E38-99904389A24E}"/>
    <cellStyle name="Entrada 16 4 3 2 2" xfId="15206" xr:uid="{E3193E21-EA1D-4C3A-8812-089D404CC750}"/>
    <cellStyle name="Entrada 16 4 3 2 2 2" xfId="30314" xr:uid="{01D4A8A3-69F1-44C1-9C82-B2725A604210}"/>
    <cellStyle name="Entrada 16 4 3 2 3" xfId="20589" xr:uid="{9B95D374-FC6B-45B3-8071-6D5026B6DDD8}"/>
    <cellStyle name="Entrada 16 4 3 3" xfId="9273" xr:uid="{91515B92-1639-4625-9FF6-933CF7B18592}"/>
    <cellStyle name="Entrada 16 4 3 3 2" xfId="24381" xr:uid="{3EC25293-2646-4C85-A06A-A36189426E13}"/>
    <cellStyle name="Entrada 16 4 3 4" xfId="17952" xr:uid="{AE786A9E-1DC5-458F-85D9-0CF9D6DAD5FC}"/>
    <cellStyle name="Entrada 16 4 4" xfId="3147" xr:uid="{07C57D2C-6AA4-4579-BEB1-A7ED0061AF8C}"/>
    <cellStyle name="Entrada 16 4 4 2" xfId="5784" xr:uid="{0C6FB84C-1F5B-4C39-ABEA-39D23CB3ADED}"/>
    <cellStyle name="Entrada 16 4 4 2 2" xfId="12095" xr:uid="{51F4DCCF-11D7-46B5-A2F5-105DFDBFAC41}"/>
    <cellStyle name="Entrada 16 4 4 2 2 2" xfId="27203" xr:uid="{28368525-AD00-4C67-B904-EADA91BFD208}"/>
    <cellStyle name="Entrada 16 4 4 2 3" xfId="7764" xr:uid="{79DC404F-24C9-40F4-9D87-9960BCC3E102}"/>
    <cellStyle name="Entrada 16 4 4 2 3 2" xfId="22872" xr:uid="{8190E945-26EC-4E2B-9AFB-15931B493474}"/>
    <cellStyle name="Entrada 16 4 4 2 4" xfId="20892" xr:uid="{13035697-6F7E-40D2-9BC8-E40F9F0ED37D}"/>
    <cellStyle name="Entrada 16 4 4 3" xfId="9529" xr:uid="{9BC0F055-2E39-45D7-87FD-EAFC06E97204}"/>
    <cellStyle name="Entrada 16 4 4 3 2" xfId="24637" xr:uid="{8A7DBFA4-719B-4A04-94A1-B822CC2E848A}"/>
    <cellStyle name="Entrada 16 4 4 4" xfId="14025" xr:uid="{CFC04AEC-E51E-4AAC-A854-5F76A4BF87B4}"/>
    <cellStyle name="Entrada 16 4 4 4 2" xfId="29133" xr:uid="{7A291BFE-510C-4C2F-9C59-0E07F0168659}"/>
    <cellStyle name="Entrada 16 4 4 5" xfId="18255" xr:uid="{20A16A55-D5CE-44EE-9021-3F0061D734B8}"/>
    <cellStyle name="Entrada 16 4 5" xfId="3473" xr:uid="{3A392F18-1D6E-41C0-8B92-9D1C023916AA}"/>
    <cellStyle name="Entrada 16 4 5 2" xfId="6110" xr:uid="{878CACEA-111E-4419-9A32-3E0546C017FE}"/>
    <cellStyle name="Entrada 16 4 5 2 2" xfId="12421" xr:uid="{65368ACF-D7A0-44C5-A124-950FFF419145}"/>
    <cellStyle name="Entrada 16 4 5 2 2 2" xfId="27529" xr:uid="{93ED25D4-AEE5-48A8-9459-7E4734466781}"/>
    <cellStyle name="Entrada 16 4 5 2 3" xfId="16406" xr:uid="{4A814961-01F2-4324-8710-0A9A452F3A32}"/>
    <cellStyle name="Entrada 16 4 5 2 3 2" xfId="31514" xr:uid="{E6AA3FA1-F4FA-4E39-B395-7BAA767F81B6}"/>
    <cellStyle name="Entrada 16 4 5 2 4" xfId="21218" xr:uid="{DF51FCD9-C9DA-4E5F-9C19-0B7A13D41A98}"/>
    <cellStyle name="Entrada 16 4 5 3" xfId="9855" xr:uid="{E2F64E03-0148-4F53-9C8C-331B00618869}"/>
    <cellStyle name="Entrada 16 4 5 3 2" xfId="24963" xr:uid="{ED6191EA-42FC-4F68-89A5-3476B4FB8DC0}"/>
    <cellStyle name="Entrada 16 4 5 4" xfId="9166" xr:uid="{DB8924EE-164D-4AF2-9C48-8AE645CE27C0}"/>
    <cellStyle name="Entrada 16 4 5 4 2" xfId="24274" xr:uid="{67E6AD1C-D5FF-4F28-856F-9F8DABF2299F}"/>
    <cellStyle name="Entrada 16 4 5 5" xfId="18581" xr:uid="{EB9D9AE1-D8AC-44D8-95D3-7B79B93A153A}"/>
    <cellStyle name="Entrada 16 4 6" xfId="3779" xr:uid="{1E8D2990-EC84-4E7B-8E64-21AE658E860F}"/>
    <cellStyle name="Entrada 16 4 6 2" xfId="6416" xr:uid="{062360A8-85B4-426A-93FB-0CE121860603}"/>
    <cellStyle name="Entrada 16 4 6 2 2" xfId="12727" xr:uid="{9F0C0AAC-5CBD-4097-AE62-F615C5AA8B04}"/>
    <cellStyle name="Entrada 16 4 6 2 2 2" xfId="27835" xr:uid="{A7CE7D8E-E0EC-44B5-A711-D752593072F2}"/>
    <cellStyle name="Entrada 16 4 6 2 3" xfId="13626" xr:uid="{CE94147E-4AF4-4D73-9026-47C57755CF7A}"/>
    <cellStyle name="Entrada 16 4 6 2 3 2" xfId="28734" xr:uid="{F08F7E9D-B104-4C83-BC9D-6E3F1847DB4E}"/>
    <cellStyle name="Entrada 16 4 6 2 4" xfId="21524" xr:uid="{2FA511E5-8CF8-4F9F-BBDE-267699B4286A}"/>
    <cellStyle name="Entrada 16 4 6 3" xfId="10161" xr:uid="{128AE0B6-9AA1-4D0C-9232-C064ADAB0B79}"/>
    <cellStyle name="Entrada 16 4 6 3 2" xfId="25269" xr:uid="{1144C090-1113-4DFB-9CD3-5D06B466FB8B}"/>
    <cellStyle name="Entrada 16 4 6 4" xfId="7299" xr:uid="{A3DCD6A2-761B-4B31-8BE0-50A3D2E2ADC4}"/>
    <cellStyle name="Entrada 16 4 6 4 2" xfId="22407" xr:uid="{CF783CD0-A8FF-475A-A8BC-6C92CDFCBBA0}"/>
    <cellStyle name="Entrada 16 4 6 5" xfId="18887" xr:uid="{D5EA7F9A-BE42-4F28-9925-B21BAFECFA94}"/>
    <cellStyle name="Entrada 16 4 7" xfId="4156" xr:uid="{757FC632-66A7-4804-8069-F1E5B4089D47}"/>
    <cellStyle name="Entrada 16 4 7 2" xfId="6793" xr:uid="{90CBD9C4-ED0C-4E37-A8DD-893560984ACC}"/>
    <cellStyle name="Entrada 16 4 7 2 2" xfId="13104" xr:uid="{E06A2C10-4BC4-48AD-8693-892B9C730550}"/>
    <cellStyle name="Entrada 16 4 7 2 2 2" xfId="28212" xr:uid="{4671EAB3-65DA-4664-98ED-56EC8AC7BBDA}"/>
    <cellStyle name="Entrada 16 4 7 2 3" xfId="16778" xr:uid="{4A94AED1-3D17-4085-AA2D-9B5523E6C8F6}"/>
    <cellStyle name="Entrada 16 4 7 2 3 2" xfId="31886" xr:uid="{C3C9B338-C4A6-4E09-976A-73DD4D1075C8}"/>
    <cellStyle name="Entrada 16 4 7 2 4" xfId="21901" xr:uid="{ABE506E5-D067-48DF-973D-DC5795DCD87B}"/>
    <cellStyle name="Entrada 16 4 7 3" xfId="10538" xr:uid="{B0279047-A090-4D12-842C-CCC982E60BFD}"/>
    <cellStyle name="Entrada 16 4 7 3 2" xfId="25646" xr:uid="{2B011C1E-30BA-4D13-831F-EAEE18F5F7A1}"/>
    <cellStyle name="Entrada 16 4 7 4" xfId="15125" xr:uid="{9D17107B-923F-4DCF-BB3C-504B6967E2BE}"/>
    <cellStyle name="Entrada 16 4 7 4 2" xfId="30233" xr:uid="{6F42C305-F63B-4809-B03C-544C2B22D0EF}"/>
    <cellStyle name="Entrada 16 4 7 5" xfId="19264" xr:uid="{FDC34FD9-AE54-4F61-85CF-C88FAAFDFB90}"/>
    <cellStyle name="Entrada 16 4 8" xfId="4721" xr:uid="{607892FD-F00B-4171-B8AB-9F35614425FB}"/>
    <cellStyle name="Entrada 16 4 8 2" xfId="11103" xr:uid="{85C06BA5-EAD5-4B30-91B6-C9A304BD6F1F}"/>
    <cellStyle name="Entrada 16 4 8 2 2" xfId="26211" xr:uid="{9307BBD6-1A1E-47F5-9CAF-C41AD7A719E0}"/>
    <cellStyle name="Entrada 16 4 8 3" xfId="15454" xr:uid="{1C7A49D8-FA69-4BAB-8485-BC63454ADA79}"/>
    <cellStyle name="Entrada 16 4 8 3 2" xfId="30562" xr:uid="{8BD4B271-84D7-443A-A8FD-11B56E3DE43A}"/>
    <cellStyle name="Entrada 16 4 8 4" xfId="19829" xr:uid="{D66906D7-2F75-429F-B144-F67A9E5964DE}"/>
    <cellStyle name="Entrada 16 4 9" xfId="8582" xr:uid="{BD64E649-CCD0-4F0A-8CCB-E6BFE2030E95}"/>
    <cellStyle name="Entrada 16 4 9 2" xfId="23690" xr:uid="{4D329182-8040-4C98-94DB-5FB5F8D14019}"/>
    <cellStyle name="Entrada 16 5" xfId="2037" xr:uid="{451091F1-4E60-4B06-AB65-1FEFCB3F1CA6}"/>
    <cellStyle name="Entrada 16 5 10" xfId="16519" xr:uid="{BAB67E54-C95B-4774-BBD7-C54F34A25AC2}"/>
    <cellStyle name="Entrada 16 5 10 2" xfId="31627" xr:uid="{9958031A-8ACA-40A3-B512-512767347739}"/>
    <cellStyle name="Entrada 16 5 11" xfId="17262" xr:uid="{8828F38A-0017-4BFD-BCF7-67B5B4F94A96}"/>
    <cellStyle name="Entrada 16 5 2" xfId="2797" xr:uid="{63E8EAB4-5C6D-4E4E-8451-5F06DAA3243E}"/>
    <cellStyle name="Entrada 16 5 2 2" xfId="5434" xr:uid="{968FC02B-E275-44D4-AF2B-00DCFD31280E}"/>
    <cellStyle name="Entrada 16 5 2 2 2" xfId="8243" xr:uid="{58A5F933-C1D8-4F01-9C03-33FEE3F16107}"/>
    <cellStyle name="Entrada 16 5 2 2 2 2" xfId="23351" xr:uid="{C12028F1-31B7-4E9D-BB4D-B02EE63819CF}"/>
    <cellStyle name="Entrada 16 5 2 2 3" xfId="20542" xr:uid="{265499FA-F151-4A35-BD47-371EC40E7FDB}"/>
    <cellStyle name="Entrada 16 5 2 3" xfId="16365" xr:uid="{AD9DD8F3-03AA-4518-9518-FD9685B7FC85}"/>
    <cellStyle name="Entrada 16 5 2 3 2" xfId="31473" xr:uid="{BDCFBC65-D4DE-471F-B4B3-E5BB267B2F91}"/>
    <cellStyle name="Entrada 16 5 2 4" xfId="17905" xr:uid="{865F59AF-981F-4077-A7F4-82504970B43D}"/>
    <cellStyle name="Entrada 16 5 3" xfId="3100" xr:uid="{93FDF152-8CC0-4E98-A104-1F6A4AE06B1D}"/>
    <cellStyle name="Entrada 16 5 3 2" xfId="5737" xr:uid="{888268BB-5F41-4AA1-A209-0B62D9FF3193}"/>
    <cellStyle name="Entrada 16 5 3 2 2" xfId="12048" xr:uid="{FAFF78A4-DBB1-44E9-BA15-6C16E8CCD195}"/>
    <cellStyle name="Entrada 16 5 3 2 2 2" xfId="27156" xr:uid="{0D1C444B-D43F-441D-80D3-2BBDAD6C8AC4}"/>
    <cellStyle name="Entrada 16 5 3 2 3" xfId="15527" xr:uid="{FF49A8BE-3CF1-471E-97CA-27178E2EA479}"/>
    <cellStyle name="Entrada 16 5 3 2 3 2" xfId="30635" xr:uid="{CB7D4B88-39FB-4A8E-B8D3-4888476BDEA1}"/>
    <cellStyle name="Entrada 16 5 3 2 4" xfId="20845" xr:uid="{79BC3086-5DAA-4392-BB73-A4283ADC6C81}"/>
    <cellStyle name="Entrada 16 5 3 3" xfId="9482" xr:uid="{2D8E3A16-DBF9-451A-9BE6-4B3DE231D84D}"/>
    <cellStyle name="Entrada 16 5 3 3 2" xfId="24590" xr:uid="{1E4EAD8C-D7D2-4AFC-B959-7FEA194390FB}"/>
    <cellStyle name="Entrada 16 5 3 4" xfId="8029" xr:uid="{4A7B027C-C73B-420F-B2CE-353326466164}"/>
    <cellStyle name="Entrada 16 5 3 4 2" xfId="23137" xr:uid="{95999BF4-8276-4C47-BA0E-163BDCC0AACA}"/>
    <cellStyle name="Entrada 16 5 3 5" xfId="18208" xr:uid="{DAE29E73-6B01-4961-912C-C4F849D9C8E0}"/>
    <cellStyle name="Entrada 16 5 4" xfId="3426" xr:uid="{41A1D255-8959-443D-82C0-7656F928BB03}"/>
    <cellStyle name="Entrada 16 5 4 2" xfId="6063" xr:uid="{B9E46032-A912-4322-86ED-FFD512A36C04}"/>
    <cellStyle name="Entrada 16 5 4 2 2" xfId="12374" xr:uid="{CCE4758C-EC25-4416-99E3-3529987971CB}"/>
    <cellStyle name="Entrada 16 5 4 2 2 2" xfId="27482" xr:uid="{38414322-0609-419E-84E2-5A795EDA5D92}"/>
    <cellStyle name="Entrada 16 5 4 2 3" xfId="16480" xr:uid="{9CDC6C42-F0BA-4227-8E8A-9CDABBF60532}"/>
    <cellStyle name="Entrada 16 5 4 2 3 2" xfId="31588" xr:uid="{00CA8B6C-C596-4F37-B783-E1878543587B}"/>
    <cellStyle name="Entrada 16 5 4 2 4" xfId="21171" xr:uid="{A50583C4-AA28-45B3-A4F5-86A46ECB5D13}"/>
    <cellStyle name="Entrada 16 5 4 3" xfId="9808" xr:uid="{3ADC5DAC-72E0-473A-BDF1-9E014548F010}"/>
    <cellStyle name="Entrada 16 5 4 3 2" xfId="24916" xr:uid="{996E42E3-A7B9-42ED-890C-6635040DD048}"/>
    <cellStyle name="Entrada 16 5 4 4" xfId="14302" xr:uid="{6534FF82-4E40-49B9-8FB7-688A4CF20D19}"/>
    <cellStyle name="Entrada 16 5 4 4 2" xfId="29410" xr:uid="{6C075172-8700-4B83-B01D-F37A4D1068D3}"/>
    <cellStyle name="Entrada 16 5 4 5" xfId="18534" xr:uid="{5E24EB13-BD10-4174-8A01-F885187CB4A4}"/>
    <cellStyle name="Entrada 16 5 5" xfId="3732" xr:uid="{95927083-68C3-49A1-B2F4-E4C835F13B2A}"/>
    <cellStyle name="Entrada 16 5 5 2" xfId="6369" xr:uid="{1F9D4758-CB9B-4318-A9B2-B020DCE5062C}"/>
    <cellStyle name="Entrada 16 5 5 2 2" xfId="12680" xr:uid="{4304DF22-1BB2-4138-A310-89C31A06C2C4}"/>
    <cellStyle name="Entrada 16 5 5 2 2 2" xfId="27788" xr:uid="{A24B94DB-9FAB-499D-9DBB-18855520D65F}"/>
    <cellStyle name="Entrada 16 5 5 2 3" xfId="14756" xr:uid="{738FD156-DC94-40A8-A50B-3BF709062928}"/>
    <cellStyle name="Entrada 16 5 5 2 3 2" xfId="29864" xr:uid="{D3F30AF1-0401-42E5-BEDC-8B84BE8C4717}"/>
    <cellStyle name="Entrada 16 5 5 2 4" xfId="21477" xr:uid="{CF383E5D-1B4C-47C3-8FCB-C00526F21D53}"/>
    <cellStyle name="Entrada 16 5 5 3" xfId="10114" xr:uid="{24FE3ED7-F3D4-4ABF-AABB-E37205C45027}"/>
    <cellStyle name="Entrada 16 5 5 3 2" xfId="25222" xr:uid="{2FF8A28B-FEBB-43D3-9334-A5563E28F686}"/>
    <cellStyle name="Entrada 16 5 5 4" xfId="7492" xr:uid="{3C894CA1-F357-4C52-B744-B2ECD7069C10}"/>
    <cellStyle name="Entrada 16 5 5 4 2" xfId="22600" xr:uid="{553987AD-6625-4217-AC78-175CE1A815D6}"/>
    <cellStyle name="Entrada 16 5 5 5" xfId="18840" xr:uid="{F6DA462E-BC06-42B1-B458-C80A82969EE9}"/>
    <cellStyle name="Entrada 16 5 6" xfId="4109" xr:uid="{3DACFBC4-D6A8-4E52-8A33-2C104F9BD8A1}"/>
    <cellStyle name="Entrada 16 5 6 2" xfId="6746" xr:uid="{97469E1C-D822-4696-9935-FDD090D954E5}"/>
    <cellStyle name="Entrada 16 5 6 2 2" xfId="13057" xr:uid="{4735D95B-B7B5-4818-B0D2-3FF5E25315F1}"/>
    <cellStyle name="Entrada 16 5 6 2 2 2" xfId="28165" xr:uid="{C8413B33-DBEA-4427-A82F-B73FF7448D81}"/>
    <cellStyle name="Entrada 16 5 6 2 3" xfId="16731" xr:uid="{43B4C0C3-64BA-4D15-9DAE-2BDDF54EA384}"/>
    <cellStyle name="Entrada 16 5 6 2 3 2" xfId="31839" xr:uid="{D6288821-3CE5-4D21-9BE9-4193EA7E7069}"/>
    <cellStyle name="Entrada 16 5 6 2 4" xfId="21854" xr:uid="{9AA26EA1-3D98-4837-B48C-E3704F87982C}"/>
    <cellStyle name="Entrada 16 5 6 3" xfId="10491" xr:uid="{1909B172-E0A7-4031-A519-3F7E1F30D520}"/>
    <cellStyle name="Entrada 16 5 6 3 2" xfId="25599" xr:uid="{90D7EC84-79E9-4469-A754-53EF64F40F28}"/>
    <cellStyle name="Entrada 16 5 6 4" xfId="14124" xr:uid="{0EBBD0D4-6690-4281-AC9A-863059AF68A9}"/>
    <cellStyle name="Entrada 16 5 6 4 2" xfId="29232" xr:uid="{E87B4BC2-A683-498F-AC5C-14756C5F5193}"/>
    <cellStyle name="Entrada 16 5 6 5" xfId="19217" xr:uid="{EAFAD5D3-5B66-43BD-ABCF-3C9F518D427E}"/>
    <cellStyle name="Entrada 16 5 7" xfId="4674" xr:uid="{C147554D-26BB-4583-A2E7-6577E95872B4}"/>
    <cellStyle name="Entrada 16 5 7 2" xfId="11056" xr:uid="{4BE80C60-E92D-4D77-AF14-124435B479FB}"/>
    <cellStyle name="Entrada 16 5 7 2 2" xfId="26164" xr:uid="{95961E5D-BB50-48FD-BBC4-C4B0768C5952}"/>
    <cellStyle name="Entrada 16 5 7 3" xfId="14425" xr:uid="{1C63113A-89D7-45D8-9560-8D59D742CF97}"/>
    <cellStyle name="Entrada 16 5 7 3 2" xfId="29533" xr:uid="{6B4B90A5-B0E8-4FD7-A3C3-E2DAFDC1159F}"/>
    <cellStyle name="Entrada 16 5 7 4" xfId="19782" xr:uid="{FD0B158C-3374-4F89-9AD6-5C7C7A58EC13}"/>
    <cellStyle name="Entrada 16 5 8" xfId="8535" xr:uid="{472E01A6-6976-470F-B25D-C8EA84452CC4}"/>
    <cellStyle name="Entrada 16 5 8 2" xfId="23643" xr:uid="{F2039D62-0AE1-4615-AAF6-8C0733967930}"/>
    <cellStyle name="Entrada 16 5 9" xfId="16218" xr:uid="{FFFE0579-ADEE-493D-91A8-2F87C656ED72}"/>
    <cellStyle name="Entrada 16 5 9 2" xfId="31326" xr:uid="{A17E650B-48FE-4B95-A64C-3AC29E280E07}"/>
    <cellStyle name="Entrada 17" xfId="1149" xr:uid="{00000000-0005-0000-0000-00007F040000}"/>
    <cellStyle name="Entrada 17 2" xfId="1865" xr:uid="{B387B93B-4DF2-4E8A-96FF-759B94F7B03C}"/>
    <cellStyle name="Entrada 17 2 10" xfId="8366" xr:uid="{6FB90F85-6AC1-4257-8524-9070CC132899}"/>
    <cellStyle name="Entrada 17 2 10 2" xfId="23474" xr:uid="{8F1832CE-389E-4143-8B87-706166964FA0}"/>
    <cellStyle name="Entrada 17 2 11" xfId="7642" xr:uid="{1C970844-FFAD-4432-B6F9-1104B15242C3}"/>
    <cellStyle name="Entrada 17 2 11 2" xfId="22750" xr:uid="{76564954-51E4-4D30-AE96-CAD1FBF91329}"/>
    <cellStyle name="Entrada 17 2 12" xfId="15897" xr:uid="{E5404C17-599A-4A0F-832A-3F3D207F8152}"/>
    <cellStyle name="Entrada 17 2 12 2" xfId="31005" xr:uid="{3E6E833B-57DF-4FF1-A097-DAC0AED78CA0}"/>
    <cellStyle name="Entrada 17 2 13" xfId="17090" xr:uid="{D8661CAD-6A33-42DA-B1CB-5097BA2BACCE}"/>
    <cellStyle name="Entrada 17 2 2" xfId="2425" xr:uid="{81215EC0-A032-49CF-8197-BCA99A663F7F}"/>
    <cellStyle name="Entrada 17 2 2 2" xfId="5062" xr:uid="{A08078AA-E948-4A73-AC90-98FEBCDE843A}"/>
    <cellStyle name="Entrada 17 2 2 2 2" xfId="11426" xr:uid="{DFD54F7D-0BCA-4F11-B850-065CD5437DBB}"/>
    <cellStyle name="Entrada 17 2 2 2 2 2" xfId="26534" xr:uid="{40611DA1-A047-4CDB-836B-C7CA8DDEAF14}"/>
    <cellStyle name="Entrada 17 2 2 2 3" xfId="8290" xr:uid="{4C23FFDB-EDD4-4D8C-8DFF-455D852CCF7C}"/>
    <cellStyle name="Entrada 17 2 2 2 3 2" xfId="23398" xr:uid="{F42C9463-96FB-4F42-98F4-36A18F26C037}"/>
    <cellStyle name="Entrada 17 2 2 2 4" xfId="20170" xr:uid="{1AE5FB0A-3F27-423C-8C3A-3BC41C0123BB}"/>
    <cellStyle name="Entrada 17 2 2 3" xfId="8892" xr:uid="{11D8FC3E-29F6-430A-8C16-AA83351A9697}"/>
    <cellStyle name="Entrada 17 2 2 3 2" xfId="24000" xr:uid="{5BB40445-7E9B-4333-887B-B386B9674A7B}"/>
    <cellStyle name="Entrada 17 2 3" xfId="2195" xr:uid="{AAE9D303-4267-435F-93A9-03857F3E8EEB}"/>
    <cellStyle name="Entrada 17 2 3 2" xfId="4832" xr:uid="{A4F7FB90-3936-459B-8C84-CAFFB204AA72}"/>
    <cellStyle name="Entrada 17 2 3 2 2" xfId="7491" xr:uid="{A5F5383E-93BC-4532-B8D7-72DBB21C4DD1}"/>
    <cellStyle name="Entrada 17 2 3 2 2 2" xfId="22599" xr:uid="{F43BD03D-4AFB-4339-9A13-8059C2834447}"/>
    <cellStyle name="Entrada 17 2 3 2 3" xfId="19940" xr:uid="{16F4BF43-FFA8-4B26-987B-A5CA0CEECD3C}"/>
    <cellStyle name="Entrada 17 2 3 3" xfId="14421" xr:uid="{A8AADA1E-15DB-437C-9AE6-E5DB67D4B650}"/>
    <cellStyle name="Entrada 17 2 3 3 2" xfId="29529" xr:uid="{30BD143E-D719-4857-BDE5-3DFD96873D18}"/>
    <cellStyle name="Entrada 17 2 3 4" xfId="17420" xr:uid="{B738C98E-BE90-4DC3-8BB2-16DC639483BB}"/>
    <cellStyle name="Entrada 17 2 4" xfId="2959" xr:uid="{72A39F21-572F-4113-AE6B-86E769753386}"/>
    <cellStyle name="Entrada 17 2 4 2" xfId="5596" xr:uid="{30FB8D52-DED4-48CB-B176-6DE88959D85C}"/>
    <cellStyle name="Entrada 17 2 4 2 2" xfId="11907" xr:uid="{BDDEF591-C0B4-4ABA-8B19-3F57697DFEA1}"/>
    <cellStyle name="Entrada 17 2 4 2 2 2" xfId="27015" xr:uid="{8A1DBDD0-D7F0-4E6C-B000-A57CCA4BBE36}"/>
    <cellStyle name="Entrada 17 2 4 2 3" xfId="15608" xr:uid="{896C5CC5-C130-463F-8AE4-C49F26EE21EF}"/>
    <cellStyle name="Entrada 17 2 4 2 3 2" xfId="30716" xr:uid="{63FABD9C-E4F8-4D90-8ABD-28879F4AE6E9}"/>
    <cellStyle name="Entrada 17 2 4 2 4" xfId="20704" xr:uid="{6B301341-5281-4A0D-83DC-734993DE36DE}"/>
    <cellStyle name="Entrada 17 2 4 3" xfId="9341" xr:uid="{B5A6128F-7080-4E7E-B6D4-A6C005DF7580}"/>
    <cellStyle name="Entrada 17 2 4 3 2" xfId="24449" xr:uid="{9E9D4D1E-DD47-4815-AD22-999408629513}"/>
    <cellStyle name="Entrada 17 2 4 4" xfId="14491" xr:uid="{C694EE88-217C-4456-B3FA-601E0586B50B}"/>
    <cellStyle name="Entrada 17 2 4 4 2" xfId="29599" xr:uid="{FA029B93-40B1-4897-9E97-796C37EEE847}"/>
    <cellStyle name="Entrada 17 2 4 5" xfId="18067" xr:uid="{85755A0F-4F8A-4868-8947-E0CBF79279A5}"/>
    <cellStyle name="Entrada 17 2 5" xfId="3285" xr:uid="{94DFCB60-90F4-4310-BFF1-EA4E8732B380}"/>
    <cellStyle name="Entrada 17 2 5 2" xfId="5922" xr:uid="{D3FBFD69-CF6F-4B28-94FD-645D98C4090A}"/>
    <cellStyle name="Entrada 17 2 5 2 2" xfId="12233" xr:uid="{8A9AEE0B-EF83-4237-9029-5030ACDD6C2A}"/>
    <cellStyle name="Entrada 17 2 5 2 2 2" xfId="27341" xr:uid="{2C507405-9D54-4EA4-B218-D1D776AF9198}"/>
    <cellStyle name="Entrada 17 2 5 2 3" xfId="8023" xr:uid="{C28AD350-DB3D-4E09-A3A7-28FB6D7F2110}"/>
    <cellStyle name="Entrada 17 2 5 2 3 2" xfId="23131" xr:uid="{241B9169-4527-41BD-B386-FACC40EDCFDF}"/>
    <cellStyle name="Entrada 17 2 5 2 4" xfId="21030" xr:uid="{0D483AFC-1D2E-4E44-85B2-6E8DEF9583CE}"/>
    <cellStyle name="Entrada 17 2 5 3" xfId="9667" xr:uid="{DA381871-33A7-4DD4-B684-F979AC264069}"/>
    <cellStyle name="Entrada 17 2 5 3 2" xfId="24775" xr:uid="{B9B87413-0E9D-4802-853E-57874897911B}"/>
    <cellStyle name="Entrada 17 2 5 4" xfId="11815" xr:uid="{C483053F-4B9F-4DB0-A05D-19C607FB55F4}"/>
    <cellStyle name="Entrada 17 2 5 4 2" xfId="26923" xr:uid="{DFBB5F68-E1E8-4CD7-B687-3C1C0C2EA216}"/>
    <cellStyle name="Entrada 17 2 5 5" xfId="18393" xr:uid="{7E41668D-8F83-499A-A089-BCFE2CDA27B4}"/>
    <cellStyle name="Entrada 17 2 6" xfId="3591" xr:uid="{3CD15CAC-0441-46E0-A100-8E571FC0841D}"/>
    <cellStyle name="Entrada 17 2 6 2" xfId="6228" xr:uid="{7752EDB1-B609-4118-91FE-1D145137DD2F}"/>
    <cellStyle name="Entrada 17 2 6 2 2" xfId="12539" xr:uid="{092E8A87-83A3-49AB-B1FD-299C450B9574}"/>
    <cellStyle name="Entrada 17 2 6 2 2 2" xfId="27647" xr:uid="{8686A515-2487-45BD-A15B-955C16CE0DED}"/>
    <cellStyle name="Entrada 17 2 6 2 3" xfId="16318" xr:uid="{D6268878-A7E4-42E6-ADB4-30457B2AC130}"/>
    <cellStyle name="Entrada 17 2 6 2 3 2" xfId="31426" xr:uid="{6E6AC90A-2BD9-43BC-A6EB-7FE36EDD8C4A}"/>
    <cellStyle name="Entrada 17 2 6 2 4" xfId="21336" xr:uid="{6657D74F-CD20-413E-B37A-92D854FF922E}"/>
    <cellStyle name="Entrada 17 2 6 3" xfId="9973" xr:uid="{B4B96F9D-2342-4583-B8F1-E05AC6911DFB}"/>
    <cellStyle name="Entrada 17 2 6 3 2" xfId="25081" xr:uid="{8E7D4408-B5C8-4B6C-8B03-B14458959480}"/>
    <cellStyle name="Entrada 17 2 6 4" xfId="15385" xr:uid="{8F2B36B1-730D-45A1-BAEE-ACF08DD1B67B}"/>
    <cellStyle name="Entrada 17 2 6 4 2" xfId="30493" xr:uid="{A6C05E22-18D1-40C0-9005-2454891EF2B5}"/>
    <cellStyle name="Entrada 17 2 6 5" xfId="18699" xr:uid="{3FEA2F48-5405-42B3-8334-0C85CBAD7EA3}"/>
    <cellStyle name="Entrada 17 2 7" xfId="3937" xr:uid="{2FB0B119-5B23-4375-A4D1-8AA4B3FA7E42}"/>
    <cellStyle name="Entrada 17 2 7 2" xfId="6574" xr:uid="{7A023954-F9CB-4084-BC02-8028832AF2C3}"/>
    <cellStyle name="Entrada 17 2 7 2 2" xfId="12885" xr:uid="{A7C8B359-DDF0-4C33-9DE2-ED9EC36152E8}"/>
    <cellStyle name="Entrada 17 2 7 2 2 2" xfId="27993" xr:uid="{4C6F34B4-F028-4AC7-B1D6-AE7C0D908A03}"/>
    <cellStyle name="Entrada 17 2 7 2 3" xfId="16590" xr:uid="{F614B545-957B-43D3-B28C-400A74126B4A}"/>
    <cellStyle name="Entrada 17 2 7 2 3 2" xfId="31698" xr:uid="{A5C594FC-FE60-403A-98F7-3F449E70D32C}"/>
    <cellStyle name="Entrada 17 2 7 2 4" xfId="21682" xr:uid="{AAA54EA7-BABF-4993-9021-B076C518EE7E}"/>
    <cellStyle name="Entrada 17 2 7 3" xfId="10319" xr:uid="{F97EB087-3B43-43F5-BC42-DA384EEAFC29}"/>
    <cellStyle name="Entrada 17 2 7 3 2" xfId="25427" xr:uid="{2EBAAF15-6875-4E3C-B7D9-1456F585A511}"/>
    <cellStyle name="Entrada 17 2 7 4" xfId="8116" xr:uid="{69692E4B-5A3A-40CE-A282-BF68D3EE452A}"/>
    <cellStyle name="Entrada 17 2 7 4 2" xfId="23224" xr:uid="{0EEADD60-0318-402E-BE12-4A6D171EA35C}"/>
    <cellStyle name="Entrada 17 2 7 5" xfId="19045" xr:uid="{55390EDA-BF3E-4594-BA03-9C4575F384C7}"/>
    <cellStyle name="Entrada 17 2 8" xfId="4284" xr:uid="{E2DE5295-4198-4181-8CFC-DCE8BB0356DF}"/>
    <cellStyle name="Entrada 17 2 8 2" xfId="6921" xr:uid="{B8AEBA69-D63D-4152-A352-6651FD2FC718}"/>
    <cellStyle name="Entrada 17 2 8 2 2" xfId="13232" xr:uid="{7E5551CB-B5DE-4BB6-A117-0C82A7EA38AF}"/>
    <cellStyle name="Entrada 17 2 8 2 2 2" xfId="28340" xr:uid="{8ED1012D-1308-4DAF-B16A-B8E16B9DCBAC}"/>
    <cellStyle name="Entrada 17 2 8 2 3" xfId="16896" xr:uid="{B66EFDA5-D5D7-4E8C-BF47-E5D265462D6D}"/>
    <cellStyle name="Entrada 17 2 8 2 3 2" xfId="32004" xr:uid="{0249FBC8-978B-4A0C-B284-1B1B8ECDFA2A}"/>
    <cellStyle name="Entrada 17 2 8 2 4" xfId="22029" xr:uid="{E5A65F18-39A0-4D99-8C24-72DB9D8A9E21}"/>
    <cellStyle name="Entrada 17 2 8 3" xfId="10666" xr:uid="{7572CA80-0299-4200-A056-B663E89CF96B}"/>
    <cellStyle name="Entrada 17 2 8 3 2" xfId="25774" xr:uid="{0253AC85-A805-4C39-8424-EDFF85F2AB60}"/>
    <cellStyle name="Entrada 17 2 8 4" xfId="15426" xr:uid="{D92FD649-D4E8-4B4C-ACE7-F2AD95B9B6B5}"/>
    <cellStyle name="Entrada 17 2 8 4 2" xfId="30534" xr:uid="{FB949861-9AC6-4B2C-8B24-624E3D16EDF0}"/>
    <cellStyle name="Entrada 17 2 8 5" xfId="19392" xr:uid="{8D5EC63E-B98F-4469-B5BC-124D9BDF299C}"/>
    <cellStyle name="Entrada 17 2 9" xfId="4502" xr:uid="{75B40AEF-E8CD-4665-A2ED-9C72354A2D2C}"/>
    <cellStyle name="Entrada 17 2 9 2" xfId="10884" xr:uid="{6ECEB9EA-4911-4556-91EF-EB7077748DF0}"/>
    <cellStyle name="Entrada 17 2 9 2 2" xfId="25992" xr:uid="{EB675FA2-4057-410F-8D1E-6FA72EA28CD1}"/>
    <cellStyle name="Entrada 17 2 9 3" xfId="14698" xr:uid="{1CBE8384-C983-43D9-9CFA-B3674677CA94}"/>
    <cellStyle name="Entrada 17 2 9 3 2" xfId="29806" xr:uid="{D78361BA-4C27-4432-A8E5-648063D5026F}"/>
    <cellStyle name="Entrada 17 2 9 4" xfId="19610" xr:uid="{24CB3185-7668-4479-A2F5-44A2FB6BAED8}"/>
    <cellStyle name="Entrada 17 3" xfId="1848" xr:uid="{6DCF479B-95B4-45B0-9D5E-8DE5004B9DB3}"/>
    <cellStyle name="Entrada 17 3 10" xfId="7867" xr:uid="{9227EA12-63E1-4A38-9EE4-577D75E908D8}"/>
    <cellStyle name="Entrada 17 3 10 2" xfId="22975" xr:uid="{6341FBB0-0FC4-471E-BB02-B9FD3F4C9877}"/>
    <cellStyle name="Entrada 17 3 11" xfId="14222" xr:uid="{5B55AF6E-B184-478F-91B1-5565564D193F}"/>
    <cellStyle name="Entrada 17 3 11 2" xfId="29330" xr:uid="{E6A4CB07-551D-4A79-B5FE-98730C2723CA}"/>
    <cellStyle name="Entrada 17 3 12" xfId="17073" xr:uid="{BCCBC884-4D44-458A-B173-99F08722CDAB}"/>
    <cellStyle name="Entrada 17 3 2" xfId="2408" xr:uid="{3AFB7258-DD8E-4592-8014-C3135BF43CAD}"/>
    <cellStyle name="Entrada 17 3 2 2" xfId="5045" xr:uid="{5A718036-9636-499F-B4D1-717B48C02B57}"/>
    <cellStyle name="Entrada 17 3 2 2 2" xfId="11409" xr:uid="{2E3B0451-D983-4B3F-8916-07EE90AA186F}"/>
    <cellStyle name="Entrada 17 3 2 2 2 2" xfId="26517" xr:uid="{A5FCEF32-CB39-4A01-A829-C8B2CA808DBF}"/>
    <cellStyle name="Entrada 17 3 2 2 3" xfId="7711" xr:uid="{2FBAD83E-CEED-462A-A1F4-A7779BBE8EED}"/>
    <cellStyle name="Entrada 17 3 2 2 3 2" xfId="22819" xr:uid="{55BB56B7-71DF-4F0A-9098-E03DC1E5E0C4}"/>
    <cellStyle name="Entrada 17 3 2 2 4" xfId="20153" xr:uid="{72435C16-77EC-4799-86E2-A7712E610770}"/>
    <cellStyle name="Entrada 17 3 2 3" xfId="8875" xr:uid="{F699517B-C941-410D-BDAA-BC7CBD011AFA}"/>
    <cellStyle name="Entrada 17 3 2 3 2" xfId="23983" xr:uid="{CBCE2734-1BB8-4B66-945D-0F284EAED037}"/>
    <cellStyle name="Entrada 17 3 2 4" xfId="7742" xr:uid="{383172C2-07F1-467C-A6DE-D9F86C59A6AF}"/>
    <cellStyle name="Entrada 17 3 2 4 2" xfId="22850" xr:uid="{67E233CC-2508-4F71-8501-920D9D567294}"/>
    <cellStyle name="Entrada 17 3 2 5" xfId="7251" xr:uid="{824A2CA0-A62F-43B4-B991-602C0F4CA266}"/>
    <cellStyle name="Entrada 17 3 2 5 2" xfId="22359" xr:uid="{813B97D9-EEB2-403B-962D-29FB55E406BD}"/>
    <cellStyle name="Entrada 17 3 2 6" xfId="17599" xr:uid="{41520A43-7EC4-4E3D-AC58-8D230CDF8764}"/>
    <cellStyle name="Entrada 17 3 3" xfId="2212" xr:uid="{6B0B4EFD-0F32-49CC-A5FD-8FC6F333042F}"/>
    <cellStyle name="Entrada 17 3 3 2" xfId="4849" xr:uid="{56FA82E8-0979-40C7-9FC8-898BB58A8AC8}"/>
    <cellStyle name="Entrada 17 3 3 2 2" xfId="15847" xr:uid="{9802FEE7-62BD-4633-9C3D-DC67C6B1EAD9}"/>
    <cellStyle name="Entrada 17 3 3 2 2 2" xfId="30955" xr:uid="{B4506717-DD18-46E4-8CA8-01555DE67BBC}"/>
    <cellStyle name="Entrada 17 3 3 2 3" xfId="19957" xr:uid="{ED9E41EE-B0B7-49FF-940E-63A9CC2817F3}"/>
    <cellStyle name="Entrada 17 3 3 3" xfId="14999" xr:uid="{8BFCDB1D-4B63-4DE2-8707-154DC2293CE7}"/>
    <cellStyle name="Entrada 17 3 3 3 2" xfId="30107" xr:uid="{60939B3B-0C08-48F3-B00E-DA1B717739CE}"/>
    <cellStyle name="Entrada 17 3 3 4" xfId="17437" xr:uid="{743D53B7-2A95-4B2F-A491-C79014CC3F02}"/>
    <cellStyle name="Entrada 17 3 4" xfId="2942" xr:uid="{639057D9-8D85-4C83-8C6E-7AD1974247A5}"/>
    <cellStyle name="Entrada 17 3 4 2" xfId="5579" xr:uid="{4DE10B07-5B61-4D6C-8D4A-4B0AB62191B9}"/>
    <cellStyle name="Entrada 17 3 4 2 2" xfId="11890" xr:uid="{BC6DA07E-F940-401B-957C-FA291B971F4F}"/>
    <cellStyle name="Entrada 17 3 4 2 2 2" xfId="26998" xr:uid="{52C1FFD3-F6C2-4268-8399-B31B2D8DC48B}"/>
    <cellStyle name="Entrada 17 3 4 2 3" xfId="15210" xr:uid="{DF1B5139-7C22-49A4-803A-DBF90576FF10}"/>
    <cellStyle name="Entrada 17 3 4 2 3 2" xfId="30318" xr:uid="{F67D7E8A-84B6-4417-AC09-2413ECCE6F69}"/>
    <cellStyle name="Entrada 17 3 4 2 4" xfId="20687" xr:uid="{4569C929-1789-4020-ACAF-5AB090E13756}"/>
    <cellStyle name="Entrada 17 3 4 3" xfId="9324" xr:uid="{309C0596-713A-410A-AC8E-9605933B2F15}"/>
    <cellStyle name="Entrada 17 3 4 3 2" xfId="24432" xr:uid="{B40AC6BE-7557-420E-830B-B547C5262ECD}"/>
    <cellStyle name="Entrada 17 3 4 4" xfId="14640" xr:uid="{73E496FD-BC5A-4362-8805-36C70356C530}"/>
    <cellStyle name="Entrada 17 3 4 4 2" xfId="29748" xr:uid="{4A7B8DE5-4631-41D6-97B0-288BFAE1636B}"/>
    <cellStyle name="Entrada 17 3 4 5" xfId="18050" xr:uid="{0FD60463-30CD-454E-8F5F-44DFD7B90DA6}"/>
    <cellStyle name="Entrada 17 3 5" xfId="3268" xr:uid="{FFBF6CC2-5CFB-436F-B48B-758D0AAA39F5}"/>
    <cellStyle name="Entrada 17 3 5 2" xfId="5905" xr:uid="{91533C33-AB7C-477F-BA8A-B0FBE890CC3C}"/>
    <cellStyle name="Entrada 17 3 5 2 2" xfId="12216" xr:uid="{37F8CAC7-AE14-4CB4-BC8B-527753865D79}"/>
    <cellStyle name="Entrada 17 3 5 2 2 2" xfId="27324" xr:uid="{6E8659ED-F036-4E4E-A431-A901674D51B8}"/>
    <cellStyle name="Entrada 17 3 5 2 3" xfId="16427" xr:uid="{B25A5E35-E845-4DE8-8F8B-D6218E908919}"/>
    <cellStyle name="Entrada 17 3 5 2 3 2" xfId="31535" xr:uid="{0BC1E51E-0AE5-41DE-ACA6-0E1253AC79D4}"/>
    <cellStyle name="Entrada 17 3 5 2 4" xfId="21013" xr:uid="{87BB5A5D-831C-4341-AA5B-900D00CC9437}"/>
    <cellStyle name="Entrada 17 3 5 3" xfId="9650" xr:uid="{0581252D-A5B6-4A2C-ACEB-2ABC96355D66}"/>
    <cellStyle name="Entrada 17 3 5 3 2" xfId="24758" xr:uid="{141A182E-B39E-4B91-B29C-E4B548A35FF8}"/>
    <cellStyle name="Entrada 17 3 5 4" xfId="7080" xr:uid="{C92213E6-2FC9-486E-BE6E-9DA56C80A572}"/>
    <cellStyle name="Entrada 17 3 5 4 2" xfId="22188" xr:uid="{AC314BC4-3603-4779-8071-12F32B2CA1DE}"/>
    <cellStyle name="Entrada 17 3 5 5" xfId="18376" xr:uid="{642CD03C-812F-4D19-B404-BE1D0ED99255}"/>
    <cellStyle name="Entrada 17 3 6" xfId="3574" xr:uid="{DFCB15A9-6041-4AEE-B1F3-3E2B4E1F6BF3}"/>
    <cellStyle name="Entrada 17 3 6 2" xfId="6211" xr:uid="{DD5CE43A-4328-487A-9C40-21CB1662A3B7}"/>
    <cellStyle name="Entrada 17 3 6 2 2" xfId="12522" xr:uid="{9D65214B-1219-434E-BA7A-035B28E7BB4C}"/>
    <cellStyle name="Entrada 17 3 6 2 2 2" xfId="27630" xr:uid="{AF350889-2400-49EB-8963-3367D004271F}"/>
    <cellStyle name="Entrada 17 3 6 2 3" xfId="7619" xr:uid="{0BEE2DD5-6436-4260-BF94-3283FA31D647}"/>
    <cellStyle name="Entrada 17 3 6 2 3 2" xfId="22727" xr:uid="{D9C5F5A7-0519-4220-BE11-F9C30F773AD0}"/>
    <cellStyle name="Entrada 17 3 6 2 4" xfId="21319" xr:uid="{3BD76F4A-6FB7-4681-94B0-FCB5ACFF29F1}"/>
    <cellStyle name="Entrada 17 3 6 3" xfId="9956" xr:uid="{738C37B8-89A0-478B-A8A4-3CEE41B8B379}"/>
    <cellStyle name="Entrada 17 3 6 3 2" xfId="25064" xr:uid="{BDE9E0B8-EC41-453F-894C-AC654C8284FE}"/>
    <cellStyle name="Entrada 17 3 6 4" xfId="15698" xr:uid="{EA7A01E6-174A-43B9-A977-C3C1DD96E2D4}"/>
    <cellStyle name="Entrada 17 3 6 4 2" xfId="30806" xr:uid="{D20382CE-056E-46F6-B506-58B5C2FABB08}"/>
    <cellStyle name="Entrada 17 3 6 5" xfId="18682" xr:uid="{E7199BD4-644C-4F4F-83D3-A9471F73D0D4}"/>
    <cellStyle name="Entrada 17 3 7" xfId="3920" xr:uid="{CAD10AAF-D18E-49E5-B82C-261E060F6535}"/>
    <cellStyle name="Entrada 17 3 7 2" xfId="6557" xr:uid="{0D9AFA0E-6A0D-411D-92AB-45AB0572A857}"/>
    <cellStyle name="Entrada 17 3 7 2 2" xfId="12868" xr:uid="{BEA9E8A4-B900-484C-9840-0406D243339C}"/>
    <cellStyle name="Entrada 17 3 7 2 2 2" xfId="27976" xr:uid="{272F215E-77D5-438D-9276-D3EFD81E6C21}"/>
    <cellStyle name="Entrada 17 3 7 2 3" xfId="16573" xr:uid="{037E1108-A0D1-462E-B746-C7855C09E472}"/>
    <cellStyle name="Entrada 17 3 7 2 3 2" xfId="31681" xr:uid="{5B85BB31-82C1-4E9F-BDD6-B0FBFA975C5F}"/>
    <cellStyle name="Entrada 17 3 7 2 4" xfId="21665" xr:uid="{6583A38E-0ADD-4C4B-BADA-A86E50F8770F}"/>
    <cellStyle name="Entrada 17 3 7 3" xfId="10302" xr:uid="{D2BE1FAE-8F68-4FD9-AEB4-F118D58FF870}"/>
    <cellStyle name="Entrada 17 3 7 3 2" xfId="25410" xr:uid="{4062A40E-171B-4339-B2FF-26E353A60CA6}"/>
    <cellStyle name="Entrada 17 3 7 4" xfId="15107" xr:uid="{9A7E5536-D645-4E4B-B65D-B8AAF5067DC0}"/>
    <cellStyle name="Entrada 17 3 7 4 2" xfId="30215" xr:uid="{C58690FA-1FAD-4EFE-B137-1B555A287427}"/>
    <cellStyle name="Entrada 17 3 7 5" xfId="19028" xr:uid="{7171E4AB-085E-4D3F-B992-701A8EEA89E4}"/>
    <cellStyle name="Entrada 17 3 8" xfId="4485" xr:uid="{8CEE374A-0FC1-4CC8-AD3F-780D0484A2F9}"/>
    <cellStyle name="Entrada 17 3 8 2" xfId="10867" xr:uid="{7786F8EE-DD64-49C2-8312-FEC38F20FA3E}"/>
    <cellStyle name="Entrada 17 3 8 2 2" xfId="25975" xr:uid="{C46162A7-216F-4D3B-B03B-5A147B10175B}"/>
    <cellStyle name="Entrada 17 3 8 3" xfId="15606" xr:uid="{FE61B695-2370-485A-9A4C-DEBF004801ED}"/>
    <cellStyle name="Entrada 17 3 8 3 2" xfId="30714" xr:uid="{27AF4D71-F89C-4A67-A857-18FA5AD9BB9C}"/>
    <cellStyle name="Entrada 17 3 8 4" xfId="19593" xr:uid="{CEF724A7-1F88-4C6A-BD32-4E2FBFEE5A33}"/>
    <cellStyle name="Entrada 17 3 9" xfId="8349" xr:uid="{E82E7C7E-A80D-4126-BAE1-C1E0A04EE72F}"/>
    <cellStyle name="Entrada 17 3 9 2" xfId="23457" xr:uid="{94C9D944-5CAC-4BE0-B65A-4ADB821F6DA1}"/>
    <cellStyle name="Entrada 17 4" xfId="2085" xr:uid="{E9760E2B-64E8-4D2B-90E7-9B795FBA6654}"/>
    <cellStyle name="Entrada 17 4 10" xfId="14396" xr:uid="{AEB49974-23BC-468C-8EBB-2A3034431D4B}"/>
    <cellStyle name="Entrada 17 4 10 2" xfId="29504" xr:uid="{C2AEAAA2-9B48-4C4B-831D-BE9D49E3E1A4}"/>
    <cellStyle name="Entrada 17 4 11" xfId="13912" xr:uid="{9D0F31F1-B4A3-4042-9002-6EA0284E3206}"/>
    <cellStyle name="Entrada 17 4 11 2" xfId="29020" xr:uid="{7308C68E-BECB-4327-B704-8210F6EDCDCA}"/>
    <cellStyle name="Entrada 17 4 12" xfId="17310" xr:uid="{90FDAC23-AC3C-4669-889E-29434DC9D6BA}"/>
    <cellStyle name="Entrada 17 4 2" xfId="2575" xr:uid="{5FC26C13-03E7-46B3-9AAA-6F8B79D1B4E7}"/>
    <cellStyle name="Entrada 17 4 2 2" xfId="5212" xr:uid="{674E811F-9C2A-4DB0-AC05-85EE60AE5CFB}"/>
    <cellStyle name="Entrada 17 4 2 2 2" xfId="11576" xr:uid="{CA9F7274-7552-4EC0-88AF-9CBE0DF0622D}"/>
    <cellStyle name="Entrada 17 4 2 2 2 2" xfId="26684" xr:uid="{83B3158E-288B-4070-8F5E-B30017F9DA4D}"/>
    <cellStyle name="Entrada 17 4 2 2 3" xfId="7995" xr:uid="{AE90692A-0AD6-43C7-AB4A-5BBB1839B96B}"/>
    <cellStyle name="Entrada 17 4 2 2 3 2" xfId="23103" xr:uid="{D4BB6D84-845E-4BFA-A3A3-BA19CEE13897}"/>
    <cellStyle name="Entrada 17 4 2 2 4" xfId="20320" xr:uid="{61BE028A-49B1-447F-856C-30AE71347028}"/>
    <cellStyle name="Entrada 17 4 2 3" xfId="9042" xr:uid="{2C8B3EEC-CC28-4310-931B-CB7DB3C6C02D}"/>
    <cellStyle name="Entrada 17 4 2 3 2" xfId="24150" xr:uid="{77422839-6A23-4F97-8E4F-D9C3497E9CCF}"/>
    <cellStyle name="Entrada 17 4 2 4" xfId="8169" xr:uid="{44EA9B6B-EA3C-4824-8184-D7B8B6668E72}"/>
    <cellStyle name="Entrada 17 4 2 4 2" xfId="23277" xr:uid="{729BB5F2-AA69-4F33-AC11-A126C0628966}"/>
    <cellStyle name="Entrada 17 4 2 5" xfId="16474" xr:uid="{2C102113-E39E-4011-B63A-59D2607F2920}"/>
    <cellStyle name="Entrada 17 4 2 5 2" xfId="31582" xr:uid="{183BDB36-E28A-4C9F-9794-2D1FE7D993FA}"/>
    <cellStyle name="Entrada 17 4 2 6" xfId="17683" xr:uid="{C140FBC1-151A-4507-A997-19B9ED527DB2}"/>
    <cellStyle name="Entrada 17 4 3" xfId="2845" xr:uid="{73852679-FC71-42D9-8239-A5F0525CF858}"/>
    <cellStyle name="Entrada 17 4 3 2" xfId="5482" xr:uid="{704B1112-1C7D-41B0-9DE5-072C301C7098}"/>
    <cellStyle name="Entrada 17 4 3 2 2" xfId="14776" xr:uid="{9EFD06CC-26D2-46F6-9D70-D21E11FCA6BA}"/>
    <cellStyle name="Entrada 17 4 3 2 2 2" xfId="29884" xr:uid="{42E8F660-5573-4C76-970E-8BCEFF0DB5B3}"/>
    <cellStyle name="Entrada 17 4 3 2 3" xfId="20590" xr:uid="{9D7EC2E9-9A7F-46A6-A376-50BD415C056E}"/>
    <cellStyle name="Entrada 17 4 3 3" xfId="7760" xr:uid="{7B8C2FE4-D47C-402C-B05C-7B488E775169}"/>
    <cellStyle name="Entrada 17 4 3 3 2" xfId="22868" xr:uid="{45FAD9E3-BF38-42FE-8FA6-3704F59EBF05}"/>
    <cellStyle name="Entrada 17 4 3 4" xfId="17953" xr:uid="{DCA444A9-9687-44A8-B724-83DD1DC02360}"/>
    <cellStyle name="Entrada 17 4 4" xfId="3148" xr:uid="{2C20B9B1-0A80-4DB1-AC3B-E85FA6405833}"/>
    <cellStyle name="Entrada 17 4 4 2" xfId="5785" xr:uid="{7DB318D8-5955-4A35-B90A-2639E3629AA7}"/>
    <cellStyle name="Entrada 17 4 4 2 2" xfId="12096" xr:uid="{97D4D950-C876-4EE1-BB62-3867013E5320}"/>
    <cellStyle name="Entrada 17 4 4 2 2 2" xfId="27204" xr:uid="{A120A80F-1513-4C0F-AD70-2D318F81F45B}"/>
    <cellStyle name="Entrada 17 4 4 2 3" xfId="14995" xr:uid="{997BB944-31B7-431D-B5CE-D783C174FA62}"/>
    <cellStyle name="Entrada 17 4 4 2 3 2" xfId="30103" xr:uid="{51EECF61-0199-4EB4-A220-E0A1A4F0BDF1}"/>
    <cellStyle name="Entrada 17 4 4 2 4" xfId="20893" xr:uid="{14F30ED9-1B5A-42F7-8420-D5AC06F3FBAA}"/>
    <cellStyle name="Entrada 17 4 4 3" xfId="9530" xr:uid="{A167726E-1A8B-49A9-AE19-271C9C21881C}"/>
    <cellStyle name="Entrada 17 4 4 3 2" xfId="24638" xr:uid="{3FB9DA8A-7F5A-4250-A254-E604B0178B5B}"/>
    <cellStyle name="Entrada 17 4 4 4" xfId="15962" xr:uid="{7172B5FB-A888-4FF6-A82B-DC8B87279685}"/>
    <cellStyle name="Entrada 17 4 4 4 2" xfId="31070" xr:uid="{A820A5AD-0E57-4A15-A554-7B8D2DBAC0C9}"/>
    <cellStyle name="Entrada 17 4 4 5" xfId="18256" xr:uid="{481805A0-BD3E-4B5D-962A-7D0AF62F0820}"/>
    <cellStyle name="Entrada 17 4 5" xfId="3474" xr:uid="{C3F4921B-7FAF-45B3-A1FF-E6761AB0CF3A}"/>
    <cellStyle name="Entrada 17 4 5 2" xfId="6111" xr:uid="{D27C348A-DDF1-42FF-ACB1-1394374D9A56}"/>
    <cellStyle name="Entrada 17 4 5 2 2" xfId="12422" xr:uid="{6B28CEE8-1AC2-4C84-8827-3BE91BF76F8D}"/>
    <cellStyle name="Entrada 17 4 5 2 2 2" xfId="27530" xr:uid="{89EBB65A-4F75-4DCE-B31B-666962E3CCF2}"/>
    <cellStyle name="Entrada 17 4 5 2 3" xfId="7459" xr:uid="{4F6474C3-BD35-467A-946C-D46E565FA9B1}"/>
    <cellStyle name="Entrada 17 4 5 2 3 2" xfId="22567" xr:uid="{C6744220-AC8B-4D4C-BA5E-C1068DCCC65E}"/>
    <cellStyle name="Entrada 17 4 5 2 4" xfId="21219" xr:uid="{C401F856-AA81-4583-8355-4644167902F1}"/>
    <cellStyle name="Entrada 17 4 5 3" xfId="9856" xr:uid="{A89A5DE9-95C1-4CC0-B8C1-781209483EDC}"/>
    <cellStyle name="Entrada 17 4 5 3 2" xfId="24964" xr:uid="{11514255-D5E0-4207-9FE3-59B50DE0D617}"/>
    <cellStyle name="Entrada 17 4 5 4" xfId="15084" xr:uid="{6604884B-7CA1-4A61-BB5E-60682254357D}"/>
    <cellStyle name="Entrada 17 4 5 4 2" xfId="30192" xr:uid="{A578BCA0-5BC1-40E5-8C3B-A61DAF3DDB0F}"/>
    <cellStyle name="Entrada 17 4 5 5" xfId="18582" xr:uid="{55999294-B111-46F3-8010-24C1FEFDFB98}"/>
    <cellStyle name="Entrada 17 4 6" xfId="3780" xr:uid="{0E0F4861-DABE-4D4F-BF99-CFFEB857DE35}"/>
    <cellStyle name="Entrada 17 4 6 2" xfId="6417" xr:uid="{BD16F25B-56C1-4525-9F1E-4002099CDBF7}"/>
    <cellStyle name="Entrada 17 4 6 2 2" xfId="12728" xr:uid="{0133158F-F0F5-446C-8D14-284E8F160CB7}"/>
    <cellStyle name="Entrada 17 4 6 2 2 2" xfId="27836" xr:uid="{ED5A1723-9E4A-4107-93D5-DBBDA1C11769}"/>
    <cellStyle name="Entrada 17 4 6 2 3" xfId="16468" xr:uid="{5C5F3019-409D-4F78-A3B5-784D6680ACCB}"/>
    <cellStyle name="Entrada 17 4 6 2 3 2" xfId="31576" xr:uid="{A34234B7-75B2-4EF7-87C6-7E3BA8BFA7D7}"/>
    <cellStyle name="Entrada 17 4 6 2 4" xfId="21525" xr:uid="{323F32A2-A561-4022-8F20-018CEE6DAF86}"/>
    <cellStyle name="Entrada 17 4 6 3" xfId="10162" xr:uid="{4DE4E88B-B193-411C-BC84-58B0ABF35CB8}"/>
    <cellStyle name="Entrada 17 4 6 3 2" xfId="25270" xr:uid="{8FA190F0-7930-43FA-B5E9-1D29CEADB54E}"/>
    <cellStyle name="Entrada 17 4 6 4" xfId="7573" xr:uid="{EDFC9E7C-CEF0-4765-90D6-88B3DAC51B40}"/>
    <cellStyle name="Entrada 17 4 6 4 2" xfId="22681" xr:uid="{02215C96-C8ED-4D2C-8279-9E0837EECEE6}"/>
    <cellStyle name="Entrada 17 4 6 5" xfId="18888" xr:uid="{A10EBF0C-AE95-4906-B50C-BE02C03CC07D}"/>
    <cellStyle name="Entrada 17 4 7" xfId="4157" xr:uid="{13D9F788-A28E-4997-B98F-57016ED6A3C8}"/>
    <cellStyle name="Entrada 17 4 7 2" xfId="6794" xr:uid="{F250EE6D-3915-445F-9430-63856D8EA061}"/>
    <cellStyle name="Entrada 17 4 7 2 2" xfId="13105" xr:uid="{21E35E49-9785-465B-A3EB-5BA2368AB504}"/>
    <cellStyle name="Entrada 17 4 7 2 2 2" xfId="28213" xr:uid="{D0508AD0-6199-4364-82BD-3288ADD918D8}"/>
    <cellStyle name="Entrada 17 4 7 2 3" xfId="16779" xr:uid="{BCBE2C54-BBCB-44F0-B46F-DC8A6C0E62E9}"/>
    <cellStyle name="Entrada 17 4 7 2 3 2" xfId="31887" xr:uid="{966E851A-2CD4-4B5B-AABE-B2FA96C43595}"/>
    <cellStyle name="Entrada 17 4 7 2 4" xfId="21902" xr:uid="{E7EFEC50-E70E-41DB-BA4A-C00015D5462E}"/>
    <cellStyle name="Entrada 17 4 7 3" xfId="10539" xr:uid="{FB1C26D9-3ADD-490C-8FED-9AF6C3A71B43}"/>
    <cellStyle name="Entrada 17 4 7 3 2" xfId="25647" xr:uid="{1F6B65C1-B63E-4FE7-BDC2-274C860C754C}"/>
    <cellStyle name="Entrada 17 4 7 4" xfId="15128" xr:uid="{3104EC04-A511-4275-B02C-39656A8E9067}"/>
    <cellStyle name="Entrada 17 4 7 4 2" xfId="30236" xr:uid="{9C896AAC-BDFD-46C4-A057-CB51075B74F3}"/>
    <cellStyle name="Entrada 17 4 7 5" xfId="19265" xr:uid="{3997B39B-D85B-4189-9FCC-FEAB1C87F159}"/>
    <cellStyle name="Entrada 17 4 8" xfId="4722" xr:uid="{FAECB6BB-EEC3-4A13-849A-A3E2D5398F26}"/>
    <cellStyle name="Entrada 17 4 8 2" xfId="11104" xr:uid="{F9FFFC26-A504-4A76-8F49-468F66805E83}"/>
    <cellStyle name="Entrada 17 4 8 2 2" xfId="26212" xr:uid="{4CB5A954-76C7-42C6-AC69-11C316632D42}"/>
    <cellStyle name="Entrada 17 4 8 3" xfId="9127" xr:uid="{61002C99-29C8-46F6-B776-DE03DC3AB770}"/>
    <cellStyle name="Entrada 17 4 8 3 2" xfId="24235" xr:uid="{777D036B-D0C5-4C35-9C0E-49DE6D8ADD23}"/>
    <cellStyle name="Entrada 17 4 8 4" xfId="19830" xr:uid="{4CE79E4E-E17E-4F25-BEC8-A68A2E423255}"/>
    <cellStyle name="Entrada 17 4 9" xfId="8583" xr:uid="{EE6C3330-4C14-479C-810E-A30C004AAC22}"/>
    <cellStyle name="Entrada 17 4 9 2" xfId="23691" xr:uid="{8A61690F-6BB4-4D7E-A098-E3897F2CF658}"/>
    <cellStyle name="Entrada 17 5" xfId="2036" xr:uid="{81F82ED2-755A-4364-91A4-803E1295DBFA}"/>
    <cellStyle name="Entrada 17 5 10" xfId="14182" xr:uid="{ADE7A381-A3E8-4969-AE95-7D119CC67ED4}"/>
    <cellStyle name="Entrada 17 5 10 2" xfId="29290" xr:uid="{7D2CB756-684D-4871-B226-F07FDC6B87C8}"/>
    <cellStyle name="Entrada 17 5 11" xfId="17261" xr:uid="{A1114AE5-11AD-4D78-86B0-98A62FE37F34}"/>
    <cellStyle name="Entrada 17 5 2" xfId="2796" xr:uid="{6E00BFBE-1989-473E-86AA-23980FA36D4E}"/>
    <cellStyle name="Entrada 17 5 2 2" xfId="5433" xr:uid="{06A8213C-400D-44ED-BA81-00D6DA9A6438}"/>
    <cellStyle name="Entrada 17 5 2 2 2" xfId="7265" xr:uid="{A8293F69-D131-4BFD-90E1-8F28BCECBBCC}"/>
    <cellStyle name="Entrada 17 5 2 2 2 2" xfId="22373" xr:uid="{6CF96BB2-C629-4CF7-9683-AFEA945BF180}"/>
    <cellStyle name="Entrada 17 5 2 2 3" xfId="20541" xr:uid="{232F7A61-0464-411F-B581-5915B6E1F8E3}"/>
    <cellStyle name="Entrada 17 5 2 3" xfId="9175" xr:uid="{3976EDF5-AE75-4D1A-B287-0CDFC9DA6E38}"/>
    <cellStyle name="Entrada 17 5 2 3 2" xfId="24283" xr:uid="{AD7100FD-5375-4B3B-B0B8-9CA470106837}"/>
    <cellStyle name="Entrada 17 5 2 4" xfId="17904" xr:uid="{668C2659-9133-4380-A57C-B74951A77C64}"/>
    <cellStyle name="Entrada 17 5 3" xfId="3099" xr:uid="{9A7B9FB7-3C4C-43C0-8049-0C5C154F7939}"/>
    <cellStyle name="Entrada 17 5 3 2" xfId="5736" xr:uid="{AEA56F7F-86FB-4B09-BD13-3D9E05962D5A}"/>
    <cellStyle name="Entrada 17 5 3 2 2" xfId="12047" xr:uid="{E0737A87-9F50-46FB-B363-057F8B59D102}"/>
    <cellStyle name="Entrada 17 5 3 2 2 2" xfId="27155" xr:uid="{8E9D9A87-21D8-41E1-82DC-4106604C712A}"/>
    <cellStyle name="Entrada 17 5 3 2 3" xfId="13730" xr:uid="{ADBE6277-5CCD-42D2-9F33-658E3F8BC595}"/>
    <cellStyle name="Entrada 17 5 3 2 3 2" xfId="28838" xr:uid="{0E37723C-BDF2-4613-9CBF-DA6449ECB511}"/>
    <cellStyle name="Entrada 17 5 3 2 4" xfId="20844" xr:uid="{FA8EB58C-ECA7-4FCA-AE41-D58BCE0AB193}"/>
    <cellStyle name="Entrada 17 5 3 3" xfId="9481" xr:uid="{665DA725-F299-4888-B73D-D09F5CBA5CCD}"/>
    <cellStyle name="Entrada 17 5 3 3 2" xfId="24589" xr:uid="{9C6C427D-30EC-4D31-BCE7-F2E5F6B60879}"/>
    <cellStyle name="Entrada 17 5 3 4" xfId="15102" xr:uid="{E566B8CD-A7D9-446D-B4FC-53278B7D63AE}"/>
    <cellStyle name="Entrada 17 5 3 4 2" xfId="30210" xr:uid="{8CF3ED63-0B65-40C2-BEBB-B2EA5B1DDD53}"/>
    <cellStyle name="Entrada 17 5 3 5" xfId="18207" xr:uid="{FBF333AB-53F3-45FF-8867-45BEBA08D615}"/>
    <cellStyle name="Entrada 17 5 4" xfId="3425" xr:uid="{A6A14A72-58D1-4FDA-BBB4-4C6D25A7A0FE}"/>
    <cellStyle name="Entrada 17 5 4 2" xfId="6062" xr:uid="{B0BF6FA8-7042-4823-BD5F-4FC68A89A815}"/>
    <cellStyle name="Entrada 17 5 4 2 2" xfId="12373" xr:uid="{A0AEC163-21AA-49E9-8C0B-074542AF0A62}"/>
    <cellStyle name="Entrada 17 5 4 2 2 2" xfId="27481" xr:uid="{3BCDCADB-4B8A-4DFA-AC3C-7B506C60A80E}"/>
    <cellStyle name="Entrada 17 5 4 2 3" xfId="16451" xr:uid="{625DB450-DBD3-4777-8F1E-F38F989C0E76}"/>
    <cellStyle name="Entrada 17 5 4 2 3 2" xfId="31559" xr:uid="{966980CC-EB5F-41C9-AD0C-DD77A5B9E541}"/>
    <cellStyle name="Entrada 17 5 4 2 4" xfId="21170" xr:uid="{E54D6291-A1AE-49B9-AF53-10030A8AF051}"/>
    <cellStyle name="Entrada 17 5 4 3" xfId="9807" xr:uid="{1B7E43C8-6B26-4061-BEF3-FD5F28BB7B35}"/>
    <cellStyle name="Entrada 17 5 4 3 2" xfId="24915" xr:uid="{0DE1CD1D-49F7-4233-8207-43C36CE2D066}"/>
    <cellStyle name="Entrada 17 5 4 4" xfId="7165" xr:uid="{12244991-700D-4465-A07D-CE1BF1D5955F}"/>
    <cellStyle name="Entrada 17 5 4 4 2" xfId="22273" xr:uid="{581BC7BE-2AE4-48C2-BA41-AA958F272773}"/>
    <cellStyle name="Entrada 17 5 4 5" xfId="18533" xr:uid="{5AF2FF43-58A1-4977-8782-EB230A4244CC}"/>
    <cellStyle name="Entrada 17 5 5" xfId="3731" xr:uid="{02CE809E-CA19-4461-96DD-4EA3AB501CB6}"/>
    <cellStyle name="Entrada 17 5 5 2" xfId="6368" xr:uid="{7BB516DF-C26E-4A34-A7DD-B7DE4C59FDCF}"/>
    <cellStyle name="Entrada 17 5 5 2 2" xfId="12679" xr:uid="{004754DF-1020-4754-94AF-C98FB55761F5}"/>
    <cellStyle name="Entrada 17 5 5 2 2 2" xfId="27787" xr:uid="{A63DB67B-CFB1-4F50-9404-530D02B0EE24}"/>
    <cellStyle name="Entrada 17 5 5 2 3" xfId="16358" xr:uid="{72989C60-CF00-448F-8A29-4C9FDC3589F4}"/>
    <cellStyle name="Entrada 17 5 5 2 3 2" xfId="31466" xr:uid="{ECDB83F1-AFBB-4543-B3DD-2B8DFB5058A3}"/>
    <cellStyle name="Entrada 17 5 5 2 4" xfId="21476" xr:uid="{9A0BB807-F1CE-4EF0-AC7E-2C17D080F1F9}"/>
    <cellStyle name="Entrada 17 5 5 3" xfId="10113" xr:uid="{09A46E64-563C-472E-9D7B-C4BAF82B311B}"/>
    <cellStyle name="Entrada 17 5 5 3 2" xfId="25221" xr:uid="{0BB8F2BE-7AD9-495C-88ED-75706119326F}"/>
    <cellStyle name="Entrada 17 5 5 4" xfId="14227" xr:uid="{C787EB54-D50B-41B2-9D76-497B1DD4D5C5}"/>
    <cellStyle name="Entrada 17 5 5 4 2" xfId="29335" xr:uid="{CD59BCB1-AAF3-4962-BBE8-E3A7EEF6BACA}"/>
    <cellStyle name="Entrada 17 5 5 5" xfId="18839" xr:uid="{E73CF5D8-9C80-4ACD-9A6E-69B4DCB3F0F1}"/>
    <cellStyle name="Entrada 17 5 6" xfId="4108" xr:uid="{9B3E1634-6D21-41CD-BD9A-2DE34EFC7449}"/>
    <cellStyle name="Entrada 17 5 6 2" xfId="6745" xr:uid="{D6EE8BC9-27C2-4523-8C5D-9AB9B1DCF2D0}"/>
    <cellStyle name="Entrada 17 5 6 2 2" xfId="13056" xr:uid="{3695AF36-516B-43E1-B9AA-DAE77FEA8863}"/>
    <cellStyle name="Entrada 17 5 6 2 2 2" xfId="28164" xr:uid="{CC79763F-FBD8-43B0-A90E-2A2D464049BB}"/>
    <cellStyle name="Entrada 17 5 6 2 3" xfId="16730" xr:uid="{E1E27649-14AE-4887-B3EF-BDE7D14C16A5}"/>
    <cellStyle name="Entrada 17 5 6 2 3 2" xfId="31838" xr:uid="{37F0887B-066A-4750-8D9F-8937226A9BAC}"/>
    <cellStyle name="Entrada 17 5 6 2 4" xfId="21853" xr:uid="{704C0865-0493-42F3-84B8-76B11856F79D}"/>
    <cellStyle name="Entrada 17 5 6 3" xfId="10490" xr:uid="{F5C6BDA1-B11D-4009-8D9A-8F857811B6D5}"/>
    <cellStyle name="Entrada 17 5 6 3 2" xfId="25598" xr:uid="{B5348EF3-975A-45D7-9B7D-152F5DC611BB}"/>
    <cellStyle name="Entrada 17 5 6 4" xfId="7690" xr:uid="{8A7A5867-195F-469B-AE2A-7E8D24239B4F}"/>
    <cellStyle name="Entrada 17 5 6 4 2" xfId="22798" xr:uid="{1B0B5D9C-4FDF-4415-809C-152D4CEB9098}"/>
    <cellStyle name="Entrada 17 5 6 5" xfId="19216" xr:uid="{06B54449-ED90-4A50-B5A8-DF49F5E06E55}"/>
    <cellStyle name="Entrada 17 5 7" xfId="4673" xr:uid="{656409D7-5BC9-4C80-80AE-6E35628FEB9F}"/>
    <cellStyle name="Entrada 17 5 7 2" xfId="11055" xr:uid="{6CF98112-2B41-4648-BB64-9F21C19664F7}"/>
    <cellStyle name="Entrada 17 5 7 2 2" xfId="26163" xr:uid="{8F84747E-8C71-4A12-84FD-52632D7B279C}"/>
    <cellStyle name="Entrada 17 5 7 3" xfId="7615" xr:uid="{950C0A69-4466-4353-A621-495016164C10}"/>
    <cellStyle name="Entrada 17 5 7 3 2" xfId="22723" xr:uid="{EB8FB496-835C-4136-8094-9A53862BC0E3}"/>
    <cellStyle name="Entrada 17 5 7 4" xfId="19781" xr:uid="{A96A82BA-EA5F-46DB-809F-20A37227CC72}"/>
    <cellStyle name="Entrada 17 5 8" xfId="8534" xr:uid="{FC64AE3C-DAC4-4D7A-A3A8-8D9CDCAF7D7B}"/>
    <cellStyle name="Entrada 17 5 8 2" xfId="23642" xr:uid="{BD343CA9-EBE9-4102-AB22-956A2FF4FFF7}"/>
    <cellStyle name="Entrada 17 5 9" xfId="13533" xr:uid="{E8944449-EE8C-45E8-A997-EA2F08B727C8}"/>
    <cellStyle name="Entrada 17 5 9 2" xfId="28641" xr:uid="{DCF0B780-EF04-4FAC-88D9-C4DDC0CD86CB}"/>
    <cellStyle name="Entrada 18" xfId="1150" xr:uid="{00000000-0005-0000-0000-000080040000}"/>
    <cellStyle name="Entrada 18 2" xfId="1866" xr:uid="{6A86A692-FFC6-4378-85EC-384E78183847}"/>
    <cellStyle name="Entrada 18 2 10" xfId="8367" xr:uid="{9137912A-9CA8-4A4D-A09A-401C98A0863F}"/>
    <cellStyle name="Entrada 18 2 10 2" xfId="23475" xr:uid="{774666B2-919A-42E3-AD7F-E11F31358729}"/>
    <cellStyle name="Entrada 18 2 11" xfId="14067" xr:uid="{A2F0118E-B387-4B09-B737-120485C817E9}"/>
    <cellStyle name="Entrada 18 2 11 2" xfId="29175" xr:uid="{E15D73D8-3767-4115-A853-6B3F3E54DA90}"/>
    <cellStyle name="Entrada 18 2 12" xfId="7183" xr:uid="{D7464D6F-ABA1-4A7C-90E8-A5C135DA24B1}"/>
    <cellStyle name="Entrada 18 2 12 2" xfId="22291" xr:uid="{3915E256-4D6D-489F-AC87-6D7E329A3C41}"/>
    <cellStyle name="Entrada 18 2 13" xfId="17091" xr:uid="{DC5B9C51-B4A2-42B7-861A-BAC78F49F3B5}"/>
    <cellStyle name="Entrada 18 2 2" xfId="2426" xr:uid="{9C7A573E-9C13-4109-9894-CE1088528FB7}"/>
    <cellStyle name="Entrada 18 2 2 2" xfId="5063" xr:uid="{00F1469D-6E02-4F5C-83E0-3DE3BA441689}"/>
    <cellStyle name="Entrada 18 2 2 2 2" xfId="11427" xr:uid="{F50E406A-6221-443F-9003-5000DC851ABC}"/>
    <cellStyle name="Entrada 18 2 2 2 2 2" xfId="26535" xr:uid="{86DAFF83-50A9-40C0-B1D7-9828745DC919}"/>
    <cellStyle name="Entrada 18 2 2 2 3" xfId="14208" xr:uid="{D14CF2D2-BFA7-4F9A-82A4-C7E6A92A9359}"/>
    <cellStyle name="Entrada 18 2 2 2 3 2" xfId="29316" xr:uid="{AD5525A8-1DB8-48A4-ABB7-5408D42575D9}"/>
    <cellStyle name="Entrada 18 2 2 2 4" xfId="20171" xr:uid="{1D8434EE-2747-40CF-A487-C72C35B34081}"/>
    <cellStyle name="Entrada 18 2 2 3" xfId="8893" xr:uid="{B684067B-0516-4666-8E0E-94830BC3A29C}"/>
    <cellStyle name="Entrada 18 2 2 3 2" xfId="24001" xr:uid="{452159D7-37AE-4311-9FEE-5D2710D4A230}"/>
    <cellStyle name="Entrada 18 2 3" xfId="2194" xr:uid="{3CD73061-5E0D-4642-8C22-AFB4CEB2A619}"/>
    <cellStyle name="Entrada 18 2 3 2" xfId="4831" xr:uid="{1A845928-8FC2-40DA-897D-2E96C2F41B4C}"/>
    <cellStyle name="Entrada 18 2 3 2 2" xfId="16205" xr:uid="{C0E0E025-0592-47EA-AB1C-101CD4F84722}"/>
    <cellStyle name="Entrada 18 2 3 2 2 2" xfId="31313" xr:uid="{8FF024A9-2751-4F1F-AB87-C591224925BC}"/>
    <cellStyle name="Entrada 18 2 3 2 3" xfId="19939" xr:uid="{1C65D797-36BC-4D48-95B1-FC6EFF1540D4}"/>
    <cellStyle name="Entrada 18 2 3 3" xfId="9275" xr:uid="{C4E2EEAB-29BF-456C-A440-43882C7AABB4}"/>
    <cellStyle name="Entrada 18 2 3 3 2" xfId="24383" xr:uid="{80C40FC5-16BC-4CC3-860E-89FDCA367165}"/>
    <cellStyle name="Entrada 18 2 3 4" xfId="17419" xr:uid="{C09C450E-AE55-40BC-9DD6-ADCD89CE40DE}"/>
    <cellStyle name="Entrada 18 2 4" xfId="2960" xr:uid="{266FBF0A-518B-492D-BDD4-CCD901A51FD7}"/>
    <cellStyle name="Entrada 18 2 4 2" xfId="5597" xr:uid="{AF1C7C7C-B9AB-4C8E-95F5-A9F29CD0F538}"/>
    <cellStyle name="Entrada 18 2 4 2 2" xfId="11908" xr:uid="{0295B074-86BC-4F8E-9A76-F7773BAE90E6}"/>
    <cellStyle name="Entrada 18 2 4 2 2 2" xfId="27016" xr:uid="{2EA2AC72-CA99-48D5-A17A-B1CA030E056C}"/>
    <cellStyle name="Entrada 18 2 4 2 3" xfId="14667" xr:uid="{CE7D0969-F290-461E-B996-DD8468432CFE}"/>
    <cellStyle name="Entrada 18 2 4 2 3 2" xfId="29775" xr:uid="{5FEB96FC-24DB-42A5-BEB4-AF602409E818}"/>
    <cellStyle name="Entrada 18 2 4 2 4" xfId="20705" xr:uid="{EDE0BB24-3B18-4EF1-81E0-357ACC34D7B0}"/>
    <cellStyle name="Entrada 18 2 4 3" xfId="9342" xr:uid="{7CD665D7-081A-4239-B2AC-420B56FEEFFD}"/>
    <cellStyle name="Entrada 18 2 4 3 2" xfId="24450" xr:uid="{D721CB7E-88DF-4730-BF96-5C01FD2D36CE}"/>
    <cellStyle name="Entrada 18 2 4 4" xfId="8106" xr:uid="{79C3D6AD-B15D-43E4-804E-E7291EE4D867}"/>
    <cellStyle name="Entrada 18 2 4 4 2" xfId="23214" xr:uid="{6130C725-3651-4876-9B5C-F02FE7B48C40}"/>
    <cellStyle name="Entrada 18 2 4 5" xfId="18068" xr:uid="{C6A6E570-3C8C-4CA2-99F8-F6E3FDE2FEDD}"/>
    <cellStyle name="Entrada 18 2 5" xfId="3286" xr:uid="{EFECB3A2-052B-4012-B519-3B17DD7A4859}"/>
    <cellStyle name="Entrada 18 2 5 2" xfId="5923" xr:uid="{BB5B7110-562A-4744-A6EA-EC4D14A52DB9}"/>
    <cellStyle name="Entrada 18 2 5 2 2" xfId="12234" xr:uid="{FB3CA237-41AD-48E0-B2DD-8797A986F65D}"/>
    <cellStyle name="Entrada 18 2 5 2 2 2" xfId="27342" xr:uid="{766871A0-A9D7-4709-8BEE-A70ECFDE5146}"/>
    <cellStyle name="Entrada 18 2 5 2 3" xfId="14873" xr:uid="{024DDAB0-D278-445E-A5A2-013D4F3BB18E}"/>
    <cellStyle name="Entrada 18 2 5 2 3 2" xfId="29981" xr:uid="{BCBE9120-B2AC-4CA3-9452-573DA7E27BD1}"/>
    <cellStyle name="Entrada 18 2 5 2 4" xfId="21031" xr:uid="{CBD8B452-DFCB-4A39-B1CE-F108140AF002}"/>
    <cellStyle name="Entrada 18 2 5 3" xfId="9668" xr:uid="{23665DAD-DA61-46E8-92D3-C6631404E976}"/>
    <cellStyle name="Entrada 18 2 5 3 2" xfId="24776" xr:uid="{0C194A54-3C60-445D-B75C-7CE756A874B4}"/>
    <cellStyle name="Entrada 18 2 5 4" xfId="13680" xr:uid="{40E9B97D-2844-48FF-BE86-03EB8CD105E5}"/>
    <cellStyle name="Entrada 18 2 5 4 2" xfId="28788" xr:uid="{3F0ED897-EBA8-4545-B775-FA893E8F39DB}"/>
    <cellStyle name="Entrada 18 2 5 5" xfId="18394" xr:uid="{F870B05F-D568-496D-A3D1-C3D9CDAF85A7}"/>
    <cellStyle name="Entrada 18 2 6" xfId="3592" xr:uid="{5FA70C77-69E6-4BDA-A5C9-4058A8FDFA30}"/>
    <cellStyle name="Entrada 18 2 6 2" xfId="6229" xr:uid="{5CBDA147-90CF-4E42-9A5F-6FAC29AAEB89}"/>
    <cellStyle name="Entrada 18 2 6 2 2" xfId="12540" xr:uid="{309CDFB9-9ECF-4FDD-B37F-391524B05A79}"/>
    <cellStyle name="Entrada 18 2 6 2 2 2" xfId="27648" xr:uid="{F11D66F6-8BCE-440D-BBD8-1F9B73E6E33C}"/>
    <cellStyle name="Entrada 18 2 6 2 3" xfId="7457" xr:uid="{756603F0-7402-4847-84E5-8A85076BE9C8}"/>
    <cellStyle name="Entrada 18 2 6 2 3 2" xfId="22565" xr:uid="{C2E3EE89-6DDE-4604-A007-E91E4D17F5B2}"/>
    <cellStyle name="Entrada 18 2 6 2 4" xfId="21337" xr:uid="{9F153CE6-5DB5-42E7-AB08-DC8E37048815}"/>
    <cellStyle name="Entrada 18 2 6 3" xfId="9974" xr:uid="{E6F150F3-3914-4FC7-B82D-29610843CB47}"/>
    <cellStyle name="Entrada 18 2 6 3 2" xfId="25082" xr:uid="{D7AD49B8-CB39-4682-9DCA-CF0EB807C444}"/>
    <cellStyle name="Entrada 18 2 6 4" xfId="7433" xr:uid="{01E06E22-0E5F-46F3-99EE-9A976D414BF5}"/>
    <cellStyle name="Entrada 18 2 6 4 2" xfId="22541" xr:uid="{6970950E-80AE-40AE-A9BB-F4E18DB739F1}"/>
    <cellStyle name="Entrada 18 2 6 5" xfId="18700" xr:uid="{3B39971F-88E6-4A04-BB2B-56F45E655C6E}"/>
    <cellStyle name="Entrada 18 2 7" xfId="3938" xr:uid="{D835F8BB-C1A4-420A-9790-193EF7B03543}"/>
    <cellStyle name="Entrada 18 2 7 2" xfId="6575" xr:uid="{A3255FFB-96E4-4283-8F45-FBE5EF5F75BE}"/>
    <cellStyle name="Entrada 18 2 7 2 2" xfId="12886" xr:uid="{8B1BFAFC-32B3-477D-82D4-ACB0B0980F47}"/>
    <cellStyle name="Entrada 18 2 7 2 2 2" xfId="27994" xr:uid="{04B14C98-A426-4D3F-A47B-21F80A882176}"/>
    <cellStyle name="Entrada 18 2 7 2 3" xfId="16591" xr:uid="{4148318E-2A02-4ABD-A761-5185327B09EA}"/>
    <cellStyle name="Entrada 18 2 7 2 3 2" xfId="31699" xr:uid="{94B52DD1-B7C4-4484-9485-4F800E003281}"/>
    <cellStyle name="Entrada 18 2 7 2 4" xfId="21683" xr:uid="{7198A74A-BC45-49E3-93D7-1D7DFB554512}"/>
    <cellStyle name="Entrada 18 2 7 3" xfId="10320" xr:uid="{962597B3-11DF-419A-8C51-CD6AC4EB165E}"/>
    <cellStyle name="Entrada 18 2 7 3 2" xfId="25428" xr:uid="{04FF53C8-F690-4818-8FA2-7D0D8C33FBE2}"/>
    <cellStyle name="Entrada 18 2 7 4" xfId="11768" xr:uid="{52EBF3E2-6AA7-48D0-B983-EAA8784CEA7D}"/>
    <cellStyle name="Entrada 18 2 7 4 2" xfId="26876" xr:uid="{30A342A9-E59E-44BD-A216-750D0E12AEF4}"/>
    <cellStyle name="Entrada 18 2 7 5" xfId="19046" xr:uid="{5D810C4F-6E44-425A-8081-E4A3FC735C84}"/>
    <cellStyle name="Entrada 18 2 8" xfId="4285" xr:uid="{7C0B9A1E-0581-4A99-AE2B-42F620B72823}"/>
    <cellStyle name="Entrada 18 2 8 2" xfId="6922" xr:uid="{5523C5E3-9C7A-40D8-8CB6-A2792367D42F}"/>
    <cellStyle name="Entrada 18 2 8 2 2" xfId="13233" xr:uid="{7D1E85EA-0ED7-49E4-80D1-B47D8F5414DE}"/>
    <cellStyle name="Entrada 18 2 8 2 2 2" xfId="28341" xr:uid="{5E19156E-3C7A-4DA1-8F7E-6B95D5CE9329}"/>
    <cellStyle name="Entrada 18 2 8 2 3" xfId="16897" xr:uid="{D649A5A7-C6B5-49A0-8A2B-AEDCAFB5F2D0}"/>
    <cellStyle name="Entrada 18 2 8 2 3 2" xfId="32005" xr:uid="{AD04BC43-5133-4FFB-98D6-24C360AA3251}"/>
    <cellStyle name="Entrada 18 2 8 2 4" xfId="22030" xr:uid="{923982EB-CBB2-49AF-BA5D-B6BFEA19A88D}"/>
    <cellStyle name="Entrada 18 2 8 3" xfId="10667" xr:uid="{3FBD7370-713A-4A81-AE43-1EF6AEA5B42C}"/>
    <cellStyle name="Entrada 18 2 8 3 2" xfId="25775" xr:uid="{603428BE-E1FB-4693-B73C-E5C5F9E0095E}"/>
    <cellStyle name="Entrada 18 2 8 4" xfId="7757" xr:uid="{4D309FE3-4465-4BB6-BEBC-F3FAE19956AF}"/>
    <cellStyle name="Entrada 18 2 8 4 2" xfId="22865" xr:uid="{68F51C5F-7D5F-404F-A2C3-6D85A503204C}"/>
    <cellStyle name="Entrada 18 2 8 5" xfId="19393" xr:uid="{579F304B-EE70-4E8A-A1F7-C44FBD532EDD}"/>
    <cellStyle name="Entrada 18 2 9" xfId="4503" xr:uid="{7B11D6D3-67A1-4EC7-8D38-1F69D1AEE1C7}"/>
    <cellStyle name="Entrada 18 2 9 2" xfId="10885" xr:uid="{21773629-F69A-4150-92F9-457FDCA75378}"/>
    <cellStyle name="Entrada 18 2 9 2 2" xfId="25993" xr:uid="{CF338B07-A2BE-4573-B3F5-D6FA761CB69A}"/>
    <cellStyle name="Entrada 18 2 9 3" xfId="8008" xr:uid="{D2408C51-D342-419C-BD7D-B38C3E812CCE}"/>
    <cellStyle name="Entrada 18 2 9 3 2" xfId="23116" xr:uid="{377E2E23-A5F8-4E06-928D-B7840B186BE3}"/>
    <cellStyle name="Entrada 18 2 9 4" xfId="19611" xr:uid="{D840304D-D12C-4CDA-ACFC-B2EC29F78116}"/>
    <cellStyle name="Entrada 18 3" xfId="1849" xr:uid="{49C196E5-DCBA-4FFA-82DB-1EF65B4BD556}"/>
    <cellStyle name="Entrada 18 3 10" xfId="14235" xr:uid="{3A2B46A0-6178-4F39-9589-7D3600BD9E27}"/>
    <cellStyle name="Entrada 18 3 10 2" xfId="29343" xr:uid="{AD155378-225B-47C8-A2F3-E9F952B51A32}"/>
    <cellStyle name="Entrada 18 3 11" xfId="7546" xr:uid="{29F45C7B-13AC-4100-8828-016024AA5399}"/>
    <cellStyle name="Entrada 18 3 11 2" xfId="22654" xr:uid="{7FD448EA-F5EB-4780-AC23-F53214E7D797}"/>
    <cellStyle name="Entrada 18 3 12" xfId="17074" xr:uid="{2665DDE1-C423-40A5-8593-0B7E78FA62E3}"/>
    <cellStyle name="Entrada 18 3 2" xfId="2409" xr:uid="{43CF577B-ACD7-4B4D-B4F0-A9BBBA1FC78B}"/>
    <cellStyle name="Entrada 18 3 2 2" xfId="5046" xr:uid="{8BAAD1A7-7489-4A3C-84D2-426413EA368D}"/>
    <cellStyle name="Entrada 18 3 2 2 2" xfId="11410" xr:uid="{18E7C904-0D41-4C03-9D3E-B9958F958F42}"/>
    <cellStyle name="Entrada 18 3 2 2 2 2" xfId="26518" xr:uid="{333D3E50-6164-408C-BF00-83CF4B7BF198}"/>
    <cellStyle name="Entrada 18 3 2 2 3" xfId="7611" xr:uid="{C2E31366-FCDE-4712-BDAF-26DB2CB5B7EC}"/>
    <cellStyle name="Entrada 18 3 2 2 3 2" xfId="22719" xr:uid="{BAEE053D-D86F-49E5-95B9-4D22BC9088DC}"/>
    <cellStyle name="Entrada 18 3 2 2 4" xfId="20154" xr:uid="{B265CAF5-9C89-47A5-913D-20BAFB8A5B30}"/>
    <cellStyle name="Entrada 18 3 2 3" xfId="8876" xr:uid="{6BD0753B-96B6-483E-BDEF-41845A5624BB}"/>
    <cellStyle name="Entrada 18 3 2 3 2" xfId="23984" xr:uid="{8E8C38AE-C88D-49D8-BD45-3D8C7D5786C8}"/>
    <cellStyle name="Entrada 18 3 2 4" xfId="16528" xr:uid="{C19C942B-C37D-4F22-9DBD-ED418F014905}"/>
    <cellStyle name="Entrada 18 3 2 4 2" xfId="31636" xr:uid="{1A4079E0-1FAF-4950-B23A-7A0DEF902BD0}"/>
    <cellStyle name="Entrada 18 3 2 5" xfId="16410" xr:uid="{5C8C4E9F-70A9-49EC-92B5-2A832A80ADCC}"/>
    <cellStyle name="Entrada 18 3 2 5 2" xfId="31518" xr:uid="{86A55756-FDFB-4982-A31A-BD1E45383D49}"/>
    <cellStyle name="Entrada 18 3 2 6" xfId="17600" xr:uid="{0AE7211D-4380-409E-BD65-363728E47C94}"/>
    <cellStyle name="Entrada 18 3 3" xfId="2211" xr:uid="{D57B7D14-EABB-4054-97FC-D92565A7625B}"/>
    <cellStyle name="Entrada 18 3 3 2" xfId="4848" xr:uid="{9BA21D21-42C0-453A-9938-A9875B74848D}"/>
    <cellStyle name="Entrada 18 3 3 2 2" xfId="7466" xr:uid="{AFE04A84-1E38-4676-B0C3-95CB4288D37C}"/>
    <cellStyle name="Entrada 18 3 3 2 2 2" xfId="22574" xr:uid="{8483F3A6-F0E1-43E7-A1EF-C83A980D1EC2}"/>
    <cellStyle name="Entrada 18 3 3 2 3" xfId="19956" xr:uid="{7F750E9C-A09A-4F7A-95D1-D87650287620}"/>
    <cellStyle name="Entrada 18 3 3 3" xfId="8061" xr:uid="{7868E383-8D68-4B88-A4B2-DD8DE0F0D909}"/>
    <cellStyle name="Entrada 18 3 3 3 2" xfId="23169" xr:uid="{89274909-FAF3-422D-88D8-F9A5E43B731E}"/>
    <cellStyle name="Entrada 18 3 3 4" xfId="17436" xr:uid="{B971A782-5B5C-4245-AE91-25C37B513718}"/>
    <cellStyle name="Entrada 18 3 4" xfId="2943" xr:uid="{5A96C20C-AD95-4D10-AF3F-961DAE0CABEE}"/>
    <cellStyle name="Entrada 18 3 4 2" xfId="5580" xr:uid="{897B9585-E2C6-4854-8DF0-161618A76463}"/>
    <cellStyle name="Entrada 18 3 4 2 2" xfId="11891" xr:uid="{5E511C60-DABD-478F-9021-97DF16FA154B}"/>
    <cellStyle name="Entrada 18 3 4 2 2 2" xfId="26999" xr:uid="{4E63A53D-20B0-400F-9E44-40F75944A50D}"/>
    <cellStyle name="Entrada 18 3 4 2 3" xfId="13915" xr:uid="{5F47E4EA-E743-45F2-84B3-BAF822CA4893}"/>
    <cellStyle name="Entrada 18 3 4 2 3 2" xfId="29023" xr:uid="{CEF3DE95-CE36-4136-82D9-CEE718B7788B}"/>
    <cellStyle name="Entrada 18 3 4 2 4" xfId="20688" xr:uid="{65291243-6685-465A-8FFF-110490F21754}"/>
    <cellStyle name="Entrada 18 3 4 3" xfId="9325" xr:uid="{14350D23-26A2-4134-9B28-10CC4024F7E1}"/>
    <cellStyle name="Entrada 18 3 4 3 2" xfId="24433" xr:uid="{AAA5B2D2-80E3-44DD-8177-0B523EA6D881}"/>
    <cellStyle name="Entrada 18 3 4 4" xfId="14595" xr:uid="{E4B416E0-0BC5-4E7C-82D2-44DE97376CF6}"/>
    <cellStyle name="Entrada 18 3 4 4 2" xfId="29703" xr:uid="{EF03A589-D853-4B2F-9188-58B920FEE66D}"/>
    <cellStyle name="Entrada 18 3 4 5" xfId="18051" xr:uid="{CB9BC292-307E-406F-BDEB-13B125F85F12}"/>
    <cellStyle name="Entrada 18 3 5" xfId="3269" xr:uid="{46660F11-380D-4FCB-8C28-04BE8A0212A3}"/>
    <cellStyle name="Entrada 18 3 5 2" xfId="5906" xr:uid="{3D5D9222-9175-4A6D-9178-F645E397CFCC}"/>
    <cellStyle name="Entrada 18 3 5 2 2" xfId="12217" xr:uid="{98237A4D-96C2-4605-9A2E-84D8CA86A4AF}"/>
    <cellStyle name="Entrada 18 3 5 2 2 2" xfId="27325" xr:uid="{0FDB5D4B-2A39-435C-83FE-87E7CD247109}"/>
    <cellStyle name="Entrada 18 3 5 2 3" xfId="9184" xr:uid="{42A3F6F7-F80D-4E20-9767-4F967C9E0638}"/>
    <cellStyle name="Entrada 18 3 5 2 3 2" xfId="24292" xr:uid="{F0F2B05C-6725-47BF-B49D-162BD53A280A}"/>
    <cellStyle name="Entrada 18 3 5 2 4" xfId="21014" xr:uid="{5D18A03C-5F1D-497A-82EB-EDE543499768}"/>
    <cellStyle name="Entrada 18 3 5 3" xfId="9651" xr:uid="{9763FEB8-23EE-4D5C-A5CF-D6F4F1B356F9}"/>
    <cellStyle name="Entrada 18 3 5 3 2" xfId="24759" xr:uid="{ED928A4E-D1DB-4503-BA37-F32A6FCE9FAC}"/>
    <cellStyle name="Entrada 18 3 5 4" xfId="13773" xr:uid="{62E3626E-FC4E-4CD1-A842-FF1D6599D928}"/>
    <cellStyle name="Entrada 18 3 5 4 2" xfId="28881" xr:uid="{A7A7D546-6D6A-4474-9EFF-0068FEA12A68}"/>
    <cellStyle name="Entrada 18 3 5 5" xfId="18377" xr:uid="{BF76C52A-FB4F-42AE-85D6-1C8C224CB36B}"/>
    <cellStyle name="Entrada 18 3 6" xfId="3575" xr:uid="{CC457B24-1E9D-4D02-B540-E1AF4A5841E0}"/>
    <cellStyle name="Entrada 18 3 6 2" xfId="6212" xr:uid="{F5ADF9D9-EFC0-454F-A458-7EADC4A45680}"/>
    <cellStyle name="Entrada 18 3 6 2 2" xfId="12523" xr:uid="{2EB92B9D-ADF3-4B21-A933-197693B65092}"/>
    <cellStyle name="Entrada 18 3 6 2 2 2" xfId="27631" xr:uid="{537A2B5B-FD68-4CB3-8DE7-DE9513991227}"/>
    <cellStyle name="Entrada 18 3 6 2 3" xfId="15601" xr:uid="{753B8D9F-7C25-4190-8534-4AB1E6CE6AF7}"/>
    <cellStyle name="Entrada 18 3 6 2 3 2" xfId="30709" xr:uid="{9431FFB2-CD98-4E17-83A8-0F8EF4919A21}"/>
    <cellStyle name="Entrada 18 3 6 2 4" xfId="21320" xr:uid="{6CAEF566-46FD-45D4-BEA1-C66D35FA2219}"/>
    <cellStyle name="Entrada 18 3 6 3" xfId="9957" xr:uid="{B3DDA4E2-D34D-497F-B34E-6523D302D8AE}"/>
    <cellStyle name="Entrada 18 3 6 3 2" xfId="25065" xr:uid="{7CD00208-54F3-4B5D-B4A5-70AB26156CB2}"/>
    <cellStyle name="Entrada 18 3 6 4" xfId="13529" xr:uid="{A293653B-1F51-442C-A8A1-E638E584505D}"/>
    <cellStyle name="Entrada 18 3 6 4 2" xfId="28637" xr:uid="{1A038402-2518-4349-B745-9C134B3E834B}"/>
    <cellStyle name="Entrada 18 3 6 5" xfId="18683" xr:uid="{D819075F-94BA-44CC-ADEE-C3D80036DC60}"/>
    <cellStyle name="Entrada 18 3 7" xfId="3921" xr:uid="{4C70AE48-E9DF-41A0-AD4E-D6CD4F44EEFF}"/>
    <cellStyle name="Entrada 18 3 7 2" xfId="6558" xr:uid="{01838C1B-2B3F-4B48-8EBF-234DAEE141CC}"/>
    <cellStyle name="Entrada 18 3 7 2 2" xfId="12869" xr:uid="{C8FF1FA2-0F66-41E9-BA27-90F7292A634B}"/>
    <cellStyle name="Entrada 18 3 7 2 2 2" xfId="27977" xr:uid="{F6B8AAF2-4C74-4209-B8F0-46F616D735D4}"/>
    <cellStyle name="Entrada 18 3 7 2 3" xfId="16574" xr:uid="{3FFE35DC-7DEE-4038-9702-1CEDB08A5AA2}"/>
    <cellStyle name="Entrada 18 3 7 2 3 2" xfId="31682" xr:uid="{87DDFB58-B6B1-494C-A7B6-71A3BF456017}"/>
    <cellStyle name="Entrada 18 3 7 2 4" xfId="21666" xr:uid="{2B231E10-C297-4298-A870-8DA2F4D865B3}"/>
    <cellStyle name="Entrada 18 3 7 3" xfId="10303" xr:uid="{0227239F-5E61-436C-A057-2917FE4B3508}"/>
    <cellStyle name="Entrada 18 3 7 3 2" xfId="25411" xr:uid="{DA5E56E0-C551-4105-92C4-B00C506D5A3D}"/>
    <cellStyle name="Entrada 18 3 7 4" xfId="7101" xr:uid="{152DAF3C-013E-45AE-823C-04AE575576C5}"/>
    <cellStyle name="Entrada 18 3 7 4 2" xfId="22209" xr:uid="{593A7BED-3D13-44E8-A93B-20CD0AE33A1A}"/>
    <cellStyle name="Entrada 18 3 7 5" xfId="19029" xr:uid="{0CC84047-3290-4068-85C5-E058F7190C21}"/>
    <cellStyle name="Entrada 18 3 8" xfId="4486" xr:uid="{1F2327D8-89D9-49FF-8893-6E84BB41C59C}"/>
    <cellStyle name="Entrada 18 3 8 2" xfId="10868" xr:uid="{5E6DE168-F3EB-4E2C-9D6E-E90FF6E911A6}"/>
    <cellStyle name="Entrada 18 3 8 2 2" xfId="25976" xr:uid="{981C3EA3-C6E5-46B4-A101-A1D8BF00E683}"/>
    <cellStyle name="Entrada 18 3 8 3" xfId="7356" xr:uid="{573EB547-51E6-44D8-9C53-B3A62E47F660}"/>
    <cellStyle name="Entrada 18 3 8 3 2" xfId="22464" xr:uid="{AF3FB133-F86B-4F7B-8B28-AD845C514617}"/>
    <cellStyle name="Entrada 18 3 8 4" xfId="19594" xr:uid="{929671F9-A0EB-4A07-9C15-8664FE819A9A}"/>
    <cellStyle name="Entrada 18 3 9" xfId="8350" xr:uid="{3A65C7D9-E1C9-47DC-B9A8-4C2047ECB439}"/>
    <cellStyle name="Entrada 18 3 9 2" xfId="23458" xr:uid="{71472CB5-D4C5-4C3E-9339-49141EA91EC1}"/>
    <cellStyle name="Entrada 18 4" xfId="2086" xr:uid="{886A66B7-12F1-4121-A6C2-D59FAE443000}"/>
    <cellStyle name="Entrada 18 4 10" xfId="16051" xr:uid="{AD18447F-1467-44DA-8603-AC4A488DA33D}"/>
    <cellStyle name="Entrada 18 4 10 2" xfId="31159" xr:uid="{128C43BB-0A99-4734-ABF5-BA1DD2EF03AD}"/>
    <cellStyle name="Entrada 18 4 11" xfId="9140" xr:uid="{B10B87F6-C99E-42F3-AFAC-014973AC69B0}"/>
    <cellStyle name="Entrada 18 4 11 2" xfId="24248" xr:uid="{A4FFDEA6-3E55-4369-838E-DA24DA0F9334}"/>
    <cellStyle name="Entrada 18 4 12" xfId="17311" xr:uid="{1C47C95D-7408-47AF-AF83-FDBA0BDB98EA}"/>
    <cellStyle name="Entrada 18 4 2" xfId="2576" xr:uid="{8D5FD9CF-6804-4321-9139-4AC50DCC4861}"/>
    <cellStyle name="Entrada 18 4 2 2" xfId="5213" xr:uid="{CABDB803-253F-480E-974C-EE7F09763576}"/>
    <cellStyle name="Entrada 18 4 2 2 2" xfId="11577" xr:uid="{C9682A45-CB9A-4D47-AB30-EC906C1EC99A}"/>
    <cellStyle name="Entrada 18 4 2 2 2 2" xfId="26685" xr:uid="{AE5C532C-B5B0-412B-AE6A-B82C2C471C80}"/>
    <cellStyle name="Entrada 18 4 2 2 3" xfId="15573" xr:uid="{2941E937-CA23-42BF-92F7-9B927774DCC6}"/>
    <cellStyle name="Entrada 18 4 2 2 3 2" xfId="30681" xr:uid="{464A82D1-E406-4CED-86DA-EFCDABE4D4DD}"/>
    <cellStyle name="Entrada 18 4 2 2 4" xfId="20321" xr:uid="{FEF0AA68-C9D9-455E-8511-3137A96BC29E}"/>
    <cellStyle name="Entrada 18 4 2 3" xfId="9043" xr:uid="{51887B00-B356-46B3-8218-F318EB093F3B}"/>
    <cellStyle name="Entrada 18 4 2 3 2" xfId="24151" xr:uid="{A51673B6-5A26-4150-A395-41CB160EE070}"/>
    <cellStyle name="Entrada 18 4 2 4" xfId="13352" xr:uid="{601873EC-298E-44D6-BA43-9142F29074FC}"/>
    <cellStyle name="Entrada 18 4 2 4 2" xfId="28460" xr:uid="{BE93A8A6-EB83-4BE9-B243-96D56170C874}"/>
    <cellStyle name="Entrada 18 4 2 5" xfId="7920" xr:uid="{0F3ABAEA-117E-4222-8164-518DFF890251}"/>
    <cellStyle name="Entrada 18 4 2 5 2" xfId="23028" xr:uid="{849C7E9C-D22A-40F4-8072-AC577F2558FB}"/>
    <cellStyle name="Entrada 18 4 2 6" xfId="17684" xr:uid="{991F67B1-EDC3-4116-8F46-BA68FFF26E51}"/>
    <cellStyle name="Entrada 18 4 3" xfId="2846" xr:uid="{5BA52603-D7F0-42A3-ABAC-92164AAD964E}"/>
    <cellStyle name="Entrada 18 4 3 2" xfId="5483" xr:uid="{15A9446B-901B-4E6A-AA29-E7AAF13A31B5}"/>
    <cellStyle name="Entrada 18 4 3 2 2" xfId="16281" xr:uid="{4A8A9C4F-ADCE-4BFC-9A0C-D9A1BA1BA732}"/>
    <cellStyle name="Entrada 18 4 3 2 2 2" xfId="31389" xr:uid="{680DAEF0-6D6B-47B6-959F-F3EC3852550B}"/>
    <cellStyle name="Entrada 18 4 3 2 3" xfId="20591" xr:uid="{2AAE8D18-A84B-4A45-AECB-DB9FBF884764}"/>
    <cellStyle name="Entrada 18 4 3 3" xfId="16354" xr:uid="{08832B30-3E5E-4566-BB8A-7DDC096751C6}"/>
    <cellStyle name="Entrada 18 4 3 3 2" xfId="31462" xr:uid="{4832BFCD-C996-48DC-868F-36DE3308B73C}"/>
    <cellStyle name="Entrada 18 4 3 4" xfId="17954" xr:uid="{1AD67AE5-BB3D-4D43-A719-3A3B7B5386EF}"/>
    <cellStyle name="Entrada 18 4 4" xfId="3149" xr:uid="{B6DAD6E0-6E1C-4407-A938-0F8E05F452BF}"/>
    <cellStyle name="Entrada 18 4 4 2" xfId="5786" xr:uid="{76A67FE6-A877-40D0-AA4A-C132A0C319A5}"/>
    <cellStyle name="Entrada 18 4 4 2 2" xfId="12097" xr:uid="{60ADAB1F-F11D-41EB-ACA2-AF966DCB20FA}"/>
    <cellStyle name="Entrada 18 4 4 2 2 2" xfId="27205" xr:uid="{CD65BA83-F401-4D88-A0EE-D55109091E23}"/>
    <cellStyle name="Entrada 18 4 4 2 3" xfId="16111" xr:uid="{2191B0E0-07D6-4C26-B00D-3A556556D511}"/>
    <cellStyle name="Entrada 18 4 4 2 3 2" xfId="31219" xr:uid="{A21F2E3A-31C6-4E26-8070-6CF446332450}"/>
    <cellStyle name="Entrada 18 4 4 2 4" xfId="20894" xr:uid="{8748E470-D98A-40CD-8645-363E79200EDF}"/>
    <cellStyle name="Entrada 18 4 4 3" xfId="9531" xr:uid="{3994ACA4-7BBE-4178-A138-10CC9C6ADA01}"/>
    <cellStyle name="Entrada 18 4 4 3 2" xfId="24639" xr:uid="{E5006142-C824-4449-9169-82E2D0C65991}"/>
    <cellStyle name="Entrada 18 4 4 4" xfId="16062" xr:uid="{2A349E4C-BF88-4B6F-B83A-CB73A350C72C}"/>
    <cellStyle name="Entrada 18 4 4 4 2" xfId="31170" xr:uid="{C8DFB93A-A55A-4D9A-8736-66F830463578}"/>
    <cellStyle name="Entrada 18 4 4 5" xfId="18257" xr:uid="{E8B731D8-95E2-49E3-A760-6F5A4AB8ED4B}"/>
    <cellStyle name="Entrada 18 4 5" xfId="3475" xr:uid="{4B12A32D-DDBC-4121-A369-C185ECC4CAB6}"/>
    <cellStyle name="Entrada 18 4 5 2" xfId="6112" xr:uid="{D9C7350F-3265-49CD-BEA1-EC1FB0A65FC0}"/>
    <cellStyle name="Entrada 18 4 5 2 2" xfId="12423" xr:uid="{2F194ADE-20DC-43B8-B803-94B59889DC90}"/>
    <cellStyle name="Entrada 18 4 5 2 2 2" xfId="27531" xr:uid="{91C5638C-E26E-4776-9ADF-92FAF9946F8A}"/>
    <cellStyle name="Entrada 18 4 5 2 3" xfId="16563" xr:uid="{3CAA353C-211B-4D12-8F77-63D5CB47FD3C}"/>
    <cellStyle name="Entrada 18 4 5 2 3 2" xfId="31671" xr:uid="{A105E817-D02F-4769-868A-39443EAD41D3}"/>
    <cellStyle name="Entrada 18 4 5 2 4" xfId="21220" xr:uid="{D0DA385E-06C1-40BF-9D45-752FE58BEFD9}"/>
    <cellStyle name="Entrada 18 4 5 3" xfId="9857" xr:uid="{1E53F369-A313-4C6F-817A-56CE1684A19F}"/>
    <cellStyle name="Entrada 18 4 5 3 2" xfId="24965" xr:uid="{BB9C82CD-0FC2-4BE4-87B7-D80644A0FE0D}"/>
    <cellStyle name="Entrada 18 4 5 4" xfId="7073" xr:uid="{E0C85382-38B5-4A71-85DB-600A714655BA}"/>
    <cellStyle name="Entrada 18 4 5 4 2" xfId="22181" xr:uid="{AEC30744-4D93-4F3D-AF64-2BE73B1937DD}"/>
    <cellStyle name="Entrada 18 4 5 5" xfId="18583" xr:uid="{96A3AC34-8588-422D-9554-3AE7A99BB2AF}"/>
    <cellStyle name="Entrada 18 4 6" xfId="3781" xr:uid="{9F0B3F58-7317-480B-BE57-5E76C2251FCD}"/>
    <cellStyle name="Entrada 18 4 6 2" xfId="6418" xr:uid="{00034260-6D7A-4F2B-ABEE-5C0AB246B08D}"/>
    <cellStyle name="Entrada 18 4 6 2 2" xfId="12729" xr:uid="{C2B49297-DEF6-4FA3-AC38-C28967E1507B}"/>
    <cellStyle name="Entrada 18 4 6 2 2 2" xfId="27837" xr:uid="{00274918-6D31-45CF-9AA2-AFBA52AA6448}"/>
    <cellStyle name="Entrada 18 4 6 2 3" xfId="14056" xr:uid="{A5D79A3B-CB28-4FDE-9373-739AC074F9BE}"/>
    <cellStyle name="Entrada 18 4 6 2 3 2" xfId="29164" xr:uid="{DC03203B-754B-4C96-84FB-596240812BE2}"/>
    <cellStyle name="Entrada 18 4 6 2 4" xfId="21526" xr:uid="{48D282AD-2714-43B7-9B75-6B8695051E7E}"/>
    <cellStyle name="Entrada 18 4 6 3" xfId="10163" xr:uid="{31E4D9AD-23AD-413E-B97E-6D0752DDB94D}"/>
    <cellStyle name="Entrada 18 4 6 3 2" xfId="25271" xr:uid="{8939F0DF-264D-4954-81F9-FF0D0F053A91}"/>
    <cellStyle name="Entrada 18 4 6 4" xfId="13645" xr:uid="{ECE1D26C-8A9F-48CA-BCD7-9E00DF093BA9}"/>
    <cellStyle name="Entrada 18 4 6 4 2" xfId="28753" xr:uid="{0DE40C89-087A-428C-ADE8-054C51961C39}"/>
    <cellStyle name="Entrada 18 4 6 5" xfId="18889" xr:uid="{57E9AA3C-7552-48A9-BF71-517D2D7756A8}"/>
    <cellStyle name="Entrada 18 4 7" xfId="4158" xr:uid="{11294107-F8E6-468A-8C72-728EF877DD6C}"/>
    <cellStyle name="Entrada 18 4 7 2" xfId="6795" xr:uid="{AF0FD1C0-3F0C-4397-83A7-5EFF5A0CDF79}"/>
    <cellStyle name="Entrada 18 4 7 2 2" xfId="13106" xr:uid="{D0EC535A-654C-470F-9DAA-3DA3400E91A0}"/>
    <cellStyle name="Entrada 18 4 7 2 2 2" xfId="28214" xr:uid="{6566E9FF-7789-487E-B461-D6AEFD9ED14E}"/>
    <cellStyle name="Entrada 18 4 7 2 3" xfId="16780" xr:uid="{074D3192-95F9-457D-AF0F-4A1496307930}"/>
    <cellStyle name="Entrada 18 4 7 2 3 2" xfId="31888" xr:uid="{E34D7086-D855-4D26-AF30-BA21400223FA}"/>
    <cellStyle name="Entrada 18 4 7 2 4" xfId="21903" xr:uid="{A4FDAACF-4343-41EA-A7BF-3C5687AB830F}"/>
    <cellStyle name="Entrada 18 4 7 3" xfId="10540" xr:uid="{89F6BFA6-4242-42C4-AD44-40F04B32868C}"/>
    <cellStyle name="Entrada 18 4 7 3 2" xfId="25648" xr:uid="{57C66778-069D-475A-A00D-6DD08A252147}"/>
    <cellStyle name="Entrada 18 4 7 4" xfId="15314" xr:uid="{ECE24306-912F-47AC-87D0-227F2C837379}"/>
    <cellStyle name="Entrada 18 4 7 4 2" xfId="30422" xr:uid="{4FCD7E68-8779-49BE-8ACD-208E7CCA401D}"/>
    <cellStyle name="Entrada 18 4 7 5" xfId="19266" xr:uid="{D68874A3-BA1F-4A92-ACA7-CF00776DE3B6}"/>
    <cellStyle name="Entrada 18 4 8" xfId="4723" xr:uid="{F6616B91-E5D1-4A40-AA84-2462FD8CA3BD}"/>
    <cellStyle name="Entrada 18 4 8 2" xfId="11105" xr:uid="{CC5FA519-6A3C-4B66-9FC3-B52AB781BD52}"/>
    <cellStyle name="Entrada 18 4 8 2 2" xfId="26213" xr:uid="{F179B15B-235C-4B72-B819-5C1BE88FBD2C}"/>
    <cellStyle name="Entrada 18 4 8 3" xfId="13592" xr:uid="{14B1F249-D077-485A-B842-1FA6E1DDE9A1}"/>
    <cellStyle name="Entrada 18 4 8 3 2" xfId="28700" xr:uid="{6968F636-5897-4D51-9B28-F6546320BCB7}"/>
    <cellStyle name="Entrada 18 4 8 4" xfId="19831" xr:uid="{99AD8C66-4F9C-42EA-8A87-26942EB2803E}"/>
    <cellStyle name="Entrada 18 4 9" xfId="8584" xr:uid="{5AF4A52E-61CD-4F4B-830B-9132B9FCDC84}"/>
    <cellStyle name="Entrada 18 4 9 2" xfId="23692" xr:uid="{5549E570-CA45-4291-801D-36676545B400}"/>
    <cellStyle name="Entrada 18 5" xfId="2035" xr:uid="{CC661E75-CD53-46C8-A719-02F6EE6DBAD4}"/>
    <cellStyle name="Entrada 18 5 10" xfId="8721" xr:uid="{C21ABBE5-CF1A-42EC-8D5B-68FF5A538738}"/>
    <cellStyle name="Entrada 18 5 10 2" xfId="23829" xr:uid="{B2132649-E8E1-4B44-A53B-0057196B6C7C}"/>
    <cellStyle name="Entrada 18 5 11" xfId="17260" xr:uid="{A4131D4E-17F7-423F-A31C-480A971E5055}"/>
    <cellStyle name="Entrada 18 5 2" xfId="2795" xr:uid="{AFC9EBCB-DA3F-426F-8899-4BE4B4800FC7}"/>
    <cellStyle name="Entrada 18 5 2 2" xfId="5432" xr:uid="{87E687C5-C192-4A80-A3FA-4ACCEDB3B09F}"/>
    <cellStyle name="Entrada 18 5 2 2 2" xfId="14633" xr:uid="{00BFA577-B534-4789-84B6-337748D4A2D1}"/>
    <cellStyle name="Entrada 18 5 2 2 2 2" xfId="29741" xr:uid="{63AD68F6-AC95-4EAE-A22B-DEB13DFF77DC}"/>
    <cellStyle name="Entrada 18 5 2 2 3" xfId="20540" xr:uid="{C1E09BD3-EC6B-4E3F-83E0-C50BAADD7082}"/>
    <cellStyle name="Entrada 18 5 2 3" xfId="7282" xr:uid="{6D6A7F27-0B59-47FC-9813-8AD488E0B5EE}"/>
    <cellStyle name="Entrada 18 5 2 3 2" xfId="22390" xr:uid="{CFF7E27C-7DDE-43C2-BED7-399FFA8E2742}"/>
    <cellStyle name="Entrada 18 5 2 4" xfId="17903" xr:uid="{F9E870F1-8260-4929-80E1-0060EF74618F}"/>
    <cellStyle name="Entrada 18 5 3" xfId="3098" xr:uid="{7E1F2790-BF01-4911-9F27-7814D9275860}"/>
    <cellStyle name="Entrada 18 5 3 2" xfId="5735" xr:uid="{6ADAF861-6ABE-4C3F-9AF1-3222D1B26288}"/>
    <cellStyle name="Entrada 18 5 3 2 2" xfId="12046" xr:uid="{0EF9A72E-DB0B-46F7-8EBB-D587608DF02C}"/>
    <cellStyle name="Entrada 18 5 3 2 2 2" xfId="27154" xr:uid="{2A38DDF9-DE50-4263-A012-ABF544A7930A}"/>
    <cellStyle name="Entrada 18 5 3 2 3" xfId="14136" xr:uid="{3E654F33-22AC-46C1-8BE5-35D0659A03FF}"/>
    <cellStyle name="Entrada 18 5 3 2 3 2" xfId="29244" xr:uid="{77C489D2-096E-46BC-B0A1-D72B8D89B8E0}"/>
    <cellStyle name="Entrada 18 5 3 2 4" xfId="20843" xr:uid="{C8639760-7719-4B3D-BCFB-95B8C063C54F}"/>
    <cellStyle name="Entrada 18 5 3 3" xfId="9480" xr:uid="{8C4B1FB5-2D6B-4BBD-9AD4-560A66D8FAD9}"/>
    <cellStyle name="Entrada 18 5 3 3 2" xfId="24588" xr:uid="{F85CF186-7A4C-4A5C-BCC4-BA5D2A1764C8}"/>
    <cellStyle name="Entrada 18 5 3 4" xfId="7563" xr:uid="{895B5494-4B9C-47FD-939D-B40051D40CDF}"/>
    <cellStyle name="Entrada 18 5 3 4 2" xfId="22671" xr:uid="{F884E140-2737-4C2C-AFDA-795EC91C5716}"/>
    <cellStyle name="Entrada 18 5 3 5" xfId="18206" xr:uid="{F12945A3-042C-4439-AB0C-BACE8BCEB774}"/>
    <cellStyle name="Entrada 18 5 4" xfId="3424" xr:uid="{44C2F573-917C-40ED-8813-E9AB50737972}"/>
    <cellStyle name="Entrada 18 5 4 2" xfId="6061" xr:uid="{4F5271DB-85F5-4D0A-B015-6002BC4EEFF0}"/>
    <cellStyle name="Entrada 18 5 4 2 2" xfId="12372" xr:uid="{F3492217-47FE-40B6-8423-B6BF0916F100}"/>
    <cellStyle name="Entrada 18 5 4 2 2 2" xfId="27480" xr:uid="{CE819426-3B29-4C7F-8EA2-07402CE81F05}"/>
    <cellStyle name="Entrada 18 5 4 2 3" xfId="13509" xr:uid="{050B2BF5-8354-46F0-A19A-BB8BEDFF4BCB}"/>
    <cellStyle name="Entrada 18 5 4 2 3 2" xfId="28617" xr:uid="{447A8301-C23F-45CC-A0B6-DB7C9EEDCB0B}"/>
    <cellStyle name="Entrada 18 5 4 2 4" xfId="21169" xr:uid="{29FCBEA2-22D8-4DB3-8C55-E6202527EF5E}"/>
    <cellStyle name="Entrada 18 5 4 3" xfId="9806" xr:uid="{4718A881-D672-4953-AD8B-2A15DA56C94E}"/>
    <cellStyle name="Entrada 18 5 4 3 2" xfId="24914" xr:uid="{26C16777-B438-450E-81F5-E0414D1FFCEB}"/>
    <cellStyle name="Entrada 18 5 4 4" xfId="15783" xr:uid="{D999DF3D-8036-4150-BA41-1128954EC8A6}"/>
    <cellStyle name="Entrada 18 5 4 4 2" xfId="30891" xr:uid="{8D3C476C-9E83-43C2-A0F3-2F9A30F5195A}"/>
    <cellStyle name="Entrada 18 5 4 5" xfId="18532" xr:uid="{85363258-ECF3-41C3-A744-E254A01DC6B0}"/>
    <cellStyle name="Entrada 18 5 5" xfId="3730" xr:uid="{E933AA3E-5D0D-4DD5-8E74-E82F5B6FB111}"/>
    <cellStyle name="Entrada 18 5 5 2" xfId="6367" xr:uid="{5990BF14-4541-4D34-BBDD-A325FD4E08F8}"/>
    <cellStyle name="Entrada 18 5 5 2 2" xfId="12678" xr:uid="{FB10DFB1-CACB-49A7-BBB0-6E33835DF067}"/>
    <cellStyle name="Entrada 18 5 5 2 2 2" xfId="27786" xr:uid="{BA13C948-1621-435D-AE80-4A70F1B34B14}"/>
    <cellStyle name="Entrada 18 5 5 2 3" xfId="14805" xr:uid="{CAC9C699-F50F-413F-B41A-9DF2CD587240}"/>
    <cellStyle name="Entrada 18 5 5 2 3 2" xfId="29913" xr:uid="{2B3478A7-5224-4891-BB8E-FE0FCF627418}"/>
    <cellStyle name="Entrada 18 5 5 2 4" xfId="21475" xr:uid="{A158A02D-461D-47D0-BFAF-E35B0522887D}"/>
    <cellStyle name="Entrada 18 5 5 3" xfId="10112" xr:uid="{48731038-D54A-427E-9366-C51268B2E5D0}"/>
    <cellStyle name="Entrada 18 5 5 3 2" xfId="25220" xr:uid="{31D70A91-49F0-4A0C-B4DA-A4F5A6D82C3E}"/>
    <cellStyle name="Entrada 18 5 5 4" xfId="14656" xr:uid="{696DA88A-1B73-4BAD-B2B3-5BE8AEC8CE53}"/>
    <cellStyle name="Entrada 18 5 5 4 2" xfId="29764" xr:uid="{0907A85E-57FB-4E60-A43E-30CB6C20C4F1}"/>
    <cellStyle name="Entrada 18 5 5 5" xfId="18838" xr:uid="{27AB3407-6DEF-4339-928C-653503215F16}"/>
    <cellStyle name="Entrada 18 5 6" xfId="4107" xr:uid="{9D78F40B-FDCE-4544-9268-996CA0373985}"/>
    <cellStyle name="Entrada 18 5 6 2" xfId="6744" xr:uid="{0F640568-DDEC-44F0-9343-05550EF50EAD}"/>
    <cellStyle name="Entrada 18 5 6 2 2" xfId="13055" xr:uid="{41AC1458-5488-4B5F-A518-DE58A251557F}"/>
    <cellStyle name="Entrada 18 5 6 2 2 2" xfId="28163" xr:uid="{4C26E5C1-1AF9-4398-9E84-DDAF56BA6590}"/>
    <cellStyle name="Entrada 18 5 6 2 3" xfId="16729" xr:uid="{1D00B7D2-8E0E-4A61-AB5A-BBDA1161EF6A}"/>
    <cellStyle name="Entrada 18 5 6 2 3 2" xfId="31837" xr:uid="{E197B6FF-A68A-4B8F-9A13-6F427A1DCF79}"/>
    <cellStyle name="Entrada 18 5 6 2 4" xfId="21852" xr:uid="{190D82AF-6C2A-4193-8D68-8CE951024559}"/>
    <cellStyle name="Entrada 18 5 6 3" xfId="10489" xr:uid="{BFC3219C-A87D-479E-9B16-947930B17EE6}"/>
    <cellStyle name="Entrada 18 5 6 3 2" xfId="25597" xr:uid="{E52C7BE0-6818-4737-AECB-AF8B53FA0498}"/>
    <cellStyle name="Entrada 18 5 6 4" xfId="7962" xr:uid="{26BFD0ED-C814-4531-9C30-7E8CBD884911}"/>
    <cellStyle name="Entrada 18 5 6 4 2" xfId="23070" xr:uid="{56BF961B-5131-4CF8-9713-69D209249C13}"/>
    <cellStyle name="Entrada 18 5 6 5" xfId="19215" xr:uid="{B24E642C-DBFA-432C-BB8A-E1F32C807E7D}"/>
    <cellStyle name="Entrada 18 5 7" xfId="4672" xr:uid="{6ECA4051-E3F9-40C3-BFA1-2E69CAF5E1B5}"/>
    <cellStyle name="Entrada 18 5 7 2" xfId="11054" xr:uid="{9005155C-F909-4E4E-A7E7-9E18FBB43953}"/>
    <cellStyle name="Entrada 18 5 7 2 2" xfId="26162" xr:uid="{10E8EED4-3178-48C6-AC2D-5254A4FF2687}"/>
    <cellStyle name="Entrada 18 5 7 3" xfId="14409" xr:uid="{CE8B6A69-7B24-4EF6-BB0F-68DAA1C93B22}"/>
    <cellStyle name="Entrada 18 5 7 3 2" xfId="29517" xr:uid="{5FE8318D-5B92-4A91-8DDE-161475281B08}"/>
    <cellStyle name="Entrada 18 5 7 4" xfId="19780" xr:uid="{183BA823-6EB5-4E2A-816F-4318A26D2073}"/>
    <cellStyle name="Entrada 18 5 8" xfId="8533" xr:uid="{E5333130-E1E9-4A00-BACE-BEA90AF393DB}"/>
    <cellStyle name="Entrada 18 5 8 2" xfId="23641" xr:uid="{FC7F7998-760F-477C-A238-2E284FAF1FD4}"/>
    <cellStyle name="Entrada 18 5 9" xfId="14033" xr:uid="{A881B17C-A09F-4F9C-98C3-A779CEB5F628}"/>
    <cellStyle name="Entrada 18 5 9 2" xfId="29141" xr:uid="{66015853-4DDA-42F5-801F-0E7D836C48B5}"/>
    <cellStyle name="Entrada 2" xfId="1151" xr:uid="{00000000-0005-0000-0000-000081040000}"/>
    <cellStyle name="Entrada 2 2" xfId="1867" xr:uid="{5E6A3AEB-B322-4C48-AABA-AA727702F37A}"/>
    <cellStyle name="Entrada 2 2 10" xfId="8368" xr:uid="{9499F6BE-35BD-40F0-8C9F-34B5CFA304C8}"/>
    <cellStyle name="Entrada 2 2 10 2" xfId="23476" xr:uid="{08E6DDD1-0432-4801-9C70-7207D253BB7F}"/>
    <cellStyle name="Entrada 2 2 11" xfId="8461" xr:uid="{5096DB0A-4642-48D5-98AB-CFCD43EDFED2}"/>
    <cellStyle name="Entrada 2 2 11 2" xfId="23569" xr:uid="{05D05ED0-36B7-4F99-8F3E-13F7C5681574}"/>
    <cellStyle name="Entrada 2 2 12" xfId="14832" xr:uid="{D2BC9DE8-6B0C-42FB-BF98-BA650BEA7A78}"/>
    <cellStyle name="Entrada 2 2 12 2" xfId="29940" xr:uid="{CF74C8EE-81BA-4E68-9702-7FFC5749E997}"/>
    <cellStyle name="Entrada 2 2 13" xfId="17092" xr:uid="{5AE34086-B330-4CA3-8628-B287E6092FBC}"/>
    <cellStyle name="Entrada 2 2 2" xfId="2427" xr:uid="{36930A1F-71A2-4498-AC8D-1D2492AA67CC}"/>
    <cellStyle name="Entrada 2 2 2 2" xfId="5064" xr:uid="{A33691C3-2F5C-47F9-ACCA-C0EE9D4C561E}"/>
    <cellStyle name="Entrada 2 2 2 2 2" xfId="11428" xr:uid="{2E1E68FA-EDB2-4549-B237-8E60EE9BAF93}"/>
    <cellStyle name="Entrada 2 2 2 2 2 2" xfId="26536" xr:uid="{D579164A-AB1D-425E-ADF0-9F9A76572DD5}"/>
    <cellStyle name="Entrada 2 2 2 2 3" xfId="8073" xr:uid="{95093629-AF83-4438-A57D-17ABE5316E64}"/>
    <cellStyle name="Entrada 2 2 2 2 3 2" xfId="23181" xr:uid="{C83C992E-E8FF-49E4-A50A-84BC4D5FDB75}"/>
    <cellStyle name="Entrada 2 2 2 2 4" xfId="20172" xr:uid="{62371C0B-7853-4C31-B1BF-A6A85D594202}"/>
    <cellStyle name="Entrada 2 2 2 3" xfId="8894" xr:uid="{63C03D50-353F-4E18-9AA3-A8C86D3E27FD}"/>
    <cellStyle name="Entrada 2 2 2 3 2" xfId="24002" xr:uid="{CA541EA6-B8E7-4653-BE33-D6926FF82737}"/>
    <cellStyle name="Entrada 2 2 3" xfId="2193" xr:uid="{F3E3CAA9-828B-4D98-A3F4-10B0911171E3}"/>
    <cellStyle name="Entrada 2 2 3 2" xfId="4830" xr:uid="{DEDDBE9E-80F7-4A77-966C-83F930B0CFD9}"/>
    <cellStyle name="Entrada 2 2 3 2 2" xfId="15834" xr:uid="{2B9CE0C5-1C6E-430C-9CD9-25B92A8B4871}"/>
    <cellStyle name="Entrada 2 2 3 2 2 2" xfId="30942" xr:uid="{079EDC2E-ED85-4993-97A0-78D2B88AEAF0}"/>
    <cellStyle name="Entrada 2 2 3 2 3" xfId="19938" xr:uid="{A5C9711B-D42A-4FE6-BAD2-0B1BB3E9A4B5}"/>
    <cellStyle name="Entrada 2 2 3 3" xfId="16145" xr:uid="{0E93BDD4-E5C9-4283-A28D-7B475CF08D54}"/>
    <cellStyle name="Entrada 2 2 3 3 2" xfId="31253" xr:uid="{E0819B6D-C3C2-4C94-84CA-D52B4F35EA51}"/>
    <cellStyle name="Entrada 2 2 3 4" xfId="17418" xr:uid="{E58D21B4-A031-4B51-909B-3B16C846A04B}"/>
    <cellStyle name="Entrada 2 2 4" xfId="2961" xr:uid="{C080A418-45E5-4621-A563-CDCE666E8992}"/>
    <cellStyle name="Entrada 2 2 4 2" xfId="5598" xr:uid="{D2FF87F4-1A76-4107-98A3-78FA02B6B6A2}"/>
    <cellStyle name="Entrada 2 2 4 2 2" xfId="11909" xr:uid="{D5F10B21-5ABA-4CD1-BAA3-ACD1D9EF3907}"/>
    <cellStyle name="Entrada 2 2 4 2 2 2" xfId="27017" xr:uid="{CF4226BB-136C-4E53-8643-4E2A1FD5B940}"/>
    <cellStyle name="Entrada 2 2 4 2 3" xfId="7410" xr:uid="{33C44525-3AF6-4AA7-A94D-5155AFECE577}"/>
    <cellStyle name="Entrada 2 2 4 2 3 2" xfId="22518" xr:uid="{07CCD361-7569-43C8-9678-7026D476EC3F}"/>
    <cellStyle name="Entrada 2 2 4 2 4" xfId="20706" xr:uid="{71B428D7-F29C-4965-A147-8B3660FFE0A0}"/>
    <cellStyle name="Entrada 2 2 4 3" xfId="9343" xr:uid="{1EF57A37-388A-48D6-98CC-42B20041E252}"/>
    <cellStyle name="Entrada 2 2 4 3 2" xfId="24451" xr:uid="{60BE520E-02A8-488C-8E7D-5F8E84BDAC15}"/>
    <cellStyle name="Entrada 2 2 4 4" xfId="13776" xr:uid="{8D4A927A-68F5-404D-92CF-73E2F0ED9D1F}"/>
    <cellStyle name="Entrada 2 2 4 4 2" xfId="28884" xr:uid="{3C5C1722-EE7D-402B-B8A7-62D27D5F2F3F}"/>
    <cellStyle name="Entrada 2 2 4 5" xfId="18069" xr:uid="{6A9C5509-A51D-4C61-A0AF-F18D94F85D6E}"/>
    <cellStyle name="Entrada 2 2 5" xfId="3287" xr:uid="{A81A0DBE-95D5-446A-99F8-29B8F4E671DD}"/>
    <cellStyle name="Entrada 2 2 5 2" xfId="5924" xr:uid="{E54FFCD2-A66D-4A58-A74C-3798236C3DBD}"/>
    <cellStyle name="Entrada 2 2 5 2 2" xfId="12235" xr:uid="{EAD4580F-778F-41A2-BD75-FE12B4D9F598}"/>
    <cellStyle name="Entrada 2 2 5 2 2 2" xfId="27343" xr:uid="{1E986348-01FA-4A90-8543-EEEE175A7BAB}"/>
    <cellStyle name="Entrada 2 2 5 2 3" xfId="7721" xr:uid="{4C54B81C-E23A-4457-B602-A4EBDC8B0083}"/>
    <cellStyle name="Entrada 2 2 5 2 3 2" xfId="22829" xr:uid="{03B319E1-C184-4E05-A697-1BB780C70F7C}"/>
    <cellStyle name="Entrada 2 2 5 2 4" xfId="21032" xr:uid="{4786C480-C7EE-4E7D-A3B9-4EE5FDD473C3}"/>
    <cellStyle name="Entrada 2 2 5 3" xfId="9669" xr:uid="{4A750D08-BD6C-478C-8567-0BA83EF30680}"/>
    <cellStyle name="Entrada 2 2 5 3 2" xfId="24777" xr:uid="{244B5694-8E6F-4C7C-9AA7-2056FFC1CA49}"/>
    <cellStyle name="Entrada 2 2 5 4" xfId="16056" xr:uid="{50950FD8-2D4B-4451-B30B-5FC025CC3CD1}"/>
    <cellStyle name="Entrada 2 2 5 4 2" xfId="31164" xr:uid="{B652FFD6-3D3E-49C7-87DF-02A09EB86974}"/>
    <cellStyle name="Entrada 2 2 5 5" xfId="18395" xr:uid="{AD30FCCE-CDCA-4552-84B7-84DC85B47536}"/>
    <cellStyle name="Entrada 2 2 6" xfId="3593" xr:uid="{9332B288-19DA-41D8-B951-208402C54878}"/>
    <cellStyle name="Entrada 2 2 6 2" xfId="6230" xr:uid="{83150D3F-8275-4A39-ACA2-AD9D73E814A1}"/>
    <cellStyle name="Entrada 2 2 6 2 2" xfId="12541" xr:uid="{9F8CEA16-9AF3-4879-9342-3C89EF667555}"/>
    <cellStyle name="Entrada 2 2 6 2 2 2" xfId="27649" xr:uid="{829130B4-FFA3-4D52-8A34-BBC3ED6FA8DD}"/>
    <cellStyle name="Entrada 2 2 6 2 3" xfId="14015" xr:uid="{FB9257FF-EDA1-4536-9A12-EED7E126E270}"/>
    <cellStyle name="Entrada 2 2 6 2 3 2" xfId="29123" xr:uid="{C9A9A61A-F024-4263-8608-6C34E7F9BD58}"/>
    <cellStyle name="Entrada 2 2 6 2 4" xfId="21338" xr:uid="{EB8FA4FC-18B6-4123-AE27-FAD3247A4628}"/>
    <cellStyle name="Entrada 2 2 6 3" xfId="9975" xr:uid="{1A916D8C-8F19-4450-9040-2EDA01889540}"/>
    <cellStyle name="Entrada 2 2 6 3 2" xfId="25083" xr:uid="{FDC8EEB4-C497-48C4-9024-DF2D3A9F86F4}"/>
    <cellStyle name="Entrada 2 2 6 4" xfId="16217" xr:uid="{A0F4A2B3-4A7F-457B-BF7A-F8278E13EA8D}"/>
    <cellStyle name="Entrada 2 2 6 4 2" xfId="31325" xr:uid="{E8D69BCF-361B-44F5-BE1A-945CFA78DB6C}"/>
    <cellStyle name="Entrada 2 2 6 5" xfId="18701" xr:uid="{87701C58-54EF-401C-94D5-1FAAE0854518}"/>
    <cellStyle name="Entrada 2 2 7" xfId="3939" xr:uid="{524944C1-2BD2-40F1-A31E-D4585CB0CC59}"/>
    <cellStyle name="Entrada 2 2 7 2" xfId="6576" xr:uid="{04E2D8CA-145B-4CEF-A341-A03E6F2B1349}"/>
    <cellStyle name="Entrada 2 2 7 2 2" xfId="12887" xr:uid="{624629A4-B1D1-4687-9438-823A0BB9FE4F}"/>
    <cellStyle name="Entrada 2 2 7 2 2 2" xfId="27995" xr:uid="{61B0F622-5126-402F-A656-E5BCB8C9B888}"/>
    <cellStyle name="Entrada 2 2 7 2 3" xfId="16592" xr:uid="{1177C9EB-9DA6-4F1D-81CB-A671FA03753C}"/>
    <cellStyle name="Entrada 2 2 7 2 3 2" xfId="31700" xr:uid="{F3392690-7CDC-432D-BF5B-D28BDCD8F283}"/>
    <cellStyle name="Entrada 2 2 7 2 4" xfId="21684" xr:uid="{6184EEF1-A078-483F-90A4-40CC67B12EC7}"/>
    <cellStyle name="Entrada 2 2 7 3" xfId="10321" xr:uid="{89DD494F-10C2-4716-8339-7FF0CD1FC9D9}"/>
    <cellStyle name="Entrada 2 2 7 3 2" xfId="25429" xr:uid="{4C5E8549-83F0-4203-A661-CEB7109BBF52}"/>
    <cellStyle name="Entrada 2 2 7 4" xfId="7119" xr:uid="{12903FD6-7557-481B-B2D1-3221103048D9}"/>
    <cellStyle name="Entrada 2 2 7 4 2" xfId="22227" xr:uid="{E26A54EE-A08F-4C62-BBF8-F94F8B126E7C}"/>
    <cellStyle name="Entrada 2 2 7 5" xfId="19047" xr:uid="{03EBF243-51D7-4D84-A39D-DB6D0543324C}"/>
    <cellStyle name="Entrada 2 2 8" xfId="4286" xr:uid="{92181231-399F-4E16-9FC3-5DCC3D6EE196}"/>
    <cellStyle name="Entrada 2 2 8 2" xfId="6923" xr:uid="{BFBD50CF-D712-49A2-A532-278C72BA0FE5}"/>
    <cellStyle name="Entrada 2 2 8 2 2" xfId="13234" xr:uid="{DE32814A-AC10-43C8-80A5-12F30D882FE1}"/>
    <cellStyle name="Entrada 2 2 8 2 2 2" xfId="28342" xr:uid="{B27088A7-D41D-4E09-8D57-BDA82B643761}"/>
    <cellStyle name="Entrada 2 2 8 2 3" xfId="16898" xr:uid="{723A15B6-B92A-4094-939C-7165486EDFE1}"/>
    <cellStyle name="Entrada 2 2 8 2 3 2" xfId="32006" xr:uid="{24E7EB7A-D3D3-4FED-8A30-36DE448799A7}"/>
    <cellStyle name="Entrada 2 2 8 2 4" xfId="22031" xr:uid="{DCB34A96-C888-45BE-BD46-BDE3007D8832}"/>
    <cellStyle name="Entrada 2 2 8 3" xfId="10668" xr:uid="{6BF3DA0E-50B3-44CE-AC3E-32B18519C5B5}"/>
    <cellStyle name="Entrada 2 2 8 3 2" xfId="25776" xr:uid="{A19E9DD2-6674-48EF-9D98-19C6699102BD}"/>
    <cellStyle name="Entrada 2 2 8 4" xfId="14304" xr:uid="{CE7F4C18-B7FE-4DF7-83BA-D8E13C7475C0}"/>
    <cellStyle name="Entrada 2 2 8 4 2" xfId="29412" xr:uid="{CAE77019-031D-4989-AA79-F7AA4189241E}"/>
    <cellStyle name="Entrada 2 2 8 5" xfId="19394" xr:uid="{9E02585E-CC56-4D41-8886-798CEB4E04E2}"/>
    <cellStyle name="Entrada 2 2 9" xfId="4504" xr:uid="{EA4D7D61-EC80-4F8A-A2CA-AC373690B4CF}"/>
    <cellStyle name="Entrada 2 2 9 2" xfId="10886" xr:uid="{58333FDA-E9D6-4525-B28D-E423FEC06E71}"/>
    <cellStyle name="Entrada 2 2 9 2 2" xfId="25994" xr:uid="{5F2DCFB7-AE96-4882-A924-739D917BAEF6}"/>
    <cellStyle name="Entrada 2 2 9 3" xfId="15710" xr:uid="{34E22238-6DE8-429F-8998-14A4D64E6980}"/>
    <cellStyle name="Entrada 2 2 9 3 2" xfId="30818" xr:uid="{DF19A591-18B2-498C-A734-3A20CE7F09FB}"/>
    <cellStyle name="Entrada 2 2 9 4" xfId="19612" xr:uid="{8F129690-C978-43AE-9B59-FB8299372668}"/>
    <cellStyle name="Entrada 2 3" xfId="1850" xr:uid="{D6C03E74-A9D1-4DB7-BC88-ABAD9FDD88F1}"/>
    <cellStyle name="Entrada 2 3 10" xfId="14431" xr:uid="{4D953671-9117-4E6B-83FC-606376E69DB1}"/>
    <cellStyle name="Entrada 2 3 10 2" xfId="29539" xr:uid="{5F64926E-6CA1-48E0-8FC2-07D803F48E41}"/>
    <cellStyle name="Entrada 2 3 11" xfId="15430" xr:uid="{B0971C69-D719-46A5-8E43-31B575E81D21}"/>
    <cellStyle name="Entrada 2 3 11 2" xfId="30538" xr:uid="{89AF636F-7420-4895-B5F7-C7F4848828BB}"/>
    <cellStyle name="Entrada 2 3 12" xfId="17075" xr:uid="{735A7244-3AE6-48BD-B68C-57E304440E44}"/>
    <cellStyle name="Entrada 2 3 2" xfId="2410" xr:uid="{089E5D3F-A9E5-481D-9FEF-60EFFCB625FB}"/>
    <cellStyle name="Entrada 2 3 2 2" xfId="5047" xr:uid="{3E5D52DC-C0E1-41DF-82E4-AB0201BFD142}"/>
    <cellStyle name="Entrada 2 3 2 2 2" xfId="11411" xr:uid="{E5741892-3A87-4190-9330-EDE969932891}"/>
    <cellStyle name="Entrada 2 3 2 2 2 2" xfId="26519" xr:uid="{040E2E73-3720-4684-9520-4D109EA1B4E2}"/>
    <cellStyle name="Entrada 2 3 2 2 3" xfId="14297" xr:uid="{09A67D31-779C-482E-9E41-5C002178A824}"/>
    <cellStyle name="Entrada 2 3 2 2 3 2" xfId="29405" xr:uid="{EFA15265-630A-4218-A67D-A0E10BA595F6}"/>
    <cellStyle name="Entrada 2 3 2 2 4" xfId="20155" xr:uid="{35471A67-0726-4A3B-B60E-B846451A3F68}"/>
    <cellStyle name="Entrada 2 3 2 3" xfId="8877" xr:uid="{9507D7D0-D6A7-4A4D-9746-4FDF76AF107B}"/>
    <cellStyle name="Entrada 2 3 2 3 2" xfId="23985" xr:uid="{4C8DD89A-C10F-4672-8176-63BDF0A35A8B}"/>
    <cellStyle name="Entrada 2 3 2 4" xfId="7287" xr:uid="{71EB4A00-BC5F-4317-B8BE-09DDEF4C6A47}"/>
    <cellStyle name="Entrada 2 3 2 4 2" xfId="22395" xr:uid="{FDFBE695-6163-441C-9D21-5E4EC21BCA29}"/>
    <cellStyle name="Entrada 2 3 2 5" xfId="7066" xr:uid="{31BD5D52-D7BB-4CDD-B084-1EBD94A576E3}"/>
    <cellStyle name="Entrada 2 3 2 5 2" xfId="22174" xr:uid="{B0F6113B-710D-4598-85F3-AE71AED77289}"/>
    <cellStyle name="Entrada 2 3 2 6" xfId="17601" xr:uid="{F8C1636A-DBFF-4556-8C1C-5C729633120D}"/>
    <cellStyle name="Entrada 2 3 3" xfId="2210" xr:uid="{2385CD21-B3EA-4DF5-8EFE-77274F9C507F}"/>
    <cellStyle name="Entrada 2 3 3 2" xfId="4847" xr:uid="{41F7C983-13D3-443D-A885-8317DC0F61CA}"/>
    <cellStyle name="Entrada 2 3 3 2 2" xfId="7266" xr:uid="{FA549CD4-5D9F-4CE1-802C-167FA2D62D64}"/>
    <cellStyle name="Entrada 2 3 3 2 2 2" xfId="22374" xr:uid="{BFF40371-313E-4712-8B17-425D99FC712E}"/>
    <cellStyle name="Entrada 2 3 3 2 3" xfId="19955" xr:uid="{8FE87CFD-5FE2-42F0-A223-8C787CD18A48}"/>
    <cellStyle name="Entrada 2 3 3 3" xfId="16186" xr:uid="{13DBDBCA-22F6-42E4-9B29-7C57F69BA94D}"/>
    <cellStyle name="Entrada 2 3 3 3 2" xfId="31294" xr:uid="{9BE74EF5-0742-4CC2-AC14-8607D416F724}"/>
    <cellStyle name="Entrada 2 3 3 4" xfId="17435" xr:uid="{2C0F8893-BCD3-43F8-8AFA-7563715E334C}"/>
    <cellStyle name="Entrada 2 3 4" xfId="2944" xr:uid="{3BF995AF-CBB0-4B74-B208-7FAC69E7BF8C}"/>
    <cellStyle name="Entrada 2 3 4 2" xfId="5581" xr:uid="{D46650FE-4459-4313-A925-CF832E782818}"/>
    <cellStyle name="Entrada 2 3 4 2 2" xfId="11892" xr:uid="{68476E20-4C07-4071-BC50-7367A512E301}"/>
    <cellStyle name="Entrada 2 3 4 2 2 2" xfId="27000" xr:uid="{45DA6608-91F6-48FB-9A81-B72EB9D25E3A}"/>
    <cellStyle name="Entrada 2 3 4 2 3" xfId="8043" xr:uid="{89F339E9-A5A9-4038-A3FF-91C38231ED37}"/>
    <cellStyle name="Entrada 2 3 4 2 3 2" xfId="23151" xr:uid="{2791DE57-9D66-4CDF-8ABB-4BA614D0A19A}"/>
    <cellStyle name="Entrada 2 3 4 2 4" xfId="20689" xr:uid="{7EB006AB-F8D2-4694-AD78-222917858BB2}"/>
    <cellStyle name="Entrada 2 3 4 3" xfId="9326" xr:uid="{37AC1876-37CD-4827-9C17-742A07B80B24}"/>
    <cellStyle name="Entrada 2 3 4 3 2" xfId="24434" xr:uid="{9217A5D6-5647-4EE7-97A8-46A1035220DA}"/>
    <cellStyle name="Entrada 2 3 4 4" xfId="14915" xr:uid="{DA469F82-F308-46BB-83E1-AA5B490A593E}"/>
    <cellStyle name="Entrada 2 3 4 4 2" xfId="30023" xr:uid="{82AB947A-AEE9-4E96-A068-4DB09B786817}"/>
    <cellStyle name="Entrada 2 3 4 5" xfId="18052" xr:uid="{82908028-BFBD-42C7-95FA-3495CC4E02D9}"/>
    <cellStyle name="Entrada 2 3 5" xfId="3270" xr:uid="{A3550895-74A6-4A80-8F00-5180F941115F}"/>
    <cellStyle name="Entrada 2 3 5 2" xfId="5907" xr:uid="{3BBE3947-2DFE-442B-ABB6-58AEB7621485}"/>
    <cellStyle name="Entrada 2 3 5 2 2" xfId="12218" xr:uid="{15D6647B-4DCC-4727-9174-28A219CF8700}"/>
    <cellStyle name="Entrada 2 3 5 2 2 2" xfId="27326" xr:uid="{21E6BAC5-2D76-4A9B-9E0D-500FAF6F2235}"/>
    <cellStyle name="Entrada 2 3 5 2 3" xfId="7354" xr:uid="{0E886862-D219-47C4-B740-11475350CD83}"/>
    <cellStyle name="Entrada 2 3 5 2 3 2" xfId="22462" xr:uid="{989D683A-BB32-41E9-A565-14CF295A907B}"/>
    <cellStyle name="Entrada 2 3 5 2 4" xfId="21015" xr:uid="{4478A397-1B40-4BB3-A282-445E82A7B0DC}"/>
    <cellStyle name="Entrada 2 3 5 3" xfId="9652" xr:uid="{55AC82A6-D410-47B4-A1F9-D3FD97493BA7}"/>
    <cellStyle name="Entrada 2 3 5 3 2" xfId="24760" xr:uid="{D09A0C9E-4DEE-4901-A2B5-AD60CE2A5D99}"/>
    <cellStyle name="Entrada 2 3 5 4" xfId="15862" xr:uid="{5C69FEDA-2AB4-4BF0-B949-0C3841B2FC31}"/>
    <cellStyle name="Entrada 2 3 5 4 2" xfId="30970" xr:uid="{49760480-510A-47EE-8E72-E26ECFBCB93A}"/>
    <cellStyle name="Entrada 2 3 5 5" xfId="18378" xr:uid="{F30C98C9-6094-4C7E-BBC2-1FA623579B1D}"/>
    <cellStyle name="Entrada 2 3 6" xfId="3576" xr:uid="{6775D153-712A-4BCD-B252-F122FAE60269}"/>
    <cellStyle name="Entrada 2 3 6 2" xfId="6213" xr:uid="{65ED603B-E8BE-4278-8CE1-9988BFE5023A}"/>
    <cellStyle name="Entrada 2 3 6 2 2" xfId="12524" xr:uid="{F3E99B61-59CB-4387-915D-27B7BB60797A}"/>
    <cellStyle name="Entrada 2 3 6 2 2 2" xfId="27632" xr:uid="{720F99BB-B138-413D-8811-EA0DCA6FE2B3}"/>
    <cellStyle name="Entrada 2 3 6 2 3" xfId="7482" xr:uid="{2FA1FFAD-F37E-42ED-A8BE-9E8E09CB1A3D}"/>
    <cellStyle name="Entrada 2 3 6 2 3 2" xfId="22590" xr:uid="{8D2722D4-A883-46AF-A545-F3B7420FBB29}"/>
    <cellStyle name="Entrada 2 3 6 2 4" xfId="21321" xr:uid="{7AB97289-F195-45CE-A36F-1E793773CFA4}"/>
    <cellStyle name="Entrada 2 3 6 3" xfId="9958" xr:uid="{0A46CB36-B49F-4C4F-B153-423DAD2DFD98}"/>
    <cellStyle name="Entrada 2 3 6 3 2" xfId="25066" xr:uid="{C122BDA3-EBBB-47A8-8B68-2F44B9907FC3}"/>
    <cellStyle name="Entrada 2 3 6 4" xfId="13747" xr:uid="{9B9D5A55-C8C8-44D8-879C-B7FB4648AE32}"/>
    <cellStyle name="Entrada 2 3 6 4 2" xfId="28855" xr:uid="{A9CD9560-4E6F-4B27-AF30-12DD045C44A8}"/>
    <cellStyle name="Entrada 2 3 6 5" xfId="18684" xr:uid="{7A9F3BB6-8263-46F3-A199-C4536E38E953}"/>
    <cellStyle name="Entrada 2 3 7" xfId="3922" xr:uid="{49AA614F-6264-4320-BD0D-0D7A96225324}"/>
    <cellStyle name="Entrada 2 3 7 2" xfId="6559" xr:uid="{C9C11535-A12A-4421-9255-4325596C78BE}"/>
    <cellStyle name="Entrada 2 3 7 2 2" xfId="12870" xr:uid="{8952AD9D-1C1F-4BD5-B2DE-E79124C0DCE2}"/>
    <cellStyle name="Entrada 2 3 7 2 2 2" xfId="27978" xr:uid="{AAC6C2E3-505B-4D82-9D8B-CC0B0D5CEC28}"/>
    <cellStyle name="Entrada 2 3 7 2 3" xfId="16575" xr:uid="{317F638F-3D2D-4BA5-B512-82A50051B584}"/>
    <cellStyle name="Entrada 2 3 7 2 3 2" xfId="31683" xr:uid="{51934460-B984-4886-8D5D-B5FFFDCFDB82}"/>
    <cellStyle name="Entrada 2 3 7 2 4" xfId="21667" xr:uid="{5FC69C1B-946D-42EC-8B16-5956F1B9CC2C}"/>
    <cellStyle name="Entrada 2 3 7 3" xfId="10304" xr:uid="{C2BA39E9-EF2F-41E6-9651-65DCD126D81A}"/>
    <cellStyle name="Entrada 2 3 7 3 2" xfId="25412" xr:uid="{1B97FE55-F12B-49A2-8973-58448064B62C}"/>
    <cellStyle name="Entrada 2 3 7 4" xfId="14749" xr:uid="{FA35512F-E5A4-4BD5-9CE3-F626647D8C5A}"/>
    <cellStyle name="Entrada 2 3 7 4 2" xfId="29857" xr:uid="{C1F36F7F-585D-40B7-B995-7DE1418031F1}"/>
    <cellStyle name="Entrada 2 3 7 5" xfId="19030" xr:uid="{16F0A3B6-86CE-4EB2-9C89-F97AD016C7C7}"/>
    <cellStyle name="Entrada 2 3 8" xfId="4487" xr:uid="{F22B589D-36F5-4AFC-B99E-0834693F6AF4}"/>
    <cellStyle name="Entrada 2 3 8 2" xfId="10869" xr:uid="{7D82984D-0CC6-4F9A-ABC5-D1F07ADCA693}"/>
    <cellStyle name="Entrada 2 3 8 2 2" xfId="25977" xr:uid="{E686BB52-0E82-4E7D-96E2-D50066492E81}"/>
    <cellStyle name="Entrada 2 3 8 3" xfId="15232" xr:uid="{1E38D816-12F1-4C9A-B424-279D17781828}"/>
    <cellStyle name="Entrada 2 3 8 3 2" xfId="30340" xr:uid="{4916B7EA-296B-455A-920C-4BBBC9F85C40}"/>
    <cellStyle name="Entrada 2 3 8 4" xfId="19595" xr:uid="{B4A41875-43F2-4DC8-8C00-BA20E556E668}"/>
    <cellStyle name="Entrada 2 3 9" xfId="8351" xr:uid="{1EA743AC-9C44-4CCC-9C76-E4CBC249D1C9}"/>
    <cellStyle name="Entrada 2 3 9 2" xfId="23459" xr:uid="{C8A248D9-40C9-40E1-971B-8B9E82C24FD4}"/>
    <cellStyle name="Entrada 2 4" xfId="2087" xr:uid="{73A9F604-F861-447F-9230-AB64EE065F8F}"/>
    <cellStyle name="Entrada 2 4 10" xfId="13937" xr:uid="{CE1DF2D8-905B-4957-8A61-121EBA499E08}"/>
    <cellStyle name="Entrada 2 4 10 2" xfId="29045" xr:uid="{719C7722-722E-4F32-9FE6-4492DE2342C2}"/>
    <cellStyle name="Entrada 2 4 11" xfId="13521" xr:uid="{2C2B4392-020D-41A4-9E92-DE84C1D29C1D}"/>
    <cellStyle name="Entrada 2 4 11 2" xfId="28629" xr:uid="{18A25995-7BEC-49D8-82D6-40FDC990E382}"/>
    <cellStyle name="Entrada 2 4 12" xfId="17312" xr:uid="{AA14ADF4-DF13-4D97-ADF5-07F458B99C54}"/>
    <cellStyle name="Entrada 2 4 2" xfId="2577" xr:uid="{7BC04568-D207-449D-B476-A23653EE0190}"/>
    <cellStyle name="Entrada 2 4 2 2" xfId="5214" xr:uid="{37AD7E43-EAEE-4899-9ABA-A462A74A8E95}"/>
    <cellStyle name="Entrada 2 4 2 2 2" xfId="11578" xr:uid="{C9B949A8-A1A7-4FAE-BEA8-E5C282AE4222}"/>
    <cellStyle name="Entrada 2 4 2 2 2 2" xfId="26686" xr:uid="{544A7B73-DE27-48E8-9B8E-C5AC7BFC4C42}"/>
    <cellStyle name="Entrada 2 4 2 2 3" xfId="15955" xr:uid="{718C1ADF-AE3C-4D87-83B0-EA4EC6AA1156}"/>
    <cellStyle name="Entrada 2 4 2 2 3 2" xfId="31063" xr:uid="{22FBF906-BE8C-4024-BFC3-6535EB87CD2F}"/>
    <cellStyle name="Entrada 2 4 2 2 4" xfId="20322" xr:uid="{89423E1A-5AEC-420B-AE8F-5A69524C848C}"/>
    <cellStyle name="Entrada 2 4 2 3" xfId="9044" xr:uid="{E49BCE91-A024-483B-A911-DFB60553F4A0}"/>
    <cellStyle name="Entrada 2 4 2 3 2" xfId="24152" xr:uid="{85A2E327-3C08-4951-AC40-610E40650F99}"/>
    <cellStyle name="Entrada 2 4 2 4" xfId="14642" xr:uid="{FB42C3F0-9274-4A29-801F-2CB8820299D0}"/>
    <cellStyle name="Entrada 2 4 2 4 2" xfId="29750" xr:uid="{4344D218-75D2-4C27-A631-7066A14AA3E7}"/>
    <cellStyle name="Entrada 2 4 2 5" xfId="16321" xr:uid="{C6C0B6D7-5E75-48E7-8D30-F9F237FA61D5}"/>
    <cellStyle name="Entrada 2 4 2 5 2" xfId="31429" xr:uid="{69FDE4C5-6A0C-4E6F-A69C-1E355FD03215}"/>
    <cellStyle name="Entrada 2 4 2 6" xfId="17685" xr:uid="{30664C99-D90D-477D-AE73-364300F7C3BD}"/>
    <cellStyle name="Entrada 2 4 3" xfId="2847" xr:uid="{613872C2-31D3-4C9E-9708-B835964FD759}"/>
    <cellStyle name="Entrada 2 4 3 2" xfId="5484" xr:uid="{2C66A62B-E4BC-48AD-9ECA-C61B494D9379}"/>
    <cellStyle name="Entrada 2 4 3 2 2" xfId="16237" xr:uid="{2ECB203C-B6C4-4F07-9762-1E348A577FA7}"/>
    <cellStyle name="Entrada 2 4 3 2 2 2" xfId="31345" xr:uid="{ADCC6A48-2359-48A3-8B32-4821F19D7FB5}"/>
    <cellStyle name="Entrada 2 4 3 2 3" xfId="20592" xr:uid="{432030F5-1AA1-407C-82BE-35150549E925}"/>
    <cellStyle name="Entrada 2 4 3 3" xfId="14130" xr:uid="{D2FE6876-68E1-44F3-BF35-C746C92485D5}"/>
    <cellStyle name="Entrada 2 4 3 3 2" xfId="29238" xr:uid="{36B5FA49-8261-4A10-9D77-41B26940192F}"/>
    <cellStyle name="Entrada 2 4 3 4" xfId="17955" xr:uid="{CA8778DC-D62F-4BFA-9C06-66A733BFF2A2}"/>
    <cellStyle name="Entrada 2 4 4" xfId="3150" xr:uid="{B57703DA-4B5D-4506-BEF3-F5227545208E}"/>
    <cellStyle name="Entrada 2 4 4 2" xfId="5787" xr:uid="{9334025C-4C93-49F0-A59F-11578BBCF6E0}"/>
    <cellStyle name="Entrada 2 4 4 2 2" xfId="12098" xr:uid="{DDC644CA-7961-464D-B71B-4FCD246AEA1A}"/>
    <cellStyle name="Entrada 2 4 4 2 2 2" xfId="27206" xr:uid="{6A26B94F-D777-4126-80B0-3E16B66CD3C3}"/>
    <cellStyle name="Entrada 2 4 4 2 3" xfId="14767" xr:uid="{B53DF232-02B6-45D6-BB58-B610DBF69E96}"/>
    <cellStyle name="Entrada 2 4 4 2 3 2" xfId="29875" xr:uid="{B4E21457-A48D-4477-85DD-BABD85232777}"/>
    <cellStyle name="Entrada 2 4 4 2 4" xfId="20895" xr:uid="{B05A7E05-3376-4176-9128-22FE35D2E551}"/>
    <cellStyle name="Entrada 2 4 4 3" xfId="9532" xr:uid="{036E9085-F4DE-4229-8B73-C43254181024}"/>
    <cellStyle name="Entrada 2 4 4 3 2" xfId="24640" xr:uid="{039F59B8-F792-4200-9F75-D1F7C005F84F}"/>
    <cellStyle name="Entrada 2 4 4 4" xfId="14576" xr:uid="{0EC66183-2B97-4B81-8687-B4EB8D2195AD}"/>
    <cellStyle name="Entrada 2 4 4 4 2" xfId="29684" xr:uid="{4A799F25-61E8-44D1-A7A4-2E98AC671ECF}"/>
    <cellStyle name="Entrada 2 4 4 5" xfId="18258" xr:uid="{F473C9AF-7705-4362-85FC-85803C41837F}"/>
    <cellStyle name="Entrada 2 4 5" xfId="3476" xr:uid="{6374CF2D-B78F-4370-85DC-5CA656FDB60D}"/>
    <cellStyle name="Entrada 2 4 5 2" xfId="6113" xr:uid="{A45BEF10-8D28-47C9-9DAF-B07D34B3A7F0}"/>
    <cellStyle name="Entrada 2 4 5 2 2" xfId="12424" xr:uid="{3E12D7B5-0BBA-4878-B2D3-1058939414AA}"/>
    <cellStyle name="Entrada 2 4 5 2 2 2" xfId="27532" xr:uid="{055637F4-8CD0-486A-A602-4D72F0BA49C3}"/>
    <cellStyle name="Entrada 2 4 5 2 3" xfId="8020" xr:uid="{E661304C-C4BE-4CF2-B478-2D3C4FE546C7}"/>
    <cellStyle name="Entrada 2 4 5 2 3 2" xfId="23128" xr:uid="{EF147CEC-08DF-40C7-8414-05DF9E277217}"/>
    <cellStyle name="Entrada 2 4 5 2 4" xfId="21221" xr:uid="{D6701772-04F5-47E0-B5B1-B0F49AE52445}"/>
    <cellStyle name="Entrada 2 4 5 3" xfId="9858" xr:uid="{86D66F55-224B-44C7-8E88-91951F61BBF4}"/>
    <cellStyle name="Entrada 2 4 5 3 2" xfId="24966" xr:uid="{1C38BDD6-B5B3-4462-AEC6-F6AA4E06C01C}"/>
    <cellStyle name="Entrada 2 4 5 4" xfId="16226" xr:uid="{CB6BFF32-A674-4F60-BE72-E12C238E6550}"/>
    <cellStyle name="Entrada 2 4 5 4 2" xfId="31334" xr:uid="{ABD15151-016A-49B9-B832-C4182565FB52}"/>
    <cellStyle name="Entrada 2 4 5 5" xfId="18584" xr:uid="{816007B2-964B-46EA-88E1-E56AA9D19BAF}"/>
    <cellStyle name="Entrada 2 4 6" xfId="3782" xr:uid="{D92F189A-776F-481C-9546-485528F6F4B9}"/>
    <cellStyle name="Entrada 2 4 6 2" xfId="6419" xr:uid="{B00E52AF-737E-4BC1-83D3-BCA1488EEB1E}"/>
    <cellStyle name="Entrada 2 4 6 2 2" xfId="12730" xr:uid="{92980BA6-BC9D-4FD1-9C60-0802A2B32C7D}"/>
    <cellStyle name="Entrada 2 4 6 2 2 2" xfId="27838" xr:uid="{1D0D15F5-AC2E-4C3F-9B1B-B871EA08729A}"/>
    <cellStyle name="Entrada 2 4 6 2 3" xfId="14747" xr:uid="{13550F2C-C7DF-4345-933F-B66468CD144F}"/>
    <cellStyle name="Entrada 2 4 6 2 3 2" xfId="29855" xr:uid="{506B2A91-FAA2-46B3-9A4D-EA542B56378C}"/>
    <cellStyle name="Entrada 2 4 6 2 4" xfId="21527" xr:uid="{2A1091BF-6DAC-47D7-9686-203D4D37C9ED}"/>
    <cellStyle name="Entrada 2 4 6 3" xfId="10164" xr:uid="{F5ECCF08-7DA9-4033-B46F-DA4FA7181BEC}"/>
    <cellStyle name="Entrada 2 4 6 3 2" xfId="25272" xr:uid="{92AC3F6D-6E55-4EC4-B21D-07AA19B83968}"/>
    <cellStyle name="Entrada 2 4 6 4" xfId="14948" xr:uid="{92E6397F-3ECE-478D-8AE7-B93527AFCD86}"/>
    <cellStyle name="Entrada 2 4 6 4 2" xfId="30056" xr:uid="{ADDE8753-EFCF-4CB6-91C7-4657BB4231B5}"/>
    <cellStyle name="Entrada 2 4 6 5" xfId="18890" xr:uid="{D0220D63-B519-4DBF-B633-3CE10E41A5E2}"/>
    <cellStyle name="Entrada 2 4 7" xfId="4159" xr:uid="{991CE98A-BB73-4530-8562-84950C037419}"/>
    <cellStyle name="Entrada 2 4 7 2" xfId="6796" xr:uid="{217BD24B-6CDF-456E-8A58-F5F364CC0D83}"/>
    <cellStyle name="Entrada 2 4 7 2 2" xfId="13107" xr:uid="{13A36403-64E4-44CE-807B-DF0789923B3B}"/>
    <cellStyle name="Entrada 2 4 7 2 2 2" xfId="28215" xr:uid="{BB71172A-76B8-46BA-BACD-936B0F4438B1}"/>
    <cellStyle name="Entrada 2 4 7 2 3" xfId="16781" xr:uid="{99797AA1-0445-48CE-9BCE-6B6893A8882C}"/>
    <cellStyle name="Entrada 2 4 7 2 3 2" xfId="31889" xr:uid="{25F8C5F6-5A22-40FD-9B44-3A0C922AE6FC}"/>
    <cellStyle name="Entrada 2 4 7 2 4" xfId="21904" xr:uid="{C66B10BB-4F4B-4F91-81AB-F1C7F67B9EC5}"/>
    <cellStyle name="Entrada 2 4 7 3" xfId="10541" xr:uid="{834580F7-E328-4E61-B9EF-9C0813386D99}"/>
    <cellStyle name="Entrada 2 4 7 3 2" xfId="25649" xr:uid="{54BC914D-D16B-4684-8765-D2C4BFD0B6F4}"/>
    <cellStyle name="Entrada 2 4 7 4" xfId="15209" xr:uid="{36BBEA70-B5E1-485E-8CCF-26979FDDE3BF}"/>
    <cellStyle name="Entrada 2 4 7 4 2" xfId="30317" xr:uid="{BB9C90DE-19BD-4B38-AC61-0083F893D33A}"/>
    <cellStyle name="Entrada 2 4 7 5" xfId="19267" xr:uid="{B2DC2F99-C859-45C9-A02F-93D706016429}"/>
    <cellStyle name="Entrada 2 4 8" xfId="4724" xr:uid="{68D206E9-3CFB-4B26-BA43-F229ED38C57A}"/>
    <cellStyle name="Entrada 2 4 8 2" xfId="11106" xr:uid="{A0BA4E50-E728-4EC3-8D51-FEE546A961C0}"/>
    <cellStyle name="Entrada 2 4 8 2 2" xfId="26214" xr:uid="{71990C89-8C7A-4222-B592-FCCFF5E352C5}"/>
    <cellStyle name="Entrada 2 4 8 3" xfId="15398" xr:uid="{07B5B07F-DCEE-44CF-A0E6-0D56F65A99A3}"/>
    <cellStyle name="Entrada 2 4 8 3 2" xfId="30506" xr:uid="{EA5DEBD3-60F8-461F-930F-640C51D28AEF}"/>
    <cellStyle name="Entrada 2 4 8 4" xfId="19832" xr:uid="{34AFD299-DAF6-4860-B56F-851991CB08FA}"/>
    <cellStyle name="Entrada 2 4 9" xfId="8585" xr:uid="{AB28E707-DE09-4B16-81D1-C09B6C994AF7}"/>
    <cellStyle name="Entrada 2 4 9 2" xfId="23693" xr:uid="{4A105267-47D2-4CCE-824D-9BAFDA026434}"/>
    <cellStyle name="Entrada 2 5" xfId="2034" xr:uid="{A188DA1C-0EEA-4C3B-ABF6-5341553B6CFE}"/>
    <cellStyle name="Entrada 2 5 10" xfId="7226" xr:uid="{5B0854EB-8071-4A5D-A906-887BC4F54A72}"/>
    <cellStyle name="Entrada 2 5 10 2" xfId="22334" xr:uid="{49F354EC-95B2-4473-AE23-DFEAFE91131D}"/>
    <cellStyle name="Entrada 2 5 11" xfId="17259" xr:uid="{E998A85F-C8EF-4AC6-84B6-860760611975}"/>
    <cellStyle name="Entrada 2 5 2" xfId="2794" xr:uid="{6F8911FB-6DB7-45E4-9878-D4460B868CF4}"/>
    <cellStyle name="Entrada 2 5 2 2" xfId="5431" xr:uid="{636F70C9-C9ED-426A-A084-D57207335B24}"/>
    <cellStyle name="Entrada 2 5 2 2 2" xfId="16464" xr:uid="{725F8A82-4E13-4EC1-986A-063AD0364732}"/>
    <cellStyle name="Entrada 2 5 2 2 2 2" xfId="31572" xr:uid="{CC0C9E43-DEE4-4749-BF39-ABC1D06958E0}"/>
    <cellStyle name="Entrada 2 5 2 2 3" xfId="20539" xr:uid="{BDDDCCF2-7BC0-4416-9E5F-3712C64C2E45}"/>
    <cellStyle name="Entrada 2 5 2 3" xfId="13556" xr:uid="{35A76A8F-CD7E-43B8-8680-74FFD180B99E}"/>
    <cellStyle name="Entrada 2 5 2 3 2" xfId="28664" xr:uid="{59EF3D12-4F1A-440B-A137-BC102A40AEC2}"/>
    <cellStyle name="Entrada 2 5 2 4" xfId="17902" xr:uid="{5BCE7EA0-AB37-4E61-917B-A4A42C079907}"/>
    <cellStyle name="Entrada 2 5 3" xfId="3097" xr:uid="{9B0B078B-37ED-4260-A280-F5CEBFA31701}"/>
    <cellStyle name="Entrada 2 5 3 2" xfId="5734" xr:uid="{EA1B1910-FA72-4BCB-BC9E-F3B1055FF383}"/>
    <cellStyle name="Entrada 2 5 3 2 2" xfId="12045" xr:uid="{CC103D54-F58C-42C5-89F5-E96F2261B3A1}"/>
    <cellStyle name="Entrada 2 5 3 2 2 2" xfId="27153" xr:uid="{FBF17393-6D87-4CEC-B71C-4DBAED142FA0}"/>
    <cellStyle name="Entrada 2 5 3 2 3" xfId="7369" xr:uid="{E6B05AB5-011B-445C-8881-6D952D2660F2}"/>
    <cellStyle name="Entrada 2 5 3 2 3 2" xfId="22477" xr:uid="{E878283C-D982-4CF6-A1F8-AF15E712501A}"/>
    <cellStyle name="Entrada 2 5 3 2 4" xfId="20842" xr:uid="{0B19E456-4188-4745-9BF9-F6E6A610DDB7}"/>
    <cellStyle name="Entrada 2 5 3 3" xfId="9479" xr:uid="{B972D5E0-933C-4DDE-80BA-FFAEFA5AE348}"/>
    <cellStyle name="Entrada 2 5 3 3 2" xfId="24587" xr:uid="{232CBA50-5B2E-4073-847A-93CEB368AEE7}"/>
    <cellStyle name="Entrada 2 5 3 4" xfId="16564" xr:uid="{8A28ED3E-F664-4AB6-9EA1-EEF260B6496E}"/>
    <cellStyle name="Entrada 2 5 3 4 2" xfId="31672" xr:uid="{EDA68DE5-6BDA-465A-94EE-8E819BFDBDE1}"/>
    <cellStyle name="Entrada 2 5 3 5" xfId="18205" xr:uid="{3037EB62-F4AF-4C42-BA41-FA77B706E4EE}"/>
    <cellStyle name="Entrada 2 5 4" xfId="3423" xr:uid="{46FD3795-F39A-4C08-9197-35ACCFD1B467}"/>
    <cellStyle name="Entrada 2 5 4 2" xfId="6060" xr:uid="{B982D060-45D2-4E1B-83A6-3910A85E02AA}"/>
    <cellStyle name="Entrada 2 5 4 2 2" xfId="12371" xr:uid="{E1969290-558F-487E-AD61-4B35FC19BEA5}"/>
    <cellStyle name="Entrada 2 5 4 2 2 2" xfId="27479" xr:uid="{C75EB86C-AEBB-47F1-A89E-8350B3C5BE23}"/>
    <cellStyle name="Entrada 2 5 4 2 3" xfId="13732" xr:uid="{B2873B6F-8D4B-4137-ADEA-44A872AC8C94}"/>
    <cellStyle name="Entrada 2 5 4 2 3 2" xfId="28840" xr:uid="{6EB7C932-D5B6-40E4-B1F2-6600A502FE86}"/>
    <cellStyle name="Entrada 2 5 4 2 4" xfId="21168" xr:uid="{AF2D4A0C-D510-4383-A4FB-2031348CC11C}"/>
    <cellStyle name="Entrada 2 5 4 3" xfId="9805" xr:uid="{88AAFC04-AE9C-44CB-A990-2D9A21CC2330}"/>
    <cellStyle name="Entrada 2 5 4 3 2" xfId="24913" xr:uid="{58730219-DE90-4013-BC7D-834D4CD27A69}"/>
    <cellStyle name="Entrada 2 5 4 4" xfId="14541" xr:uid="{7F2DFE4F-5E4D-46F3-BB5F-A58CD13DBEF2}"/>
    <cellStyle name="Entrada 2 5 4 4 2" xfId="29649" xr:uid="{C4D1C41E-F8DF-42A2-A7C5-A5871F94F317}"/>
    <cellStyle name="Entrada 2 5 4 5" xfId="18531" xr:uid="{35BB6123-EC55-4422-ACD7-8C59DB99023E}"/>
    <cellStyle name="Entrada 2 5 5" xfId="3729" xr:uid="{50574231-DDFE-4F96-8487-0C85BA235959}"/>
    <cellStyle name="Entrada 2 5 5 2" xfId="6366" xr:uid="{C0641300-1865-4FF0-8984-A5B5075F1642}"/>
    <cellStyle name="Entrada 2 5 5 2 2" xfId="12677" xr:uid="{ED092779-1A8E-4AC2-AC1A-90A5CC2D2B94}"/>
    <cellStyle name="Entrada 2 5 5 2 2 2" xfId="27785" xr:uid="{FD63679A-7D4A-4744-B290-DBC198D6C266}"/>
    <cellStyle name="Entrada 2 5 5 2 3" xfId="7633" xr:uid="{9C64A23D-6431-4A84-8E20-A650B2D6CB55}"/>
    <cellStyle name="Entrada 2 5 5 2 3 2" xfId="22741" xr:uid="{83EFA7C4-DF26-4664-8B94-B14A6F53077B}"/>
    <cellStyle name="Entrada 2 5 5 2 4" xfId="21474" xr:uid="{6F7A4DFB-7762-49D9-8B9D-42E11B148600}"/>
    <cellStyle name="Entrada 2 5 5 3" xfId="10111" xr:uid="{FC620C6B-5E85-4FF2-8E18-E6BDDB5180D0}"/>
    <cellStyle name="Entrada 2 5 5 3 2" xfId="25219" xr:uid="{6D3B719F-9F7E-4B34-994B-3B2F3CD1DD9A}"/>
    <cellStyle name="Entrada 2 5 5 4" xfId="16541" xr:uid="{AE0D1B0A-896F-4976-A6E9-E1A24FD4637C}"/>
    <cellStyle name="Entrada 2 5 5 4 2" xfId="31649" xr:uid="{4E4624D2-E5CC-45AC-9B8E-087CB6A322DA}"/>
    <cellStyle name="Entrada 2 5 5 5" xfId="18837" xr:uid="{E2417217-BAC9-4891-B496-F8CD4B1B7D81}"/>
    <cellStyle name="Entrada 2 5 6" xfId="4106" xr:uid="{2EBCC9A4-3947-4EC8-A9FF-6494C9603ACB}"/>
    <cellStyle name="Entrada 2 5 6 2" xfId="6743" xr:uid="{176652EE-F32F-4212-9734-23A73F7F3465}"/>
    <cellStyle name="Entrada 2 5 6 2 2" xfId="13054" xr:uid="{4D3DFB87-CE8B-42F8-808F-22DA7A7913E1}"/>
    <cellStyle name="Entrada 2 5 6 2 2 2" xfId="28162" xr:uid="{41256380-0B50-4053-8284-039DB62553DB}"/>
    <cellStyle name="Entrada 2 5 6 2 3" xfId="16728" xr:uid="{9A2A3CB7-75E9-4817-A1B6-77365CBD1FE1}"/>
    <cellStyle name="Entrada 2 5 6 2 3 2" xfId="31836" xr:uid="{5F90B1F1-5346-4ADC-88DE-96DFFEB62FA8}"/>
    <cellStyle name="Entrada 2 5 6 2 4" xfId="21851" xr:uid="{EB049D4A-41CD-49D2-9B82-20952494620F}"/>
    <cellStyle name="Entrada 2 5 6 3" xfId="10488" xr:uid="{FD0DEFF7-2F5C-47C6-B046-4AA24B419980}"/>
    <cellStyle name="Entrada 2 5 6 3 2" xfId="25596" xr:uid="{6D5BEC0D-7EF2-4987-9DB4-17037407B1A8}"/>
    <cellStyle name="Entrada 2 5 6 4" xfId="8153" xr:uid="{E996E850-D03F-48BB-A005-5D90D47D437B}"/>
    <cellStyle name="Entrada 2 5 6 4 2" xfId="23261" xr:uid="{BE139838-806E-45CB-8C35-93767EFEAC2B}"/>
    <cellStyle name="Entrada 2 5 6 5" xfId="19214" xr:uid="{A15433BA-C37E-479A-B14C-1C0A9FB57CAD}"/>
    <cellStyle name="Entrada 2 5 7" xfId="4671" xr:uid="{5B3AD3B1-B802-482E-B86D-8E26E1AE9988}"/>
    <cellStyle name="Entrada 2 5 7 2" xfId="11053" xr:uid="{373F4F0A-C20A-425F-86A4-115C15E90449}"/>
    <cellStyle name="Entrada 2 5 7 2 2" xfId="26161" xr:uid="{6A64DA4A-AD00-4B4E-A9A6-A7E5B22C48AE}"/>
    <cellStyle name="Entrada 2 5 7 3" xfId="14463" xr:uid="{84ED35ED-DCBF-4B66-9F60-0B142DB28D94}"/>
    <cellStyle name="Entrada 2 5 7 3 2" xfId="29571" xr:uid="{DDC308BE-C3FC-4514-8416-A3FFEE47FCEE}"/>
    <cellStyle name="Entrada 2 5 7 4" xfId="19779" xr:uid="{CF9EE7F7-41DE-4798-86A1-3AB4209FC14F}"/>
    <cellStyle name="Entrada 2 5 8" xfId="8532" xr:uid="{2A35F0D7-F496-4A38-8C45-28C65F9F728F}"/>
    <cellStyle name="Entrada 2 5 8 2" xfId="23640" xr:uid="{F97A4B63-0AFC-45EA-851D-390356E31B4D}"/>
    <cellStyle name="Entrada 2 5 9" xfId="11807" xr:uid="{C0D38DE7-2911-4AC0-935B-459DF5D965A1}"/>
    <cellStyle name="Entrada 2 5 9 2" xfId="26915" xr:uid="{4E47ADE3-EAF8-4FC5-A2EC-F7B2D0A5108D}"/>
    <cellStyle name="Entrada 3" xfId="1152" xr:uid="{00000000-0005-0000-0000-000082040000}"/>
    <cellStyle name="Entrada 3 2" xfId="1868" xr:uid="{466F863F-EF6F-4C93-B25A-6133960585E6}"/>
    <cellStyle name="Entrada 3 2 10" xfId="8369" xr:uid="{E2AF21F7-3622-414E-984B-77028F593834}"/>
    <cellStyle name="Entrada 3 2 10 2" xfId="23477" xr:uid="{23A1E93C-BFA5-4C1C-97A5-87D31F03EB02}"/>
    <cellStyle name="Entrada 3 2 11" xfId="16188" xr:uid="{E8380923-85F7-43B7-A638-B0D673303501}"/>
    <cellStyle name="Entrada 3 2 11 2" xfId="31296" xr:uid="{03253ADA-5894-420A-9A33-F09008AB3F76}"/>
    <cellStyle name="Entrada 3 2 12" xfId="13792" xr:uid="{0A5D9E2B-388D-4D35-9878-7B9836D08632}"/>
    <cellStyle name="Entrada 3 2 12 2" xfId="28900" xr:uid="{0B2A0C2F-FC00-4A2D-AEA8-A6AD00338530}"/>
    <cellStyle name="Entrada 3 2 13" xfId="17093" xr:uid="{ECAEC4F3-62D0-4E92-9F82-D5E689B035C7}"/>
    <cellStyle name="Entrada 3 2 2" xfId="2428" xr:uid="{5BD4A3A0-DAAE-4447-8156-360DB7AD11D5}"/>
    <cellStyle name="Entrada 3 2 2 2" xfId="5065" xr:uid="{4ADAF631-6FBA-41F6-818F-9F7E0F92DE33}"/>
    <cellStyle name="Entrada 3 2 2 2 2" xfId="11429" xr:uid="{EA746D2C-0673-440F-945C-F6596032A15F}"/>
    <cellStyle name="Entrada 3 2 2 2 2 2" xfId="26537" xr:uid="{42FD364E-BDAB-404C-9637-68579ED0E472}"/>
    <cellStyle name="Entrada 3 2 2 2 3" xfId="14985" xr:uid="{482EE92D-4422-4F86-8DBF-EBD6C16B7C7B}"/>
    <cellStyle name="Entrada 3 2 2 2 3 2" xfId="30093" xr:uid="{92012A32-8786-4580-BB98-8E497BA2DBAF}"/>
    <cellStyle name="Entrada 3 2 2 2 4" xfId="20173" xr:uid="{0F5B74AB-DB25-4FAC-A96E-82D0C9E98698}"/>
    <cellStyle name="Entrada 3 2 2 3" xfId="8895" xr:uid="{BEF471A5-CD3C-4B89-8EEB-41E5D9EB17F8}"/>
    <cellStyle name="Entrada 3 2 2 3 2" xfId="24003" xr:uid="{C6FD5A26-B293-4552-83DD-656440AF9D5C}"/>
    <cellStyle name="Entrada 3 2 3" xfId="2192" xr:uid="{EA88567A-8089-4426-9C69-41E27FDCBE21}"/>
    <cellStyle name="Entrada 3 2 3 2" xfId="4829" xr:uid="{DB916FF2-4970-4B2F-8672-87E9DCCD5890}"/>
    <cellStyle name="Entrada 3 2 3 2 2" xfId="13880" xr:uid="{63E4B655-E50A-43E1-AA9D-1C73B0B310D0}"/>
    <cellStyle name="Entrada 3 2 3 2 2 2" xfId="28988" xr:uid="{F5487693-5ADB-43DD-8D6B-2FB9F16CC3AC}"/>
    <cellStyle name="Entrada 3 2 3 2 3" xfId="19937" xr:uid="{8DED0039-3CF4-4895-88F9-DDACC21CD043}"/>
    <cellStyle name="Entrada 3 2 3 3" xfId="16046" xr:uid="{02DCB2E4-EDC0-46A7-B4C6-E62E7C4AFD1E}"/>
    <cellStyle name="Entrada 3 2 3 3 2" xfId="31154" xr:uid="{8D73F6A5-673E-42C8-AE1E-154CC10B2DDC}"/>
    <cellStyle name="Entrada 3 2 3 4" xfId="17417" xr:uid="{891E5D5B-026A-4977-9797-001A23C57870}"/>
    <cellStyle name="Entrada 3 2 4" xfId="2962" xr:uid="{9ED21074-D771-460B-BD9A-A409962694D8}"/>
    <cellStyle name="Entrada 3 2 4 2" xfId="5599" xr:uid="{937CE242-A8F1-4BF1-965A-D9896806F942}"/>
    <cellStyle name="Entrada 3 2 4 2 2" xfId="11910" xr:uid="{1BA71A5B-8B71-416A-8BD7-A4AA1DB23684}"/>
    <cellStyle name="Entrada 3 2 4 2 2 2" xfId="27018" xr:uid="{9986C2E2-2034-4161-A270-994AAB45E95A}"/>
    <cellStyle name="Entrada 3 2 4 2 3" xfId="14026" xr:uid="{998A71D1-0279-4076-A816-31DF4F57E208}"/>
    <cellStyle name="Entrada 3 2 4 2 3 2" xfId="29134" xr:uid="{B55204ED-DBA7-4935-9339-4C8129C6E5B0}"/>
    <cellStyle name="Entrada 3 2 4 2 4" xfId="20707" xr:uid="{736D7619-CED9-43CD-9692-916FC3D206B3}"/>
    <cellStyle name="Entrada 3 2 4 3" xfId="9344" xr:uid="{81BBE421-3746-4C59-AC7F-4E39F2FBF829}"/>
    <cellStyle name="Entrada 3 2 4 3 2" xfId="24452" xr:uid="{8D7D4037-C092-4165-BF22-712CA9CA2B47}"/>
    <cellStyle name="Entrada 3 2 4 4" xfId="7541" xr:uid="{D5A4C6B6-B8C4-47EC-9120-3FF1FD264B74}"/>
    <cellStyle name="Entrada 3 2 4 4 2" xfId="22649" xr:uid="{D1C6A4C8-74A2-4327-97B6-3502D923DE48}"/>
    <cellStyle name="Entrada 3 2 4 5" xfId="18070" xr:uid="{A3FD90EC-22DA-42BB-B3D4-BEE27F7B5218}"/>
    <cellStyle name="Entrada 3 2 5" xfId="3288" xr:uid="{7DEE51E9-A6D5-4DC9-A735-CE77962A4FC5}"/>
    <cellStyle name="Entrada 3 2 5 2" xfId="5925" xr:uid="{8BE45EA5-FBE5-4269-B4A3-1D92A989CF5F}"/>
    <cellStyle name="Entrada 3 2 5 2 2" xfId="12236" xr:uid="{020CDADE-FBA1-4972-8BCB-D3BCAC6A5852}"/>
    <cellStyle name="Entrada 3 2 5 2 2 2" xfId="27344" xr:uid="{57DDF875-0C6D-42CF-969B-A816E9E8004F}"/>
    <cellStyle name="Entrada 3 2 5 2 3" xfId="14456" xr:uid="{BCE7DBE3-0EEE-4D6A-B116-9D387877B950}"/>
    <cellStyle name="Entrada 3 2 5 2 3 2" xfId="29564" xr:uid="{28A55337-D8CF-4E33-B1DE-130DE0046433}"/>
    <cellStyle name="Entrada 3 2 5 2 4" xfId="21033" xr:uid="{4D010F5D-81F4-467F-A30A-15A185B3C1BC}"/>
    <cellStyle name="Entrada 3 2 5 3" xfId="9670" xr:uid="{30CF306B-453D-4A60-B3A6-48F87EEEA9D0}"/>
    <cellStyle name="Entrada 3 2 5 3 2" xfId="24778" xr:uid="{7251336F-1D1E-4BA7-99AB-C4BCA39BD03D}"/>
    <cellStyle name="Entrada 3 2 5 4" xfId="14585" xr:uid="{9FACA918-BEE4-4660-BB21-4E3FEA7805AB}"/>
    <cellStyle name="Entrada 3 2 5 4 2" xfId="29693" xr:uid="{6D48A7EB-14D1-4340-BA7B-86DB65F77415}"/>
    <cellStyle name="Entrada 3 2 5 5" xfId="18396" xr:uid="{89E6B440-DB18-4DFD-B3B0-CFE265C0DBB5}"/>
    <cellStyle name="Entrada 3 2 6" xfId="3594" xr:uid="{1501A58D-E4B2-423D-9CAE-F14BA83FDE81}"/>
    <cellStyle name="Entrada 3 2 6 2" xfId="6231" xr:uid="{FF066E73-510D-4349-9B86-CF3E7A83E9F2}"/>
    <cellStyle name="Entrada 3 2 6 2 2" xfId="12542" xr:uid="{93DD8192-3653-475A-949C-2F7A0A02506D}"/>
    <cellStyle name="Entrada 3 2 6 2 2 2" xfId="27650" xr:uid="{12D17682-027C-4403-9468-AC19CB2BF46C}"/>
    <cellStyle name="Entrada 3 2 6 2 3" xfId="13353" xr:uid="{4C29BC5E-5CBD-4AD8-88A9-CDAD43F42954}"/>
    <cellStyle name="Entrada 3 2 6 2 3 2" xfId="28461" xr:uid="{F37451FC-B639-4B67-A6B2-0987919EF343}"/>
    <cellStyle name="Entrada 3 2 6 2 4" xfId="21339" xr:uid="{228A4735-FBAB-40D4-916A-868F59A26072}"/>
    <cellStyle name="Entrada 3 2 6 3" xfId="9976" xr:uid="{7D4AB639-6D30-47EC-821C-A76101B5B3F8}"/>
    <cellStyle name="Entrada 3 2 6 3 2" xfId="25084" xr:uid="{A0504DF2-9C7C-4831-A225-4A216BE5AFE6}"/>
    <cellStyle name="Entrada 3 2 6 4" xfId="8466" xr:uid="{6A32295B-A5C4-4460-B637-D2FC70CCDF9A}"/>
    <cellStyle name="Entrada 3 2 6 4 2" xfId="23574" xr:uid="{84F58749-74C8-4B3C-8116-7543BFD4EE1F}"/>
    <cellStyle name="Entrada 3 2 6 5" xfId="18702" xr:uid="{CC7C5494-BCB9-4C7B-AA49-4E9A25F028B8}"/>
    <cellStyle name="Entrada 3 2 7" xfId="3940" xr:uid="{04E1FB01-C02A-41CA-B04B-7A46EE6CC28C}"/>
    <cellStyle name="Entrada 3 2 7 2" xfId="6577" xr:uid="{4610A6EE-658F-4CB2-AA92-BB1631A68515}"/>
    <cellStyle name="Entrada 3 2 7 2 2" xfId="12888" xr:uid="{4F444288-8461-4E17-A36D-EA36C987D7A6}"/>
    <cellStyle name="Entrada 3 2 7 2 2 2" xfId="27996" xr:uid="{D7C0366A-0FD3-44C1-8AE7-9DBABB8AE303}"/>
    <cellStyle name="Entrada 3 2 7 2 3" xfId="16593" xr:uid="{A081326E-28FD-4AEC-AA2B-66153A7611B3}"/>
    <cellStyle name="Entrada 3 2 7 2 3 2" xfId="31701" xr:uid="{0156B73E-F4E0-4B53-A30E-4D5B3FAE7946}"/>
    <cellStyle name="Entrada 3 2 7 2 4" xfId="21685" xr:uid="{2FE6AF10-44E6-4ECB-A50C-8D6BC95E2C14}"/>
    <cellStyle name="Entrada 3 2 7 3" xfId="10322" xr:uid="{22B3C612-E883-4B82-80FC-05A3472A74A4}"/>
    <cellStyle name="Entrada 3 2 7 3 2" xfId="25430" xr:uid="{92677A7E-2353-4AD9-9F51-90D57FCC0651}"/>
    <cellStyle name="Entrada 3 2 7 4" xfId="14058" xr:uid="{00FDF446-ECAE-4574-A1FC-18FD63B291DE}"/>
    <cellStyle name="Entrada 3 2 7 4 2" xfId="29166" xr:uid="{6187CEFE-F04B-49F1-9EAA-753953C5C328}"/>
    <cellStyle name="Entrada 3 2 7 5" xfId="19048" xr:uid="{3C299BC8-7214-4D19-BE2F-FA1933103E8D}"/>
    <cellStyle name="Entrada 3 2 8" xfId="4287" xr:uid="{465E77DB-F595-4AED-BFD1-A3B79F1ACF3F}"/>
    <cellStyle name="Entrada 3 2 8 2" xfId="6924" xr:uid="{F1053792-E2BE-4885-97B1-C435CA7E7A4F}"/>
    <cellStyle name="Entrada 3 2 8 2 2" xfId="13235" xr:uid="{8C64D8CC-6EEA-4A2E-B265-F7040B1F4F83}"/>
    <cellStyle name="Entrada 3 2 8 2 2 2" xfId="28343" xr:uid="{725D57FB-93B2-4350-8275-5776B8AABD9F}"/>
    <cellStyle name="Entrada 3 2 8 2 3" xfId="16899" xr:uid="{87513126-BEDC-491C-96CE-78999EA3F150}"/>
    <cellStyle name="Entrada 3 2 8 2 3 2" xfId="32007" xr:uid="{4672AA6C-3787-4886-8BA9-2F07AEAF3CA3}"/>
    <cellStyle name="Entrada 3 2 8 2 4" xfId="22032" xr:uid="{EDBD459C-6565-4844-8BC2-D02456C1516B}"/>
    <cellStyle name="Entrada 3 2 8 3" xfId="10669" xr:uid="{68812C66-D48D-4482-AD66-2A6A51A65C6D}"/>
    <cellStyle name="Entrada 3 2 8 3 2" xfId="25777" xr:uid="{7DFCF0D6-C666-40EA-9A95-6F5E1C79534A}"/>
    <cellStyle name="Entrada 3 2 8 4" xfId="11788" xr:uid="{0C6E0546-B236-433D-8BFA-85E0BBF1FD25}"/>
    <cellStyle name="Entrada 3 2 8 4 2" xfId="26896" xr:uid="{BA51F36A-E833-43AE-8013-4B3ED5F2C3BD}"/>
    <cellStyle name="Entrada 3 2 8 5" xfId="19395" xr:uid="{38024C67-82AB-4F7D-9645-872077922D70}"/>
    <cellStyle name="Entrada 3 2 9" xfId="4505" xr:uid="{B87C4A6C-A667-4C6A-9A23-DA89B92A0CD8}"/>
    <cellStyle name="Entrada 3 2 9 2" xfId="10887" xr:uid="{1F2661BA-5554-4169-8053-CD8FAF02E74E}"/>
    <cellStyle name="Entrada 3 2 9 2 2" xfId="25995" xr:uid="{C9CCB327-CC68-47C6-90DE-BE6D982DCF2C}"/>
    <cellStyle name="Entrada 3 2 9 3" xfId="15421" xr:uid="{C05413BC-84C5-4C3F-AE23-BFD8D4A13AD5}"/>
    <cellStyle name="Entrada 3 2 9 3 2" xfId="30529" xr:uid="{9493F440-42DF-4C47-9CB1-91BDE2AA4C45}"/>
    <cellStyle name="Entrada 3 2 9 4" xfId="19613" xr:uid="{9E32B5F3-9F1D-41B0-8F49-861A97A18E2C}"/>
    <cellStyle name="Entrada 3 3" xfId="1851" xr:uid="{FCE62C98-244F-4A99-9161-F08FC44AEDD7}"/>
    <cellStyle name="Entrada 3 3 10" xfId="9197" xr:uid="{ADD9838A-A1B4-4012-9D11-869B96B54480}"/>
    <cellStyle name="Entrada 3 3 10 2" xfId="24305" xr:uid="{069FA28C-5873-43F2-B9D5-C63E49EF79B9}"/>
    <cellStyle name="Entrada 3 3 11" xfId="14360" xr:uid="{F2878B0C-23FA-41A7-B9CA-EA021F0C5A40}"/>
    <cellStyle name="Entrada 3 3 11 2" xfId="29468" xr:uid="{464861C8-A2A7-4703-BB21-4BEC75BA14AF}"/>
    <cellStyle name="Entrada 3 3 12" xfId="17076" xr:uid="{B049542B-9D06-48E6-B749-DD438C2E8D6E}"/>
    <cellStyle name="Entrada 3 3 2" xfId="2411" xr:uid="{6CE18E70-6A61-4688-A224-C3BBCF54A850}"/>
    <cellStyle name="Entrada 3 3 2 2" xfId="5048" xr:uid="{F54933B5-7F0C-47E0-9FB9-4FF1AA0CD154}"/>
    <cellStyle name="Entrada 3 3 2 2 2" xfId="11412" xr:uid="{EA948455-5F10-4BE7-BE39-0545274F5F70}"/>
    <cellStyle name="Entrada 3 3 2 2 2 2" xfId="26520" xr:uid="{9C52E495-1FAE-4590-88EC-B1BFE092D318}"/>
    <cellStyle name="Entrada 3 3 2 2 3" xfId="7092" xr:uid="{BC1C1B8D-F6D5-4FAC-A12E-3B9E6EBAEF84}"/>
    <cellStyle name="Entrada 3 3 2 2 3 2" xfId="22200" xr:uid="{BA2CAFB9-B5E0-41CF-8BF2-85BD471A8A5D}"/>
    <cellStyle name="Entrada 3 3 2 2 4" xfId="20156" xr:uid="{25EFCA97-D935-44E8-A79C-7A388CCDC181}"/>
    <cellStyle name="Entrada 3 3 2 3" xfId="8878" xr:uid="{F605B249-1D83-49BA-9936-1A63233A60BB}"/>
    <cellStyle name="Entrada 3 3 2 3 2" xfId="23986" xr:uid="{C9C0B752-B974-48E2-9B41-E1209E4E9395}"/>
    <cellStyle name="Entrada 3 3 2 4" xfId="14526" xr:uid="{FAD56DD2-CA36-453E-8F1B-D43921A5F043}"/>
    <cellStyle name="Entrada 3 3 2 4 2" xfId="29634" xr:uid="{5FC881E0-2B22-4B38-91EF-11681B31C2FF}"/>
    <cellStyle name="Entrada 3 3 2 5" xfId="7600" xr:uid="{BD9A5CCF-783B-409C-B09C-AA9D85D2D645}"/>
    <cellStyle name="Entrada 3 3 2 5 2" xfId="22708" xr:uid="{ECBFF2C3-0245-48F5-A32B-8F41EEAEB39D}"/>
    <cellStyle name="Entrada 3 3 2 6" xfId="17602" xr:uid="{792F2702-BB25-420E-9309-5FF0D7FB57C6}"/>
    <cellStyle name="Entrada 3 3 3" xfId="2209" xr:uid="{F8CC03AE-2465-4DE4-98FB-7CAB2D5781BC}"/>
    <cellStyle name="Entrada 3 3 3 2" xfId="4846" xr:uid="{8005EC11-B134-4582-87AB-63AD4902FB80}"/>
    <cellStyle name="Entrada 3 3 3 2 2" xfId="16146" xr:uid="{E4694D95-BDDC-46B0-AB42-25357AFC0B7C}"/>
    <cellStyle name="Entrada 3 3 3 2 2 2" xfId="31254" xr:uid="{4CAAFF27-E920-46CA-AD4C-526B2766C939}"/>
    <cellStyle name="Entrada 3 3 3 2 3" xfId="19954" xr:uid="{62F6C5B8-4A51-49E6-ADE0-BBB29F2A0ECD}"/>
    <cellStyle name="Entrada 3 3 3 3" xfId="7943" xr:uid="{95D38388-DB03-45F6-8819-3C09EDE253AC}"/>
    <cellStyle name="Entrada 3 3 3 3 2" xfId="23051" xr:uid="{BEFBC672-1D44-4140-A175-8C932EA12F8E}"/>
    <cellStyle name="Entrada 3 3 3 4" xfId="17434" xr:uid="{A9A43497-E275-48CE-AE37-D82B284AFA50}"/>
    <cellStyle name="Entrada 3 3 4" xfId="2945" xr:uid="{1E7E8B83-A30D-4DC6-A3F6-1F0D3C041AA5}"/>
    <cellStyle name="Entrada 3 3 4 2" xfId="5582" xr:uid="{5ADBFDB2-47C1-4802-8F77-92A228AE8C1C}"/>
    <cellStyle name="Entrada 3 3 4 2 2" xfId="11893" xr:uid="{1EFE6682-A4E4-4245-A834-D416F4D032F1}"/>
    <cellStyle name="Entrada 3 3 4 2 2 2" xfId="27001" xr:uid="{CF788F89-8E36-4AD6-8494-BD6CF423526A}"/>
    <cellStyle name="Entrada 3 3 4 2 3" xfId="7241" xr:uid="{D9984AB3-ADC9-4895-856A-30CFB88D7E58}"/>
    <cellStyle name="Entrada 3 3 4 2 3 2" xfId="22349" xr:uid="{34A0B33D-150E-4B1E-9481-0882BB8DAB27}"/>
    <cellStyle name="Entrada 3 3 4 2 4" xfId="20690" xr:uid="{176F3F58-DFA8-4788-B1DA-B65197D404BE}"/>
    <cellStyle name="Entrada 3 3 4 3" xfId="9327" xr:uid="{56D876BF-E25D-4A92-81BF-2685BA581860}"/>
    <cellStyle name="Entrada 3 3 4 3 2" xfId="24435" xr:uid="{CDFCB69B-36CB-4211-8456-C2A40B7C8F62}"/>
    <cellStyle name="Entrada 3 3 4 4" xfId="7508" xr:uid="{F4C23802-368E-4FA3-9F36-F4E22555E543}"/>
    <cellStyle name="Entrada 3 3 4 4 2" xfId="22616" xr:uid="{4C568A68-FDC0-47E7-A6A8-38163ED7117C}"/>
    <cellStyle name="Entrada 3 3 4 5" xfId="18053" xr:uid="{19896730-7824-4A67-97AD-09484D36958E}"/>
    <cellStyle name="Entrada 3 3 5" xfId="3271" xr:uid="{6A655883-5C74-433D-BFCE-6AA54D10D62B}"/>
    <cellStyle name="Entrada 3 3 5 2" xfId="5908" xr:uid="{B3151BB1-1EEB-4EE1-8834-06F0C098989D}"/>
    <cellStyle name="Entrada 3 3 5 2 2" xfId="12219" xr:uid="{FB40D925-FC8E-4B8F-AD2C-BF49917F988F}"/>
    <cellStyle name="Entrada 3 3 5 2 2 2" xfId="27327" xr:uid="{F74E0101-C3E0-439F-BE14-C9C47B26254F}"/>
    <cellStyle name="Entrada 3 3 5 2 3" xfId="8733" xr:uid="{1D6A7955-F062-4744-94A7-1051A53E5856}"/>
    <cellStyle name="Entrada 3 3 5 2 3 2" xfId="23841" xr:uid="{9FA13CAB-E62C-4646-9460-F61237E46093}"/>
    <cellStyle name="Entrada 3 3 5 2 4" xfId="21016" xr:uid="{111F193E-5B31-4926-9F5B-17D395F4F750}"/>
    <cellStyle name="Entrada 3 3 5 3" xfId="9653" xr:uid="{A4785794-182B-4628-85CF-EC02918165D7}"/>
    <cellStyle name="Entrada 3 3 5 3 2" xfId="24761" xr:uid="{A4C009ED-702F-4F97-9FE6-38DC049452C4}"/>
    <cellStyle name="Entrada 3 3 5 4" xfId="7991" xr:uid="{C5E4E3AB-3FD3-4CC2-ABDD-C8637745B6FA}"/>
    <cellStyle name="Entrada 3 3 5 4 2" xfId="23099" xr:uid="{13C5AEDE-75D7-4C3B-9DD1-CC6DF8048529}"/>
    <cellStyle name="Entrada 3 3 5 5" xfId="18379" xr:uid="{AF4EE06D-6ADA-4369-8408-7E128C4755E0}"/>
    <cellStyle name="Entrada 3 3 6" xfId="3577" xr:uid="{766AB5B6-65FC-420D-BDA1-75CB3912D660}"/>
    <cellStyle name="Entrada 3 3 6 2" xfId="6214" xr:uid="{FD2934BD-EAA2-4B6F-A348-6A60CBE9679C}"/>
    <cellStyle name="Entrada 3 3 6 2 2" xfId="12525" xr:uid="{4B4B2FE5-5827-4B90-BD9A-6B5BA94509DA}"/>
    <cellStyle name="Entrada 3 3 6 2 2 2" xfId="27633" xr:uid="{91844EF4-5D2B-419A-9ABC-5C63B73FD121}"/>
    <cellStyle name="Entrada 3 3 6 2 3" xfId="15073" xr:uid="{06DBCF25-8A94-4DD2-8473-D9223B76C29E}"/>
    <cellStyle name="Entrada 3 3 6 2 3 2" xfId="30181" xr:uid="{09C3A355-64CE-410A-82C4-542F67656D4E}"/>
    <cellStyle name="Entrada 3 3 6 2 4" xfId="21322" xr:uid="{8834F231-71F6-40D6-990B-D2DB1CD1A87D}"/>
    <cellStyle name="Entrada 3 3 6 3" xfId="9959" xr:uid="{C7E7392B-A954-455D-8DEB-B0AA170278E7}"/>
    <cellStyle name="Entrada 3 3 6 3 2" xfId="25067" xr:uid="{1093A178-4951-44AA-B921-1E975133019C}"/>
    <cellStyle name="Entrada 3 3 6 4" xfId="7604" xr:uid="{7706ADF4-C6B1-48A4-B29B-5D0F6436937E}"/>
    <cellStyle name="Entrada 3 3 6 4 2" xfId="22712" xr:uid="{6EF0B867-043A-40F5-AE66-D7C8B62F0FC3}"/>
    <cellStyle name="Entrada 3 3 6 5" xfId="18685" xr:uid="{158211C7-B7BD-4971-AF2B-53A1B1A0AA15}"/>
    <cellStyle name="Entrada 3 3 7" xfId="3923" xr:uid="{385F108C-D804-40E6-B24E-29B0E4F6D201}"/>
    <cellStyle name="Entrada 3 3 7 2" xfId="6560" xr:uid="{A74F58A1-678A-48F7-8CC0-1DCE786C7762}"/>
    <cellStyle name="Entrada 3 3 7 2 2" xfId="12871" xr:uid="{FBE98B4C-9AFE-4AFC-8E79-08904FA944BD}"/>
    <cellStyle name="Entrada 3 3 7 2 2 2" xfId="27979" xr:uid="{29C78793-3E81-42DF-BC59-26C0CF8026D1}"/>
    <cellStyle name="Entrada 3 3 7 2 3" xfId="16576" xr:uid="{F838B827-375F-423B-8AC2-2FC383C676F3}"/>
    <cellStyle name="Entrada 3 3 7 2 3 2" xfId="31684" xr:uid="{6F2E2FA3-1D05-4D6B-B73C-AB7828C859E5}"/>
    <cellStyle name="Entrada 3 3 7 2 4" xfId="21668" xr:uid="{A29A98C4-390D-4861-B238-E386D032F5EC}"/>
    <cellStyle name="Entrada 3 3 7 3" xfId="10305" xr:uid="{87FC4FC8-C9CC-4601-A699-F8250F8F6318}"/>
    <cellStyle name="Entrada 3 3 7 3 2" xfId="25413" xr:uid="{DEF08D4E-B2E5-49A6-96D7-3FCE76D3A3AB}"/>
    <cellStyle name="Entrada 3 3 7 4" xfId="14793" xr:uid="{CBC19CFE-5276-46A8-91B4-41E108610BE6}"/>
    <cellStyle name="Entrada 3 3 7 4 2" xfId="29901" xr:uid="{28CDF6A5-1E5A-499B-89DD-C552F4F5F28E}"/>
    <cellStyle name="Entrada 3 3 7 5" xfId="19031" xr:uid="{A592A561-8998-4FD3-9983-ADEC0C7029C4}"/>
    <cellStyle name="Entrada 3 3 8" xfId="4488" xr:uid="{8AFCE500-F2A5-4F2E-A492-0BFEE509A9FB}"/>
    <cellStyle name="Entrada 3 3 8 2" xfId="10870" xr:uid="{4C2A4534-96D5-42D7-8D70-9148CE4B2E3F}"/>
    <cellStyle name="Entrada 3 3 8 2 2" xfId="25978" xr:uid="{2A937733-6622-40CE-9BB5-67E6BEF63552}"/>
    <cellStyle name="Entrada 3 3 8 3" xfId="16253" xr:uid="{F13EDD05-C19B-4C69-AE49-5F55CC8D6E3F}"/>
    <cellStyle name="Entrada 3 3 8 3 2" xfId="31361" xr:uid="{6329EAB3-4C52-47EB-B8F8-28D0E5D93D75}"/>
    <cellStyle name="Entrada 3 3 8 4" xfId="19596" xr:uid="{93D646F5-2AED-417F-9D31-F50CD1A39B85}"/>
    <cellStyle name="Entrada 3 3 9" xfId="8352" xr:uid="{9D6CBC7F-F85A-4CCC-AAC3-D87AB6E8E4F7}"/>
    <cellStyle name="Entrada 3 3 9 2" xfId="23460" xr:uid="{CD658072-CAD9-4B0A-A6CA-E92B4C4BB9D9}"/>
    <cellStyle name="Entrada 3 4" xfId="2088" xr:uid="{6ABAB19F-CACD-4111-989A-400AFB9792A4}"/>
    <cellStyle name="Entrada 3 4 10" xfId="15288" xr:uid="{E7FF1D46-D2F2-45BE-A9F1-D63F716B5E65}"/>
    <cellStyle name="Entrada 3 4 10 2" xfId="30396" xr:uid="{06EB3E56-6D2A-4ADB-A2DB-537E3D8F5D1D}"/>
    <cellStyle name="Entrada 3 4 11" xfId="16537" xr:uid="{353DF8C3-D067-4049-8F6D-1C4B0862807D}"/>
    <cellStyle name="Entrada 3 4 11 2" xfId="31645" xr:uid="{F6568994-C6DF-43BC-9F7A-39B95BD2FE53}"/>
    <cellStyle name="Entrada 3 4 12" xfId="17313" xr:uid="{F08F437F-7D0A-45CD-AAB5-09132391D126}"/>
    <cellStyle name="Entrada 3 4 2" xfId="2578" xr:uid="{75EF1028-1CB4-40E8-BA2D-4D68782A6C09}"/>
    <cellStyle name="Entrada 3 4 2 2" xfId="5215" xr:uid="{9F9ACA07-6B58-49BA-99AD-7FE21FF39066}"/>
    <cellStyle name="Entrada 3 4 2 2 2" xfId="11579" xr:uid="{F1285129-2616-4F21-BDD5-A02D7D74B524}"/>
    <cellStyle name="Entrada 3 4 2 2 2 2" xfId="26687" xr:uid="{19087D38-D44F-4AD7-9AAC-DC0D463324B8}"/>
    <cellStyle name="Entrada 3 4 2 2 3" xfId="7081" xr:uid="{332C0591-72FD-4E36-B82E-B5213E4EC35A}"/>
    <cellStyle name="Entrada 3 4 2 2 3 2" xfId="22189" xr:uid="{9532799D-17C8-41EF-96BD-8D1705D65538}"/>
    <cellStyle name="Entrada 3 4 2 2 4" xfId="20323" xr:uid="{72EE1EDD-4666-44D7-893A-8F4B28EF110E}"/>
    <cellStyle name="Entrada 3 4 2 3" xfId="9045" xr:uid="{EA84F3FB-6F74-403F-8F17-7479E5EB4D9D}"/>
    <cellStyle name="Entrada 3 4 2 3 2" xfId="24153" xr:uid="{0754AAF2-4B08-489E-BB97-1A9CC4C11C20}"/>
    <cellStyle name="Entrada 3 4 2 4" xfId="15279" xr:uid="{96253A49-C389-4D06-A514-23360A5DC51C}"/>
    <cellStyle name="Entrada 3 4 2 4 2" xfId="30387" xr:uid="{1CFDEA0F-7EED-467A-BA22-362BE66E3644}"/>
    <cellStyle name="Entrada 3 4 2 5" xfId="7938" xr:uid="{11D9B720-6016-4C9A-8981-7CF44649484F}"/>
    <cellStyle name="Entrada 3 4 2 5 2" xfId="23046" xr:uid="{358E1B69-11F5-45BE-90AF-385DF7C019FC}"/>
    <cellStyle name="Entrada 3 4 2 6" xfId="17686" xr:uid="{FA2B8A81-3A6A-4D72-81DB-40DBC6169428}"/>
    <cellStyle name="Entrada 3 4 3" xfId="2848" xr:uid="{0CF34120-40F9-4DAC-995C-B25E4B34C4CF}"/>
    <cellStyle name="Entrada 3 4 3 2" xfId="5485" xr:uid="{B6C29619-D19E-4F0A-800D-B1891DED1840}"/>
    <cellStyle name="Entrada 3 4 3 2 2" xfId="7540" xr:uid="{BAF88CD0-8348-4ADB-8605-FC26B649E305}"/>
    <cellStyle name="Entrada 3 4 3 2 2 2" xfId="22648" xr:uid="{FF0E4FBA-669C-4A4A-BF35-2F326AEB03A8}"/>
    <cellStyle name="Entrada 3 4 3 2 3" xfId="20593" xr:uid="{410AA614-90CA-4174-B683-687B287FDE37}"/>
    <cellStyle name="Entrada 3 4 3 3" xfId="7624" xr:uid="{93EB8A64-B33F-4F6B-A43E-AF6A15FFBD0F}"/>
    <cellStyle name="Entrada 3 4 3 3 2" xfId="22732" xr:uid="{0F6E3B20-09C9-4E19-B738-C7E3C31A0A4B}"/>
    <cellStyle name="Entrada 3 4 3 4" xfId="17956" xr:uid="{544D5BC5-CA7F-4F24-901C-2567AB94F9D2}"/>
    <cellStyle name="Entrada 3 4 4" xfId="3151" xr:uid="{45B73B8A-C28D-4797-8C77-8A8971C32B72}"/>
    <cellStyle name="Entrada 3 4 4 2" xfId="5788" xr:uid="{89444985-42E2-46BA-A867-EBE216047FF9}"/>
    <cellStyle name="Entrada 3 4 4 2 2" xfId="12099" xr:uid="{2FB680B1-4201-4F9C-A1EA-F7DAC1A21C0C}"/>
    <cellStyle name="Entrada 3 4 4 2 2 2" xfId="27207" xr:uid="{25D94461-DBFA-44A2-9006-3F9D5959AC7D}"/>
    <cellStyle name="Entrada 3 4 4 2 3" xfId="13940" xr:uid="{7AAD317D-883B-4578-ADCC-6389548A4E9B}"/>
    <cellStyle name="Entrada 3 4 4 2 3 2" xfId="29048" xr:uid="{8FA8CCAB-972C-4BF3-98FF-05A829FF130D}"/>
    <cellStyle name="Entrada 3 4 4 2 4" xfId="20896" xr:uid="{ABBC5FB6-06DB-4B8E-88B2-5988BB6A02D2}"/>
    <cellStyle name="Entrada 3 4 4 3" xfId="9533" xr:uid="{102594BF-810D-4BDC-BB29-463CAB33D41D}"/>
    <cellStyle name="Entrada 3 4 4 3 2" xfId="24641" xr:uid="{A1301EB9-2B6F-4980-898A-F6237D911740}"/>
    <cellStyle name="Entrada 3 4 4 4" xfId="13497" xr:uid="{65741427-FC2D-4B8D-901F-7E44522B6532}"/>
    <cellStyle name="Entrada 3 4 4 4 2" xfId="28605" xr:uid="{35A89CE5-07BD-403F-AD61-25C27BC16408}"/>
    <cellStyle name="Entrada 3 4 4 5" xfId="18259" xr:uid="{FD2D11B5-7529-4189-8268-88A92EFE038A}"/>
    <cellStyle name="Entrada 3 4 5" xfId="3477" xr:uid="{97B82D54-4B0E-4C97-A054-7BB14311C5E8}"/>
    <cellStyle name="Entrada 3 4 5 2" xfId="6114" xr:uid="{AEF4D9CA-3A07-4F49-9C80-293F0A4B0710}"/>
    <cellStyle name="Entrada 3 4 5 2 2" xfId="12425" xr:uid="{7616F364-24A1-465D-AB1A-84FE48C775E5}"/>
    <cellStyle name="Entrada 3 4 5 2 2 2" xfId="27533" xr:uid="{A6F262BB-C98F-457B-8A53-4ABB200B204B}"/>
    <cellStyle name="Entrada 3 4 5 2 3" xfId="14455" xr:uid="{CAF4065B-EDAC-4F2E-89EB-232C182AF390}"/>
    <cellStyle name="Entrada 3 4 5 2 3 2" xfId="29563" xr:uid="{4E579DEC-AAF1-4565-93A0-422F22F8086F}"/>
    <cellStyle name="Entrada 3 4 5 2 4" xfId="21222" xr:uid="{177FB964-4D8F-4DDC-BBFA-2414B9FBCABE}"/>
    <cellStyle name="Entrada 3 4 5 3" xfId="9859" xr:uid="{5AA61F2C-931D-44AF-8F0B-0D572301AB2D}"/>
    <cellStyle name="Entrada 3 4 5 3 2" xfId="24967" xr:uid="{3DF0857C-E67B-4A8E-971F-C0B330531DF4}"/>
    <cellStyle name="Entrada 3 4 5 4" xfId="7427" xr:uid="{7B163714-1AC9-4CD9-AC6B-F1639428B910}"/>
    <cellStyle name="Entrada 3 4 5 4 2" xfId="22535" xr:uid="{CDADC38F-2E49-448E-96D3-32C4124FBD27}"/>
    <cellStyle name="Entrada 3 4 5 5" xfId="18585" xr:uid="{01CD95F2-6792-4709-BDD7-3DBE6516E361}"/>
    <cellStyle name="Entrada 3 4 6" xfId="3783" xr:uid="{97BA722A-B466-4EB0-9C21-87030F0B3EDF}"/>
    <cellStyle name="Entrada 3 4 6 2" xfId="6420" xr:uid="{4E2F59A2-083C-44CC-8AE8-145568BFA639}"/>
    <cellStyle name="Entrada 3 4 6 2 2" xfId="12731" xr:uid="{4F4C0403-B6E0-4398-A1DF-42E4B14CE1BE}"/>
    <cellStyle name="Entrada 3 4 6 2 2 2" xfId="27839" xr:uid="{538FA871-649D-4E74-A1E2-05681D2CEA59}"/>
    <cellStyle name="Entrada 3 4 6 2 3" xfId="15161" xr:uid="{43313FF4-A9FA-4F21-AEC7-714181BF3E65}"/>
    <cellStyle name="Entrada 3 4 6 2 3 2" xfId="30269" xr:uid="{36733F8E-69DC-48F3-BDC8-A3E3E16D47C5}"/>
    <cellStyle name="Entrada 3 4 6 2 4" xfId="21528" xr:uid="{4693FA34-45F4-424F-9472-02BC284A5BE7}"/>
    <cellStyle name="Entrada 3 4 6 3" xfId="10165" xr:uid="{2AE0A092-0786-4876-96EE-E630E9DD9FEC}"/>
    <cellStyle name="Entrada 3 4 6 3 2" xfId="25273" xr:uid="{659F2505-2079-40EB-839F-75CE6E68D70E}"/>
    <cellStyle name="Entrada 3 4 6 4" xfId="15567" xr:uid="{4191D30A-35B3-4563-B825-1EDE963399BA}"/>
    <cellStyle name="Entrada 3 4 6 4 2" xfId="30675" xr:uid="{FC1F54F5-B191-41CD-9C61-87FE4233F30C}"/>
    <cellStyle name="Entrada 3 4 6 5" xfId="18891" xr:uid="{07685F20-348F-4DD6-AF8A-7929B5F0CDD6}"/>
    <cellStyle name="Entrada 3 4 7" xfId="4160" xr:uid="{07B0BF66-7993-4A10-8D2D-F73CA4E838E8}"/>
    <cellStyle name="Entrada 3 4 7 2" xfId="6797" xr:uid="{D3FB2482-CF2F-429A-9008-B1F319547A28}"/>
    <cellStyle name="Entrada 3 4 7 2 2" xfId="13108" xr:uid="{DBD48E2D-3B48-4F8A-BC69-F395149E528B}"/>
    <cellStyle name="Entrada 3 4 7 2 2 2" xfId="28216" xr:uid="{5BA65743-6897-4366-9CB6-BEE8905E48A6}"/>
    <cellStyle name="Entrada 3 4 7 2 3" xfId="16782" xr:uid="{7D7B0491-C46C-4F5E-993F-60F557FD1984}"/>
    <cellStyle name="Entrada 3 4 7 2 3 2" xfId="31890" xr:uid="{0BB016F2-52C9-4646-9BA0-AB0EACFD9036}"/>
    <cellStyle name="Entrada 3 4 7 2 4" xfId="21905" xr:uid="{5CA16ED3-59B6-48EA-B75B-D445B328F661}"/>
    <cellStyle name="Entrada 3 4 7 3" xfId="10542" xr:uid="{29478627-6A7B-4C6A-A51E-4EC3D3AFC174}"/>
    <cellStyle name="Entrada 3 4 7 3 2" xfId="25650" xr:uid="{707C2E28-5DEC-4815-BC24-7243BC4148C7}"/>
    <cellStyle name="Entrada 3 4 7 4" xfId="15887" xr:uid="{8D324C35-0DF6-4840-9F94-19B913FD1CB8}"/>
    <cellStyle name="Entrada 3 4 7 4 2" xfId="30995" xr:uid="{71E15B4E-2033-403B-9C74-132308A127C0}"/>
    <cellStyle name="Entrada 3 4 7 5" xfId="19268" xr:uid="{07066019-11F8-4DC2-9DF3-C6EA795850B7}"/>
    <cellStyle name="Entrada 3 4 8" xfId="4725" xr:uid="{BDE2DA20-A92C-4D71-AD75-ACA72CC30B9A}"/>
    <cellStyle name="Entrada 3 4 8 2" xfId="11107" xr:uid="{0F540985-DF39-4B6F-8629-0BEC5CB4F08A}"/>
    <cellStyle name="Entrada 3 4 8 2 2" xfId="26215" xr:uid="{74089A6B-7129-426D-97C1-F51BE7CCBEB2}"/>
    <cellStyle name="Entrada 3 4 8 3" xfId="13726" xr:uid="{15A2C01E-636C-454C-BBD2-C75EB95ACE57}"/>
    <cellStyle name="Entrada 3 4 8 3 2" xfId="28834" xr:uid="{4C8A5312-ACDC-4AEC-BF87-6FE4B39E957B}"/>
    <cellStyle name="Entrada 3 4 8 4" xfId="19833" xr:uid="{548A4020-A621-4533-9B95-F6010BCFEE44}"/>
    <cellStyle name="Entrada 3 4 9" xfId="8586" xr:uid="{6A28709A-9E09-4B51-8E92-D097E5085C1E}"/>
    <cellStyle name="Entrada 3 4 9 2" xfId="23694" xr:uid="{FF9ECEBC-0684-4E97-9DD5-F0345D559FA1}"/>
    <cellStyle name="Entrada 3 5" xfId="2033" xr:uid="{392548E9-E175-45A2-B860-2307E18C3597}"/>
    <cellStyle name="Entrada 3 5 10" xfId="13721" xr:uid="{E420BE04-6A47-4118-B74C-215EB4EB1668}"/>
    <cellStyle name="Entrada 3 5 10 2" xfId="28829" xr:uid="{01FF28C6-DCA6-4CFC-800B-72BCD16D62ED}"/>
    <cellStyle name="Entrada 3 5 11" xfId="17258" xr:uid="{E3E996D0-1C6A-4AAF-9135-3091197FBC77}"/>
    <cellStyle name="Entrada 3 5 2" xfId="2793" xr:uid="{29031FB6-B428-4377-84B1-EB5D7A31CBB9}"/>
    <cellStyle name="Entrada 3 5 2 2" xfId="5430" xr:uid="{23AE30DE-1471-4675-817B-DFE2FCE9D92F}"/>
    <cellStyle name="Entrada 3 5 2 2 2" xfId="13789" xr:uid="{5C1DE39C-C505-496D-8FA0-D9510E6D621C}"/>
    <cellStyle name="Entrada 3 5 2 2 2 2" xfId="28897" xr:uid="{4759A7CB-2BBF-49E5-A339-63DE88889331}"/>
    <cellStyle name="Entrada 3 5 2 2 3" xfId="20538" xr:uid="{7D9B66DD-1D19-46D2-9794-8D2C5ECDB78B}"/>
    <cellStyle name="Entrada 3 5 2 3" xfId="9244" xr:uid="{12C06224-3F3C-4E99-BB9C-CD4990D7BA6A}"/>
    <cellStyle name="Entrada 3 5 2 3 2" xfId="24352" xr:uid="{F88811BF-B247-4880-ABA3-0DE6DF1AAFED}"/>
    <cellStyle name="Entrada 3 5 2 4" xfId="17901" xr:uid="{91BA49D8-E825-4294-9294-EE48E0A2F053}"/>
    <cellStyle name="Entrada 3 5 3" xfId="3096" xr:uid="{BAC0F861-FEC3-4211-BC87-FE640D7A8E5B}"/>
    <cellStyle name="Entrada 3 5 3 2" xfId="5733" xr:uid="{99E40A3A-BAE1-46CE-B389-410BB45DF00A}"/>
    <cellStyle name="Entrada 3 5 3 2 2" xfId="12044" xr:uid="{2BA2A8D5-C38A-4291-879F-5844F46E62ED}"/>
    <cellStyle name="Entrada 3 5 3 2 2 2" xfId="27152" xr:uid="{6970F75A-36D5-4C15-9298-B0BB56AC3A94}"/>
    <cellStyle name="Entrada 3 5 3 2 3" xfId="15620" xr:uid="{077832BD-5895-4545-9D2C-12D7884302FE}"/>
    <cellStyle name="Entrada 3 5 3 2 3 2" xfId="30728" xr:uid="{66C24F27-88E7-41BA-A0F5-2D218AD41117}"/>
    <cellStyle name="Entrada 3 5 3 2 4" xfId="20841" xr:uid="{5215FB87-8F89-40BA-8A3F-79E067DE255A}"/>
    <cellStyle name="Entrada 3 5 3 3" xfId="9478" xr:uid="{4BF6AF29-9436-4C1E-B203-AEB6059F0088}"/>
    <cellStyle name="Entrada 3 5 3 3 2" xfId="24586" xr:uid="{ECFDF07B-CBAA-4F2F-82F5-9B3649DC0FE7}"/>
    <cellStyle name="Entrada 3 5 3 4" xfId="13803" xr:uid="{37E86A30-BD4C-491A-9528-3745A5E6E577}"/>
    <cellStyle name="Entrada 3 5 3 4 2" xfId="28911" xr:uid="{486D1168-7CF4-411D-A96D-33B32B35B9A8}"/>
    <cellStyle name="Entrada 3 5 3 5" xfId="18204" xr:uid="{43EBD0EF-AD3A-416C-AC71-D19E4F1119E4}"/>
    <cellStyle name="Entrada 3 5 4" xfId="3422" xr:uid="{790557EA-FA9E-42C1-9DFB-5C8E0F5F304C}"/>
    <cellStyle name="Entrada 3 5 4 2" xfId="6059" xr:uid="{A7CCB5B8-77DD-47BE-B637-7E218EB40226}"/>
    <cellStyle name="Entrada 3 5 4 2 2" xfId="12370" xr:uid="{BA920C01-C5EE-4837-988C-DEDE656C4ACC}"/>
    <cellStyle name="Entrada 3 5 4 2 2 2" xfId="27478" xr:uid="{20ABE6C5-02BD-417A-A32A-10D6C835908C}"/>
    <cellStyle name="Entrada 3 5 4 2 3" xfId="13885" xr:uid="{C1EF4905-7932-42F0-96DB-E0AE6205C92A}"/>
    <cellStyle name="Entrada 3 5 4 2 3 2" xfId="28993" xr:uid="{ED7D04D7-85BF-413A-B1CA-205F4D389133}"/>
    <cellStyle name="Entrada 3 5 4 2 4" xfId="21167" xr:uid="{995899AE-4CCB-4848-9638-5571955C91A4}"/>
    <cellStyle name="Entrada 3 5 4 3" xfId="9804" xr:uid="{247CAD00-DD0C-43BB-B351-51F9C98B528D}"/>
    <cellStyle name="Entrada 3 5 4 3 2" xfId="24912" xr:uid="{AE7781B6-E3CE-45E9-96A5-08048064A30C}"/>
    <cellStyle name="Entrada 3 5 4 4" xfId="9221" xr:uid="{E0840A07-BFFF-481A-916D-CBDA1501A058}"/>
    <cellStyle name="Entrada 3 5 4 4 2" xfId="24329" xr:uid="{B43B7586-A2B3-480C-B332-1E76CC1E0709}"/>
    <cellStyle name="Entrada 3 5 4 5" xfId="18530" xr:uid="{D7482380-CD0A-4974-8A3D-72A6BB546814}"/>
    <cellStyle name="Entrada 3 5 5" xfId="3728" xr:uid="{CE54D90C-C1CD-4E2F-BDFE-0688AEAA69C8}"/>
    <cellStyle name="Entrada 3 5 5 2" xfId="6365" xr:uid="{BF75F918-771E-48EE-B8AC-B5B025B61D6B}"/>
    <cellStyle name="Entrada 3 5 5 2 2" xfId="12676" xr:uid="{E754748C-2BA1-47A5-976D-C3F5119F9E58}"/>
    <cellStyle name="Entrada 3 5 5 2 2 2" xfId="27784" xr:uid="{72D46673-0726-4211-9F69-12D909A50DA1}"/>
    <cellStyle name="Entrada 3 5 5 2 3" xfId="16103" xr:uid="{F7FE0CA2-A6F5-4FFC-BD84-9A3F05460F1C}"/>
    <cellStyle name="Entrada 3 5 5 2 3 2" xfId="31211" xr:uid="{2AF4BD42-76D3-4366-9AB7-C10BD75B8FE4}"/>
    <cellStyle name="Entrada 3 5 5 2 4" xfId="21473" xr:uid="{489CABB6-F2E6-43C6-98CF-719210DB4085}"/>
    <cellStyle name="Entrada 3 5 5 3" xfId="10110" xr:uid="{260A4096-661E-4798-AC72-19DCD9A8CE6C}"/>
    <cellStyle name="Entrada 3 5 5 3 2" xfId="25218" xr:uid="{2738ED37-77E3-4759-9EC6-E98736D9C30B}"/>
    <cellStyle name="Entrada 3 5 5 4" xfId="9287" xr:uid="{D5AD3B3B-62A1-4E1E-A476-7693467E1D92}"/>
    <cellStyle name="Entrada 3 5 5 4 2" xfId="24395" xr:uid="{E6AE6B40-F446-4B8F-AFA0-EE249EEB2534}"/>
    <cellStyle name="Entrada 3 5 5 5" xfId="18836" xr:uid="{497827B0-5BC0-4367-982C-5A23D2008EF4}"/>
    <cellStyle name="Entrada 3 5 6" xfId="4105" xr:uid="{FE7BF7A3-FF55-4751-A4AA-D5E812C59E14}"/>
    <cellStyle name="Entrada 3 5 6 2" xfId="6742" xr:uid="{E70BA382-28A7-42E9-A67F-0E64DD49C840}"/>
    <cellStyle name="Entrada 3 5 6 2 2" xfId="13053" xr:uid="{5E46AD86-3F31-4BF8-AE69-56BF404AA388}"/>
    <cellStyle name="Entrada 3 5 6 2 2 2" xfId="28161" xr:uid="{87F70F09-EA27-4697-B5D8-479D62406471}"/>
    <cellStyle name="Entrada 3 5 6 2 3" xfId="16727" xr:uid="{BD18DC67-C654-4C7B-987E-13A34AFDD252}"/>
    <cellStyle name="Entrada 3 5 6 2 3 2" xfId="31835" xr:uid="{BA7D1BE2-750B-49C2-A252-E2C6B50CF995}"/>
    <cellStyle name="Entrada 3 5 6 2 4" xfId="21850" xr:uid="{B86D12DF-2013-4E17-A615-1B647A5D23C9}"/>
    <cellStyle name="Entrada 3 5 6 3" xfId="10487" xr:uid="{CF7614E4-5DCD-4A97-89EF-9151CC045BB7}"/>
    <cellStyle name="Entrada 3 5 6 3 2" xfId="25595" xr:uid="{60385FA8-67B4-44D4-B314-E21F64E5A1B1}"/>
    <cellStyle name="Entrada 3 5 6 4" xfId="15319" xr:uid="{7275E6D4-424F-4AA9-9C48-6E2F79B0007F}"/>
    <cellStyle name="Entrada 3 5 6 4 2" xfId="30427" xr:uid="{D3689058-153A-4ED7-AF1F-2334562416F2}"/>
    <cellStyle name="Entrada 3 5 6 5" xfId="19213" xr:uid="{84567167-271E-4F56-B1C5-2FA6D023E4FF}"/>
    <cellStyle name="Entrada 3 5 7" xfId="4670" xr:uid="{872E5B1F-F421-4230-9BE7-41C7EBFFB738}"/>
    <cellStyle name="Entrada 3 5 7 2" xfId="11052" xr:uid="{2197A980-52CB-4CB6-A39C-3234E25E10B5}"/>
    <cellStyle name="Entrada 3 5 7 2 2" xfId="26160" xr:uid="{E47FA4C5-2233-4344-AEF8-A11B939E0F38}"/>
    <cellStyle name="Entrada 3 5 7 3" xfId="7976" xr:uid="{40586E37-12FB-4514-BD59-B258B50E6F24}"/>
    <cellStyle name="Entrada 3 5 7 3 2" xfId="23084" xr:uid="{E2A839D4-4DB0-445F-975F-787D72C07035}"/>
    <cellStyle name="Entrada 3 5 7 4" xfId="19778" xr:uid="{39119C98-8CFF-436F-AAA4-809D902D8F75}"/>
    <cellStyle name="Entrada 3 5 8" xfId="8531" xr:uid="{CAEC7B6A-4016-4319-8B85-AF6474B49A57}"/>
    <cellStyle name="Entrada 3 5 8 2" xfId="23639" xr:uid="{2CCA94B9-0A72-419E-95B7-AEC9DDED60E2}"/>
    <cellStyle name="Entrada 3 5 9" xfId="7859" xr:uid="{7E7D176B-A078-4C31-A3BA-1721EB5FF9CF}"/>
    <cellStyle name="Entrada 3 5 9 2" xfId="22967" xr:uid="{2A9AEB7C-4F11-4DDD-BF15-6B02F701B6AB}"/>
    <cellStyle name="Entrada 4" xfId="1153" xr:uid="{00000000-0005-0000-0000-000083040000}"/>
    <cellStyle name="Entrada 4 2" xfId="1869" xr:uid="{6F691F8F-E226-4966-BD13-91BE6249C396}"/>
    <cellStyle name="Entrada 4 2 10" xfId="8370" xr:uid="{CE61FF35-8F4F-4BF5-9CE1-BBFEB5EB782F}"/>
    <cellStyle name="Entrada 4 2 10 2" xfId="23478" xr:uid="{9AAF1AC7-B082-4FB7-B873-C708B6ADBEF4}"/>
    <cellStyle name="Entrada 4 2 11" xfId="8075" xr:uid="{6063E043-F80A-49CD-B1EB-431AF0255C0B}"/>
    <cellStyle name="Entrada 4 2 11 2" xfId="23183" xr:uid="{929120C7-5850-432B-8AF9-5C101415AD4A}"/>
    <cellStyle name="Entrada 4 2 12" xfId="15891" xr:uid="{F55295A9-67C8-4529-96D4-04165D83C748}"/>
    <cellStyle name="Entrada 4 2 12 2" xfId="30999" xr:uid="{2E2625CD-8459-41F2-BA5B-F3C2AE400307}"/>
    <cellStyle name="Entrada 4 2 13" xfId="17094" xr:uid="{50C7CD46-E372-4802-8683-39A923A5EF6E}"/>
    <cellStyle name="Entrada 4 2 2" xfId="2429" xr:uid="{D3B98269-8AE3-42D0-AEF4-EC5FD9B9F6E2}"/>
    <cellStyle name="Entrada 4 2 2 2" xfId="5066" xr:uid="{2D5C3B18-A481-4593-AF81-C06DB7C03439}"/>
    <cellStyle name="Entrada 4 2 2 2 2" xfId="11430" xr:uid="{52AE34DE-2300-47A2-8E9B-6C59FD22C940}"/>
    <cellStyle name="Entrada 4 2 2 2 2 2" xfId="26538" xr:uid="{6EC6C375-1ED3-4E8A-B18E-BAA9F727E225}"/>
    <cellStyle name="Entrada 4 2 2 2 3" xfId="14115" xr:uid="{4988561C-57EB-4C0B-B07D-1AE73ED02F69}"/>
    <cellStyle name="Entrada 4 2 2 2 3 2" xfId="29223" xr:uid="{556233C3-4FC9-4125-8EF4-6CBBB6DEFFC1}"/>
    <cellStyle name="Entrada 4 2 2 2 4" xfId="20174" xr:uid="{8D6AB85C-F9AC-4773-967C-99C9636B03F3}"/>
    <cellStyle name="Entrada 4 2 2 3" xfId="8896" xr:uid="{BD20BE07-F987-462F-A202-A005AD4204F1}"/>
    <cellStyle name="Entrada 4 2 2 3 2" xfId="24004" xr:uid="{34285778-9E04-4E62-8C9C-2FFD77D57A4C}"/>
    <cellStyle name="Entrada 4 2 3" xfId="2191" xr:uid="{D00AF422-BFF3-41A4-AA37-CEF9CC0658FD}"/>
    <cellStyle name="Entrada 4 2 3 2" xfId="4828" xr:uid="{F0828C48-AEFF-4466-A19F-D4BB971C6EC2}"/>
    <cellStyle name="Entrada 4 2 3 2 2" xfId="8251" xr:uid="{FC2E2F6F-1702-47D5-933F-0454D1970908}"/>
    <cellStyle name="Entrada 4 2 3 2 2 2" xfId="23359" xr:uid="{6789D6AF-8B8A-4896-991F-B9C9676306C8}"/>
    <cellStyle name="Entrada 4 2 3 2 3" xfId="19936" xr:uid="{E8C5BAD1-64B3-48A5-81AD-CCC407732956}"/>
    <cellStyle name="Entrada 4 2 3 3" xfId="15037" xr:uid="{129A8FAC-00A3-46F0-A229-8ADC0588AA3D}"/>
    <cellStyle name="Entrada 4 2 3 3 2" xfId="30145" xr:uid="{954DD079-42C2-436D-82C6-25427EDF3C80}"/>
    <cellStyle name="Entrada 4 2 3 4" xfId="17416" xr:uid="{BD6ADEB3-654E-401B-A87A-510E88EB1B0C}"/>
    <cellStyle name="Entrada 4 2 4" xfId="2963" xr:uid="{ACCFD72E-CAD5-4230-8F45-FA21B4AE50D1}"/>
    <cellStyle name="Entrada 4 2 4 2" xfId="5600" xr:uid="{D5EAD011-5996-4245-9048-CD8AF4564CCA}"/>
    <cellStyle name="Entrada 4 2 4 2 2" xfId="11911" xr:uid="{F60D6CE6-F9E9-4AB8-A66C-88C3A92DFB09}"/>
    <cellStyle name="Entrada 4 2 4 2 2 2" xfId="27019" xr:uid="{1A366D38-D7F6-4C54-86C5-761C915C4910}"/>
    <cellStyle name="Entrada 4 2 4 2 3" xfId="7489" xr:uid="{670EF873-DA95-49F5-BE43-DDF742574713}"/>
    <cellStyle name="Entrada 4 2 4 2 3 2" xfId="22597" xr:uid="{EF158241-0AAB-4FB5-BB84-EE6FC7F3EE75}"/>
    <cellStyle name="Entrada 4 2 4 2 4" xfId="20708" xr:uid="{A12BFCF7-00DD-48A9-B766-FAC3FD42E89E}"/>
    <cellStyle name="Entrada 4 2 4 3" xfId="9345" xr:uid="{0CCF181B-F8D5-421E-9012-4D7325C8CDFF}"/>
    <cellStyle name="Entrada 4 2 4 3 2" xfId="24453" xr:uid="{A02AB0B3-0A22-4772-AEEF-728F43DBB2A4}"/>
    <cellStyle name="Entrada 4 2 4 4" xfId="8194" xr:uid="{C0B6B9C6-B627-4E9E-9967-F0A4C5220775}"/>
    <cellStyle name="Entrada 4 2 4 4 2" xfId="23302" xr:uid="{558BF76D-86DD-45A1-B965-896DD640940A}"/>
    <cellStyle name="Entrada 4 2 4 5" xfId="18071" xr:uid="{5E849C83-CDEC-4445-A532-F373F3F4E78F}"/>
    <cellStyle name="Entrada 4 2 5" xfId="3289" xr:uid="{C91CBCBC-B75E-4EA6-81F1-959E66F27199}"/>
    <cellStyle name="Entrada 4 2 5 2" xfId="5926" xr:uid="{9C5738A6-85E9-44CA-B32E-37A89893C5CF}"/>
    <cellStyle name="Entrada 4 2 5 2 2" xfId="12237" xr:uid="{1BE6FFD8-53C7-409B-9861-A78CB42F2301}"/>
    <cellStyle name="Entrada 4 2 5 2 2 2" xfId="27345" xr:uid="{1791022A-1A79-4AD4-BB9C-2DEFD7B8E9F4}"/>
    <cellStyle name="Entrada 4 2 5 2 3" xfId="15283" xr:uid="{20D000FA-2883-4BEC-B2DA-EA6A7CD423D2}"/>
    <cellStyle name="Entrada 4 2 5 2 3 2" xfId="30391" xr:uid="{C7300514-4920-4CE4-98E3-B78471EAFAAA}"/>
    <cellStyle name="Entrada 4 2 5 2 4" xfId="21034" xr:uid="{805B59FF-445B-4DCC-A295-D1A43980F76A}"/>
    <cellStyle name="Entrada 4 2 5 3" xfId="9671" xr:uid="{288D423C-27EC-4954-8060-C50DBFE6E991}"/>
    <cellStyle name="Entrada 4 2 5 3 2" xfId="24779" xr:uid="{BDF0DA72-85D1-40B3-8519-BAB99590EAD3}"/>
    <cellStyle name="Entrada 4 2 5 4" xfId="15515" xr:uid="{DE71B4DC-4073-402B-BE4C-DB9743CB00F9}"/>
    <cellStyle name="Entrada 4 2 5 4 2" xfId="30623" xr:uid="{CAC2EACF-CAEA-422C-A924-2308C43405F3}"/>
    <cellStyle name="Entrada 4 2 5 5" xfId="18397" xr:uid="{880544EB-DD37-450C-80C4-5C280A748831}"/>
    <cellStyle name="Entrada 4 2 6" xfId="3595" xr:uid="{747B9C2D-70CF-49F8-A57A-1D9418FBDB13}"/>
    <cellStyle name="Entrada 4 2 6 2" xfId="6232" xr:uid="{E9D09D8C-71A3-4754-8634-7EAC27884DF7}"/>
    <cellStyle name="Entrada 4 2 6 2 2" xfId="12543" xr:uid="{F8F9EAE8-82CC-4276-BF03-D3D324A33CFE}"/>
    <cellStyle name="Entrada 4 2 6 2 2 2" xfId="27651" xr:uid="{115743CA-C646-43D4-94B8-992D7E38A0A4}"/>
    <cellStyle name="Entrada 4 2 6 2 3" xfId="7247" xr:uid="{C4166901-5FBB-4337-8D35-964C24407698}"/>
    <cellStyle name="Entrada 4 2 6 2 3 2" xfId="22355" xr:uid="{00427354-91DC-45A7-BCCD-DF3B46E3BE71}"/>
    <cellStyle name="Entrada 4 2 6 2 4" xfId="21340" xr:uid="{27EE6B4B-F1BA-49A6-AFCA-9435C9642C7B}"/>
    <cellStyle name="Entrada 4 2 6 3" xfId="9977" xr:uid="{FAEE4E42-063B-4B05-B6CD-959C007BDAAC}"/>
    <cellStyle name="Entrada 4 2 6 3 2" xfId="25085" xr:uid="{E13F7934-DE55-4AE4-81DC-1D48C57C63BB}"/>
    <cellStyle name="Entrada 4 2 6 4" xfId="16421" xr:uid="{6464F6BA-FC5F-4DC2-A2A5-4E1803DACE44}"/>
    <cellStyle name="Entrada 4 2 6 4 2" xfId="31529" xr:uid="{D654A8BD-2D5C-4F9F-9428-DE8619F8BD77}"/>
    <cellStyle name="Entrada 4 2 6 5" xfId="18703" xr:uid="{C1145CFD-681B-49CF-B989-3A04BDE2BB73}"/>
    <cellStyle name="Entrada 4 2 7" xfId="3941" xr:uid="{A5011FA6-4A93-4837-A667-2D0C18DA9E1D}"/>
    <cellStyle name="Entrada 4 2 7 2" xfId="6578" xr:uid="{64485F63-67A6-4E5D-9711-28CC2E47F42F}"/>
    <cellStyle name="Entrada 4 2 7 2 2" xfId="12889" xr:uid="{BA864725-56B0-4985-A388-90333D1059AD}"/>
    <cellStyle name="Entrada 4 2 7 2 2 2" xfId="27997" xr:uid="{D712A82D-B3FF-4CBE-927A-A44BAC0F5224}"/>
    <cellStyle name="Entrada 4 2 7 2 3" xfId="16594" xr:uid="{07476416-7591-430C-B149-5234E11E0772}"/>
    <cellStyle name="Entrada 4 2 7 2 3 2" xfId="31702" xr:uid="{ED99C8B1-B911-4D45-94E0-4024A5F32E54}"/>
    <cellStyle name="Entrada 4 2 7 2 4" xfId="21686" xr:uid="{AA469691-4307-4300-A574-37605BD0D2A4}"/>
    <cellStyle name="Entrada 4 2 7 3" xfId="10323" xr:uid="{36DD60E5-257B-43EB-82DF-E08904CDD4E0}"/>
    <cellStyle name="Entrada 4 2 7 3 2" xfId="25431" xr:uid="{20787AD4-2FEE-497A-B6C9-8E8F37CA492F}"/>
    <cellStyle name="Entrada 4 2 7 4" xfId="7155" xr:uid="{DEF133AE-63DE-4E26-95A3-E2554A5BFD89}"/>
    <cellStyle name="Entrada 4 2 7 4 2" xfId="22263" xr:uid="{F56CB2C1-54C9-4940-8C0D-D2DFF464220E}"/>
    <cellStyle name="Entrada 4 2 7 5" xfId="19049" xr:uid="{67665466-8B2B-4042-9C90-DFC4B229B51B}"/>
    <cellStyle name="Entrada 4 2 8" xfId="4288" xr:uid="{ECF38506-F712-4361-9EF5-0194FC22A803}"/>
    <cellStyle name="Entrada 4 2 8 2" xfId="6925" xr:uid="{F1301BDD-4875-4F09-AB95-CC7D90C015C2}"/>
    <cellStyle name="Entrada 4 2 8 2 2" xfId="13236" xr:uid="{F26468DB-04A2-4EF8-B130-E8B9AF3ABA73}"/>
    <cellStyle name="Entrada 4 2 8 2 2 2" xfId="28344" xr:uid="{35992CA9-D9E8-4CF5-9229-A8D0E1B7A4E0}"/>
    <cellStyle name="Entrada 4 2 8 2 3" xfId="16900" xr:uid="{7FAA9E97-3090-4DE4-9C28-A0A7D092EE79}"/>
    <cellStyle name="Entrada 4 2 8 2 3 2" xfId="32008" xr:uid="{0293CF71-476E-4F3F-9967-E2119C3A9DB2}"/>
    <cellStyle name="Entrada 4 2 8 2 4" xfId="22033" xr:uid="{816E672C-0935-49EC-973F-71F93A5DE482}"/>
    <cellStyle name="Entrada 4 2 8 3" xfId="10670" xr:uid="{D3618339-6B93-495F-8A47-75EED3E273EF}"/>
    <cellStyle name="Entrada 4 2 8 3 2" xfId="25778" xr:uid="{5373E285-DCD7-4121-9C8A-BEDDEDC241B2}"/>
    <cellStyle name="Entrada 4 2 8 4" xfId="13388" xr:uid="{8B4E75B4-A86F-4B52-94E3-7FB6F06E9FC4}"/>
    <cellStyle name="Entrada 4 2 8 4 2" xfId="28496" xr:uid="{CF94A64A-16D0-4A42-882A-05A089989B5B}"/>
    <cellStyle name="Entrada 4 2 8 5" xfId="19396" xr:uid="{C6F40A6A-94CE-4E3A-8876-E5290D78E2DC}"/>
    <cellStyle name="Entrada 4 2 9" xfId="4506" xr:uid="{11BE8C83-6396-40BB-AF26-D1E72396C706}"/>
    <cellStyle name="Entrada 4 2 9 2" xfId="10888" xr:uid="{DF4A3641-9354-4F60-A1D0-D51E62506076}"/>
    <cellStyle name="Entrada 4 2 9 2 2" xfId="25996" xr:uid="{AAFA1C4C-615A-4D38-86FB-89A1843E3780}"/>
    <cellStyle name="Entrada 4 2 9 3" xfId="15597" xr:uid="{ACE26E99-5813-4C42-9C1A-4C686A593AE5}"/>
    <cellStyle name="Entrada 4 2 9 3 2" xfId="30705" xr:uid="{E9F61DF0-0CC8-4DB2-8F52-16956268C53A}"/>
    <cellStyle name="Entrada 4 2 9 4" xfId="19614" xr:uid="{A903AC2D-C675-44E1-BFDB-355A32E692D7}"/>
    <cellStyle name="Entrada 4 3" xfId="1852" xr:uid="{B735A04D-5FAC-4FD4-AB5F-306799DDE58C}"/>
    <cellStyle name="Entrada 4 3 10" xfId="15643" xr:uid="{1BA30D6C-B738-4563-803C-8A1215F4A895}"/>
    <cellStyle name="Entrada 4 3 10 2" xfId="30751" xr:uid="{2BA7FB3F-B16D-4B83-8722-165816347C1C}"/>
    <cellStyle name="Entrada 4 3 11" xfId="14109" xr:uid="{EFA31BBC-9568-4016-A659-970F04096AC6}"/>
    <cellStyle name="Entrada 4 3 11 2" xfId="29217" xr:uid="{FBB58FA3-DC11-4523-A034-E791505C5544}"/>
    <cellStyle name="Entrada 4 3 12" xfId="17077" xr:uid="{4AA196FA-8866-4AB5-B14F-4600532215E9}"/>
    <cellStyle name="Entrada 4 3 2" xfId="2412" xr:uid="{56973C21-7890-4644-84F0-FE18E5CF16A0}"/>
    <cellStyle name="Entrada 4 3 2 2" xfId="5049" xr:uid="{6BB48F3D-0617-45EB-9168-943385E18366}"/>
    <cellStyle name="Entrada 4 3 2 2 2" xfId="11413" xr:uid="{8BF58A4A-9BE2-4AFA-9595-4791D02287A2}"/>
    <cellStyle name="Entrada 4 3 2 2 2 2" xfId="26521" xr:uid="{ADBE2753-AAA6-40C7-86D5-7FD0F8FC67AF}"/>
    <cellStyle name="Entrada 4 3 2 2 3" xfId="7860" xr:uid="{05D3A725-6EF5-42A7-ABDD-14C3E8BEE154}"/>
    <cellStyle name="Entrada 4 3 2 2 3 2" xfId="22968" xr:uid="{0DEA8254-3782-4F67-B2D1-B6D02AC7C354}"/>
    <cellStyle name="Entrada 4 3 2 2 4" xfId="20157" xr:uid="{84A4EFD9-4B23-4F27-BD6D-7CB33F515A70}"/>
    <cellStyle name="Entrada 4 3 2 3" xfId="8879" xr:uid="{62CCDEC9-4A96-4121-96A5-08ABCB66C6EE}"/>
    <cellStyle name="Entrada 4 3 2 3 2" xfId="23987" xr:uid="{CCB267B7-9345-4E3E-A251-C6582DE0B469}"/>
    <cellStyle name="Entrada 4 3 2 4" xfId="14120" xr:uid="{D5EAA59C-29BB-4074-9100-DC557FB0306B}"/>
    <cellStyle name="Entrada 4 3 2 4 2" xfId="29228" xr:uid="{B5FA4A45-36F4-48D2-B720-37D4FDAEB8BB}"/>
    <cellStyle name="Entrada 4 3 2 5" xfId="15550" xr:uid="{999838C9-47B3-449E-87BF-0702BDC659D3}"/>
    <cellStyle name="Entrada 4 3 2 5 2" xfId="30658" xr:uid="{ECF1F1D3-3DD3-466A-BC16-17F62CBB4752}"/>
    <cellStyle name="Entrada 4 3 2 6" xfId="17603" xr:uid="{D4113E1E-518D-4B67-B7D5-E67634C92676}"/>
    <cellStyle name="Entrada 4 3 3" xfId="2208" xr:uid="{DD27EB6D-FEB4-4ABA-AF10-8D771F0A09D4}"/>
    <cellStyle name="Entrada 4 3 3 2" xfId="4845" xr:uid="{E975897D-3243-4352-A423-3A51631A8DAA}"/>
    <cellStyle name="Entrada 4 3 3 2 2" xfId="16342" xr:uid="{05595912-37E2-4020-87C4-E7FE24B6328F}"/>
    <cellStyle name="Entrada 4 3 3 2 2 2" xfId="31450" xr:uid="{80967A99-97BE-490D-8CCA-8A4C925D7AEF}"/>
    <cellStyle name="Entrada 4 3 3 2 3" xfId="19953" xr:uid="{D63E38E1-10AE-46E4-B9F9-6DACCB2C8047}"/>
    <cellStyle name="Entrada 4 3 3 3" xfId="14486" xr:uid="{48C07496-1A22-4F47-8C3A-602A20A14A51}"/>
    <cellStyle name="Entrada 4 3 3 3 2" xfId="29594" xr:uid="{724A706E-A976-4EE6-8462-5FF16F2E8554}"/>
    <cellStyle name="Entrada 4 3 3 4" xfId="17433" xr:uid="{9D0D5D35-C059-4A08-BC2A-B41A72991C00}"/>
    <cellStyle name="Entrada 4 3 4" xfId="2946" xr:uid="{40E8D8A0-1774-462B-94DC-070BEA165029}"/>
    <cellStyle name="Entrada 4 3 4 2" xfId="5583" xr:uid="{BDD47635-530A-46A2-9C16-15A4F7E2285F}"/>
    <cellStyle name="Entrada 4 3 4 2 2" xfId="11894" xr:uid="{32E9E363-1A67-4572-81D8-F10EB9265697}"/>
    <cellStyle name="Entrada 4 3 4 2 2 2" xfId="27002" xr:uid="{2C820109-527A-4223-9750-C40C53C31D48}"/>
    <cellStyle name="Entrada 4 3 4 2 3" xfId="13687" xr:uid="{7B8C2512-5BD0-456E-B0D6-45FC0BDDA7EC}"/>
    <cellStyle name="Entrada 4 3 4 2 3 2" xfId="28795" xr:uid="{5EC01F38-0FEB-409B-B455-20E5922202A6}"/>
    <cellStyle name="Entrada 4 3 4 2 4" xfId="20691" xr:uid="{0B5E4046-155B-44C6-A098-739A502D9F34}"/>
    <cellStyle name="Entrada 4 3 4 3" xfId="9328" xr:uid="{EE9AF096-E278-4D26-A068-D9C26F188143}"/>
    <cellStyle name="Entrada 4 3 4 3 2" xfId="24436" xr:uid="{D6C8E2DE-0EEE-4796-9783-A8AF1C714798}"/>
    <cellStyle name="Entrada 4 3 4 4" xfId="14138" xr:uid="{683677D0-FC9B-4BF8-B9E9-1F1CB002ED10}"/>
    <cellStyle name="Entrada 4 3 4 4 2" xfId="29246" xr:uid="{22C42F31-206E-4E8C-806B-84A395123476}"/>
    <cellStyle name="Entrada 4 3 4 5" xfId="18054" xr:uid="{07BC6D5B-4C86-49CF-9489-92449E2B163D}"/>
    <cellStyle name="Entrada 4 3 5" xfId="3272" xr:uid="{FD4D0515-EFD4-47BE-A0D3-862E290DDCD4}"/>
    <cellStyle name="Entrada 4 3 5 2" xfId="5909" xr:uid="{E773045F-4F34-4D24-92CB-D52F2BF97C79}"/>
    <cellStyle name="Entrada 4 3 5 2 2" xfId="12220" xr:uid="{42CF7C0D-FD11-482D-9B6B-00BDB6A5F272}"/>
    <cellStyle name="Entrada 4 3 5 2 2 2" xfId="27328" xr:uid="{F02E00B8-1D69-452C-A5A1-4EE5431EA101}"/>
    <cellStyle name="Entrada 4 3 5 2 3" xfId="16112" xr:uid="{36940112-FCE3-44EB-A7E5-CED67D4F4858}"/>
    <cellStyle name="Entrada 4 3 5 2 3 2" xfId="31220" xr:uid="{A1C310E1-2E0B-439E-92F9-561BA9C48220}"/>
    <cellStyle name="Entrada 4 3 5 2 4" xfId="21017" xr:uid="{2AF3AD2D-332D-4980-95D8-188294112072}"/>
    <cellStyle name="Entrada 4 3 5 3" xfId="9654" xr:uid="{833F38C0-7F46-4955-A2D8-185364AA8D9C}"/>
    <cellStyle name="Entrada 4 3 5 3 2" xfId="24762" xr:uid="{2D813328-CB91-46DD-B8CA-779E0D62F78F}"/>
    <cellStyle name="Entrada 4 3 5 4" xfId="14145" xr:uid="{7564F0CB-3E47-4D76-A17C-0D74F9DB3EF1}"/>
    <cellStyle name="Entrada 4 3 5 4 2" xfId="29253" xr:uid="{7FE4490E-1168-4019-B9E7-801587B465AC}"/>
    <cellStyle name="Entrada 4 3 5 5" xfId="18380" xr:uid="{7B0215C9-9CFB-4045-A94D-9636D6E71507}"/>
    <cellStyle name="Entrada 4 3 6" xfId="3578" xr:uid="{91F52662-B729-42D3-A008-769949D9AC02}"/>
    <cellStyle name="Entrada 4 3 6 2" xfId="6215" xr:uid="{9DFBAC54-3A06-4187-A72B-73C3C42C500D}"/>
    <cellStyle name="Entrada 4 3 6 2 2" xfId="12526" xr:uid="{F9B9E02E-23C5-4CAD-99E5-3F60F7C0D848}"/>
    <cellStyle name="Entrada 4 3 6 2 2 2" xfId="27634" xr:uid="{2B10A090-EC89-4CC6-8C05-D6A965E964AD}"/>
    <cellStyle name="Entrada 4 3 6 2 3" xfId="14628" xr:uid="{92F67C8C-E855-4E35-800D-AA72A98833E8}"/>
    <cellStyle name="Entrada 4 3 6 2 3 2" xfId="29736" xr:uid="{558E07D7-DBB6-448A-A6FF-2EC9D1A630C6}"/>
    <cellStyle name="Entrada 4 3 6 2 4" xfId="21323" xr:uid="{6D3F3889-7E2D-4C56-8C30-999C336D55B9}"/>
    <cellStyle name="Entrada 4 3 6 3" xfId="9960" xr:uid="{A36E6C0C-4BBE-4375-9983-224FC3A2BB3D}"/>
    <cellStyle name="Entrada 4 3 6 3 2" xfId="25068" xr:uid="{D8FD39BB-19F6-46E8-96F7-0711105DB99D}"/>
    <cellStyle name="Entrada 4 3 6 4" xfId="16554" xr:uid="{83067C77-6890-4783-8DDC-9BAC5BF9818C}"/>
    <cellStyle name="Entrada 4 3 6 4 2" xfId="31662" xr:uid="{AE3754D1-9213-4C22-A6F8-314B872F9413}"/>
    <cellStyle name="Entrada 4 3 6 5" xfId="18686" xr:uid="{73B5AC1F-0D9A-4FF8-9799-F91634ECBD46}"/>
    <cellStyle name="Entrada 4 3 7" xfId="3924" xr:uid="{33C4A8E0-4DFE-4051-97CF-96C916CD797B}"/>
    <cellStyle name="Entrada 4 3 7 2" xfId="6561" xr:uid="{C981A626-CACE-40EF-B23E-07C97B9841BD}"/>
    <cellStyle name="Entrada 4 3 7 2 2" xfId="12872" xr:uid="{E5F804C5-C9BD-4366-9EB8-14D54FBA0D8C}"/>
    <cellStyle name="Entrada 4 3 7 2 2 2" xfId="27980" xr:uid="{A5BD3752-2862-4E20-B385-1F2A51EF63E3}"/>
    <cellStyle name="Entrada 4 3 7 2 3" xfId="16577" xr:uid="{B018F299-D680-4C06-8F1E-02B2D471EBAB}"/>
    <cellStyle name="Entrada 4 3 7 2 3 2" xfId="31685" xr:uid="{CA1DED01-A917-4440-ACB3-C28371788D88}"/>
    <cellStyle name="Entrada 4 3 7 2 4" xfId="21669" xr:uid="{FD8C8CC7-A31B-42CA-8B00-A2BE5CD69DAA}"/>
    <cellStyle name="Entrada 4 3 7 3" xfId="10306" xr:uid="{4D533A72-C64A-45F7-B7A0-8F56312B0B61}"/>
    <cellStyle name="Entrada 4 3 7 3 2" xfId="25414" xr:uid="{E664C25B-2764-4A61-9FF1-E1E3E00B9567}"/>
    <cellStyle name="Entrada 4 3 7 4" xfId="8181" xr:uid="{91EEF528-A2B8-4253-8255-44886041C577}"/>
    <cellStyle name="Entrada 4 3 7 4 2" xfId="23289" xr:uid="{94977C7D-8A2A-488C-9F53-A7F7E21636D8}"/>
    <cellStyle name="Entrada 4 3 7 5" xfId="19032" xr:uid="{BB5E53E3-366D-40B3-A7D0-AAE1122822CC}"/>
    <cellStyle name="Entrada 4 3 8" xfId="4489" xr:uid="{59924AD1-E781-4480-B7C5-93A894758990}"/>
    <cellStyle name="Entrada 4 3 8 2" xfId="10871" xr:uid="{9E0C1383-96BD-45B1-9DF4-9017B1B35C99}"/>
    <cellStyle name="Entrada 4 3 8 2 2" xfId="25979" xr:uid="{BF7D4E02-9B40-49E9-9A08-8CAEE995BAE0}"/>
    <cellStyle name="Entrada 4 3 8 3" xfId="14839" xr:uid="{C01FE7F8-6B45-4776-B26A-4B1D4FF557E2}"/>
    <cellStyle name="Entrada 4 3 8 3 2" xfId="29947" xr:uid="{7804A592-0037-4115-A3EB-EC697238733B}"/>
    <cellStyle name="Entrada 4 3 8 4" xfId="19597" xr:uid="{1BD56AE7-F3B4-4893-8E4A-080C8C16286D}"/>
    <cellStyle name="Entrada 4 3 9" xfId="8353" xr:uid="{050C1931-6F1D-42B9-9109-F47A41E20EA2}"/>
    <cellStyle name="Entrada 4 3 9 2" xfId="23461" xr:uid="{C6C152E7-FDD5-47FA-903C-665F06539B16}"/>
    <cellStyle name="Entrada 4 4" xfId="2089" xr:uid="{160BCB18-449C-4AA2-853C-0E7C9BD8DB29}"/>
    <cellStyle name="Entrada 4 4 10" xfId="7749" xr:uid="{BB561C90-0FA1-41BA-B110-129E892CA622}"/>
    <cellStyle name="Entrada 4 4 10 2" xfId="22857" xr:uid="{8570EEC6-0500-4337-AB85-5E22CDD9CEEA}"/>
    <cellStyle name="Entrada 4 4 11" xfId="16191" xr:uid="{126B9B4A-BBCB-41D9-9557-ED79D0E33A40}"/>
    <cellStyle name="Entrada 4 4 11 2" xfId="31299" xr:uid="{E5CFD684-5B59-487B-A942-9322D203A711}"/>
    <cellStyle name="Entrada 4 4 12" xfId="17314" xr:uid="{5F3BBB26-10C5-4093-8F8E-1800980F05C8}"/>
    <cellStyle name="Entrada 4 4 2" xfId="2579" xr:uid="{212B61A4-03C8-423A-8ECF-D6A82581583D}"/>
    <cellStyle name="Entrada 4 4 2 2" xfId="5216" xr:uid="{8FB685D6-23DC-42BC-ADD8-28DDDE88F188}"/>
    <cellStyle name="Entrada 4 4 2 2 2" xfId="11580" xr:uid="{AC91B469-2105-4232-8285-1377E872486C}"/>
    <cellStyle name="Entrada 4 4 2 2 2 2" xfId="26688" xr:uid="{ACC39E15-A189-4BCD-BEA8-2BAB3D74F75C}"/>
    <cellStyle name="Entrada 4 4 2 2 3" xfId="16206" xr:uid="{130473D7-1828-4099-82A9-213F9BE4EF92}"/>
    <cellStyle name="Entrada 4 4 2 2 3 2" xfId="31314" xr:uid="{7EB865B4-01DB-4B21-A244-C43D14708AF3}"/>
    <cellStyle name="Entrada 4 4 2 2 4" xfId="20324" xr:uid="{67269D16-F702-4CF4-AB39-B0FBE3C53C2C}"/>
    <cellStyle name="Entrada 4 4 2 3" xfId="9046" xr:uid="{0D5DCCC5-9286-4072-8515-32E577BC4C49}"/>
    <cellStyle name="Entrada 4 4 2 3 2" xfId="24154" xr:uid="{46B3D5B3-80FF-4125-A52F-082514FB9E94}"/>
    <cellStyle name="Entrada 4 4 2 4" xfId="15242" xr:uid="{E7DAB3A8-7FEB-4496-9462-C9942EE30068}"/>
    <cellStyle name="Entrada 4 4 2 4 2" xfId="30350" xr:uid="{5AAD4145-0E29-4FE3-96D1-772E03D6F120}"/>
    <cellStyle name="Entrada 4 4 2 5" xfId="7040" xr:uid="{51B4BA91-269B-419C-9D64-AA9F4E1B62D5}"/>
    <cellStyle name="Entrada 4 4 2 5 2" xfId="22148" xr:uid="{9A3F3D46-B31B-437B-B7E7-45FD9BB5932F}"/>
    <cellStyle name="Entrada 4 4 2 6" xfId="17687" xr:uid="{BC28F4D0-7F9F-4CD3-8C78-99BB8C6F6169}"/>
    <cellStyle name="Entrada 4 4 3" xfId="2849" xr:uid="{D5990BA0-EC8B-4DE3-8028-FE21541E1258}"/>
    <cellStyle name="Entrada 4 4 3 2" xfId="5486" xr:uid="{1F84B159-431B-4DD6-9B9C-4C05820CBDE2}"/>
    <cellStyle name="Entrada 4 4 3 2 2" xfId="15819" xr:uid="{E2699337-1305-436C-9348-A76701F56082}"/>
    <cellStyle name="Entrada 4 4 3 2 2 2" xfId="30927" xr:uid="{AD7574A8-092B-477F-96AA-3B864379030A}"/>
    <cellStyle name="Entrada 4 4 3 2 3" xfId="20594" xr:uid="{678AC79E-958A-4182-83EC-94E65A567645}"/>
    <cellStyle name="Entrada 4 4 3 3" xfId="15850" xr:uid="{4A1D1EF2-A14E-4954-9613-6ADA6A991DAF}"/>
    <cellStyle name="Entrada 4 4 3 3 2" xfId="30958" xr:uid="{698D4FAE-0A0C-4C68-8DFD-F25C20AF7EB0}"/>
    <cellStyle name="Entrada 4 4 3 4" xfId="17957" xr:uid="{02C37670-4B78-43FD-8F44-20A0603CCEF0}"/>
    <cellStyle name="Entrada 4 4 4" xfId="3152" xr:uid="{3E6AE382-800F-4F3D-AD30-41101F17CD21}"/>
    <cellStyle name="Entrada 4 4 4 2" xfId="5789" xr:uid="{849F5B2A-6A33-4B8E-A4CF-7DBC0946B0D6}"/>
    <cellStyle name="Entrada 4 4 4 2 2" xfId="12100" xr:uid="{6B5A3968-130C-43A7-95E5-1A17E986F3F7}"/>
    <cellStyle name="Entrada 4 4 4 2 2 2" xfId="27208" xr:uid="{9534C1B9-A901-46DE-AEE5-A3D93E5A54FF}"/>
    <cellStyle name="Entrada 4 4 4 2 3" xfId="15522" xr:uid="{064E5581-E183-45E7-8302-6B2878A8D5F5}"/>
    <cellStyle name="Entrada 4 4 4 2 3 2" xfId="30630" xr:uid="{BEF8AAC3-86B5-453E-BDF9-5EF5E391D003}"/>
    <cellStyle name="Entrada 4 4 4 2 4" xfId="20897" xr:uid="{D5001AB9-B4FB-47D5-A5EA-474030E17F91}"/>
    <cellStyle name="Entrada 4 4 4 3" xfId="9534" xr:uid="{B8DB5E8A-0BC0-4462-AEA4-0D06D8F0B8FF}"/>
    <cellStyle name="Entrada 4 4 4 3 2" xfId="24642" xr:uid="{81D599DF-5E79-483F-8F37-C91970078947}"/>
    <cellStyle name="Entrada 4 4 4 4" xfId="15320" xr:uid="{F0612B42-D59E-4F4E-A3A6-3AB970A1F306}"/>
    <cellStyle name="Entrada 4 4 4 4 2" xfId="30428" xr:uid="{AB1951C5-F980-48E6-98A6-10C479708FD3}"/>
    <cellStyle name="Entrada 4 4 4 5" xfId="18260" xr:uid="{4B424664-84C4-488A-BFE7-6A425415D02C}"/>
    <cellStyle name="Entrada 4 4 5" xfId="3478" xr:uid="{869F2CBF-1B4A-4B52-AC0F-CAE27632D028}"/>
    <cellStyle name="Entrada 4 4 5 2" xfId="6115" xr:uid="{9ED8C82D-E2EE-4487-85EA-B466DCDAD1F8}"/>
    <cellStyle name="Entrada 4 4 5 2 2" xfId="12426" xr:uid="{31FA4FB6-F3FF-4326-88C6-82015E5E7C65}"/>
    <cellStyle name="Entrada 4 4 5 2 2 2" xfId="27534" xr:uid="{A63D2675-E0F7-4878-BFD7-7E20D100A935}"/>
    <cellStyle name="Entrada 4 4 5 2 3" xfId="13513" xr:uid="{563CFD42-0C62-4C28-B1B7-56B623D17DFA}"/>
    <cellStyle name="Entrada 4 4 5 2 3 2" xfId="28621" xr:uid="{3BE9E4EE-04A3-4898-97B8-62FEA4A73AE3}"/>
    <cellStyle name="Entrada 4 4 5 2 4" xfId="21223" xr:uid="{D41DBA8B-8241-4853-8254-B9DA4F18F56D}"/>
    <cellStyle name="Entrada 4 4 5 3" xfId="9860" xr:uid="{AE18DDBD-B867-42B9-B435-41BA410D9B7B}"/>
    <cellStyle name="Entrada 4 4 5 3 2" xfId="24968" xr:uid="{2520690E-85B4-4DC0-BF8E-1FCE6066A2C9}"/>
    <cellStyle name="Entrada 4 4 5 4" xfId="16557" xr:uid="{EEEAFCBB-8847-440C-A9AC-64E3C5334DCB}"/>
    <cellStyle name="Entrada 4 4 5 4 2" xfId="31665" xr:uid="{ABD2009D-E502-4A41-B3CB-4D4B8B6F4E4C}"/>
    <cellStyle name="Entrada 4 4 5 5" xfId="18586" xr:uid="{AFA0C586-B696-41BD-87CB-439029C7EE66}"/>
    <cellStyle name="Entrada 4 4 6" xfId="3784" xr:uid="{A3CC4287-EA03-4D26-AABA-338CD3CD3925}"/>
    <cellStyle name="Entrada 4 4 6 2" xfId="6421" xr:uid="{D863FDF0-2937-4320-ADAD-1BDB2B241714}"/>
    <cellStyle name="Entrada 4 4 6 2 2" xfId="12732" xr:uid="{B3B113D5-343D-4F0E-A844-62687840E115}"/>
    <cellStyle name="Entrada 4 4 6 2 2 2" xfId="27840" xr:uid="{1EE303CC-B661-4F7E-AD97-E85E4BDBF96F}"/>
    <cellStyle name="Entrada 4 4 6 2 3" xfId="13356" xr:uid="{2D6F3504-D8FA-437D-8AD6-03B0A6796EE3}"/>
    <cellStyle name="Entrada 4 4 6 2 3 2" xfId="28464" xr:uid="{2806B6F8-ACCE-471F-BC61-5107586893A5}"/>
    <cellStyle name="Entrada 4 4 6 2 4" xfId="21529" xr:uid="{72C915AC-91BE-4BA6-B9BE-C331937953E8}"/>
    <cellStyle name="Entrada 4 4 6 3" xfId="10166" xr:uid="{D481BA6C-5BF3-49B3-9736-3B83C154893B}"/>
    <cellStyle name="Entrada 4 4 6 3 2" xfId="25274" xr:uid="{DFD5440C-46F0-4ACA-9CC4-0C94BFDC9D0E}"/>
    <cellStyle name="Entrada 4 4 6 4" xfId="8273" xr:uid="{256327BB-E74B-4E3E-BFE8-90EFB1B874CB}"/>
    <cellStyle name="Entrada 4 4 6 4 2" xfId="23381" xr:uid="{6A8109EC-92D1-4289-AC84-FCB52F894377}"/>
    <cellStyle name="Entrada 4 4 6 5" xfId="18892" xr:uid="{8BA2CE0B-D016-41E9-9101-9E99379EF8B9}"/>
    <cellStyle name="Entrada 4 4 7" xfId="4161" xr:uid="{104129E1-3DD5-4444-BBEB-373249A267F8}"/>
    <cellStyle name="Entrada 4 4 7 2" xfId="6798" xr:uid="{82CBF977-8780-4354-BB93-AE2ECF9F6364}"/>
    <cellStyle name="Entrada 4 4 7 2 2" xfId="13109" xr:uid="{F64D0086-9692-478E-99C5-223436CEBE75}"/>
    <cellStyle name="Entrada 4 4 7 2 2 2" xfId="28217" xr:uid="{78BE5CA8-28DE-4644-997F-86CF4B88B361}"/>
    <cellStyle name="Entrada 4 4 7 2 3" xfId="16783" xr:uid="{FA1F9790-FB9B-4AFB-862B-83020D0B65BA}"/>
    <cellStyle name="Entrada 4 4 7 2 3 2" xfId="31891" xr:uid="{695C7E02-17B8-428E-A538-4E566BAB9A8D}"/>
    <cellStyle name="Entrada 4 4 7 2 4" xfId="21906" xr:uid="{B2376769-3FDF-49B6-91CF-3EEC38A80D17}"/>
    <cellStyle name="Entrada 4 4 7 3" xfId="10543" xr:uid="{4303D8E3-74CF-44FF-9C92-1193F612F16F}"/>
    <cellStyle name="Entrada 4 4 7 3 2" xfId="25651" xr:uid="{043A7B10-EFC3-4471-B8D6-6D1FB269F435}"/>
    <cellStyle name="Entrada 4 4 7 4" xfId="15187" xr:uid="{0FDCB115-187D-43F2-AB89-506EC04A956E}"/>
    <cellStyle name="Entrada 4 4 7 4 2" xfId="30295" xr:uid="{CABBBC06-ABA1-49B1-AEBE-D23334A880D2}"/>
    <cellStyle name="Entrada 4 4 7 5" xfId="19269" xr:uid="{622DD555-9481-484F-852E-3CBACC1C9784}"/>
    <cellStyle name="Entrada 4 4 8" xfId="4726" xr:uid="{056CDF3E-D30F-47A3-8907-687F7A99E45C}"/>
    <cellStyle name="Entrada 4 4 8 2" xfId="11108" xr:uid="{E373216C-0766-4FF4-93AF-505507A1236C}"/>
    <cellStyle name="Entrada 4 4 8 2 2" xfId="26216" xr:uid="{AEE46852-6A11-4F14-B2AC-84BD3BC3CE9F}"/>
    <cellStyle name="Entrada 4 4 8 3" xfId="7378" xr:uid="{4FB600F3-7802-4753-93E9-6DCDCEBE3CD0}"/>
    <cellStyle name="Entrada 4 4 8 3 2" xfId="22486" xr:uid="{5F3D9351-90FB-4999-BDC1-4A6962B813F2}"/>
    <cellStyle name="Entrada 4 4 8 4" xfId="19834" xr:uid="{32EEDB89-7DFF-469F-9CAD-94B5838FD93B}"/>
    <cellStyle name="Entrada 4 4 9" xfId="8587" xr:uid="{57EE8923-7208-49BB-A1CA-BCD8CA15A0E8}"/>
    <cellStyle name="Entrada 4 4 9 2" xfId="23695" xr:uid="{5DF85345-A006-4829-9A3D-0AF0E1914E65}"/>
    <cellStyle name="Entrada 4 5" xfId="2032" xr:uid="{1BCF6755-2278-4B52-B434-645E7F9B6391}"/>
    <cellStyle name="Entrada 4 5 10" xfId="13967" xr:uid="{B31C3384-2AB3-4612-99C7-B18A88E0A32F}"/>
    <cellStyle name="Entrada 4 5 10 2" xfId="29075" xr:uid="{DFE0B550-F1DD-4306-972F-A50E74045860}"/>
    <cellStyle name="Entrada 4 5 11" xfId="17257" xr:uid="{71624AA8-CD62-4F18-9744-4B19B96328BD}"/>
    <cellStyle name="Entrada 4 5 2" xfId="2792" xr:uid="{30EC8192-9CDF-42C7-86D9-6AF28B9B4772}"/>
    <cellStyle name="Entrada 4 5 2 2" xfId="5429" xr:uid="{BC1B5F5B-7694-4A86-8764-790F1D5F168E}"/>
    <cellStyle name="Entrada 4 5 2 2 2" xfId="14382" xr:uid="{D1A66480-B0B5-4D90-8254-E4A8C7BB1781}"/>
    <cellStyle name="Entrada 4 5 2 2 2 2" xfId="29490" xr:uid="{D3FA69D9-5ECE-4CB9-82D8-433F43959CF2}"/>
    <cellStyle name="Entrada 4 5 2 2 3" xfId="20537" xr:uid="{9126D3C9-F2EF-489A-8EC4-D9640C389693}"/>
    <cellStyle name="Entrada 4 5 2 3" xfId="14273" xr:uid="{A09674CC-2849-43F7-915D-23E56A729AB0}"/>
    <cellStyle name="Entrada 4 5 2 3 2" xfId="29381" xr:uid="{C74B2BCB-9C60-434B-84C6-86A18D2E3525}"/>
    <cellStyle name="Entrada 4 5 2 4" xfId="17900" xr:uid="{969F7AD6-84E1-4974-BDF9-9621818EF274}"/>
    <cellStyle name="Entrada 4 5 3" xfId="3095" xr:uid="{EA8DFE0C-A81B-4345-A416-8B2A12F59E6C}"/>
    <cellStyle name="Entrada 4 5 3 2" xfId="5732" xr:uid="{DB61BEA0-E526-48EC-A373-78EEC5821D99}"/>
    <cellStyle name="Entrada 4 5 3 2 2" xfId="12043" xr:uid="{8EA2F974-A051-4384-BD65-E7E9C05A1862}"/>
    <cellStyle name="Entrada 4 5 3 2 2 2" xfId="27151" xr:uid="{BF12C2B0-67E3-4814-AF86-60B0BECD0299}"/>
    <cellStyle name="Entrada 4 5 3 2 3" xfId="14826" xr:uid="{1A2AC264-0FE9-40CC-AF91-F944CD2D3E29}"/>
    <cellStyle name="Entrada 4 5 3 2 3 2" xfId="29934" xr:uid="{5BD3D48E-12D4-4155-90F2-2D36DBA13557}"/>
    <cellStyle name="Entrada 4 5 3 2 4" xfId="20840" xr:uid="{7E950D4C-187D-4159-9D33-58B79F4C0877}"/>
    <cellStyle name="Entrada 4 5 3 3" xfId="9477" xr:uid="{32E0A3D1-C1E4-40ED-8D4B-7386E2FA7A06}"/>
    <cellStyle name="Entrada 4 5 3 3 2" xfId="24585" xr:uid="{D54F2E05-3693-450E-A2E4-6D43BF6C6528}"/>
    <cellStyle name="Entrada 4 5 3 4" xfId="15482" xr:uid="{BBCE2F27-9027-4BE1-B473-787716A02F2A}"/>
    <cellStyle name="Entrada 4 5 3 4 2" xfId="30590" xr:uid="{2DA9A083-34C3-44D3-9F7D-7EF4B5211AA1}"/>
    <cellStyle name="Entrada 4 5 3 5" xfId="18203" xr:uid="{5057ED7E-590C-4A5B-AA87-C61116BC3F95}"/>
    <cellStyle name="Entrada 4 5 4" xfId="3421" xr:uid="{CF35D49D-C174-4F04-BA1B-6C9B2782C068}"/>
    <cellStyle name="Entrada 4 5 4 2" xfId="6058" xr:uid="{73EDA4A5-7169-4DF1-BE35-51EC6E564A77}"/>
    <cellStyle name="Entrada 4 5 4 2 2" xfId="12369" xr:uid="{29D5A967-8FA8-4236-BFDF-385F04274B68}"/>
    <cellStyle name="Entrada 4 5 4 2 2 2" xfId="27477" xr:uid="{2377EC9F-DBDE-4C40-B63C-4C43C3EE9735}"/>
    <cellStyle name="Entrada 4 5 4 2 3" xfId="15274" xr:uid="{AE064941-7ACE-477A-8B03-35B921CCBFC8}"/>
    <cellStyle name="Entrada 4 5 4 2 3 2" xfId="30382" xr:uid="{9240C54B-8039-458A-898E-74608C2485FD}"/>
    <cellStyle name="Entrada 4 5 4 2 4" xfId="21166" xr:uid="{36374901-2EF3-421D-9D49-54640447923D}"/>
    <cellStyle name="Entrada 4 5 4 3" xfId="9803" xr:uid="{2D899202-4002-41F7-ABAE-3F039B518D6A}"/>
    <cellStyle name="Entrada 4 5 4 3 2" xfId="24911" xr:uid="{D4C96F4F-F4E0-42AF-BF8A-751406ABD4C1}"/>
    <cellStyle name="Entrada 4 5 4 4" xfId="14095" xr:uid="{0D65D32C-AD43-40B8-94EC-3AD5A902726E}"/>
    <cellStyle name="Entrada 4 5 4 4 2" xfId="29203" xr:uid="{AC380E39-F29B-4F3F-9973-C37BF58B198D}"/>
    <cellStyle name="Entrada 4 5 4 5" xfId="18529" xr:uid="{74006A8F-0EFC-44CD-A53B-62AAC7DFF000}"/>
    <cellStyle name="Entrada 4 5 5" xfId="3727" xr:uid="{15365553-C9B4-408D-9536-FE34DD4E8188}"/>
    <cellStyle name="Entrada 4 5 5 2" xfId="6364" xr:uid="{742A0944-60E1-4581-806B-4A51B5D6FF39}"/>
    <cellStyle name="Entrada 4 5 5 2 2" xfId="12675" xr:uid="{CE842DE8-B7AE-4A6C-894B-AD5F0BB37B12}"/>
    <cellStyle name="Entrada 4 5 5 2 2 2" xfId="27783" xr:uid="{4F98FAE3-F355-4154-8D54-C666E1631D82}"/>
    <cellStyle name="Entrada 4 5 5 2 3" xfId="14984" xr:uid="{56949396-D00F-41F1-A1B0-7A86D561A72B}"/>
    <cellStyle name="Entrada 4 5 5 2 3 2" xfId="30092" xr:uid="{15F3A3FC-F3C7-42BD-A7D8-814CDDBF834B}"/>
    <cellStyle name="Entrada 4 5 5 2 4" xfId="21472" xr:uid="{799B7AF6-96DD-4069-9279-5FDE27CEA9B8}"/>
    <cellStyle name="Entrada 4 5 5 3" xfId="10109" xr:uid="{7D3E3B22-4B6A-4B4E-9B1B-B8016CA33DCC}"/>
    <cellStyle name="Entrada 4 5 5 3 2" xfId="25217" xr:uid="{C191A7F2-6F7F-485E-BC33-881FF2E7F7F1}"/>
    <cellStyle name="Entrada 4 5 5 4" xfId="15572" xr:uid="{CB782ADE-9176-4838-825C-7949076C5CB9}"/>
    <cellStyle name="Entrada 4 5 5 4 2" xfId="30680" xr:uid="{CBF01A75-AA8C-4B97-908D-8E5F134DA67C}"/>
    <cellStyle name="Entrada 4 5 5 5" xfId="18835" xr:uid="{71DE844B-757A-495E-9D5C-FCED3B876A6D}"/>
    <cellStyle name="Entrada 4 5 6" xfId="4104" xr:uid="{BFCB14E7-9984-4DD8-9DF5-713C44A13151}"/>
    <cellStyle name="Entrada 4 5 6 2" xfId="6741" xr:uid="{B7612613-D1AC-47D5-9456-19997E0AF0C8}"/>
    <cellStyle name="Entrada 4 5 6 2 2" xfId="13052" xr:uid="{998CD14C-8140-4055-A7EE-52DC11EF5220}"/>
    <cellStyle name="Entrada 4 5 6 2 2 2" xfId="28160" xr:uid="{88FFC7E5-7392-4E05-9F32-259373970549}"/>
    <cellStyle name="Entrada 4 5 6 2 3" xfId="16726" xr:uid="{E6D56EF8-D3A1-4401-B38D-A22AFADA24B9}"/>
    <cellStyle name="Entrada 4 5 6 2 3 2" xfId="31834" xr:uid="{F72679A6-2387-465E-B072-63B9E2AFBF76}"/>
    <cellStyle name="Entrada 4 5 6 2 4" xfId="21849" xr:uid="{D6AD93D7-40A4-48AF-858D-802F4517E1CA}"/>
    <cellStyle name="Entrada 4 5 6 3" xfId="10486" xr:uid="{7C38FBBA-C1C4-4CDD-96F5-4032E6A264E5}"/>
    <cellStyle name="Entrada 4 5 6 3 2" xfId="25594" xr:uid="{29F31D19-BBED-4B58-8A84-EE491948EFB6}"/>
    <cellStyle name="Entrada 4 5 6 4" xfId="13551" xr:uid="{B072C1EE-3E0D-4202-A8B0-746836774FFE}"/>
    <cellStyle name="Entrada 4 5 6 4 2" xfId="28659" xr:uid="{BBDAB76D-68D2-49FC-87C6-075B45B882A0}"/>
    <cellStyle name="Entrada 4 5 6 5" xfId="19212" xr:uid="{5FBB809E-E3D3-412D-BBF0-90C6FA1F02B1}"/>
    <cellStyle name="Entrada 4 5 7" xfId="4669" xr:uid="{BFC7F566-CD89-4C4B-BD03-72849B40575B}"/>
    <cellStyle name="Entrada 4 5 7 2" xfId="11051" xr:uid="{4E26C6E2-D282-4C92-AE1D-4B0A06F4F304}"/>
    <cellStyle name="Entrada 4 5 7 2 2" xfId="26159" xr:uid="{676F99E1-0A96-45A8-BC69-1D4CE630486C}"/>
    <cellStyle name="Entrada 4 5 7 3" xfId="16252" xr:uid="{6F8B8690-F569-4D31-AB82-4CFC383C3521}"/>
    <cellStyle name="Entrada 4 5 7 3 2" xfId="31360" xr:uid="{D0C9D47F-CBAF-4705-903C-6DAC462865B6}"/>
    <cellStyle name="Entrada 4 5 7 4" xfId="19777" xr:uid="{BF0F0E98-39C5-424F-9501-8053BC6812F5}"/>
    <cellStyle name="Entrada 4 5 8" xfId="8530" xr:uid="{3ACF2B7F-7FEA-4F76-B764-57A45E80C93D}"/>
    <cellStyle name="Entrada 4 5 8 2" xfId="23638" xr:uid="{08C4F1CA-E8AB-4F6A-9E20-7D62424352F2}"/>
    <cellStyle name="Entrada 4 5 9" xfId="16240" xr:uid="{BCD7E9B8-7434-4C32-B9C8-4C090DA48C55}"/>
    <cellStyle name="Entrada 4 5 9 2" xfId="31348" xr:uid="{F7376709-8245-40E5-992D-5D0636116139}"/>
    <cellStyle name="Entrada 5" xfId="1154" xr:uid="{00000000-0005-0000-0000-000084040000}"/>
    <cellStyle name="Entrada 5 2" xfId="1870" xr:uid="{B4F4CC2D-00C0-487F-94DB-9C770D285D6F}"/>
    <cellStyle name="Entrada 5 2 10" xfId="8371" xr:uid="{45FD01BB-C2E0-46A3-8340-AC75AEFD327C}"/>
    <cellStyle name="Entrada 5 2 10 2" xfId="23479" xr:uid="{1A5CB373-D533-4122-A37F-E537A9D8E005}"/>
    <cellStyle name="Entrada 5 2 11" xfId="11227" xr:uid="{58ACEB3B-6397-48FF-B831-322040546F0B}"/>
    <cellStyle name="Entrada 5 2 11 2" xfId="26335" xr:uid="{5E53C160-6763-4A94-A254-F136881893F4}"/>
    <cellStyle name="Entrada 5 2 12" xfId="7853" xr:uid="{ADDC2439-77F3-4EE1-A567-6917ED0CA8F0}"/>
    <cellStyle name="Entrada 5 2 12 2" xfId="22961" xr:uid="{1ED832FE-014D-4142-9F9E-2FCF962661FB}"/>
    <cellStyle name="Entrada 5 2 13" xfId="17095" xr:uid="{286366C3-7A25-425E-A92B-1823E7F61E95}"/>
    <cellStyle name="Entrada 5 2 2" xfId="2430" xr:uid="{5DA7FB13-346B-4BAC-A23A-AF8939D9DB22}"/>
    <cellStyle name="Entrada 5 2 2 2" xfId="5067" xr:uid="{634C507F-70EA-4790-9BC4-2661E9E38AFE}"/>
    <cellStyle name="Entrada 5 2 2 2 2" xfId="11431" xr:uid="{AE1CEAE6-12D1-45B2-AD99-538B8354CFA5}"/>
    <cellStyle name="Entrada 5 2 2 2 2 2" xfId="26539" xr:uid="{1D690E80-E955-4B76-A28D-B9A0869C421C}"/>
    <cellStyle name="Entrada 5 2 2 2 3" xfId="8113" xr:uid="{7554F2DE-E4F0-4F42-9C73-831B2D8511C5}"/>
    <cellStyle name="Entrada 5 2 2 2 3 2" xfId="23221" xr:uid="{7815AC17-3CAD-4F42-A172-6C1F6734F9D3}"/>
    <cellStyle name="Entrada 5 2 2 2 4" xfId="20175" xr:uid="{D5FB49DD-C516-494C-BFF5-B0494A3034ED}"/>
    <cellStyle name="Entrada 5 2 2 3" xfId="8897" xr:uid="{85F3B5A7-A7E5-44B4-9433-69764B5BE7F1}"/>
    <cellStyle name="Entrada 5 2 2 3 2" xfId="24005" xr:uid="{2B8E6765-FD03-45DC-B0E8-74BE11C964C1}"/>
    <cellStyle name="Entrada 5 2 3" xfId="2660" xr:uid="{F96EDC3C-29DA-413A-B4A5-43409E9F37C3}"/>
    <cellStyle name="Entrada 5 2 3 2" xfId="5297" xr:uid="{AE19E6E9-832E-45F5-B490-D9B84DC2F1D8}"/>
    <cellStyle name="Entrada 5 2 3 2 2" xfId="7297" xr:uid="{275B0FC9-DEDA-4CAE-9429-41345CA33032}"/>
    <cellStyle name="Entrada 5 2 3 2 2 2" xfId="22405" xr:uid="{90BFEBAC-38CD-4A81-9183-3D3A5C44CAD0}"/>
    <cellStyle name="Entrada 5 2 3 2 3" xfId="20405" xr:uid="{3A6E0EAC-C568-4AA7-83A6-3F8AE51C2181}"/>
    <cellStyle name="Entrada 5 2 3 3" xfId="14475" xr:uid="{1C3359BD-0B13-4621-AF39-99A72746E15B}"/>
    <cellStyle name="Entrada 5 2 3 3 2" xfId="29583" xr:uid="{8E70FF96-7AC1-40B3-93B6-04DB69A9DF3C}"/>
    <cellStyle name="Entrada 5 2 3 4" xfId="17768" xr:uid="{6433FA9D-56D9-4B2A-B047-7E245608FD71}"/>
    <cellStyle name="Entrada 5 2 4" xfId="2964" xr:uid="{70DEC9F1-AE4D-4551-9444-20894D37D12F}"/>
    <cellStyle name="Entrada 5 2 4 2" xfId="5601" xr:uid="{91D74D9F-4159-4757-BF4C-EF2E4D5C9002}"/>
    <cellStyle name="Entrada 5 2 4 2 2" xfId="11912" xr:uid="{F5E09FB2-998F-4510-A73E-1DE5329F8CEC}"/>
    <cellStyle name="Entrada 5 2 4 2 2 2" xfId="27020" xr:uid="{15DC7C61-0734-43A6-B9E9-EB75331EC5C8}"/>
    <cellStyle name="Entrada 5 2 4 2 3" xfId="14140" xr:uid="{9A3F4453-E0B4-4AC7-8A03-1F8FCA771AEC}"/>
    <cellStyle name="Entrada 5 2 4 2 3 2" xfId="29248" xr:uid="{B13E2775-DEED-4733-A277-212B71645DE5}"/>
    <cellStyle name="Entrada 5 2 4 2 4" xfId="20709" xr:uid="{C7C72685-5BC7-448D-A288-ED630051CED6}"/>
    <cellStyle name="Entrada 5 2 4 3" xfId="9346" xr:uid="{0614DD92-7BB1-4A5A-AB29-F8359C0C1188}"/>
    <cellStyle name="Entrada 5 2 4 3 2" xfId="24454" xr:uid="{D244E9CB-3539-415A-AC9D-0BFD6509C007}"/>
    <cellStyle name="Entrada 5 2 4 4" xfId="15626" xr:uid="{256D2E25-726F-461F-8915-1A3A908E4DF7}"/>
    <cellStyle name="Entrada 5 2 4 4 2" xfId="30734" xr:uid="{CBFF94BF-5434-454C-8018-9E29BA68ABE8}"/>
    <cellStyle name="Entrada 5 2 4 5" xfId="18072" xr:uid="{56CF1130-23EA-48C5-8D14-300F0E47C9D6}"/>
    <cellStyle name="Entrada 5 2 5" xfId="3290" xr:uid="{3F3D3405-6022-47D1-A6EC-7294EEA93716}"/>
    <cellStyle name="Entrada 5 2 5 2" xfId="5927" xr:uid="{2B62BEE9-1DBC-4A60-B489-98C5A48A5A3B}"/>
    <cellStyle name="Entrada 5 2 5 2 2" xfId="12238" xr:uid="{3348826D-591F-4EEF-96A7-E73B5148EB0C}"/>
    <cellStyle name="Entrada 5 2 5 2 2 2" xfId="27346" xr:uid="{A0EF4DAB-49A8-414A-BC0E-D60272DE68A6}"/>
    <cellStyle name="Entrada 5 2 5 2 3" xfId="15857" xr:uid="{AB6ADAB3-FDD7-41CE-96DD-0527C5D5A308}"/>
    <cellStyle name="Entrada 5 2 5 2 3 2" xfId="30965" xr:uid="{0F43D1D3-5D12-4F45-BE7D-D57F19DF425A}"/>
    <cellStyle name="Entrada 5 2 5 2 4" xfId="21035" xr:uid="{105FDB74-C285-4D3F-8BA1-55126576B5E8}"/>
    <cellStyle name="Entrada 5 2 5 3" xfId="9672" xr:uid="{056FD2A2-7AB3-48B5-A440-8D0130619629}"/>
    <cellStyle name="Entrada 5 2 5 3 2" xfId="24780" xr:uid="{618D950A-8D53-4029-ACEB-AAB594A40AE6}"/>
    <cellStyle name="Entrada 5 2 5 4" xfId="13855" xr:uid="{934B3FEF-085F-4377-853C-4472DCBB09B9}"/>
    <cellStyle name="Entrada 5 2 5 4 2" xfId="28963" xr:uid="{C7B776CB-EC93-4457-8038-33225DCAE314}"/>
    <cellStyle name="Entrada 5 2 5 5" xfId="18398" xr:uid="{D099C974-4A23-4AA1-95EA-708FBC24D16F}"/>
    <cellStyle name="Entrada 5 2 6" xfId="3596" xr:uid="{D35620E9-874D-4A26-AA4C-A5FF9A069DE4}"/>
    <cellStyle name="Entrada 5 2 6 2" xfId="6233" xr:uid="{D9F9E946-9FCA-467E-A563-D4B6FE50E2F9}"/>
    <cellStyle name="Entrada 5 2 6 2 2" xfId="12544" xr:uid="{DB2A222A-74DD-4AFC-83C6-702B882BDD65}"/>
    <cellStyle name="Entrada 5 2 6 2 2 2" xfId="27652" xr:uid="{BC862EE5-1221-4B2F-BC84-69DD3FF46E9C}"/>
    <cellStyle name="Entrada 5 2 6 2 3" xfId="7864" xr:uid="{ED807ABE-64D1-400F-9FB6-4596306AAE19}"/>
    <cellStyle name="Entrada 5 2 6 2 3 2" xfId="22972" xr:uid="{31FD73C8-7181-4D73-9E86-40BDD8D1CB44}"/>
    <cellStyle name="Entrada 5 2 6 2 4" xfId="21341" xr:uid="{508B3A94-B7F8-42D0-BE60-5AD1EF267930}"/>
    <cellStyle name="Entrada 5 2 6 3" xfId="9978" xr:uid="{AD583341-4380-411C-A41B-02747D581D4C}"/>
    <cellStyle name="Entrada 5 2 6 3 2" xfId="25086" xr:uid="{28F8F92D-60ED-4A02-B8EF-8E4F9DAAB7B4}"/>
    <cellStyle name="Entrada 5 2 6 4" xfId="13461" xr:uid="{B685B0B7-2073-4D51-8A1F-92DF54D95F4C}"/>
    <cellStyle name="Entrada 5 2 6 4 2" xfId="28569" xr:uid="{7AEE05E9-0480-4993-87C6-3BDF0A7FA8EC}"/>
    <cellStyle name="Entrada 5 2 6 5" xfId="18704" xr:uid="{EF153038-B7CA-4E7D-BCD0-D14C91040FE3}"/>
    <cellStyle name="Entrada 5 2 7" xfId="3942" xr:uid="{DDBDAC85-D122-4218-81D6-6DCE1A1DD1A9}"/>
    <cellStyle name="Entrada 5 2 7 2" xfId="6579" xr:uid="{2387B3EA-407B-4152-892D-95D72960EF45}"/>
    <cellStyle name="Entrada 5 2 7 2 2" xfId="12890" xr:uid="{9F398224-D60F-480F-BB58-90A71570E638}"/>
    <cellStyle name="Entrada 5 2 7 2 2 2" xfId="27998" xr:uid="{329605F9-C13E-4863-B1CD-E70E7D76A452}"/>
    <cellStyle name="Entrada 5 2 7 2 3" xfId="16595" xr:uid="{99C849BC-675E-490D-9165-97C94421D610}"/>
    <cellStyle name="Entrada 5 2 7 2 3 2" xfId="31703" xr:uid="{31DF7007-A141-4E31-A50C-4445ADF2CCF8}"/>
    <cellStyle name="Entrada 5 2 7 2 4" xfId="21687" xr:uid="{5B2432BF-6AC6-4B51-8EFC-E4102055A85A}"/>
    <cellStyle name="Entrada 5 2 7 3" xfId="10324" xr:uid="{06C37E39-F7B8-4366-9EA3-7D48375B8F18}"/>
    <cellStyle name="Entrada 5 2 7 3 2" xfId="25432" xr:uid="{79525AE1-A00E-463A-83D2-8D7472CAE094}"/>
    <cellStyle name="Entrada 5 2 7 4" xfId="13466" xr:uid="{FC40B537-0D40-4670-A70B-19C5EC0D0373}"/>
    <cellStyle name="Entrada 5 2 7 4 2" xfId="28574" xr:uid="{F50E42B1-ACEC-4D2A-B859-1FEBF5857BCD}"/>
    <cellStyle name="Entrada 5 2 7 5" xfId="19050" xr:uid="{A020CE27-546B-4B24-B9E5-F06968DDC246}"/>
    <cellStyle name="Entrada 5 2 8" xfId="4289" xr:uid="{017B2828-66FC-4DFA-B3AA-675071ED9CE7}"/>
    <cellStyle name="Entrada 5 2 8 2" xfId="6926" xr:uid="{9DD25739-EE1D-4443-A37E-01590171FCE5}"/>
    <cellStyle name="Entrada 5 2 8 2 2" xfId="13237" xr:uid="{1C4FE61F-F6A7-425F-A93A-1BC1EE4EB718}"/>
    <cellStyle name="Entrada 5 2 8 2 2 2" xfId="28345" xr:uid="{51494180-179E-4962-9BA2-8E4930363E7E}"/>
    <cellStyle name="Entrada 5 2 8 2 3" xfId="16901" xr:uid="{91A9E138-CAD5-40C9-87CF-0723D20739BD}"/>
    <cellStyle name="Entrada 5 2 8 2 3 2" xfId="32009" xr:uid="{B9486A53-25BA-4161-B7AC-625EB3161DFA}"/>
    <cellStyle name="Entrada 5 2 8 2 4" xfId="22034" xr:uid="{F0291B73-F4AE-4790-87E0-B10A9FB1DE5E}"/>
    <cellStyle name="Entrada 5 2 8 3" xfId="10671" xr:uid="{318DA3FE-CF5C-448B-8501-EBD746BD3A01}"/>
    <cellStyle name="Entrada 5 2 8 3 2" xfId="25779" xr:uid="{C1169014-C147-4870-A98E-7C7A09C8B175}"/>
    <cellStyle name="Entrada 5 2 8 4" xfId="7807" xr:uid="{BA69CB1E-1597-4387-B07D-800E995E24B9}"/>
    <cellStyle name="Entrada 5 2 8 4 2" xfId="22915" xr:uid="{19599308-51E4-492D-9849-2530D0DB41ED}"/>
    <cellStyle name="Entrada 5 2 8 5" xfId="19397" xr:uid="{785EF067-3E0E-4575-BD3F-D5649AF994A2}"/>
    <cellStyle name="Entrada 5 2 9" xfId="4507" xr:uid="{EDD0592F-6FE3-415B-992D-31A529AE4E73}"/>
    <cellStyle name="Entrada 5 2 9 2" xfId="10889" xr:uid="{AD6728B5-AA1C-446F-A555-FBA907F78D1E}"/>
    <cellStyle name="Entrada 5 2 9 2 2" xfId="25997" xr:uid="{107CAD9B-EF2F-493B-9994-C2E317E3DEB7}"/>
    <cellStyle name="Entrada 5 2 9 3" xfId="7417" xr:uid="{830EDB89-98AD-4DD9-B2DC-E652E92C7CE5}"/>
    <cellStyle name="Entrada 5 2 9 3 2" xfId="22525" xr:uid="{9AE415C2-8AD3-4BC7-A50A-B15225C41E40}"/>
    <cellStyle name="Entrada 5 2 9 4" xfId="19615" xr:uid="{93D787A3-5FC6-478D-AD92-DE50E0E26080}"/>
    <cellStyle name="Entrada 5 3" xfId="1853" xr:uid="{E3CE766A-2F20-41C6-8B5C-104F4830D309}"/>
    <cellStyle name="Entrada 5 3 10" xfId="15592" xr:uid="{64416A28-067A-4A20-8F15-5D4F5AC02450}"/>
    <cellStyle name="Entrada 5 3 10 2" xfId="30700" xr:uid="{BF4D7C0B-80E6-4FAE-B18E-4ACAA0388C88}"/>
    <cellStyle name="Entrada 5 3 11" xfId="14515" xr:uid="{6C6B198F-0241-4631-B114-695B5398E91E}"/>
    <cellStyle name="Entrada 5 3 11 2" xfId="29623" xr:uid="{1BB2067C-0F29-493F-8552-0B48BF6B9E06}"/>
    <cellStyle name="Entrada 5 3 12" xfId="17078" xr:uid="{A62430AA-B3E2-42CE-A547-07453A314B81}"/>
    <cellStyle name="Entrada 5 3 2" xfId="2413" xr:uid="{459F1F9B-5872-4F58-BCED-4ED2A527BFDD}"/>
    <cellStyle name="Entrada 5 3 2 2" xfId="5050" xr:uid="{0D169D12-08D5-4EC8-AC87-D8EA2564DBB0}"/>
    <cellStyle name="Entrada 5 3 2 2 2" xfId="11414" xr:uid="{9ABDA128-77EB-471F-9779-8FCDF341942B}"/>
    <cellStyle name="Entrada 5 3 2 2 2 2" xfId="26522" xr:uid="{76E52A00-F614-4AD7-AB75-69D00260DAEB}"/>
    <cellStyle name="Entrada 5 3 2 2 3" xfId="15154" xr:uid="{2EF8C529-2412-44D2-BEFF-93365DA08B9F}"/>
    <cellStyle name="Entrada 5 3 2 2 3 2" xfId="30262" xr:uid="{6C0CE76A-4422-4425-9B73-CCCAADE43E49}"/>
    <cellStyle name="Entrada 5 3 2 2 4" xfId="20158" xr:uid="{14A411F2-5BEE-461F-9EC4-E6AF0F84A6D3}"/>
    <cellStyle name="Entrada 5 3 2 3" xfId="8880" xr:uid="{7124D916-255A-4163-A0CB-756C9126DD6F}"/>
    <cellStyle name="Entrada 5 3 2 3 2" xfId="23988" xr:uid="{8BC5951C-F168-428F-BA66-C0532345B1A3}"/>
    <cellStyle name="Entrada 5 3 2 4" xfId="15627" xr:uid="{B1D9D322-3E48-4539-8D2F-E9B6F3D3D7AE}"/>
    <cellStyle name="Entrada 5 3 2 4 2" xfId="30735" xr:uid="{58F932C9-3932-4648-AC4C-2D118FC61C50}"/>
    <cellStyle name="Entrada 5 3 2 5" xfId="15494" xr:uid="{F6F45CE1-C689-4193-ACBE-3CE92C936BBB}"/>
    <cellStyle name="Entrada 5 3 2 5 2" xfId="30602" xr:uid="{DC5326C0-1B95-43FA-96E0-8F2A8047F223}"/>
    <cellStyle name="Entrada 5 3 2 6" xfId="17604" xr:uid="{3387B9E5-14CC-4D4D-B4DE-DF3F673C0662}"/>
    <cellStyle name="Entrada 5 3 3" xfId="2207" xr:uid="{81885228-A06F-4162-BD07-1A2360C4D24E}"/>
    <cellStyle name="Entrada 5 3 3 2" xfId="4844" xr:uid="{DBDCF717-601D-45A0-B3A9-FD42C28DBB54}"/>
    <cellStyle name="Entrada 5 3 3 2 2" xfId="14177" xr:uid="{07EAA14C-E3F6-4578-9C76-005CBBC17CFE}"/>
    <cellStyle name="Entrada 5 3 3 2 2 2" xfId="29285" xr:uid="{813490A5-464C-45A1-A0D8-6A29CECF4948}"/>
    <cellStyle name="Entrada 5 3 3 2 3" xfId="19952" xr:uid="{17BE6B4A-4AE4-48D6-95A8-B73475BB1B63}"/>
    <cellStyle name="Entrada 5 3 3 3" xfId="15236" xr:uid="{C325E88E-5ACC-4901-88FA-6E90A6CA7D71}"/>
    <cellStyle name="Entrada 5 3 3 3 2" xfId="30344" xr:uid="{DC1D9ADE-6802-43E3-86F0-2F07F22FF750}"/>
    <cellStyle name="Entrada 5 3 3 4" xfId="17432" xr:uid="{AD98C28E-34B5-43BA-A6E9-6EB93D4B67EC}"/>
    <cellStyle name="Entrada 5 3 4" xfId="2947" xr:uid="{90D5E31F-3BAE-44A2-92BA-00A457EA1613}"/>
    <cellStyle name="Entrada 5 3 4 2" xfId="5584" xr:uid="{EB33A7B8-9294-41DB-ABD8-4E85B22CB6E8}"/>
    <cellStyle name="Entrada 5 3 4 2 2" xfId="11895" xr:uid="{6402A122-00B5-4B0F-BFAE-F93D4BB2F0A1}"/>
    <cellStyle name="Entrada 5 3 4 2 2 2" xfId="27003" xr:uid="{6644636C-3C02-43C8-91E3-C375FBE8F4C5}"/>
    <cellStyle name="Entrada 5 3 4 2 3" xfId="13545" xr:uid="{C2D7F7E0-6285-4EF3-AF06-7E7BA50FF105}"/>
    <cellStyle name="Entrada 5 3 4 2 3 2" xfId="28653" xr:uid="{5ED5B4D1-2944-49C4-B9A5-1ADE6865C733}"/>
    <cellStyle name="Entrada 5 3 4 2 4" xfId="20692" xr:uid="{A58E555A-1460-4650-9934-033D5B148AC9}"/>
    <cellStyle name="Entrada 5 3 4 3" xfId="9329" xr:uid="{9587F7FE-E186-4F7B-ACC1-51DBC3451FA2}"/>
    <cellStyle name="Entrada 5 3 4 3 2" xfId="24437" xr:uid="{222BB99D-CA84-4337-B75F-D6B7FB8F8EA6}"/>
    <cellStyle name="Entrada 5 3 4 4" xfId="13896" xr:uid="{273A0B1B-083F-410F-92E6-64B317F6F065}"/>
    <cellStyle name="Entrada 5 3 4 4 2" xfId="29004" xr:uid="{9770F1DB-CD26-44ED-930D-1DD54570ECBC}"/>
    <cellStyle name="Entrada 5 3 4 5" xfId="18055" xr:uid="{246EAAD2-51BF-4A95-92B6-E32C4CE4AEA1}"/>
    <cellStyle name="Entrada 5 3 5" xfId="3273" xr:uid="{AC4AD215-5274-4BBF-BD77-03D83E130172}"/>
    <cellStyle name="Entrada 5 3 5 2" xfId="5910" xr:uid="{A4A64300-9EAD-474A-9981-789E7115F499}"/>
    <cellStyle name="Entrada 5 3 5 2 2" xfId="12221" xr:uid="{98C61748-B2EB-4A15-A4B4-E267BAC87197}"/>
    <cellStyle name="Entrada 5 3 5 2 2 2" xfId="27329" xr:uid="{BD75359A-3CDF-4D29-A9C5-3D182E7B92BC}"/>
    <cellStyle name="Entrada 5 3 5 2 3" xfId="16568" xr:uid="{55D29EAE-0D99-4E0F-9A2A-84E570059C52}"/>
    <cellStyle name="Entrada 5 3 5 2 3 2" xfId="31676" xr:uid="{D81A651D-9176-44BF-9F14-1C4517DE7C4E}"/>
    <cellStyle name="Entrada 5 3 5 2 4" xfId="21018" xr:uid="{05F32483-19EB-4B3E-9805-826D50993A79}"/>
    <cellStyle name="Entrada 5 3 5 3" xfId="9655" xr:uid="{91871864-F3CF-4EC8-A9C9-1FB0F5E83334}"/>
    <cellStyle name="Entrada 5 3 5 3 2" xfId="24763" xr:uid="{7E6025AD-D6C3-447C-B71F-A0A47EC0F209}"/>
    <cellStyle name="Entrada 5 3 5 4" xfId="15213" xr:uid="{7790B331-AA22-4F11-B8E0-06F4E992FF35}"/>
    <cellStyle name="Entrada 5 3 5 4 2" xfId="30321" xr:uid="{1DEEE0A0-DF21-488D-8E6B-369BA1309A9F}"/>
    <cellStyle name="Entrada 5 3 5 5" xfId="18381" xr:uid="{C5C83DE2-DA51-4A0F-AB6B-B592B48E03CD}"/>
    <cellStyle name="Entrada 5 3 6" xfId="3579" xr:uid="{AE20C310-30C0-4CE7-82AA-7C45BC8F596D}"/>
    <cellStyle name="Entrada 5 3 6 2" xfId="6216" xr:uid="{42E111A8-08D6-4646-991B-501AAE5E6F67}"/>
    <cellStyle name="Entrada 5 3 6 2 2" xfId="12527" xr:uid="{CEF37278-DF76-4992-A60B-6E5E269EE301}"/>
    <cellStyle name="Entrada 5 3 6 2 2 2" xfId="27635" xr:uid="{6AD88353-4D21-4469-8921-681A71E52EF9}"/>
    <cellStyle name="Entrada 5 3 6 2 3" xfId="11765" xr:uid="{D6BD2712-A8E9-4E61-8669-F0D2DFE510A0}"/>
    <cellStyle name="Entrada 5 3 6 2 3 2" xfId="26873" xr:uid="{95DC5AD8-1DC5-4BFC-BEF9-F69543797D13}"/>
    <cellStyle name="Entrada 5 3 6 2 4" xfId="21324" xr:uid="{D35A08F3-685A-49E4-9667-52C9C70570A6}"/>
    <cellStyle name="Entrada 5 3 6 3" xfId="9961" xr:uid="{F02F89B6-843A-492D-BF3A-AB464164D323}"/>
    <cellStyle name="Entrada 5 3 6 3 2" xfId="25069" xr:uid="{819EAE38-8F55-41D9-A9C7-04FD3531CA6F}"/>
    <cellStyle name="Entrada 5 3 6 4" xfId="11755" xr:uid="{2AE71E65-D231-460C-A2D1-44B9C6EBAFA7}"/>
    <cellStyle name="Entrada 5 3 6 4 2" xfId="26863" xr:uid="{D41859F4-85D5-4E52-B359-F3B9BB255170}"/>
    <cellStyle name="Entrada 5 3 6 5" xfId="18687" xr:uid="{4D4B7C3D-DDC9-4B2E-9F28-C81516AFEF78}"/>
    <cellStyle name="Entrada 5 3 7" xfId="3925" xr:uid="{16FB8BB6-AEEA-4377-BDA4-FC6D5A767886}"/>
    <cellStyle name="Entrada 5 3 7 2" xfId="6562" xr:uid="{F540485D-CAE7-407E-9092-FD00F19E8784}"/>
    <cellStyle name="Entrada 5 3 7 2 2" xfId="12873" xr:uid="{E5C766A6-DC20-4046-9427-1ED647354A60}"/>
    <cellStyle name="Entrada 5 3 7 2 2 2" xfId="27981" xr:uid="{BB6AFF38-0C51-4A97-9068-97867615A86E}"/>
    <cellStyle name="Entrada 5 3 7 2 3" xfId="16578" xr:uid="{883424F5-A04C-4818-8E70-38460C3582F7}"/>
    <cellStyle name="Entrada 5 3 7 2 3 2" xfId="31686" xr:uid="{21F64D06-36FC-417C-B4D3-1CADC2B7237E}"/>
    <cellStyle name="Entrada 5 3 7 2 4" xfId="21670" xr:uid="{98B918A2-6FB2-4145-863E-639E4B965152}"/>
    <cellStyle name="Entrada 5 3 7 3" xfId="10307" xr:uid="{F315499A-4C30-4C26-8F51-F0DB96CB1479}"/>
    <cellStyle name="Entrada 5 3 7 3 2" xfId="25415" xr:uid="{0C23F43D-7409-4D5B-B0D5-A47D6B0149A0}"/>
    <cellStyle name="Entrada 5 3 7 4" xfId="16131" xr:uid="{1D7FCEC4-FA7D-4440-A65C-49691F689E10}"/>
    <cellStyle name="Entrada 5 3 7 4 2" xfId="31239" xr:uid="{0D94D3D1-567F-4ABB-B6BD-15A8066D1BA7}"/>
    <cellStyle name="Entrada 5 3 7 5" xfId="19033" xr:uid="{8841B791-98B5-49F4-8AC8-B251BB8E275F}"/>
    <cellStyle name="Entrada 5 3 8" xfId="4490" xr:uid="{1CDDD0B5-3FD4-4B07-A5E6-E97324CC3D4F}"/>
    <cellStyle name="Entrada 5 3 8 2" xfId="10872" xr:uid="{34E436C2-9418-4855-B01E-16E5D0187C0E}"/>
    <cellStyle name="Entrada 5 3 8 2 2" xfId="25980" xr:uid="{0AB732F5-AAF9-4EE4-9D35-5450AC04DCF1}"/>
    <cellStyle name="Entrada 5 3 8 3" xfId="15940" xr:uid="{8CC1DBB4-9575-47C0-8825-C571AACD1D70}"/>
    <cellStyle name="Entrada 5 3 8 3 2" xfId="31048" xr:uid="{89B83E9B-E68C-47B3-A4CC-1A0ABC2ECBD8}"/>
    <cellStyle name="Entrada 5 3 8 4" xfId="19598" xr:uid="{2F0AC4A0-2F22-4AE8-B7F9-5428AC478C0F}"/>
    <cellStyle name="Entrada 5 3 9" xfId="8354" xr:uid="{44CD15C3-87DA-4EDD-BD66-6ADEACEBC1D7}"/>
    <cellStyle name="Entrada 5 3 9 2" xfId="23462" xr:uid="{3B0049B4-A179-49D7-98ED-AA3C911912F4}"/>
    <cellStyle name="Entrada 5 4" xfId="2090" xr:uid="{25128C77-D2A8-4BC5-A87F-D0D871CC3A45}"/>
    <cellStyle name="Entrada 5 4 10" xfId="13960" xr:uid="{6AE5D002-8D3A-4216-86FC-1E8597D5B580}"/>
    <cellStyle name="Entrada 5 4 10 2" xfId="29068" xr:uid="{D9672847-B981-4E2E-A92A-7457AD8B820C}"/>
    <cellStyle name="Entrada 5 4 11" xfId="14692" xr:uid="{D7726625-7D5B-4483-A874-F815C6F43FD6}"/>
    <cellStyle name="Entrada 5 4 11 2" xfId="29800" xr:uid="{A3219358-5821-4CE6-B82C-A62CDEA1D6E2}"/>
    <cellStyle name="Entrada 5 4 12" xfId="17315" xr:uid="{6EA3C8A0-5E2D-47BD-AC8E-3B7C602A8CDE}"/>
    <cellStyle name="Entrada 5 4 2" xfId="2580" xr:uid="{2174A63D-5F8D-4252-8839-7EBBC1CE5D5E}"/>
    <cellStyle name="Entrada 5 4 2 2" xfId="5217" xr:uid="{C3E91681-A8D0-472B-924C-570F33900C01}"/>
    <cellStyle name="Entrada 5 4 2 2 2" xfId="11581" xr:uid="{99C735F4-2D8C-43AA-8A7E-4CB38096F362}"/>
    <cellStyle name="Entrada 5 4 2 2 2 2" xfId="26689" xr:uid="{43A25CF3-FF69-409D-A64E-DB1AFD38AAC7}"/>
    <cellStyle name="Entrada 5 4 2 2 3" xfId="7200" xr:uid="{A3E04A0C-F508-4E0F-8D9E-BC5E03F7F4EF}"/>
    <cellStyle name="Entrada 5 4 2 2 3 2" xfId="22308" xr:uid="{C3C0AF3D-D9CE-4BF5-894B-DCCC7C0B0D39}"/>
    <cellStyle name="Entrada 5 4 2 2 4" xfId="20325" xr:uid="{A5B0B9E9-12B4-4D2F-A7E5-A1BBD155CC89}"/>
    <cellStyle name="Entrada 5 4 2 3" xfId="9047" xr:uid="{9AF8109B-7972-468C-BFF0-5B9A12DF2DF9}"/>
    <cellStyle name="Entrada 5 4 2 3 2" xfId="24155" xr:uid="{9B5B7B01-C4A1-427F-ADE3-F55E0130A031}"/>
    <cellStyle name="Entrada 5 4 2 4" xfId="9205" xr:uid="{E6A80057-81C2-4CF1-B49C-764C16C82398}"/>
    <cellStyle name="Entrada 5 4 2 4 2" xfId="24313" xr:uid="{F1691BC2-7A31-4839-8004-68E9BE26324B}"/>
    <cellStyle name="Entrada 5 4 2 5" xfId="15665" xr:uid="{94E9599B-1E51-4FF3-8A40-6A397985AA9F}"/>
    <cellStyle name="Entrada 5 4 2 5 2" xfId="30773" xr:uid="{7DF6BA10-BE19-4416-BA4F-C7D1484967E0}"/>
    <cellStyle name="Entrada 5 4 2 6" xfId="17688" xr:uid="{58CFF1F6-E979-43F4-9CE9-EB25996F48DE}"/>
    <cellStyle name="Entrada 5 4 3" xfId="2850" xr:uid="{39F2F0BB-E0B6-470E-A5E9-C1A647A20077}"/>
    <cellStyle name="Entrada 5 4 3 2" xfId="5487" xr:uid="{A9A3A70C-D50E-41E6-9BA9-DC25AC04CDFC}"/>
    <cellStyle name="Entrada 5 4 3 2 2" xfId="16489" xr:uid="{B24F1585-B809-4D0F-ABDE-DAA1FC01E1B5}"/>
    <cellStyle name="Entrada 5 4 3 2 2 2" xfId="31597" xr:uid="{88E11D7B-1C08-4597-B0C3-BC1E093A9F3D}"/>
    <cellStyle name="Entrada 5 4 3 2 3" xfId="20595" xr:uid="{12FBA163-2AED-4F09-8381-22D6F055EC3A}"/>
    <cellStyle name="Entrada 5 4 3 3" xfId="7637" xr:uid="{09FE58CF-8E90-4B66-952D-A48829EBB366}"/>
    <cellStyle name="Entrada 5 4 3 3 2" xfId="22745" xr:uid="{A6D82646-8906-42D7-ACA4-B7C692EB5706}"/>
    <cellStyle name="Entrada 5 4 3 4" xfId="17958" xr:uid="{00B64757-9BBF-4A5B-8B53-267C53BBD209}"/>
    <cellStyle name="Entrada 5 4 4" xfId="3153" xr:uid="{6215F6A8-8B69-44B2-A30A-0B55CF6DBE78}"/>
    <cellStyle name="Entrada 5 4 4 2" xfId="5790" xr:uid="{BBF35827-BAB0-4D26-824E-53AAF9E38AE0}"/>
    <cellStyle name="Entrada 5 4 4 2 2" xfId="12101" xr:uid="{36827E41-3F63-46BA-BAC2-C00CB9A04E4B}"/>
    <cellStyle name="Entrada 5 4 4 2 2 2" xfId="27209" xr:uid="{589407CA-C9DF-4950-87C0-A2FDB5270AB0}"/>
    <cellStyle name="Entrada 5 4 4 2 3" xfId="14769" xr:uid="{90332B96-29B6-41FD-B7DE-22DB2985B868}"/>
    <cellStyle name="Entrada 5 4 4 2 3 2" xfId="29877" xr:uid="{86CC7A44-5539-4C22-BF16-959DDFB1F081}"/>
    <cellStyle name="Entrada 5 4 4 2 4" xfId="20898" xr:uid="{01414350-F8E0-4931-A69A-4A0F86E4847E}"/>
    <cellStyle name="Entrada 5 4 4 3" xfId="9535" xr:uid="{007B6991-A195-4340-AF06-7443FB461710}"/>
    <cellStyle name="Entrada 5 4 4 3 2" xfId="24643" xr:uid="{90AD8960-DBA0-4582-9505-FE7B2EE2B879}"/>
    <cellStyle name="Entrada 5 4 4 4" xfId="13741" xr:uid="{F8EC826B-5BE6-46BE-AF55-C3C9A1BF68DF}"/>
    <cellStyle name="Entrada 5 4 4 4 2" xfId="28849" xr:uid="{9E0C4CE5-028D-4D1E-89B5-59657ABEE2DB}"/>
    <cellStyle name="Entrada 5 4 4 5" xfId="18261" xr:uid="{A4EB8F79-B08E-4476-B68E-60963AC3033A}"/>
    <cellStyle name="Entrada 5 4 5" xfId="3479" xr:uid="{EB90C7E1-C2B7-47D6-A264-0DDEF50A2BE0}"/>
    <cellStyle name="Entrada 5 4 5 2" xfId="6116" xr:uid="{F3022776-9772-4D85-AFD2-AD35CA6990BA}"/>
    <cellStyle name="Entrada 5 4 5 2 2" xfId="12427" xr:uid="{27C4598F-C64E-4878-A939-4A1C3FC81E1C}"/>
    <cellStyle name="Entrada 5 4 5 2 2 2" xfId="27535" xr:uid="{608B7185-FF45-4D50-BFEE-1803BFE001AE}"/>
    <cellStyle name="Entrada 5 4 5 2 3" xfId="13546" xr:uid="{AD88FE3E-DAC9-4C69-AA57-4F112A64EACF}"/>
    <cellStyle name="Entrada 5 4 5 2 3 2" xfId="28654" xr:uid="{61550221-1FB5-4585-B42D-78736B26CFAA}"/>
    <cellStyle name="Entrada 5 4 5 2 4" xfId="21224" xr:uid="{A606AFD7-AAEE-4142-85B2-8C905513230B}"/>
    <cellStyle name="Entrada 5 4 5 3" xfId="9861" xr:uid="{546617D2-C0B7-48BF-9AE4-213715945640}"/>
    <cellStyle name="Entrada 5 4 5 3 2" xfId="24969" xr:uid="{5130ED83-4767-4850-AC13-083063DC63F5}"/>
    <cellStyle name="Entrada 5 4 5 4" xfId="15737" xr:uid="{30EEB503-66BA-4341-88F0-6F43FC3EEBA3}"/>
    <cellStyle name="Entrada 5 4 5 4 2" xfId="30845" xr:uid="{201A0ABF-9CC1-4D22-8784-5FDCF7D55681}"/>
    <cellStyle name="Entrada 5 4 5 5" xfId="18587" xr:uid="{3E6083B2-258F-4AA0-A2A5-5969178E8B81}"/>
    <cellStyle name="Entrada 5 4 6" xfId="3785" xr:uid="{9777137C-247C-4CC0-B85E-9F27F51B817C}"/>
    <cellStyle name="Entrada 5 4 6 2" xfId="6422" xr:uid="{DF7FBED1-575F-4B47-AD17-4CF5B445B355}"/>
    <cellStyle name="Entrada 5 4 6 2 2" xfId="12733" xr:uid="{793C756E-579D-4A88-96D2-D226F71CF399}"/>
    <cellStyle name="Entrada 5 4 6 2 2 2" xfId="27841" xr:uid="{FD567E08-A139-466E-81BB-CC57843F5F25}"/>
    <cellStyle name="Entrada 5 4 6 2 3" xfId="14044" xr:uid="{0E4E989B-E5C3-4CA7-AD87-6C841BE482BA}"/>
    <cellStyle name="Entrada 5 4 6 2 3 2" xfId="29152" xr:uid="{ECBE61D4-3A06-4939-ACCD-D8B329861878}"/>
    <cellStyle name="Entrada 5 4 6 2 4" xfId="21530" xr:uid="{A2F026C6-D2DA-4688-B496-B5DBD76E39E5}"/>
    <cellStyle name="Entrada 5 4 6 3" xfId="10167" xr:uid="{C2FC9540-5DC4-4D65-8A51-365145F6058B}"/>
    <cellStyle name="Entrada 5 4 6 3 2" xfId="25275" xr:uid="{3614071E-5A73-4FCF-B4FC-37B6202166A0}"/>
    <cellStyle name="Entrada 5 4 6 4" xfId="15718" xr:uid="{F36928EA-3B81-42EB-AE44-A05E189408E9}"/>
    <cellStyle name="Entrada 5 4 6 4 2" xfId="30826" xr:uid="{F6FCDFE5-2DA4-4051-AF37-BD66D97242A3}"/>
    <cellStyle name="Entrada 5 4 6 5" xfId="18893" xr:uid="{6218EA81-CE7F-4954-9712-9718B7D797F0}"/>
    <cellStyle name="Entrada 5 4 7" xfId="4162" xr:uid="{55D9EEED-1326-4E04-9284-4BCE986609E2}"/>
    <cellStyle name="Entrada 5 4 7 2" xfId="6799" xr:uid="{FE1F5C1E-EE16-4764-BE8C-1E5F44A2ED09}"/>
    <cellStyle name="Entrada 5 4 7 2 2" xfId="13110" xr:uid="{84738934-DD50-4987-9017-3203EFD09C18}"/>
    <cellStyle name="Entrada 5 4 7 2 2 2" xfId="28218" xr:uid="{6C36E58D-2CCB-405B-8584-8C0860437CB7}"/>
    <cellStyle name="Entrada 5 4 7 2 3" xfId="16784" xr:uid="{4152C26F-F792-4AFE-A37D-A320A6E2300B}"/>
    <cellStyle name="Entrada 5 4 7 2 3 2" xfId="31892" xr:uid="{60F1155F-DE03-475D-B35F-A99D8D4B2BB9}"/>
    <cellStyle name="Entrada 5 4 7 2 4" xfId="21907" xr:uid="{4ADAC2B2-3958-4DDE-9F39-C55D0B8492F5}"/>
    <cellStyle name="Entrada 5 4 7 3" xfId="10544" xr:uid="{432549F9-B4F8-474E-A8E7-607765DC9D64}"/>
    <cellStyle name="Entrada 5 4 7 3 2" xfId="25652" xr:uid="{DF15DF02-DDD0-4C32-9B30-F25097E39AB6}"/>
    <cellStyle name="Entrada 5 4 7 4" xfId="13585" xr:uid="{FFCCE9BB-6C16-401D-86AA-D9764DB40C2D}"/>
    <cellStyle name="Entrada 5 4 7 4 2" xfId="28693" xr:uid="{E0BB210C-BFDA-4773-BD9A-9E8F2AFC45B5}"/>
    <cellStyle name="Entrada 5 4 7 5" xfId="19270" xr:uid="{4A4C20F3-EA7A-437E-9BE2-5922BF86A5B8}"/>
    <cellStyle name="Entrada 5 4 8" xfId="4727" xr:uid="{8C89E650-1EFB-40EA-B9BC-AF229642FEE5}"/>
    <cellStyle name="Entrada 5 4 8 2" xfId="11109" xr:uid="{8820CBE8-66F9-42EF-8459-8BD6E4F55E75}"/>
    <cellStyle name="Entrada 5 4 8 2 2" xfId="26217" xr:uid="{11EAEDFE-2178-4EEB-8B6C-9D49908C98E6}"/>
    <cellStyle name="Entrada 5 4 8 3" xfId="8083" xr:uid="{E707659A-9F89-4E17-9EA1-154297FFEC63}"/>
    <cellStyle name="Entrada 5 4 8 3 2" xfId="23191" xr:uid="{C59A9C9C-E13C-43C4-A604-856F68F797C2}"/>
    <cellStyle name="Entrada 5 4 8 4" xfId="19835" xr:uid="{298B26CB-4C4E-4192-894E-98144B1CF103}"/>
    <cellStyle name="Entrada 5 4 9" xfId="8588" xr:uid="{BBE978F4-A338-4531-9689-2894FAAB85EF}"/>
    <cellStyle name="Entrada 5 4 9 2" xfId="23696" xr:uid="{00C8C39B-BDEC-4FCD-AB88-4F736FA219CF}"/>
    <cellStyle name="Entrada 5 5" xfId="2031" xr:uid="{9539623D-F928-4FD3-9566-08874D791FD7}"/>
    <cellStyle name="Entrada 5 5 10" xfId="16232" xr:uid="{2CD03069-C1E1-4E2F-8DEC-67F17E927205}"/>
    <cellStyle name="Entrada 5 5 10 2" xfId="31340" xr:uid="{C7AE826B-C67F-46CE-96D1-FA518387F990}"/>
    <cellStyle name="Entrada 5 5 11" xfId="17256" xr:uid="{E0F02394-3692-454E-B184-76D0B531CE2E}"/>
    <cellStyle name="Entrada 5 5 2" xfId="2791" xr:uid="{A33E6320-2472-459C-85FB-4645D37D9FC3}"/>
    <cellStyle name="Entrada 5 5 2 2" xfId="5428" xr:uid="{90CED311-7CE7-4A3E-9295-599CF48C4A97}"/>
    <cellStyle name="Entrada 5 5 2 2 2" xfId="16277" xr:uid="{B7718DC0-B9EA-4611-9F30-62A9BBC647A4}"/>
    <cellStyle name="Entrada 5 5 2 2 2 2" xfId="31385" xr:uid="{B338A51A-EF4E-4E61-8680-27FEF0873F8B}"/>
    <cellStyle name="Entrada 5 5 2 2 3" xfId="20536" xr:uid="{DBC0838C-C215-4F67-A1B6-A9ED4E78342C}"/>
    <cellStyle name="Entrada 5 5 2 3" xfId="13875" xr:uid="{A2931B02-0523-4482-8784-280FCDA2F480}"/>
    <cellStyle name="Entrada 5 5 2 3 2" xfId="28983" xr:uid="{33D593FB-3052-4DCB-9603-391F524DD379}"/>
    <cellStyle name="Entrada 5 5 2 4" xfId="17899" xr:uid="{2ADCB98E-0457-4E95-BC71-F5D27ED6E0BC}"/>
    <cellStyle name="Entrada 5 5 3" xfId="3094" xr:uid="{A217DCA4-FF0A-4194-8278-A2D450E57120}"/>
    <cellStyle name="Entrada 5 5 3 2" xfId="5731" xr:uid="{62A3933A-ADE0-4AFE-A4B6-FF20C631A8E6}"/>
    <cellStyle name="Entrada 5 5 3 2 2" xfId="12042" xr:uid="{59123239-C215-4AB8-AD8E-4B7292BEA949}"/>
    <cellStyle name="Entrada 5 5 3 2 2 2" xfId="27150" xr:uid="{196695B1-42A1-44BE-87A2-1802525E9E1B}"/>
    <cellStyle name="Entrada 5 5 3 2 3" xfId="7447" xr:uid="{788FD4D7-50BB-4E98-A231-99B393794E9A}"/>
    <cellStyle name="Entrada 5 5 3 2 3 2" xfId="22555" xr:uid="{87B84228-D3FC-411D-B2FF-09099DD8CA69}"/>
    <cellStyle name="Entrada 5 5 3 2 4" xfId="20839" xr:uid="{353A6CA8-9A3E-4969-BDDB-834C99917C73}"/>
    <cellStyle name="Entrada 5 5 3 3" xfId="9476" xr:uid="{3DB95364-F304-4DF5-89D0-070C6767C8B7}"/>
    <cellStyle name="Entrada 5 5 3 3 2" xfId="24584" xr:uid="{CEDCC3E1-B78B-4600-B52E-538802BB795E}"/>
    <cellStyle name="Entrada 5 5 3 4" xfId="15349" xr:uid="{CB1A2D73-4DDC-4E64-99FB-506023E76D2B}"/>
    <cellStyle name="Entrada 5 5 3 4 2" xfId="30457" xr:uid="{CE2B57F8-9EC1-4667-9BDB-FAA6DE18CACB}"/>
    <cellStyle name="Entrada 5 5 3 5" xfId="18202" xr:uid="{72C83FA4-074A-4C2C-8D3A-44BB87AF5696}"/>
    <cellStyle name="Entrada 5 5 4" xfId="3420" xr:uid="{2EA0DE68-A664-497B-8568-E2F06653C3B0}"/>
    <cellStyle name="Entrada 5 5 4 2" xfId="6057" xr:uid="{B87203CF-2C06-44DD-B270-CF4605AA6A1B}"/>
    <cellStyle name="Entrada 5 5 4 2 2" xfId="12368" xr:uid="{7BD61B99-15C2-4383-9A3F-5AB10E2C5251}"/>
    <cellStyle name="Entrada 5 5 4 2 2 2" xfId="27476" xr:uid="{4FC84ED2-5651-40C0-92ED-1ABEC69EE627}"/>
    <cellStyle name="Entrada 5 5 4 2 3" xfId="7179" xr:uid="{D1B84DA2-54AC-416C-9B25-7C2F92FBE5F6}"/>
    <cellStyle name="Entrada 5 5 4 2 3 2" xfId="22287" xr:uid="{D0B5937A-DCD9-4F65-BF60-C2C08CF791E6}"/>
    <cellStyle name="Entrada 5 5 4 2 4" xfId="21165" xr:uid="{D912ABB6-F0AF-4272-A0B0-9B72DDDB0F41}"/>
    <cellStyle name="Entrada 5 5 4 3" xfId="9802" xr:uid="{858EDE5D-6315-4A25-8E96-C32A7EDCCC85}"/>
    <cellStyle name="Entrada 5 5 4 3 2" xfId="24910" xr:uid="{46833039-290F-4640-A0B4-7984C45D39B4}"/>
    <cellStyle name="Entrada 5 5 4 4" xfId="14072" xr:uid="{F213E8A0-540C-4102-BA6A-76DBB9F69867}"/>
    <cellStyle name="Entrada 5 5 4 4 2" xfId="29180" xr:uid="{7FC3CE16-5E3E-49D6-8DE1-3EF01CF8035C}"/>
    <cellStyle name="Entrada 5 5 4 5" xfId="18528" xr:uid="{C7720864-04EA-4923-81F1-457CB1855DE5}"/>
    <cellStyle name="Entrada 5 5 5" xfId="3726" xr:uid="{45393801-EC6A-472D-8362-643C1C946E08}"/>
    <cellStyle name="Entrada 5 5 5 2" xfId="6363" xr:uid="{4689A8A6-5064-4EC8-B883-0BA9B6EA7C38}"/>
    <cellStyle name="Entrada 5 5 5 2 2" xfId="12674" xr:uid="{8BEA5637-6E61-47B0-B49C-EDAC296991FE}"/>
    <cellStyle name="Entrada 5 5 5 2 2 2" xfId="27782" xr:uid="{E0F6F57D-34E1-45A0-9809-7B7B01BBA0D7}"/>
    <cellStyle name="Entrada 5 5 5 2 3" xfId="15625" xr:uid="{ADCDF18D-C132-4BDF-B4D6-A49B031B9FDD}"/>
    <cellStyle name="Entrada 5 5 5 2 3 2" xfId="30733" xr:uid="{375640CC-B6D1-4CF7-B370-9BFB1828DD8A}"/>
    <cellStyle name="Entrada 5 5 5 2 4" xfId="21471" xr:uid="{CE0F650C-0357-4819-82D8-64C109243880}"/>
    <cellStyle name="Entrada 5 5 5 3" xfId="10108" xr:uid="{1A8873EC-099A-41EC-956D-FCF8926DE153}"/>
    <cellStyle name="Entrada 5 5 5 3 2" xfId="25216" xr:uid="{5E383ED9-27D5-44AC-875A-BF24F0C22D5A}"/>
    <cellStyle name="Entrada 5 5 5 4" xfId="15523" xr:uid="{891DE264-C38B-49BF-88DC-67661F3C7166}"/>
    <cellStyle name="Entrada 5 5 5 4 2" xfId="30631" xr:uid="{20547B0A-D5FF-463A-8CEE-AF244D8C7B9D}"/>
    <cellStyle name="Entrada 5 5 5 5" xfId="18834" xr:uid="{0BC95646-0253-4AF0-9323-BB43EF023E8B}"/>
    <cellStyle name="Entrada 5 5 6" xfId="4103" xr:uid="{6AAAA6BC-4189-4679-B29F-D40203ADDBFA}"/>
    <cellStyle name="Entrada 5 5 6 2" xfId="6740" xr:uid="{AC9EA62B-ACCB-4801-9092-8F213EEFBC58}"/>
    <cellStyle name="Entrada 5 5 6 2 2" xfId="13051" xr:uid="{FAB6F1AB-5150-4B5C-9E3C-34A293EA2B62}"/>
    <cellStyle name="Entrada 5 5 6 2 2 2" xfId="28159" xr:uid="{0F4A2AF2-36F9-4547-953F-C46CFF4D81A5}"/>
    <cellStyle name="Entrada 5 5 6 2 3" xfId="16725" xr:uid="{C25E05A6-B125-487A-8C74-C204E47C909E}"/>
    <cellStyle name="Entrada 5 5 6 2 3 2" xfId="31833" xr:uid="{E4CE12AC-3D8A-45E9-8A26-E712CDEC0122}"/>
    <cellStyle name="Entrada 5 5 6 2 4" xfId="21848" xr:uid="{3E5EDF84-1B23-44CE-AC50-E1C9AEF1D16A}"/>
    <cellStyle name="Entrada 5 5 6 3" xfId="10485" xr:uid="{3345AA21-D77C-4EE0-A447-FB3AB1A573B1}"/>
    <cellStyle name="Entrada 5 5 6 3 2" xfId="25593" xr:uid="{FB843818-071C-4D91-865C-EBA6346FB872}"/>
    <cellStyle name="Entrada 5 5 6 4" xfId="7401" xr:uid="{3D4D4531-083C-47B5-8F4B-C77A77A5317F}"/>
    <cellStyle name="Entrada 5 5 6 4 2" xfId="22509" xr:uid="{1A8D223C-93F1-4702-A0F2-E45A707065BB}"/>
    <cellStyle name="Entrada 5 5 6 5" xfId="19211" xr:uid="{3A58AAF3-CC7D-4FAC-AE78-0832C81A4EE4}"/>
    <cellStyle name="Entrada 5 5 7" xfId="4668" xr:uid="{9D6E85DD-2DC5-4FE3-A7C6-0E17E4953A0E}"/>
    <cellStyle name="Entrada 5 5 7 2" xfId="11050" xr:uid="{CF621407-D9AA-4D71-AC3A-0D8F7DD463C0}"/>
    <cellStyle name="Entrada 5 5 7 2 2" xfId="26158" xr:uid="{3F552358-9C57-424E-96FC-572E43719FD0}"/>
    <cellStyle name="Entrada 5 5 7 3" xfId="8082" xr:uid="{C944A25C-9748-47AA-8C5D-F4BA3C652B43}"/>
    <cellStyle name="Entrada 5 5 7 3 2" xfId="23190" xr:uid="{4CCF727A-37E0-44A9-88C9-7043C8462C6B}"/>
    <cellStyle name="Entrada 5 5 7 4" xfId="19776" xr:uid="{74F83165-CE3A-4F10-A06C-9131F7896B23}"/>
    <cellStyle name="Entrada 5 5 8" xfId="8529" xr:uid="{8F6EE178-3418-415B-B22C-7DA5045D8D6B}"/>
    <cellStyle name="Entrada 5 5 8 2" xfId="23637" xr:uid="{FFB79596-81DA-438D-A73E-C2853B2F7516}"/>
    <cellStyle name="Entrada 5 5 9" xfId="15756" xr:uid="{88A490CC-8C21-4B77-8FBA-A363E43C3011}"/>
    <cellStyle name="Entrada 5 5 9 2" xfId="30864" xr:uid="{663F9C37-E9E8-4FD2-9303-D6249E5B7DED}"/>
    <cellStyle name="Entrada 6" xfId="1155" xr:uid="{00000000-0005-0000-0000-000085040000}"/>
    <cellStyle name="Entrada 6 2" xfId="1871" xr:uid="{461402DC-B5E2-4795-BF34-C2533A27B0EC}"/>
    <cellStyle name="Entrada 6 2 10" xfId="8372" xr:uid="{B8267406-AB25-4F6D-A380-EEF307BCE30B}"/>
    <cellStyle name="Entrada 6 2 10 2" xfId="23480" xr:uid="{20D16312-47BF-4A80-8687-2E16F13B2686}"/>
    <cellStyle name="Entrada 6 2 11" xfId="7899" xr:uid="{6C0E0393-AEB3-4946-BA12-25E666BBC843}"/>
    <cellStyle name="Entrada 6 2 11 2" xfId="23007" xr:uid="{490098D5-C4FF-4123-BA82-21A82E2EFF7E}"/>
    <cellStyle name="Entrada 6 2 12" xfId="16558" xr:uid="{9C078091-BFE8-402C-9F9F-0FFA65E6FAC9}"/>
    <cellStyle name="Entrada 6 2 12 2" xfId="31666" xr:uid="{CE5ECF85-7954-4607-B162-9C9DC4FE1FA9}"/>
    <cellStyle name="Entrada 6 2 13" xfId="17096" xr:uid="{143E84FD-FB20-46A4-9FF6-0A5E5D0BEBBD}"/>
    <cellStyle name="Entrada 6 2 2" xfId="2431" xr:uid="{CC5DC458-AEDA-40C5-8ABA-274BA7F0EA0B}"/>
    <cellStyle name="Entrada 6 2 2 2" xfId="5068" xr:uid="{9EA44845-2EBB-40F2-9A52-15CD76D5EB79}"/>
    <cellStyle name="Entrada 6 2 2 2 2" xfId="11432" xr:uid="{8F96E53B-D686-4FAE-B1E8-AD0124044BCC}"/>
    <cellStyle name="Entrada 6 2 2 2 2 2" xfId="26540" xr:uid="{0A8BBA57-8476-49F7-A8F5-2C91B903AD88}"/>
    <cellStyle name="Entrada 6 2 2 2 3" xfId="15931" xr:uid="{4AE0AED8-C5B0-4E07-9225-8FBF9B38DC16}"/>
    <cellStyle name="Entrada 6 2 2 2 3 2" xfId="31039" xr:uid="{7EEC9983-924D-48B3-BC34-80CB615877F4}"/>
    <cellStyle name="Entrada 6 2 2 2 4" xfId="20176" xr:uid="{41D3A402-B668-4FF8-A0BA-5CBC97E4275C}"/>
    <cellStyle name="Entrada 6 2 2 3" xfId="8898" xr:uid="{90C3DB76-BDF9-4A09-8E6D-E94DEE8945E6}"/>
    <cellStyle name="Entrada 6 2 2 3 2" xfId="24006" xr:uid="{358ACBC8-A326-4C78-BDF6-F7A042F2DBF6}"/>
    <cellStyle name="Entrada 6 2 3" xfId="2661" xr:uid="{991C830C-CFDB-4716-A7D2-2E2E6388A04D}"/>
    <cellStyle name="Entrada 6 2 3 2" xfId="5298" xr:uid="{1D47F406-A7B7-4168-95A2-4BA3A6042EC7}"/>
    <cellStyle name="Entrada 6 2 3 2 2" xfId="15656" xr:uid="{C2CD9C62-399C-45C9-BFFA-F649EF0F9443}"/>
    <cellStyle name="Entrada 6 2 3 2 2 2" xfId="30764" xr:uid="{6DE3AF26-A003-460D-A994-C789E934E812}"/>
    <cellStyle name="Entrada 6 2 3 2 3" xfId="20406" xr:uid="{8BA70D19-EFC6-41EC-BA85-2790373F9D70}"/>
    <cellStyle name="Entrada 6 2 3 3" xfId="14429" xr:uid="{A4DC7736-7D60-4808-AEA3-0114BCCB0505}"/>
    <cellStyle name="Entrada 6 2 3 3 2" xfId="29537" xr:uid="{BE476C67-4666-4877-B869-EA17E955A3DC}"/>
    <cellStyle name="Entrada 6 2 3 4" xfId="17769" xr:uid="{F710E927-8614-479F-BB69-4E7022951C4B}"/>
    <cellStyle name="Entrada 6 2 4" xfId="2965" xr:uid="{ED92AA69-64FB-48E1-AF38-83D518C7C5CF}"/>
    <cellStyle name="Entrada 6 2 4 2" xfId="5602" xr:uid="{5F225245-26E6-4B09-841F-0EFA175B8698}"/>
    <cellStyle name="Entrada 6 2 4 2 2" xfId="11913" xr:uid="{CC394CDA-0477-4C31-B210-4B9D4C44EE64}"/>
    <cellStyle name="Entrada 6 2 4 2 2 2" xfId="27021" xr:uid="{2DB3F2BA-F0CB-43E7-90BB-4E4A0760EF57}"/>
    <cellStyle name="Entrada 6 2 4 2 3" xfId="14454" xr:uid="{DCA4645B-6F95-4421-B8AE-74CC6CF804FD}"/>
    <cellStyle name="Entrada 6 2 4 2 3 2" xfId="29562" xr:uid="{B955E363-1FCE-4AB0-B343-561026EFB7D7}"/>
    <cellStyle name="Entrada 6 2 4 2 4" xfId="20710" xr:uid="{18FF2833-A895-424B-ADB0-A10670106A75}"/>
    <cellStyle name="Entrada 6 2 4 3" xfId="9347" xr:uid="{188A3844-3636-4B80-8E87-5554C3043629}"/>
    <cellStyle name="Entrada 6 2 4 3 2" xfId="24455" xr:uid="{98097634-88B2-44FC-B929-42CDE02CA967}"/>
    <cellStyle name="Entrada 6 2 4 4" xfId="8735" xr:uid="{889B1405-FEB4-4E51-807E-9301E96C012F}"/>
    <cellStyle name="Entrada 6 2 4 4 2" xfId="23843" xr:uid="{83E43112-17A5-4589-88BD-C742B9FBFCEB}"/>
    <cellStyle name="Entrada 6 2 4 5" xfId="18073" xr:uid="{532B82BA-2079-4ABF-B19F-48747688AF25}"/>
    <cellStyle name="Entrada 6 2 5" xfId="3291" xr:uid="{78BDA906-4BAC-4A82-A204-BF20D284874A}"/>
    <cellStyle name="Entrada 6 2 5 2" xfId="5928" xr:uid="{5D7D6E2B-41FB-4D66-9572-1B2A1F5281FC}"/>
    <cellStyle name="Entrada 6 2 5 2 2" xfId="12239" xr:uid="{4E8F05A5-A8FC-4DB6-B7BD-FD73BCCCB2C3}"/>
    <cellStyle name="Entrada 6 2 5 2 2 2" xfId="27347" xr:uid="{81EE73FA-78FD-4720-A9FB-FEB8BF41B58A}"/>
    <cellStyle name="Entrada 6 2 5 2 3" xfId="14269" xr:uid="{BBF695FF-DBD0-4512-B7FC-5A8F0BC4BC4E}"/>
    <cellStyle name="Entrada 6 2 5 2 3 2" xfId="29377" xr:uid="{77E8341A-DB62-4BF9-96E7-55A734F303F9}"/>
    <cellStyle name="Entrada 6 2 5 2 4" xfId="21036" xr:uid="{2C327249-1DB1-4C6B-B048-6FCB890FCA5D}"/>
    <cellStyle name="Entrada 6 2 5 3" xfId="9673" xr:uid="{3BD49C5A-62BE-4033-96D6-BCF2CCFCDD58}"/>
    <cellStyle name="Entrada 6 2 5 3 2" xfId="24781" xr:uid="{B774C49B-0697-4084-A23A-842BAB930664}"/>
    <cellStyle name="Entrada 6 2 5 4" xfId="14221" xr:uid="{2816BC5C-F544-45EA-9817-DACE92C40D48}"/>
    <cellStyle name="Entrada 6 2 5 4 2" xfId="29329" xr:uid="{30D69D5D-13C5-4B1C-9B85-5FD7D932AD27}"/>
    <cellStyle name="Entrada 6 2 5 5" xfId="18399" xr:uid="{A6213DEA-644E-403E-A909-2CBD744EFF5E}"/>
    <cellStyle name="Entrada 6 2 6" xfId="3597" xr:uid="{038369AD-B55B-420C-BD90-A493EED51820}"/>
    <cellStyle name="Entrada 6 2 6 2" xfId="6234" xr:uid="{2DEEB825-D561-4C2C-9131-ADC791DC4CE2}"/>
    <cellStyle name="Entrada 6 2 6 2 2" xfId="12545" xr:uid="{AAD75AF7-49F8-4E53-94D2-C3D555EB8B17}"/>
    <cellStyle name="Entrada 6 2 6 2 2 2" xfId="27653" xr:uid="{F21543E6-3439-4EB9-80BF-92122EC80E9E}"/>
    <cellStyle name="Entrada 6 2 6 2 3" xfId="13725" xr:uid="{CF5066B8-2AD3-4C01-AC0A-E54E9B94FF7D}"/>
    <cellStyle name="Entrada 6 2 6 2 3 2" xfId="28833" xr:uid="{538ED43A-CF4E-4755-904D-DF2983502050}"/>
    <cellStyle name="Entrada 6 2 6 2 4" xfId="21342" xr:uid="{996CC422-DF4E-4BB2-ACB6-8C070506CEA0}"/>
    <cellStyle name="Entrada 6 2 6 3" xfId="9979" xr:uid="{6D18FB4F-664C-4BA5-91F2-1D98E080E8AD}"/>
    <cellStyle name="Entrada 6 2 6 3 2" xfId="25087" xr:uid="{6322C35A-BBF9-42FD-8DE3-C8BCD64A6667}"/>
    <cellStyle name="Entrada 6 2 6 4" xfId="7271" xr:uid="{8BCF3CA7-661D-43B7-A553-297E421E1CDC}"/>
    <cellStyle name="Entrada 6 2 6 4 2" xfId="22379" xr:uid="{2F7DD250-F448-4F76-A45E-526AFFB9C2A3}"/>
    <cellStyle name="Entrada 6 2 6 5" xfId="18705" xr:uid="{5D116A02-CF1C-4522-A866-40479C84E515}"/>
    <cellStyle name="Entrada 6 2 7" xfId="3943" xr:uid="{4FF9C230-C8E7-4C2A-BAC0-B61E32DF397B}"/>
    <cellStyle name="Entrada 6 2 7 2" xfId="6580" xr:uid="{D9EB8DCD-B0E6-4380-81AC-FE02EF9A3218}"/>
    <cellStyle name="Entrada 6 2 7 2 2" xfId="12891" xr:uid="{8A20385E-8BE5-4346-A092-A9487EDC0949}"/>
    <cellStyle name="Entrada 6 2 7 2 2 2" xfId="27999" xr:uid="{CE066624-E230-4ACD-8469-4EFCE8B0A933}"/>
    <cellStyle name="Entrada 6 2 7 2 3" xfId="16596" xr:uid="{7016304A-E94C-4091-A12C-A86BC99EB690}"/>
    <cellStyle name="Entrada 6 2 7 2 3 2" xfId="31704" xr:uid="{4971F954-16D8-4521-9D5C-5A09406DEE67}"/>
    <cellStyle name="Entrada 6 2 7 2 4" xfId="21688" xr:uid="{DFD2AD72-FB5A-4CE5-AA8B-0C33420A331E}"/>
    <cellStyle name="Entrada 6 2 7 3" xfId="10325" xr:uid="{858F7A99-AF9B-402F-9A14-10203103E9D4}"/>
    <cellStyle name="Entrada 6 2 7 3 2" xfId="25433" xr:uid="{AD44FEFE-F366-40F6-A06D-45CA03A8832F}"/>
    <cellStyle name="Entrada 6 2 7 4" xfId="14803" xr:uid="{4B78AC1B-021F-49E3-97A9-F33FD5D7CCE7}"/>
    <cellStyle name="Entrada 6 2 7 4 2" xfId="29911" xr:uid="{478B250F-A9D4-4536-B603-F947C0BAB07D}"/>
    <cellStyle name="Entrada 6 2 7 5" xfId="19051" xr:uid="{48E0AACA-9870-4360-8422-39C2CC925C15}"/>
    <cellStyle name="Entrada 6 2 8" xfId="4290" xr:uid="{B4F76DB8-9D58-4C93-A597-BB9BB34492BF}"/>
    <cellStyle name="Entrada 6 2 8 2" xfId="6927" xr:uid="{65219C7C-E695-42AF-89E5-BD4A617B1CD5}"/>
    <cellStyle name="Entrada 6 2 8 2 2" xfId="13238" xr:uid="{92988ACD-285D-4B34-9B2E-9047433BFC17}"/>
    <cellStyle name="Entrada 6 2 8 2 2 2" xfId="28346" xr:uid="{F2CBEEFD-4F4B-4353-B64B-298F9E28F865}"/>
    <cellStyle name="Entrada 6 2 8 2 3" xfId="16902" xr:uid="{073EBEB3-817C-4AF7-A81B-2AC430B9CBF1}"/>
    <cellStyle name="Entrada 6 2 8 2 3 2" xfId="32010" xr:uid="{0522E8B6-A3C7-42F5-95A7-BF5436FCCFA0}"/>
    <cellStyle name="Entrada 6 2 8 2 4" xfId="22035" xr:uid="{41E05F47-6A2F-4A36-9659-F4F4DD6BE439}"/>
    <cellStyle name="Entrada 6 2 8 3" xfId="10672" xr:uid="{7BD6EAFD-BDE5-4B48-A13B-8E8B74B1C6B3}"/>
    <cellStyle name="Entrada 6 2 8 3 2" xfId="25780" xr:uid="{F385C95B-3114-43BB-B091-17195C5083A4}"/>
    <cellStyle name="Entrada 6 2 8 4" xfId="7759" xr:uid="{C0D75C55-AFDD-48B2-B25E-9B93A4F3D459}"/>
    <cellStyle name="Entrada 6 2 8 4 2" xfId="22867" xr:uid="{3404D711-368D-41A1-892B-5CD7E957EC45}"/>
    <cellStyle name="Entrada 6 2 8 5" xfId="19398" xr:uid="{71F810B0-37E2-48D9-A5B1-E0C67608C47D}"/>
    <cellStyle name="Entrada 6 2 9" xfId="4508" xr:uid="{29E96525-A16B-449A-85A7-7BACCF3DB748}"/>
    <cellStyle name="Entrada 6 2 9 2" xfId="10890" xr:uid="{0BD6BE4B-1D71-4418-9799-FA36E7CEAE99}"/>
    <cellStyle name="Entrada 6 2 9 2 2" xfId="25998" xr:uid="{4A9F2AC1-3FD3-4809-A5CF-9D1422766D51}"/>
    <cellStyle name="Entrada 6 2 9 3" xfId="15690" xr:uid="{774D2FA2-2464-4B6C-B37E-490780221730}"/>
    <cellStyle name="Entrada 6 2 9 3 2" xfId="30798" xr:uid="{258C1A67-6B86-43D4-8AE5-97EA995B6E21}"/>
    <cellStyle name="Entrada 6 2 9 4" xfId="19616" xr:uid="{F0E87900-7AE8-4F20-B855-46F632AB840B}"/>
    <cellStyle name="Entrada 6 3" xfId="1854" xr:uid="{87FAE260-4485-45DE-8A51-FE5114DE9C6B}"/>
    <cellStyle name="Entrada 6 3 10" xfId="14380" xr:uid="{8C8476F9-105B-4BD2-8674-7218BA23DF94}"/>
    <cellStyle name="Entrada 6 3 10 2" xfId="29488" xr:uid="{F622F310-250B-4BDF-86BF-54B19B0A09C7}"/>
    <cellStyle name="Entrada 6 3 11" xfId="13431" xr:uid="{33110DCE-3782-4884-B53E-FD35172C6BC4}"/>
    <cellStyle name="Entrada 6 3 11 2" xfId="28539" xr:uid="{A5B74C88-396D-4A8C-9DE9-0F6726AA710C}"/>
    <cellStyle name="Entrada 6 3 12" xfId="17079" xr:uid="{72DB0F3B-B968-4EEC-99D4-14CC509E6AB5}"/>
    <cellStyle name="Entrada 6 3 2" xfId="2414" xr:uid="{8D51D745-BE8E-4AAA-8AFE-AEA57291376B}"/>
    <cellStyle name="Entrada 6 3 2 2" xfId="5051" xr:uid="{C836195B-BAA2-45C5-8729-DFAEDB1FA90C}"/>
    <cellStyle name="Entrada 6 3 2 2 2" xfId="11415" xr:uid="{66873E50-8136-46CE-AE2D-3E8351974ACE}"/>
    <cellStyle name="Entrada 6 3 2 2 2 2" xfId="26523" xr:uid="{54D0A578-EABE-424C-8E8C-722CB214A577}"/>
    <cellStyle name="Entrada 6 3 2 2 3" xfId="7253" xr:uid="{CD6E58EE-0D04-4F6D-9017-803CB2F15A63}"/>
    <cellStyle name="Entrada 6 3 2 2 3 2" xfId="22361" xr:uid="{C5B67482-5B09-489D-9EEE-119C5CD329E4}"/>
    <cellStyle name="Entrada 6 3 2 2 4" xfId="20159" xr:uid="{DAA0A393-EBED-4959-9442-5EF0B71B97EC}"/>
    <cellStyle name="Entrada 6 3 2 3" xfId="8881" xr:uid="{76FFE70C-3637-4426-AD2A-56BBF7770186}"/>
    <cellStyle name="Entrada 6 3 2 3 2" xfId="23989" xr:uid="{09343934-FDEC-474F-9093-4E1B3FCD4130}"/>
    <cellStyle name="Entrada 6 3 2 4" xfId="14215" xr:uid="{A5EC1529-D672-4D4A-9BFF-D1349967E8EF}"/>
    <cellStyle name="Entrada 6 3 2 4 2" xfId="29323" xr:uid="{B8B0524E-FFF4-4232-B1FB-567872812877}"/>
    <cellStyle name="Entrada 6 3 2 5" xfId="14931" xr:uid="{17FD74E2-1073-4A4A-9AF8-332B0277F83D}"/>
    <cellStyle name="Entrada 6 3 2 5 2" xfId="30039" xr:uid="{CC00766E-757D-4E20-A74A-45C6C395784E}"/>
    <cellStyle name="Entrada 6 3 2 6" xfId="17605" xr:uid="{B1F0149F-3D20-4254-8C6F-F1C248B3832F}"/>
    <cellStyle name="Entrada 6 3 3" xfId="2206" xr:uid="{45E9AD53-1E2C-45CD-8E0B-BCF6CA778219}"/>
    <cellStyle name="Entrada 6 3 3 2" xfId="4843" xr:uid="{B6B6B7F7-ADA5-4FD9-B8FF-6CEAE795B97E}"/>
    <cellStyle name="Entrada 6 3 3 2 2" xfId="16141" xr:uid="{DEE8B5BA-CF63-4347-A182-4404813A58D5}"/>
    <cellStyle name="Entrada 6 3 3 2 2 2" xfId="31249" xr:uid="{8BD21EC6-6A05-4CD7-B180-D9CDB126E16C}"/>
    <cellStyle name="Entrada 6 3 3 2 3" xfId="19951" xr:uid="{5FF3BD5F-0163-4C4F-A6D6-662AF3B58C21}"/>
    <cellStyle name="Entrada 6 3 3 3" xfId="14047" xr:uid="{40E71CEC-967C-4FF9-8D72-C2E6F09D8EDA}"/>
    <cellStyle name="Entrada 6 3 3 3 2" xfId="29155" xr:uid="{658664F4-3E45-4791-98FB-7BE432F907C4}"/>
    <cellStyle name="Entrada 6 3 3 4" xfId="17431" xr:uid="{1451AC4C-11CF-4A9C-95D2-C9D39AF5B6CD}"/>
    <cellStyle name="Entrada 6 3 4" xfId="2948" xr:uid="{C68262B2-842F-4CC7-BF29-59ABC26FD3FF}"/>
    <cellStyle name="Entrada 6 3 4 2" xfId="5585" xr:uid="{2B081244-75A7-45D4-B046-6AEAC485A0DA}"/>
    <cellStyle name="Entrada 6 3 4 2 2" xfId="11896" xr:uid="{9C05BA29-7F88-41F7-B3EE-EBCE99624681}"/>
    <cellStyle name="Entrada 6 3 4 2 2 2" xfId="27004" xr:uid="{2D5C09DB-CC05-477D-BCEF-B4441B261586}"/>
    <cellStyle name="Entrada 6 3 4 2 3" xfId="13568" xr:uid="{3888A113-6398-4143-94D0-F2249FB91CD8}"/>
    <cellStyle name="Entrada 6 3 4 2 3 2" xfId="28676" xr:uid="{EE8A88C9-C7CD-4A18-ADAB-8C0C89357430}"/>
    <cellStyle name="Entrada 6 3 4 2 4" xfId="20693" xr:uid="{6EB13816-38F7-409A-9516-E32CEC39895D}"/>
    <cellStyle name="Entrada 6 3 4 3" xfId="9330" xr:uid="{99997E13-8ECE-47CF-A277-CCB832DD0DD9}"/>
    <cellStyle name="Entrada 6 3 4 3 2" xfId="24438" xr:uid="{9894979C-5663-4D12-8F57-7E6591A03959}"/>
    <cellStyle name="Entrada 6 3 4 4" xfId="15683" xr:uid="{A5001462-D415-4822-939C-364D09195CA4}"/>
    <cellStyle name="Entrada 6 3 4 4 2" xfId="30791" xr:uid="{A96DE51C-CA73-4444-BA68-FCED86DFD357}"/>
    <cellStyle name="Entrada 6 3 4 5" xfId="18056" xr:uid="{8081C2FC-3CBC-48E7-A943-0D46F11D6806}"/>
    <cellStyle name="Entrada 6 3 5" xfId="3274" xr:uid="{4151C211-E87A-4C8A-9644-EA81975F07AC}"/>
    <cellStyle name="Entrada 6 3 5 2" xfId="5911" xr:uid="{E5F6F791-E9E5-49F2-9908-573717D2F072}"/>
    <cellStyle name="Entrada 6 3 5 2 2" xfId="12222" xr:uid="{83E96058-EF60-451B-A3C5-E0AF415A48A8}"/>
    <cellStyle name="Entrada 6 3 5 2 2 2" xfId="27330" xr:uid="{41740D10-EA10-4839-9990-5ADD24478624}"/>
    <cellStyle name="Entrada 6 3 5 2 3" xfId="14266" xr:uid="{B54C9C2F-100C-42BA-8B5E-9B32CA9D9281}"/>
    <cellStyle name="Entrada 6 3 5 2 3 2" xfId="29374" xr:uid="{7A2466EB-E37F-4FA8-812C-3E2C092A3EAA}"/>
    <cellStyle name="Entrada 6 3 5 2 4" xfId="21019" xr:uid="{1106ED17-743D-4507-8E7E-FF54DE455291}"/>
    <cellStyle name="Entrada 6 3 5 3" xfId="9656" xr:uid="{5C91D944-DE7C-4013-8C44-ACB62C9DBEFB}"/>
    <cellStyle name="Entrada 6 3 5 3 2" xfId="24764" xr:uid="{1DD883F0-2425-478E-83E8-1391DB6B2B19}"/>
    <cellStyle name="Entrada 6 3 5 4" xfId="14820" xr:uid="{3218E709-8FF2-4A6D-AA0C-7C7B3A64F1F8}"/>
    <cellStyle name="Entrada 6 3 5 4 2" xfId="29928" xr:uid="{BB8E6A6D-A8A6-480F-9A18-A9AC1B8D6C3B}"/>
    <cellStyle name="Entrada 6 3 5 5" xfId="18382" xr:uid="{D7D60C74-15EC-4183-B298-75F6E2CCB261}"/>
    <cellStyle name="Entrada 6 3 6" xfId="3580" xr:uid="{A9158683-ED33-4557-9F84-50A1B2028C4B}"/>
    <cellStyle name="Entrada 6 3 6 2" xfId="6217" xr:uid="{5175BE8A-56AE-4315-A68A-27ABD36BFC4F}"/>
    <cellStyle name="Entrada 6 3 6 2 2" xfId="12528" xr:uid="{8E84D5EE-EBAB-48F7-AC90-6AAA7D33CB6D}"/>
    <cellStyle name="Entrada 6 3 6 2 2 2" xfId="27636" xr:uid="{B9CF24B6-EA0D-4853-B908-502DF412871A}"/>
    <cellStyle name="Entrada 6 3 6 2 3" xfId="14933" xr:uid="{D449EAF8-FB53-4AA3-A0AD-7C48868A3CCF}"/>
    <cellStyle name="Entrada 6 3 6 2 3 2" xfId="30041" xr:uid="{8A86D94C-2831-4240-938B-51966EA452AC}"/>
    <cellStyle name="Entrada 6 3 6 2 4" xfId="21325" xr:uid="{B0393AF7-E86C-463A-885E-603709F23D8D}"/>
    <cellStyle name="Entrada 6 3 6 3" xfId="9962" xr:uid="{87C48743-AD31-41A3-ACDA-39C248CA91AB}"/>
    <cellStyle name="Entrada 6 3 6 3 2" xfId="25070" xr:uid="{E6CEEEE3-4D99-406C-8345-954216433876}"/>
    <cellStyle name="Entrada 6 3 6 4" xfId="14990" xr:uid="{F591195E-8348-40B8-8BF7-41A34DA9D266}"/>
    <cellStyle name="Entrada 6 3 6 4 2" xfId="30098" xr:uid="{A04CF36A-79AB-416E-AEBD-DA71F881BD74}"/>
    <cellStyle name="Entrada 6 3 6 5" xfId="18688" xr:uid="{35EBF53D-1E7B-4389-8A0C-D667BAF952BB}"/>
    <cellStyle name="Entrada 6 3 7" xfId="3926" xr:uid="{1ECCCD16-297B-4476-9E8B-7820DD24011E}"/>
    <cellStyle name="Entrada 6 3 7 2" xfId="6563" xr:uid="{F1F001CF-8470-45D0-9C0E-95BFA31B52FC}"/>
    <cellStyle name="Entrada 6 3 7 2 2" xfId="12874" xr:uid="{67E2F869-D251-4F4A-894C-725A2247B77B}"/>
    <cellStyle name="Entrada 6 3 7 2 2 2" xfId="27982" xr:uid="{9B8B07D8-67BA-40F0-B2C5-62460C6681E6}"/>
    <cellStyle name="Entrada 6 3 7 2 3" xfId="16579" xr:uid="{7EFFB4C2-6602-4109-9D5F-7C3DDCFE59D3}"/>
    <cellStyle name="Entrada 6 3 7 2 3 2" xfId="31687" xr:uid="{274101AE-BB08-48D5-AB38-D3FD05A0F990}"/>
    <cellStyle name="Entrada 6 3 7 2 4" xfId="21671" xr:uid="{28FD3D9E-3339-40DA-906D-31326968C1A9}"/>
    <cellStyle name="Entrada 6 3 7 3" xfId="10308" xr:uid="{8010068E-9770-479A-808C-390FF041113A}"/>
    <cellStyle name="Entrada 6 3 7 3 2" xfId="25416" xr:uid="{2E5F9A0E-4C43-4B8A-9773-D0502BD1A22E}"/>
    <cellStyle name="Entrada 6 3 7 4" xfId="8237" xr:uid="{FC077421-D030-41D5-9581-9E9E25FCC5CD}"/>
    <cellStyle name="Entrada 6 3 7 4 2" xfId="23345" xr:uid="{A0E07F97-7402-41A0-8C2B-E727EB80F252}"/>
    <cellStyle name="Entrada 6 3 7 5" xfId="19034" xr:uid="{D4330170-40A1-43A5-8784-73A9BFCD0316}"/>
    <cellStyle name="Entrada 6 3 8" xfId="4491" xr:uid="{AE103A37-BDB8-4486-BA0E-58E56A0A69AF}"/>
    <cellStyle name="Entrada 6 3 8 2" xfId="10873" xr:uid="{7565869F-36AC-4F51-9D7B-A93D265B611B}"/>
    <cellStyle name="Entrada 6 3 8 2 2" xfId="25981" xr:uid="{A93AA774-F01F-4189-89E7-843DBB107195}"/>
    <cellStyle name="Entrada 6 3 8 3" xfId="11776" xr:uid="{A98FDCF9-6D04-4EA5-88DF-7867D4F7954E}"/>
    <cellStyle name="Entrada 6 3 8 3 2" xfId="26884" xr:uid="{096AEEDE-5EA2-47FB-A5FC-CDFD9BC64ACF}"/>
    <cellStyle name="Entrada 6 3 8 4" xfId="19599" xr:uid="{18C07D1E-3926-447E-B6D8-74171C7CC414}"/>
    <cellStyle name="Entrada 6 3 9" xfId="8355" xr:uid="{AC2CF412-A173-42E3-9678-EE70FFDA8774}"/>
    <cellStyle name="Entrada 6 3 9 2" xfId="23463" xr:uid="{CE6DCFDD-6308-4B0F-BA01-8022D2C24E08}"/>
    <cellStyle name="Entrada 6 4" xfId="2091" xr:uid="{80507D83-AB0F-4430-A020-78847FC85967}"/>
    <cellStyle name="Entrada 6 4 10" xfId="8146" xr:uid="{0EF8C1C5-B1AE-429E-92E1-7DB7739BBB25}"/>
    <cellStyle name="Entrada 6 4 10 2" xfId="23254" xr:uid="{AA8188F6-2A0B-4C96-A875-D5464080EC5E}"/>
    <cellStyle name="Entrada 6 4 11" xfId="16454" xr:uid="{83E31836-7B2C-482A-9276-902014EE748B}"/>
    <cellStyle name="Entrada 6 4 11 2" xfId="31562" xr:uid="{7D75C07F-C13C-4C8C-AC5C-551AAD319367}"/>
    <cellStyle name="Entrada 6 4 12" xfId="17316" xr:uid="{272FD566-760B-4663-BFD8-58E27876E087}"/>
    <cellStyle name="Entrada 6 4 2" xfId="2581" xr:uid="{8ACC3DEA-C329-4E8A-8C34-4B6C2AA522B7}"/>
    <cellStyle name="Entrada 6 4 2 2" xfId="5218" xr:uid="{8F8EDCF0-346A-4C13-A0ED-F122A1CCBF88}"/>
    <cellStyle name="Entrada 6 4 2 2 2" xfId="11582" xr:uid="{0AA31EFF-150A-45BC-BF4D-68539264A6A7}"/>
    <cellStyle name="Entrada 6 4 2 2 2 2" xfId="26690" xr:uid="{4B35FE6D-620C-49C5-950E-1D27EC735D4B}"/>
    <cellStyle name="Entrada 6 4 2 2 3" xfId="16024" xr:uid="{5D91E8BF-28C3-4DF6-9DBA-3E2C916B9517}"/>
    <cellStyle name="Entrada 6 4 2 2 3 2" xfId="31132" xr:uid="{08B59624-47BF-40BC-B421-E2BE36293954}"/>
    <cellStyle name="Entrada 6 4 2 2 4" xfId="20326" xr:uid="{F3B30BED-7CD9-4E8B-B9CD-7CE09605C1C4}"/>
    <cellStyle name="Entrada 6 4 2 3" xfId="9048" xr:uid="{F4816D9C-3FED-4331-BA11-E4F4E6756B3C}"/>
    <cellStyle name="Entrada 6 4 2 3 2" xfId="24156" xr:uid="{432A76B1-B229-440D-BE27-7CF51C1E15F1}"/>
    <cellStyle name="Entrada 6 4 2 4" xfId="8010" xr:uid="{8BACCECC-C166-45FC-9A83-73FB7C947BFA}"/>
    <cellStyle name="Entrada 6 4 2 4 2" xfId="23118" xr:uid="{EDEAF47A-B44D-4787-B412-9719A7AE6C72}"/>
    <cellStyle name="Entrada 6 4 2 5" xfId="16363" xr:uid="{0EC4815F-3E71-43D5-A9B2-487D6A151F94}"/>
    <cellStyle name="Entrada 6 4 2 5 2" xfId="31471" xr:uid="{81A75211-C87E-4844-8541-0BE98FBA021F}"/>
    <cellStyle name="Entrada 6 4 2 6" xfId="17689" xr:uid="{75DDA71B-2781-46B2-A7FE-D4ABB2BF2BF8}"/>
    <cellStyle name="Entrada 6 4 3" xfId="2851" xr:uid="{E625E900-1B36-4FE1-8AA6-BAF82CAD20DD}"/>
    <cellStyle name="Entrada 6 4 3 2" xfId="5488" xr:uid="{0051A8CA-25BB-4A4E-BFF3-D3A237610403}"/>
    <cellStyle name="Entrada 6 4 3 2 2" xfId="13459" xr:uid="{F7D945B3-E0BB-477C-8895-DAECBD2ED3E7}"/>
    <cellStyle name="Entrada 6 4 3 2 2 2" xfId="28567" xr:uid="{19807F96-EB65-4841-9147-953C0480B615}"/>
    <cellStyle name="Entrada 6 4 3 2 3" xfId="20596" xr:uid="{F73A23E5-A67F-4CEF-8363-5F159C2775A1}"/>
    <cellStyle name="Entrada 6 4 3 3" xfId="14000" xr:uid="{FCEA78A6-3AEC-412E-8D83-C936EA8D2903}"/>
    <cellStyle name="Entrada 6 4 3 3 2" xfId="29108" xr:uid="{3F915037-B695-42B2-9695-AC0AAD4F310A}"/>
    <cellStyle name="Entrada 6 4 3 4" xfId="17959" xr:uid="{BF5E10B4-5C43-4971-AC41-9D0747900538}"/>
    <cellStyle name="Entrada 6 4 4" xfId="3154" xr:uid="{87468C7B-826E-49EB-82C8-B4C33FE01E8D}"/>
    <cellStyle name="Entrada 6 4 4 2" xfId="5791" xr:uid="{E849E120-83BB-455B-8516-B0F2944469E5}"/>
    <cellStyle name="Entrada 6 4 4 2 2" xfId="12102" xr:uid="{852CDBBB-5EEE-417E-A48E-A472C0346C03}"/>
    <cellStyle name="Entrada 6 4 4 2 2 2" xfId="27210" xr:uid="{FA421559-952C-4163-B5ED-CFC2CF770D00}"/>
    <cellStyle name="Entrada 6 4 4 2 3" xfId="11229" xr:uid="{EEB4A09B-3E74-4F02-A277-17518D0B9185}"/>
    <cellStyle name="Entrada 6 4 4 2 3 2" xfId="26337" xr:uid="{4D8AC837-6874-45A6-AA45-32D9432F884C}"/>
    <cellStyle name="Entrada 6 4 4 2 4" xfId="20899" xr:uid="{DF456B55-B16B-4058-AB3A-B47B96D66192}"/>
    <cellStyle name="Entrada 6 4 4 3" xfId="9536" xr:uid="{5D70DCE1-A19C-46D1-BD96-CBC2B862A629}"/>
    <cellStyle name="Entrada 6 4 4 3 2" xfId="24644" xr:uid="{FD8B1F69-15AF-43E9-A909-63138FC75A4D}"/>
    <cellStyle name="Entrada 6 4 4 4" xfId="16551" xr:uid="{61CF3F2A-8959-4F93-9A42-B7A2E7404599}"/>
    <cellStyle name="Entrada 6 4 4 4 2" xfId="31659" xr:uid="{E93070EE-3CB1-489B-8051-6E51930C332A}"/>
    <cellStyle name="Entrada 6 4 4 5" xfId="18262" xr:uid="{F4206AE5-5C8F-42E8-9B59-F761F387E2DC}"/>
    <cellStyle name="Entrada 6 4 5" xfId="3480" xr:uid="{3BB999E8-D3BB-483D-824E-E44A54BCB386}"/>
    <cellStyle name="Entrada 6 4 5 2" xfId="6117" xr:uid="{3AEEE233-BB63-4DF0-A30A-2B02389D37E3}"/>
    <cellStyle name="Entrada 6 4 5 2 2" xfId="12428" xr:uid="{15FB916F-E178-4E0E-AE2C-5AECA16AC080}"/>
    <cellStyle name="Entrada 6 4 5 2 2 2" xfId="27536" xr:uid="{487CB6DD-204E-49CF-993F-43A7B0D62328}"/>
    <cellStyle name="Entrada 6 4 5 2 3" xfId="15988" xr:uid="{576D5B8C-6ACF-4BBD-915E-5CB2E0222A99}"/>
    <cellStyle name="Entrada 6 4 5 2 3 2" xfId="31096" xr:uid="{DEA1BE38-AA3D-4E74-AA27-8FF1E22A8ABA}"/>
    <cellStyle name="Entrada 6 4 5 2 4" xfId="21225" xr:uid="{E442C0CE-1CC4-4ED6-B216-A901A6776B14}"/>
    <cellStyle name="Entrada 6 4 5 3" xfId="9862" xr:uid="{6B577A9A-6ECA-4ED5-A7A7-52F743EE9F54}"/>
    <cellStyle name="Entrada 6 4 5 3 2" xfId="24970" xr:uid="{5ED05C6F-F1EA-47CF-A50F-11EAFEC50D52}"/>
    <cellStyle name="Entrada 6 4 5 4" xfId="15461" xr:uid="{1A70E273-26FA-4F0B-BF9C-5AA83B1210C9}"/>
    <cellStyle name="Entrada 6 4 5 4 2" xfId="30569" xr:uid="{32ECA8FC-9EFC-47A1-AA4E-F43FCE10D4DC}"/>
    <cellStyle name="Entrada 6 4 5 5" xfId="18588" xr:uid="{C604DCB7-9511-49C1-BEC3-FF28E01CE3E5}"/>
    <cellStyle name="Entrada 6 4 6" xfId="3786" xr:uid="{F2F4D395-0B3E-4A5F-A001-2221E920EFCB}"/>
    <cellStyle name="Entrada 6 4 6 2" xfId="6423" xr:uid="{5FFB9CB8-A15A-4141-96C1-9324B11B196F}"/>
    <cellStyle name="Entrada 6 4 6 2 2" xfId="12734" xr:uid="{EAE60B37-6351-4BDA-9EC8-00C58A220A6B}"/>
    <cellStyle name="Entrada 6 4 6 2 2 2" xfId="27842" xr:uid="{B1EEB1E8-50C9-41D5-AD6C-858C0DF40CB0}"/>
    <cellStyle name="Entrada 6 4 6 2 3" xfId="15787" xr:uid="{A8ACDFC2-8EF6-4F6D-AB3B-71E417F03B74}"/>
    <cellStyle name="Entrada 6 4 6 2 3 2" xfId="30895" xr:uid="{9CD00F7D-B020-4D07-8B66-02DACDE61AD3}"/>
    <cellStyle name="Entrada 6 4 6 2 4" xfId="21531" xr:uid="{97AB7B1F-F9D6-4685-BB3C-4562425AB9E4}"/>
    <cellStyle name="Entrada 6 4 6 3" xfId="10168" xr:uid="{D4C31FC1-02D8-4B10-84C6-7DFCE7000E9F}"/>
    <cellStyle name="Entrada 6 4 6 3 2" xfId="25276" xr:uid="{24F89231-BB46-4D1D-8A3C-B838BC356F27}"/>
    <cellStyle name="Entrada 6 4 6 4" xfId="14397" xr:uid="{99BF3009-5A4B-4543-80FB-0CE0B9E8457B}"/>
    <cellStyle name="Entrada 6 4 6 4 2" xfId="29505" xr:uid="{49E7CD81-F3A5-4B5A-BB44-408A993A570B}"/>
    <cellStyle name="Entrada 6 4 6 5" xfId="18894" xr:uid="{AA71AA35-2775-40EA-8B5F-D91688229824}"/>
    <cellStyle name="Entrada 6 4 7" xfId="4163" xr:uid="{1AC57868-7EAE-4440-A1B6-26260464056A}"/>
    <cellStyle name="Entrada 6 4 7 2" xfId="6800" xr:uid="{AFC8D5CC-2AEC-42AF-99B8-5ECDB6DC44C0}"/>
    <cellStyle name="Entrada 6 4 7 2 2" xfId="13111" xr:uid="{CEAAF8D3-9A59-430C-AE17-8C155715636F}"/>
    <cellStyle name="Entrada 6 4 7 2 2 2" xfId="28219" xr:uid="{93C62B51-C069-4233-A253-5E3644BB6910}"/>
    <cellStyle name="Entrada 6 4 7 2 3" xfId="16785" xr:uid="{B4D3079D-92C4-41AD-8C73-B1A13CCC73B2}"/>
    <cellStyle name="Entrada 6 4 7 2 3 2" xfId="31893" xr:uid="{1257FF8C-0CB0-4E75-8753-0A9C4D62E7ED}"/>
    <cellStyle name="Entrada 6 4 7 2 4" xfId="21908" xr:uid="{55EEB8C9-01ED-4D51-B6FB-5E538F0EF55F}"/>
    <cellStyle name="Entrada 6 4 7 3" xfId="10545" xr:uid="{02DC017F-2AD9-42C3-A861-86EA2A427116}"/>
    <cellStyle name="Entrada 6 4 7 3 2" xfId="25653" xr:uid="{D6290E88-BA9D-4C3D-A7D8-EF65D30053FF}"/>
    <cellStyle name="Entrada 6 4 7 4" xfId="7163" xr:uid="{F4AEB988-193D-4C32-8932-4BDA46678315}"/>
    <cellStyle name="Entrada 6 4 7 4 2" xfId="22271" xr:uid="{6B44861A-2316-4079-8909-7958596908C6}"/>
    <cellStyle name="Entrada 6 4 7 5" xfId="19271" xr:uid="{BAE17A5D-F3A1-4687-A863-E1BBA1592FC5}"/>
    <cellStyle name="Entrada 6 4 8" xfId="4728" xr:uid="{E7C30F34-81DE-4554-ACFE-A4063C490167}"/>
    <cellStyle name="Entrada 6 4 8 2" xfId="11110" xr:uid="{484406C3-2E3B-48E1-92BF-0CACE061F643}"/>
    <cellStyle name="Entrada 6 4 8 2 2" xfId="26218" xr:uid="{4261FEAE-4DC6-4119-BCC2-82870DA6FF3F}"/>
    <cellStyle name="Entrada 6 4 8 3" xfId="14458" xr:uid="{91147123-5EC3-4711-91AB-BD332A1F41C1}"/>
    <cellStyle name="Entrada 6 4 8 3 2" xfId="29566" xr:uid="{5B7261AF-E7B6-4FF6-8001-A11EE649B8C8}"/>
    <cellStyle name="Entrada 6 4 8 4" xfId="19836" xr:uid="{31BD001B-B1B3-4260-A49A-3999E531F01A}"/>
    <cellStyle name="Entrada 6 4 9" xfId="8589" xr:uid="{DA9DBAD0-67D9-41CD-9255-0F1A1B7A5576}"/>
    <cellStyle name="Entrada 6 4 9 2" xfId="23697" xr:uid="{3A1285A6-16B4-4DDC-A3A7-D67F294B43DD}"/>
    <cellStyle name="Entrada 6 5" xfId="2030" xr:uid="{BC363AB0-3579-4D0F-BA19-438AFD361B86}"/>
    <cellStyle name="Entrada 6 5 10" xfId="13444" xr:uid="{EA252343-9459-4DD4-83C3-B702509FA797}"/>
    <cellStyle name="Entrada 6 5 10 2" xfId="28552" xr:uid="{D762C39E-A434-46E1-9E24-B8AFEB55DD0E}"/>
    <cellStyle name="Entrada 6 5 11" xfId="17255" xr:uid="{EBC8C96C-B21C-4B5D-9CCE-A680C76D8859}"/>
    <cellStyle name="Entrada 6 5 2" xfId="2790" xr:uid="{CAE4471E-02E3-43CC-A5DB-5D5EE5B50398}"/>
    <cellStyle name="Entrada 6 5 2 2" xfId="5427" xr:uid="{307BD574-F2A8-4F7A-85AA-D749202AAC97}"/>
    <cellStyle name="Entrada 6 5 2 2 2" xfId="13613" xr:uid="{0E96CE31-4031-40D1-BA94-027D36CBAFAD}"/>
    <cellStyle name="Entrada 6 5 2 2 2 2" xfId="28721" xr:uid="{48ABDEEE-7D67-4099-AE57-4859F504E8C9}"/>
    <cellStyle name="Entrada 6 5 2 2 3" xfId="20535" xr:uid="{2026CE4B-96FC-488B-B02E-A0D8A8B27B5E}"/>
    <cellStyle name="Entrada 6 5 2 3" xfId="7950" xr:uid="{19353E89-5BAA-4205-BED2-651A25EAFB29}"/>
    <cellStyle name="Entrada 6 5 2 3 2" xfId="23058" xr:uid="{89058AAE-0587-46C7-ABFA-0DD2E0BFA545}"/>
    <cellStyle name="Entrada 6 5 2 4" xfId="17898" xr:uid="{303D01ED-C07E-4F9A-976F-E0771F32301D}"/>
    <cellStyle name="Entrada 6 5 3" xfId="3093" xr:uid="{5473FA2B-0C1C-4AE8-8F41-E272C1044469}"/>
    <cellStyle name="Entrada 6 5 3 2" xfId="5730" xr:uid="{2E1F3F26-3EED-47B1-8406-6E827113DA7E}"/>
    <cellStyle name="Entrada 6 5 3 2 2" xfId="12041" xr:uid="{F8CAA9FE-EDCC-4E65-8107-0DBC6CA821C0}"/>
    <cellStyle name="Entrada 6 5 3 2 2 2" xfId="27149" xr:uid="{DFD90B15-1096-4D47-AA2A-43A5D0345A08}"/>
    <cellStyle name="Entrada 6 5 3 2 3" xfId="7347" xr:uid="{559BAA3B-08DF-4E58-B87C-B2402A5CD82C}"/>
    <cellStyle name="Entrada 6 5 3 2 3 2" xfId="22455" xr:uid="{B8245402-D8F4-4C17-BD17-18E55765C195}"/>
    <cellStyle name="Entrada 6 5 3 2 4" xfId="20838" xr:uid="{EDD72119-07C1-4890-8CED-5E5A8083E8B6}"/>
    <cellStyle name="Entrada 6 5 3 3" xfId="9475" xr:uid="{4BE22810-97B4-42DF-968A-EDC35B769E0E}"/>
    <cellStyle name="Entrada 6 5 3 3 2" xfId="24583" xr:uid="{EE7641E3-E887-4348-93DD-9667B1898E52}"/>
    <cellStyle name="Entrada 6 5 3 4" xfId="15484" xr:uid="{C92FEAC7-2818-4DB0-8E4F-289A9988B876}"/>
    <cellStyle name="Entrada 6 5 3 4 2" xfId="30592" xr:uid="{6F14F571-064A-4F18-B7FF-24025DF59DE1}"/>
    <cellStyle name="Entrada 6 5 3 5" xfId="18201" xr:uid="{C0E84431-EE16-4E09-830D-CAED317DF177}"/>
    <cellStyle name="Entrada 6 5 4" xfId="3419" xr:uid="{856B1CB7-E7AB-49C6-831D-A4740978C373}"/>
    <cellStyle name="Entrada 6 5 4 2" xfId="6056" xr:uid="{4F4926B9-9F73-453B-B877-CCAB0FEF226C}"/>
    <cellStyle name="Entrada 6 5 4 2 2" xfId="12367" xr:uid="{75D3C8C8-F859-465E-A468-3110D8FEBC77}"/>
    <cellStyle name="Entrada 6 5 4 2 2 2" xfId="27475" xr:uid="{5ED8B67F-7570-466A-9648-926F71DDF714}"/>
    <cellStyle name="Entrada 6 5 4 2 3" xfId="14476" xr:uid="{E5C453A9-04FE-434A-B2D0-C244A821E747}"/>
    <cellStyle name="Entrada 6 5 4 2 3 2" xfId="29584" xr:uid="{FB415E94-AFA1-492A-ACAC-48381400AD85}"/>
    <cellStyle name="Entrada 6 5 4 2 4" xfId="21164" xr:uid="{4F2B35CC-4ABE-4339-9F18-87A232B2988D}"/>
    <cellStyle name="Entrada 6 5 4 3" xfId="9801" xr:uid="{A8B50647-95D6-4134-AB0B-83DCACA7F4A4}"/>
    <cellStyle name="Entrada 6 5 4 3 2" xfId="24909" xr:uid="{BDB4855F-D24D-474D-BC23-7C7D646C8E4E}"/>
    <cellStyle name="Entrada 6 5 4 4" xfId="14470" xr:uid="{57D85F1C-BFAD-4E0F-B377-CF89A05B178F}"/>
    <cellStyle name="Entrada 6 5 4 4 2" xfId="29578" xr:uid="{8E05506E-151F-46F9-AA4E-D85FAD09CB19}"/>
    <cellStyle name="Entrada 6 5 4 5" xfId="18527" xr:uid="{96931897-5152-460D-988C-625669F22121}"/>
    <cellStyle name="Entrada 6 5 5" xfId="3725" xr:uid="{D562E461-5298-4694-B236-164F3A7F662B}"/>
    <cellStyle name="Entrada 6 5 5 2" xfId="6362" xr:uid="{34028FFF-C842-461E-8780-A8A51E324537}"/>
    <cellStyle name="Entrada 6 5 5 2 2" xfId="12673" xr:uid="{A881967E-873D-4A53-862C-147E1A6D266B}"/>
    <cellStyle name="Entrada 6 5 5 2 2 2" xfId="27781" xr:uid="{A33F68AB-7DA5-407B-8D33-3E9ED8DFE8BA}"/>
    <cellStyle name="Entrada 6 5 5 2 3" xfId="11241" xr:uid="{71C71C85-30E4-424C-8677-528E82261554}"/>
    <cellStyle name="Entrada 6 5 5 2 3 2" xfId="26349" xr:uid="{7CF34CAD-2999-435E-9650-B7D22B1D76A8}"/>
    <cellStyle name="Entrada 6 5 5 2 4" xfId="21470" xr:uid="{C22CFCF8-065D-49A6-B2F5-B679960C706C}"/>
    <cellStyle name="Entrada 6 5 5 3" xfId="10107" xr:uid="{D2848CBC-3DD4-44A7-BAEF-46627F701413}"/>
    <cellStyle name="Entrada 6 5 5 3 2" xfId="25215" xr:uid="{7C14B668-81B2-4A2A-A8F9-4C43F501E400}"/>
    <cellStyle name="Entrada 6 5 5 4" xfId="15282" xr:uid="{A4034788-5D25-435A-95D2-00E5FD8CA537}"/>
    <cellStyle name="Entrada 6 5 5 4 2" xfId="30390" xr:uid="{A365C724-05FB-4352-8150-F701098C70D4}"/>
    <cellStyle name="Entrada 6 5 5 5" xfId="18833" xr:uid="{0E54897C-D93C-4DFF-9968-AF2E018E5E1C}"/>
    <cellStyle name="Entrada 6 5 6" xfId="4102" xr:uid="{46CA4DCB-DF10-41B5-A6BC-6E778F8C5C32}"/>
    <cellStyle name="Entrada 6 5 6 2" xfId="6739" xr:uid="{A51B39C1-873A-459D-AD30-8841F14E8F1B}"/>
    <cellStyle name="Entrada 6 5 6 2 2" xfId="13050" xr:uid="{4BF88B00-7999-4C99-AC1D-D256EF15B18F}"/>
    <cellStyle name="Entrada 6 5 6 2 2 2" xfId="28158" xr:uid="{250EAD2C-FF52-4B57-B74D-CB7661D540AD}"/>
    <cellStyle name="Entrada 6 5 6 2 3" xfId="16724" xr:uid="{39377C26-7537-4F55-9915-0CE02611F850}"/>
    <cellStyle name="Entrada 6 5 6 2 3 2" xfId="31832" xr:uid="{97E430A2-5DED-4073-84E5-92955EA1DF6E}"/>
    <cellStyle name="Entrada 6 5 6 2 4" xfId="21847" xr:uid="{81F92232-5281-4906-B171-D15315A4C0F8}"/>
    <cellStyle name="Entrada 6 5 6 3" xfId="10484" xr:uid="{16FE159D-51B8-4E88-A562-E0AB651B1E9F}"/>
    <cellStyle name="Entrada 6 5 6 3 2" xfId="25592" xr:uid="{BF521476-F662-4971-97BD-E12A92A7E7C6}"/>
    <cellStyle name="Entrada 6 5 6 4" xfId="16438" xr:uid="{B5556664-693B-46B1-B218-312F4F0AFA19}"/>
    <cellStyle name="Entrada 6 5 6 4 2" xfId="31546" xr:uid="{C5C2E79E-677E-4AD4-804D-55AF520433DC}"/>
    <cellStyle name="Entrada 6 5 6 5" xfId="19210" xr:uid="{C259754F-3B3E-4CF2-977F-61428BB120EB}"/>
    <cellStyle name="Entrada 6 5 7" xfId="4667" xr:uid="{025179EB-40CF-461A-9A78-60E3E9DE7B1F}"/>
    <cellStyle name="Entrada 6 5 7 2" xfId="11049" xr:uid="{57555DEC-C68A-47D2-BF25-4DBA1E4E75C6}"/>
    <cellStyle name="Entrada 6 5 7 2 2" xfId="26157" xr:uid="{FCC37C1B-37F4-45E2-AEDF-9E2631469CD2}"/>
    <cellStyle name="Entrada 6 5 7 3" xfId="13397" xr:uid="{E3EF8D53-3B3F-4F47-9C30-21DBAFD630E0}"/>
    <cellStyle name="Entrada 6 5 7 3 2" xfId="28505" xr:uid="{8BD70A62-5996-4091-843A-9460ACDE84E4}"/>
    <cellStyle name="Entrada 6 5 7 4" xfId="19775" xr:uid="{AAA44AFB-8151-4E8C-A324-205398277B5C}"/>
    <cellStyle name="Entrada 6 5 8" xfId="8528" xr:uid="{3E2AF796-A539-496E-8D26-D343820D57BF}"/>
    <cellStyle name="Entrada 6 5 8 2" xfId="23636" xr:uid="{B9009D06-9E3A-413D-9959-F81BCC2BA963}"/>
    <cellStyle name="Entrada 6 5 9" xfId="15497" xr:uid="{6D7B1954-9788-4CD6-B9FA-F014E0D0CED1}"/>
    <cellStyle name="Entrada 6 5 9 2" xfId="30605" xr:uid="{550A12BE-75BC-4531-A89A-5EDD984C2CA2}"/>
    <cellStyle name="Entrada 7" xfId="1156" xr:uid="{00000000-0005-0000-0000-000086040000}"/>
    <cellStyle name="Entrada 7 2" xfId="1872" xr:uid="{E162A9FA-5AEB-46AE-A719-5572C05600B4}"/>
    <cellStyle name="Entrada 7 2 10" xfId="8373" xr:uid="{DE249A6A-CF34-45FD-AB7E-7E3D5D0B4FA8}"/>
    <cellStyle name="Entrada 7 2 10 2" xfId="23481" xr:uid="{22205E68-62D4-4F1F-BF15-9D042381108A}"/>
    <cellStyle name="Entrada 7 2 11" xfId="13981" xr:uid="{78632439-104C-4228-A547-7A089149265C}"/>
    <cellStyle name="Entrada 7 2 11 2" xfId="29089" xr:uid="{D4A8BD5B-5AC4-4D4B-91C2-6D464903E816}"/>
    <cellStyle name="Entrada 7 2 12" xfId="8188" xr:uid="{CC4906EC-DDA3-4DC2-8E83-B70A8587CFE2}"/>
    <cellStyle name="Entrada 7 2 12 2" xfId="23296" xr:uid="{53D0603B-09AE-4081-84EF-E8EBDD96C798}"/>
    <cellStyle name="Entrada 7 2 13" xfId="17097" xr:uid="{6292E3AE-536F-4961-8FD1-5FDE4E8EBB6C}"/>
    <cellStyle name="Entrada 7 2 2" xfId="2432" xr:uid="{185B1272-96B8-4379-8F4E-0EB5C0D42DC0}"/>
    <cellStyle name="Entrada 7 2 2 2" xfId="5069" xr:uid="{509AFA51-D58A-4448-903A-B133539B5003}"/>
    <cellStyle name="Entrada 7 2 2 2 2" xfId="11433" xr:uid="{05A2D340-2370-4DA5-B20C-6C0A114C7C76}"/>
    <cellStyle name="Entrada 7 2 2 2 2 2" xfId="26541" xr:uid="{E9D9E136-41E0-4B0A-9B21-058DF4A2904B}"/>
    <cellStyle name="Entrada 7 2 2 2 3" xfId="13900" xr:uid="{2D07A3D3-B684-47B6-AF0F-1DD33D2949DD}"/>
    <cellStyle name="Entrada 7 2 2 2 3 2" xfId="29008" xr:uid="{522CD9E5-F846-41C0-A1B1-53234F364D7C}"/>
    <cellStyle name="Entrada 7 2 2 2 4" xfId="20177" xr:uid="{6F81D4C3-09A3-4069-B349-C87BE1F38B87}"/>
    <cellStyle name="Entrada 7 2 2 3" xfId="8899" xr:uid="{666F8FAB-4407-45C5-8E33-8F3371323592}"/>
    <cellStyle name="Entrada 7 2 2 3 2" xfId="24007" xr:uid="{27C7C30B-C78F-4405-B918-8584401F7E85}"/>
    <cellStyle name="Entrada 7 2 3" xfId="2662" xr:uid="{99238C85-FF2A-474E-8CE9-7C771077D339}"/>
    <cellStyle name="Entrada 7 2 3 2" xfId="5299" xr:uid="{9CD7C932-FFA7-4721-B16D-EFAD8EE46429}"/>
    <cellStyle name="Entrada 7 2 3 2 2" xfId="13502" xr:uid="{57BC33F1-BD84-4438-B3C9-49BF0F913FC7}"/>
    <cellStyle name="Entrada 7 2 3 2 2 2" xfId="28610" xr:uid="{91EA6248-86D7-495D-9B19-ECEED2A75BA2}"/>
    <cellStyle name="Entrada 7 2 3 2 3" xfId="20407" xr:uid="{A3D0F13C-BB51-4322-A9A2-5FFD14D5500A}"/>
    <cellStyle name="Entrada 7 2 3 3" xfId="14581" xr:uid="{84635FBE-BD05-4C52-9466-06AB3C1B6ABC}"/>
    <cellStyle name="Entrada 7 2 3 3 2" xfId="29689" xr:uid="{7A550446-7923-4A45-BF46-2C3F5E9AA1E5}"/>
    <cellStyle name="Entrada 7 2 3 4" xfId="17770" xr:uid="{27422CBE-C4FA-4604-A86E-650E04E82530}"/>
    <cellStyle name="Entrada 7 2 4" xfId="2966" xr:uid="{9A1A2E68-FDD4-4180-9F1D-318058DC7ABB}"/>
    <cellStyle name="Entrada 7 2 4 2" xfId="5603" xr:uid="{B17FB0EB-CC6D-4477-ABBC-EA0D9DBD114C}"/>
    <cellStyle name="Entrada 7 2 4 2 2" xfId="11914" xr:uid="{C010B79F-1D89-4E7D-9CBA-3BC4694E55DF}"/>
    <cellStyle name="Entrada 7 2 4 2 2 2" xfId="27022" xr:uid="{16D36C1F-60A6-48F2-9836-EEC4A855DCB9}"/>
    <cellStyle name="Entrada 7 2 4 2 3" xfId="14245" xr:uid="{640F3031-7030-4969-96EB-46CD6534FCB4}"/>
    <cellStyle name="Entrada 7 2 4 2 3 2" xfId="29353" xr:uid="{621B1371-EBB6-472A-B53F-F8DC0C6508BB}"/>
    <cellStyle name="Entrada 7 2 4 2 4" xfId="20711" xr:uid="{08D1CEDC-8ABC-4BB8-B4CE-AD4F853DE713}"/>
    <cellStyle name="Entrada 7 2 4 3" xfId="9348" xr:uid="{5250071F-355A-4B93-91F0-3D3275A94857}"/>
    <cellStyle name="Entrada 7 2 4 3 2" xfId="24456" xr:uid="{EC8273AB-C42C-462F-BF2E-9A2E74F81049}"/>
    <cellStyle name="Entrada 7 2 4 4" xfId="13987" xr:uid="{8FD7523D-A4C8-4B2C-9B97-61A10AFFA4F0}"/>
    <cellStyle name="Entrada 7 2 4 4 2" xfId="29095" xr:uid="{88D9A745-F822-4830-AD5C-F8E88A605524}"/>
    <cellStyle name="Entrada 7 2 4 5" xfId="18074" xr:uid="{49047F4C-CF9A-4AD9-AA4B-455D1FA9A954}"/>
    <cellStyle name="Entrada 7 2 5" xfId="3292" xr:uid="{1434B90F-D282-46C7-BA04-9A15EF316D99}"/>
    <cellStyle name="Entrada 7 2 5 2" xfId="5929" xr:uid="{44FA0A32-15D9-4AE3-9117-4E5FA5E9DAD5}"/>
    <cellStyle name="Entrada 7 2 5 2 2" xfId="12240" xr:uid="{79732162-1B3D-4C57-B235-DD36CEDE2377}"/>
    <cellStyle name="Entrada 7 2 5 2 2 2" xfId="27348" xr:uid="{7E4CBD93-F258-4175-918F-04F9A9A180F2}"/>
    <cellStyle name="Entrada 7 2 5 2 3" xfId="15026" xr:uid="{BAB2563F-3017-4FBE-AC42-D06EC215CE4E}"/>
    <cellStyle name="Entrada 7 2 5 2 3 2" xfId="30134" xr:uid="{3B6D06E7-F2D6-44DB-97B5-8CA4448F1321}"/>
    <cellStyle name="Entrada 7 2 5 2 4" xfId="21037" xr:uid="{492DE7B0-C8FF-48F5-8784-172843AAE50A}"/>
    <cellStyle name="Entrada 7 2 5 3" xfId="9674" xr:uid="{BBBFD0AC-F8F9-411C-89D1-53BF08BC784A}"/>
    <cellStyle name="Entrada 7 2 5 3 2" xfId="24782" xr:uid="{2A01D3DD-285D-4745-B680-547C72DB0598}"/>
    <cellStyle name="Entrada 7 2 5 4" xfId="16189" xr:uid="{A19B71C6-3E1F-4DFC-B500-2C3FE73B4AF2}"/>
    <cellStyle name="Entrada 7 2 5 4 2" xfId="31297" xr:uid="{DB9372B7-6B9A-4049-99E0-1AE037D40DF3}"/>
    <cellStyle name="Entrada 7 2 5 5" xfId="18400" xr:uid="{DC551B62-79A6-4358-BB77-6EB286739448}"/>
    <cellStyle name="Entrada 7 2 6" xfId="3598" xr:uid="{03B96667-B2CD-4690-A736-49B2FE1CAB02}"/>
    <cellStyle name="Entrada 7 2 6 2" xfId="6235" xr:uid="{32012A5C-51C3-47F5-8B85-374B3C78207E}"/>
    <cellStyle name="Entrada 7 2 6 2 2" xfId="12546" xr:uid="{4477B1B3-A3FC-479E-8C3B-71DCAA09A09E}"/>
    <cellStyle name="Entrada 7 2 6 2 2 2" xfId="27654" xr:uid="{0398E6E4-65F5-4EB6-856E-FAD496940CAA}"/>
    <cellStyle name="Entrada 7 2 6 2 3" xfId="14328" xr:uid="{E818EFB1-1B7D-4A46-A491-D9F72D4059C9}"/>
    <cellStyle name="Entrada 7 2 6 2 3 2" xfId="29436" xr:uid="{E3F8A06D-7497-4CB6-A166-F2313B0E4F9D}"/>
    <cellStyle name="Entrada 7 2 6 2 4" xfId="21343" xr:uid="{31457555-553E-41A3-B48E-FDA94F737FEE}"/>
    <cellStyle name="Entrada 7 2 6 3" xfId="9980" xr:uid="{CD61167D-684C-4016-A7AB-ECDC0310D128}"/>
    <cellStyle name="Entrada 7 2 6 3 2" xfId="25088" xr:uid="{99A06A3E-12FF-4D47-AEDA-3531D239F4FF}"/>
    <cellStyle name="Entrada 7 2 6 4" xfId="7994" xr:uid="{E9231107-08FF-40A9-9C45-4DF8F8F26E3D}"/>
    <cellStyle name="Entrada 7 2 6 4 2" xfId="23102" xr:uid="{97382E29-647C-4B07-9B09-534881BC2C2E}"/>
    <cellStyle name="Entrada 7 2 6 5" xfId="18706" xr:uid="{CD28D33D-CB8E-450E-9CE8-456799E86C52}"/>
    <cellStyle name="Entrada 7 2 7" xfId="3944" xr:uid="{A1AA6103-9F7D-477C-81C5-E386609C90ED}"/>
    <cellStyle name="Entrada 7 2 7 2" xfId="6581" xr:uid="{8D3AC820-DCD3-41E3-BA80-110271164DD0}"/>
    <cellStyle name="Entrada 7 2 7 2 2" xfId="12892" xr:uid="{206831FA-4930-403F-876B-1D2853667DB5}"/>
    <cellStyle name="Entrada 7 2 7 2 2 2" xfId="28000" xr:uid="{2105EDF0-1FD1-4B46-8399-7AA183E92F16}"/>
    <cellStyle name="Entrada 7 2 7 2 3" xfId="16597" xr:uid="{F0C12810-32CC-4A95-B7EB-F0C3523E0C9F}"/>
    <cellStyle name="Entrada 7 2 7 2 3 2" xfId="31705" xr:uid="{7F9F475F-0893-43AB-A437-1628B8B9FD05}"/>
    <cellStyle name="Entrada 7 2 7 2 4" xfId="21689" xr:uid="{2237138E-F773-41E1-9EC5-02EED91AEDE6}"/>
    <cellStyle name="Entrada 7 2 7 3" xfId="10326" xr:uid="{7E372BBB-61AB-4C32-9CAC-A915C5B7607F}"/>
    <cellStyle name="Entrada 7 2 7 3 2" xfId="25434" xr:uid="{00E2829E-8C63-4728-9980-D0B1E9802196}"/>
    <cellStyle name="Entrada 7 2 7 4" xfId="15099" xr:uid="{F76D84EE-3B1E-4AC2-98B0-D7C9AB887919}"/>
    <cellStyle name="Entrada 7 2 7 4 2" xfId="30207" xr:uid="{C434CBB4-742B-4919-B004-423A24C4CAF9}"/>
    <cellStyle name="Entrada 7 2 7 5" xfId="19052" xr:uid="{1FF3182E-950B-4C57-80C4-342715604205}"/>
    <cellStyle name="Entrada 7 2 8" xfId="4291" xr:uid="{9D2F166D-47FB-4DEB-9381-23B40D870154}"/>
    <cellStyle name="Entrada 7 2 8 2" xfId="6928" xr:uid="{0D8761D2-D70C-4B2F-BC95-3B02FAFD3633}"/>
    <cellStyle name="Entrada 7 2 8 2 2" xfId="13239" xr:uid="{291F9F54-06A6-4144-8F6A-1EB287A16693}"/>
    <cellStyle name="Entrada 7 2 8 2 2 2" xfId="28347" xr:uid="{DD6D9413-5F69-4C7F-A408-D83FAB03FB37}"/>
    <cellStyle name="Entrada 7 2 8 2 3" xfId="16903" xr:uid="{A80A2590-218E-441B-B739-42633ACB9AE7}"/>
    <cellStyle name="Entrada 7 2 8 2 3 2" xfId="32011" xr:uid="{1CC42553-D479-40B2-9809-2A315791659F}"/>
    <cellStyle name="Entrada 7 2 8 2 4" xfId="22036" xr:uid="{951E75C5-A281-4331-9405-957D052E2A5B}"/>
    <cellStyle name="Entrada 7 2 8 3" xfId="10673" xr:uid="{F0646B27-CCBB-41D8-9AFF-BF172C77580D}"/>
    <cellStyle name="Entrada 7 2 8 3 2" xfId="25781" xr:uid="{FF89BB38-37F3-4ED5-99EC-392B99B56219}"/>
    <cellStyle name="Entrada 7 2 8 4" xfId="14914" xr:uid="{EB3F4493-C394-486F-9078-2F7F9385B867}"/>
    <cellStyle name="Entrada 7 2 8 4 2" xfId="30022" xr:uid="{3089E83C-05A8-420C-9C5F-51B8AFF96E79}"/>
    <cellStyle name="Entrada 7 2 8 5" xfId="19399" xr:uid="{65B82F48-0626-4EBD-92F5-D68B0D2A4AD9}"/>
    <cellStyle name="Entrada 7 2 9" xfId="4509" xr:uid="{427A9E1D-1F67-426A-A58A-81B30BF36577}"/>
    <cellStyle name="Entrada 7 2 9 2" xfId="10891" xr:uid="{D389A2AC-587D-47AD-9BAC-5EBCDAD8DE06}"/>
    <cellStyle name="Entrada 7 2 9 2 2" xfId="25999" xr:uid="{6DE3C4D0-C10C-4AA3-9D21-6B118143D62A}"/>
    <cellStyle name="Entrada 7 2 9 3" xfId="16430" xr:uid="{515C2E5C-ECC8-4E62-8C9A-D8D4102041C9}"/>
    <cellStyle name="Entrada 7 2 9 3 2" xfId="31538" xr:uid="{0B9338FB-F08B-4AFA-AEAA-6F10F96B0F64}"/>
    <cellStyle name="Entrada 7 2 9 4" xfId="19617" xr:uid="{3B48437F-555E-4A63-B98B-A6A786F7CFEE}"/>
    <cellStyle name="Entrada 7 3" xfId="1855" xr:uid="{C1665ABA-D3BB-4CAA-BC7B-C3A16C486045}"/>
    <cellStyle name="Entrada 7 3 10" xfId="15354" xr:uid="{AF826F01-D763-4550-9DED-6A0C50CA85B3}"/>
    <cellStyle name="Entrada 7 3 10 2" xfId="30462" xr:uid="{4C1B2F1D-2501-4A1F-98E1-2A4F7B9F77CF}"/>
    <cellStyle name="Entrada 7 3 11" xfId="14311" xr:uid="{91B8D7D2-5155-442A-A383-1EEA0AEEAAB6}"/>
    <cellStyle name="Entrada 7 3 11 2" xfId="29419" xr:uid="{7B1CD66A-34C5-43F4-B08B-B1A958F12EF7}"/>
    <cellStyle name="Entrada 7 3 12" xfId="17080" xr:uid="{526A19CA-858E-44F0-955B-C7F9DF7367E1}"/>
    <cellStyle name="Entrada 7 3 2" xfId="2415" xr:uid="{2AF63604-5700-4060-A85D-3088C3BDDA17}"/>
    <cellStyle name="Entrada 7 3 2 2" xfId="5052" xr:uid="{C76276F9-D8C1-40F7-87D2-B94DCA48B29C}"/>
    <cellStyle name="Entrada 7 3 2 2 2" xfId="11416" xr:uid="{AFFAC3AC-2C74-46BB-BC33-2943C51807B2}"/>
    <cellStyle name="Entrada 7 3 2 2 2 2" xfId="26524" xr:uid="{DF5DA4C1-FA5D-4CE5-8640-B6B5940C5959}"/>
    <cellStyle name="Entrada 7 3 2 2 3" xfId="16006" xr:uid="{74502B6C-9536-4801-A387-F78A815EA026}"/>
    <cellStyle name="Entrada 7 3 2 2 3 2" xfId="31114" xr:uid="{DC05CEC3-A762-4B4E-BB0B-14CE317AFF7B}"/>
    <cellStyle name="Entrada 7 3 2 2 4" xfId="20160" xr:uid="{320CBDCE-D2B6-454D-B452-8ED01EFFC40D}"/>
    <cellStyle name="Entrada 7 3 2 3" xfId="8882" xr:uid="{DA6DC324-A2F1-4888-950C-E6939D661145}"/>
    <cellStyle name="Entrada 7 3 2 3 2" xfId="23990" xr:uid="{AB6E54CA-69C4-4696-87BA-411047EAE129}"/>
    <cellStyle name="Entrada 7 3 2 4" xfId="15895" xr:uid="{B00CDF1A-E752-41D9-83EB-61021F11FCB7}"/>
    <cellStyle name="Entrada 7 3 2 4 2" xfId="31003" xr:uid="{7D197826-BF02-46BB-9926-ABF7D159BB43}"/>
    <cellStyle name="Entrada 7 3 2 5" xfId="7375" xr:uid="{561FE720-ACF9-422B-BB36-44873B7804E3}"/>
    <cellStyle name="Entrada 7 3 2 5 2" xfId="22483" xr:uid="{8CAB5D70-537C-4311-B2AC-C59B5118A64F}"/>
    <cellStyle name="Entrada 7 3 2 6" xfId="17606" xr:uid="{768D0692-5446-4B37-88AD-8EF93F0A9A37}"/>
    <cellStyle name="Entrada 7 3 3" xfId="2205" xr:uid="{378A5282-5CC0-4077-B7B0-0C8692DB57CB}"/>
    <cellStyle name="Entrada 7 3 3 2" xfId="4842" xr:uid="{878A6A27-4134-43FD-9CBD-7CDE70257681}"/>
    <cellStyle name="Entrada 7 3 3 2 2" xfId="13842" xr:uid="{415E2A71-7A7A-4A76-851F-6CE131F6CB64}"/>
    <cellStyle name="Entrada 7 3 3 2 2 2" xfId="28950" xr:uid="{834CACB5-80A4-434F-ACA0-52145A6FE000}"/>
    <cellStyle name="Entrada 7 3 3 2 3" xfId="19950" xr:uid="{17BBBE30-D7FE-430F-976D-25DDE21A7641}"/>
    <cellStyle name="Entrada 7 3 3 3" xfId="16009" xr:uid="{260EFC7B-F9C7-4CA7-8C5A-4407301B2934}"/>
    <cellStyle name="Entrada 7 3 3 3 2" xfId="31117" xr:uid="{86636D8A-1D40-4EC6-A04B-6A15729D8734}"/>
    <cellStyle name="Entrada 7 3 3 4" xfId="17430" xr:uid="{05968A56-4289-4DE5-8DFF-DA030AA99168}"/>
    <cellStyle name="Entrada 7 3 4" xfId="2949" xr:uid="{3E791F1E-5A51-4C83-9C30-06196D8BB600}"/>
    <cellStyle name="Entrada 7 3 4 2" xfId="5586" xr:uid="{8724107F-7D31-4729-BCBC-8E2F5D8CB654}"/>
    <cellStyle name="Entrada 7 3 4 2 2" xfId="11897" xr:uid="{90E2B922-CC0B-4CB9-AB8B-040AADB678A1}"/>
    <cellStyle name="Entrada 7 3 4 2 2 2" xfId="27005" xr:uid="{1FA22679-10EE-4DE3-92BB-1A464CAA6EEC}"/>
    <cellStyle name="Entrada 7 3 4 2 3" xfId="14216" xr:uid="{94E7BB2E-3BAE-4944-AE78-F3BF00430E1D}"/>
    <cellStyle name="Entrada 7 3 4 2 3 2" xfId="29324" xr:uid="{BA47A7B6-24E3-4E19-8361-27EDE8AC7A0C}"/>
    <cellStyle name="Entrada 7 3 4 2 4" xfId="20694" xr:uid="{DCB5E9E3-246C-4236-9823-095B5FD42CD4}"/>
    <cellStyle name="Entrada 7 3 4 3" xfId="9331" xr:uid="{1B8265D5-2762-475B-AC3C-372165555D43}"/>
    <cellStyle name="Entrada 7 3 4 3 2" xfId="24439" xr:uid="{44A84DD1-FD33-459D-B1CA-70DBD3B5B40C}"/>
    <cellStyle name="Entrada 7 3 4 4" xfId="15493" xr:uid="{4D168DEB-5D5D-47B9-8CC4-A16D44D9AA7D}"/>
    <cellStyle name="Entrada 7 3 4 4 2" xfId="30601" xr:uid="{77104FDC-0E04-438B-AF71-A5B0014F6716}"/>
    <cellStyle name="Entrada 7 3 4 5" xfId="18057" xr:uid="{F5731E1B-007A-46D5-B8E8-9CA1535226F1}"/>
    <cellStyle name="Entrada 7 3 5" xfId="3275" xr:uid="{C3FA9D8A-3B28-48E3-800F-14616D5862CA}"/>
    <cellStyle name="Entrada 7 3 5 2" xfId="5912" xr:uid="{BD9BE79B-A281-43C7-81BE-486D6EDF2170}"/>
    <cellStyle name="Entrada 7 3 5 2 2" xfId="12223" xr:uid="{2882B57C-0501-494E-BD33-8BA2706C39A9}"/>
    <cellStyle name="Entrada 7 3 5 2 2 2" xfId="27331" xr:uid="{AEFB2F51-2DC6-416F-ABF4-194418EEEB0F}"/>
    <cellStyle name="Entrada 7 3 5 2 3" xfId="15514" xr:uid="{79D6FE5D-209E-41B3-9CDB-E4940FA11F86}"/>
    <cellStyle name="Entrada 7 3 5 2 3 2" xfId="30622" xr:uid="{17CC5EAD-816A-4C8C-AFE7-DBF8BFE793DC}"/>
    <cellStyle name="Entrada 7 3 5 2 4" xfId="21020" xr:uid="{0DF08EEF-C229-4AAA-9ECA-2751AA30EEBF}"/>
    <cellStyle name="Entrada 7 3 5 3" xfId="9657" xr:uid="{9CEF60F0-1080-405A-BEBA-F3880BE42CBF}"/>
    <cellStyle name="Entrada 7 3 5 3 2" xfId="24765" xr:uid="{B392FE6D-3464-460A-8AE9-A889C65FAC25}"/>
    <cellStyle name="Entrada 7 3 5 4" xfId="14282" xr:uid="{45B24FB0-F209-42CA-862B-D3F6F1B68CA0}"/>
    <cellStyle name="Entrada 7 3 5 4 2" xfId="29390" xr:uid="{EC0FFE79-3459-4A38-8CAD-16F3ECAB1397}"/>
    <cellStyle name="Entrada 7 3 5 5" xfId="18383" xr:uid="{DE2DBA5E-AEAD-406D-AC2F-10C02961856D}"/>
    <cellStyle name="Entrada 7 3 6" xfId="3581" xr:uid="{CE10B874-497F-48C6-8A10-F7E0B1A001B7}"/>
    <cellStyle name="Entrada 7 3 6 2" xfId="6218" xr:uid="{8DA49624-1156-4193-B282-00ED7164D1BA}"/>
    <cellStyle name="Entrada 7 3 6 2 2" xfId="12529" xr:uid="{67D7F51E-D26C-48D1-9C9E-E2954A3E7577}"/>
    <cellStyle name="Entrada 7 3 6 2 2 2" xfId="27637" xr:uid="{8F6BC565-3781-404A-B865-4C9345532A6F}"/>
    <cellStyle name="Entrada 7 3 6 2 3" xfId="15086" xr:uid="{FB3AF36F-9106-480E-8A7C-286B1E6A5670}"/>
    <cellStyle name="Entrada 7 3 6 2 3 2" xfId="30194" xr:uid="{577BA815-3ADF-4850-8B11-08F438E51144}"/>
    <cellStyle name="Entrada 7 3 6 2 4" xfId="21326" xr:uid="{B28F2BFD-DFA4-4C3A-9B9E-55FE78FEDE9C}"/>
    <cellStyle name="Entrada 7 3 6 3" xfId="9963" xr:uid="{E5844FD6-A40E-47DD-94F7-C98DBA2D2B9E}"/>
    <cellStyle name="Entrada 7 3 6 3 2" xfId="25071" xr:uid="{E9E8076B-BDF7-42FC-9BFB-F5AD967CEF46}"/>
    <cellStyle name="Entrada 7 3 6 4" xfId="14568" xr:uid="{7C59EF62-CA17-410A-AED6-8C9052753F05}"/>
    <cellStyle name="Entrada 7 3 6 4 2" xfId="29676" xr:uid="{B0161DF9-FEAF-4D89-BCC2-C3D904AD4E7F}"/>
    <cellStyle name="Entrada 7 3 6 5" xfId="18689" xr:uid="{90F43A63-151B-4362-8BA5-C1C4F98FA03C}"/>
    <cellStyle name="Entrada 7 3 7" xfId="3927" xr:uid="{20EBE902-93BC-4C3C-A7B8-C51BD862AD36}"/>
    <cellStyle name="Entrada 7 3 7 2" xfId="6564" xr:uid="{D347630D-D7E5-4746-A853-68835351A0B0}"/>
    <cellStyle name="Entrada 7 3 7 2 2" xfId="12875" xr:uid="{7A8C5A62-A454-4538-8EB0-551E851DC040}"/>
    <cellStyle name="Entrada 7 3 7 2 2 2" xfId="27983" xr:uid="{5BFABC04-641D-4E5D-AFBC-B3FBF782948A}"/>
    <cellStyle name="Entrada 7 3 7 2 3" xfId="16580" xr:uid="{C6E32663-63A5-426B-9595-93E1BD4E755A}"/>
    <cellStyle name="Entrada 7 3 7 2 3 2" xfId="31688" xr:uid="{4D419460-4683-4FE4-AB20-97A4CC2D4C0E}"/>
    <cellStyle name="Entrada 7 3 7 2 4" xfId="21672" xr:uid="{1FD3B156-159B-43FF-8B6B-E4FA13C6DCB6}"/>
    <cellStyle name="Entrada 7 3 7 3" xfId="10309" xr:uid="{3AF77FB7-1AC2-4FEE-980B-FCB6F0051FAA}"/>
    <cellStyle name="Entrada 7 3 7 3 2" xfId="25417" xr:uid="{1DDDED7C-6F40-428F-9EB6-72AC67E871BE}"/>
    <cellStyle name="Entrada 7 3 7 4" xfId="13990" xr:uid="{7BE8E33A-64E0-4CEB-87CC-C0A0CB53AC0E}"/>
    <cellStyle name="Entrada 7 3 7 4 2" xfId="29098" xr:uid="{EB160ABD-E0AA-4A51-B67D-63843ABE4D10}"/>
    <cellStyle name="Entrada 7 3 7 5" xfId="19035" xr:uid="{4509EC6C-94F3-4DD5-9516-85AEBE8AA4BE}"/>
    <cellStyle name="Entrada 7 3 8" xfId="4492" xr:uid="{D7F89B27-12D9-448D-9EF9-A28ED5D21D60}"/>
    <cellStyle name="Entrada 7 3 8 2" xfId="10874" xr:uid="{D21C9C9A-4A06-4966-810F-E829DDAD0E58}"/>
    <cellStyle name="Entrada 7 3 8 2 2" xfId="25982" xr:uid="{38EBFD6B-02B6-4C9B-B559-69E7EF95B676}"/>
    <cellStyle name="Entrada 7 3 8 3" xfId="14436" xr:uid="{6F5AB355-B7BD-4A3D-80D1-EC36A6C83F2A}"/>
    <cellStyle name="Entrada 7 3 8 3 2" xfId="29544" xr:uid="{65FE9122-1A90-4A8D-A6A0-D1000F7D286C}"/>
    <cellStyle name="Entrada 7 3 8 4" xfId="19600" xr:uid="{DC2F7EA8-13CD-4A29-A695-A2A0DB0A0850}"/>
    <cellStyle name="Entrada 7 3 9" xfId="8356" xr:uid="{AEBBC1F3-1A93-4A2B-B9F7-F3FA2E09A396}"/>
    <cellStyle name="Entrada 7 3 9 2" xfId="23464" xr:uid="{063EB94C-EC9E-4B1B-B816-6F7F2D7DD212}"/>
    <cellStyle name="Entrada 7 4" xfId="2092" xr:uid="{5305364E-53BB-4956-91C0-1EC3C60C0B0F}"/>
    <cellStyle name="Entrada 7 4 10" xfId="13583" xr:uid="{C8415C00-E103-4E3B-A732-F66EA384CCA0}"/>
    <cellStyle name="Entrada 7 4 10 2" xfId="28691" xr:uid="{01449E19-1DBE-4F77-9D16-B273F1E255D3}"/>
    <cellStyle name="Entrada 7 4 11" xfId="15221" xr:uid="{C29C4C77-FF5B-4574-9CD6-BA45E65591BE}"/>
    <cellStyle name="Entrada 7 4 11 2" xfId="30329" xr:uid="{32B3F591-3D44-4964-B191-6C2DE131A119}"/>
    <cellStyle name="Entrada 7 4 12" xfId="17317" xr:uid="{7A44C08A-9994-40F1-9E99-F7F83D07C9DA}"/>
    <cellStyle name="Entrada 7 4 2" xfId="2582" xr:uid="{503A51F6-B3A3-4CEB-8575-899946C4B0C1}"/>
    <cellStyle name="Entrada 7 4 2 2" xfId="5219" xr:uid="{56300609-8F12-471C-B4A5-BAF185221570}"/>
    <cellStyle name="Entrada 7 4 2 2 2" xfId="11583" xr:uid="{B240AD1A-22C1-461B-9C56-448328E3DA97}"/>
    <cellStyle name="Entrada 7 4 2 2 2 2" xfId="26691" xr:uid="{4D00E60C-DFF4-4360-A8F5-46247756CFFF}"/>
    <cellStyle name="Entrada 7 4 2 2 3" xfId="15908" xr:uid="{9D9A6585-D90B-446E-BC2C-13E84CD22120}"/>
    <cellStyle name="Entrada 7 4 2 2 3 2" xfId="31016" xr:uid="{9D04EC11-9997-4188-AC58-BF1BE322F695}"/>
    <cellStyle name="Entrada 7 4 2 2 4" xfId="20327" xr:uid="{36548BA1-01DD-461D-97D0-7D9BE27D43EB}"/>
    <cellStyle name="Entrada 7 4 2 3" xfId="9049" xr:uid="{878387F0-C908-451B-8AB1-F3DF995A703C}"/>
    <cellStyle name="Entrada 7 4 2 3 2" xfId="24157" xr:uid="{155AD243-048C-4EC6-AC34-8FB9854C983F}"/>
    <cellStyle name="Entrada 7 4 2 4" xfId="15001" xr:uid="{7B02D2E2-B5A2-4EE9-9D12-778048E9DC39}"/>
    <cellStyle name="Entrada 7 4 2 4 2" xfId="30109" xr:uid="{A02ACADF-022F-4A0E-B9B3-1A0FCBA38510}"/>
    <cellStyle name="Entrada 7 4 2 5" xfId="14587" xr:uid="{A4A41D47-F99A-408B-9F4E-5E91A0C62DC0}"/>
    <cellStyle name="Entrada 7 4 2 5 2" xfId="29695" xr:uid="{6CDE4CC9-63E8-4E6A-98EB-367C526F4882}"/>
    <cellStyle name="Entrada 7 4 2 6" xfId="17690" xr:uid="{CB5260D4-CEB0-43D3-A4AF-766BE3AABFCD}"/>
    <cellStyle name="Entrada 7 4 3" xfId="2852" xr:uid="{3AB027CF-709C-4686-B8D9-B960C4615723}"/>
    <cellStyle name="Entrada 7 4 3 2" xfId="5489" xr:uid="{D6CF15B7-0C6E-4DB8-AF80-F3CBB507509F}"/>
    <cellStyle name="Entrada 7 4 3 2 2" xfId="13617" xr:uid="{881814B3-13F7-4A38-962C-857551D19037}"/>
    <cellStyle name="Entrada 7 4 3 2 2 2" xfId="28725" xr:uid="{5C97BA5D-D6CF-41D8-B910-2D69565422F9}"/>
    <cellStyle name="Entrada 7 4 3 2 3" xfId="20597" xr:uid="{59D7769F-E603-45A1-A012-C02DAFAAFE57}"/>
    <cellStyle name="Entrada 7 4 3 3" xfId="14490" xr:uid="{67F0BA5F-2913-4B2B-A87B-866224823BA2}"/>
    <cellStyle name="Entrada 7 4 3 3 2" xfId="29598" xr:uid="{8337D96B-D91E-43DE-80D4-FC98234D7D18}"/>
    <cellStyle name="Entrada 7 4 3 4" xfId="17960" xr:uid="{D252F9C8-1EE4-4987-AABC-D72353D10A53}"/>
    <cellStyle name="Entrada 7 4 4" xfId="3155" xr:uid="{A0510D25-0306-4EF3-925E-1872ACD1D6FD}"/>
    <cellStyle name="Entrada 7 4 4 2" xfId="5792" xr:uid="{ABF9F601-C992-4746-8879-0583A06EECA6}"/>
    <cellStyle name="Entrada 7 4 4 2 2" xfId="12103" xr:uid="{98D859CA-A2EF-4B96-9D03-0675CF859092}"/>
    <cellStyle name="Entrada 7 4 4 2 2 2" xfId="27211" xr:uid="{E6768DBC-7FA6-407B-9BBA-117C08D85048}"/>
    <cellStyle name="Entrada 7 4 4 2 3" xfId="15584" xr:uid="{4252F8BE-32DA-46DA-B8BF-315222384485}"/>
    <cellStyle name="Entrada 7 4 4 2 3 2" xfId="30692" xr:uid="{B4CFA499-7D1F-4D42-B652-0DBF9381D24F}"/>
    <cellStyle name="Entrada 7 4 4 2 4" xfId="20900" xr:uid="{4C2074CC-26E4-4073-802F-C4C3271AC9B7}"/>
    <cellStyle name="Entrada 7 4 4 3" xfId="9537" xr:uid="{933E66EB-B9D3-4E26-A124-1E3AA81D6940}"/>
    <cellStyle name="Entrada 7 4 4 3 2" xfId="24645" xr:uid="{65E0F471-4F73-4DCF-8FF8-1D7B2BE79CA4}"/>
    <cellStyle name="Entrada 7 4 4 4" xfId="13974" xr:uid="{9269C3FB-F887-4B84-8938-C50AAF5F308A}"/>
    <cellStyle name="Entrada 7 4 4 4 2" xfId="29082" xr:uid="{577B89DD-5D26-42D5-A2FC-1DC90D89C451}"/>
    <cellStyle name="Entrada 7 4 4 5" xfId="18263" xr:uid="{DDB6FBDB-907E-40AC-88EA-7BE7454D1DD7}"/>
    <cellStyle name="Entrada 7 4 5" xfId="3481" xr:uid="{A7AC2B75-5EC9-4668-B300-C69427A9FB08}"/>
    <cellStyle name="Entrada 7 4 5 2" xfId="6118" xr:uid="{EC90AC1F-819C-4AA1-A865-C789CDC264CB}"/>
    <cellStyle name="Entrada 7 4 5 2 2" xfId="12429" xr:uid="{8504095C-9699-43AC-8678-EFD0BF18D3EA}"/>
    <cellStyle name="Entrada 7 4 5 2 2 2" xfId="27537" xr:uid="{A8BB662C-0626-4528-86E5-1518DD5E2C8B}"/>
    <cellStyle name="Entrada 7 4 5 2 3" xfId="15810" xr:uid="{797003E7-D8FE-4606-BE5C-DF4C3DCCD51D}"/>
    <cellStyle name="Entrada 7 4 5 2 3 2" xfId="30918" xr:uid="{4876BFF7-EE39-42C9-94F5-1193EAF9DBC3}"/>
    <cellStyle name="Entrada 7 4 5 2 4" xfId="21226" xr:uid="{1AB6DA84-D12F-44CD-B821-B46B80C86C62}"/>
    <cellStyle name="Entrada 7 4 5 3" xfId="9863" xr:uid="{480EB4FC-86FB-4FB2-986F-C0A3229712AC}"/>
    <cellStyle name="Entrada 7 4 5 3 2" xfId="24971" xr:uid="{191CE86B-2494-4CAA-BB87-5C8DA8BC6737}"/>
    <cellStyle name="Entrada 7 4 5 4" xfId="14808" xr:uid="{0D59B696-686B-4140-9F54-C1C6347D23ED}"/>
    <cellStyle name="Entrada 7 4 5 4 2" xfId="29916" xr:uid="{6D98199D-3510-4E8C-8284-A2698486C338}"/>
    <cellStyle name="Entrada 7 4 5 5" xfId="18589" xr:uid="{B1A9C06D-BA00-4B85-848B-FC1AF24D4185}"/>
    <cellStyle name="Entrada 7 4 6" xfId="3787" xr:uid="{50B513C7-6FD1-47F4-8026-489824942CAE}"/>
    <cellStyle name="Entrada 7 4 6 2" xfId="6424" xr:uid="{30BAFE79-278F-417D-9662-C9B81658637F}"/>
    <cellStyle name="Entrada 7 4 6 2 2" xfId="12735" xr:uid="{A8B9E2E8-9F79-455B-95DE-0F0D66E79CE9}"/>
    <cellStyle name="Entrada 7 4 6 2 2 2" xfId="27843" xr:uid="{FE2378CB-1A07-44EA-834B-F9E00ABC94DA}"/>
    <cellStyle name="Entrada 7 4 6 2 3" xfId="16216" xr:uid="{952EE650-8FD4-4D65-975C-94199E8B891C}"/>
    <cellStyle name="Entrada 7 4 6 2 3 2" xfId="31324" xr:uid="{CAF889B5-5892-4AF1-A7BE-57C916BE55E1}"/>
    <cellStyle name="Entrada 7 4 6 2 4" xfId="21532" xr:uid="{B8C3ABE7-BBB9-4E90-8CD6-33EF7CDE70C5}"/>
    <cellStyle name="Entrada 7 4 6 3" xfId="10169" xr:uid="{70982349-7D27-43D1-96D2-6918AC4C34B4}"/>
    <cellStyle name="Entrada 7 4 6 3 2" xfId="25277" xr:uid="{BC8FD55D-E1E4-4907-AD0F-3E81F8EE13E4}"/>
    <cellStyle name="Entrada 7 4 6 4" xfId="9133" xr:uid="{4297C8EB-4FAF-4593-A645-F85FA09DE7C1}"/>
    <cellStyle name="Entrada 7 4 6 4 2" xfId="24241" xr:uid="{44A20BC2-336C-497C-82D0-5BEEA320C30A}"/>
    <cellStyle name="Entrada 7 4 6 5" xfId="18895" xr:uid="{57E1294E-4768-48EF-B9AA-9A37C3E9A0FD}"/>
    <cellStyle name="Entrada 7 4 7" xfId="4164" xr:uid="{0DFABC72-DA7B-4E67-9F12-1873ABA4E89E}"/>
    <cellStyle name="Entrada 7 4 7 2" xfId="6801" xr:uid="{663B9859-D9BE-41A5-8DC5-23C0951BBE4D}"/>
    <cellStyle name="Entrada 7 4 7 2 2" xfId="13112" xr:uid="{2201043A-31B2-4101-863E-6BCD4D21C315}"/>
    <cellStyle name="Entrada 7 4 7 2 2 2" xfId="28220" xr:uid="{562F19F4-0392-4F38-9551-160D1BC65BDE}"/>
    <cellStyle name="Entrada 7 4 7 2 3" xfId="16786" xr:uid="{60AB7A60-194F-423E-9F15-DCD0AD2C4EA0}"/>
    <cellStyle name="Entrada 7 4 7 2 3 2" xfId="31894" xr:uid="{0A60DF56-3875-403D-9462-04E97616E7FC}"/>
    <cellStyle name="Entrada 7 4 7 2 4" xfId="21909" xr:uid="{A267DD2C-469F-409A-B85E-62939D87E3C5}"/>
    <cellStyle name="Entrada 7 4 7 3" xfId="10546" xr:uid="{F53F9C6B-86A3-4AA5-8DDE-1E22212C5DD5}"/>
    <cellStyle name="Entrada 7 4 7 3 2" xfId="25654" xr:uid="{2C425F07-1407-4110-949C-A87E984E3B55}"/>
    <cellStyle name="Entrada 7 4 7 4" xfId="7670" xr:uid="{06EE52BF-4B7D-4310-9398-C9BE2BEB9E5D}"/>
    <cellStyle name="Entrada 7 4 7 4 2" xfId="22778" xr:uid="{E707CA34-BA8F-455A-B593-E43B8B032164}"/>
    <cellStyle name="Entrada 7 4 7 5" xfId="19272" xr:uid="{A8B2C6FB-3FD2-4B48-838F-B7B07AF79BC6}"/>
    <cellStyle name="Entrada 7 4 8" xfId="4729" xr:uid="{DCFF8C6C-2F99-4496-81F5-465B6357165F}"/>
    <cellStyle name="Entrada 7 4 8 2" xfId="11111" xr:uid="{6C139191-17AD-472D-BD78-F3E24A2A105F}"/>
    <cellStyle name="Entrada 7 4 8 2 2" xfId="26219" xr:uid="{E4C3CD91-B58C-4482-B633-DAFFFC123BD0}"/>
    <cellStyle name="Entrada 7 4 8 3" xfId="7977" xr:uid="{3C7A2932-9376-49E0-B15B-29B4679B5F97}"/>
    <cellStyle name="Entrada 7 4 8 3 2" xfId="23085" xr:uid="{66EC0DB5-A767-4587-8F8F-9FD19FE190B4}"/>
    <cellStyle name="Entrada 7 4 8 4" xfId="19837" xr:uid="{6191BF7B-D436-4574-A51B-EC763500CC5C}"/>
    <cellStyle name="Entrada 7 4 9" xfId="8590" xr:uid="{9562E575-B7AE-4748-9F62-2B16CCAAEAD7}"/>
    <cellStyle name="Entrada 7 4 9 2" xfId="23698" xr:uid="{98297153-7B08-4179-BE84-CF5F30D44C9C}"/>
    <cellStyle name="Entrada 7 5" xfId="2029" xr:uid="{AF371DC9-EEBB-4EAE-A893-D65D0F7DB149}"/>
    <cellStyle name="Entrada 7 5 10" xfId="15432" xr:uid="{309834C4-F8FC-4C48-9855-6B1A087BC52E}"/>
    <cellStyle name="Entrada 7 5 10 2" xfId="30540" xr:uid="{461C15CE-1334-43C3-A742-A9BAC76FFBA4}"/>
    <cellStyle name="Entrada 7 5 11" xfId="17254" xr:uid="{E79B6146-E5F1-4D9B-8F68-75F242057DD6}"/>
    <cellStyle name="Entrada 7 5 2" xfId="2789" xr:uid="{33768ED3-6806-4193-8C0C-9C384618054F}"/>
    <cellStyle name="Entrada 7 5 2 2" xfId="5426" xr:uid="{73E19E6D-96AD-41D3-9F1E-8B36BE17E49B}"/>
    <cellStyle name="Entrada 7 5 2 2 2" xfId="16256" xr:uid="{4A07B6E8-5F4E-4734-9A68-7D9F52ECD0EE}"/>
    <cellStyle name="Entrada 7 5 2 2 2 2" xfId="31364" xr:uid="{F5EE5C8F-D45D-45AF-BBAE-D16EF48E33E2}"/>
    <cellStyle name="Entrada 7 5 2 2 3" xfId="20534" xr:uid="{189B675D-4324-42D6-A2E1-54C7BB4ABDAD}"/>
    <cellStyle name="Entrada 7 5 2 3" xfId="15352" xr:uid="{36BAEE46-358E-46AE-A37B-5C23C5ABB3E9}"/>
    <cellStyle name="Entrada 7 5 2 3 2" xfId="30460" xr:uid="{E95EFE6D-EBDD-455C-982D-C9DA9948A962}"/>
    <cellStyle name="Entrada 7 5 2 4" xfId="17897" xr:uid="{8A6DA398-6220-4A7D-B756-694C1DF37782}"/>
    <cellStyle name="Entrada 7 5 3" xfId="3092" xr:uid="{88B6D4EE-9447-49E8-8243-C0943BC8CA33}"/>
    <cellStyle name="Entrada 7 5 3 2" xfId="5729" xr:uid="{30D9E21A-6BFF-42DD-A7E6-510FC1BFF804}"/>
    <cellStyle name="Entrada 7 5 3 2 2" xfId="12040" xr:uid="{86320B3C-5D1C-4305-AC9C-3041544D3158}"/>
    <cellStyle name="Entrada 7 5 3 2 2 2" xfId="27148" xr:uid="{DE26A0CE-4DB7-4A40-91D8-2B7996D7BAC1}"/>
    <cellStyle name="Entrada 7 5 3 2 3" xfId="7180" xr:uid="{4E37E72B-8C2C-45D7-9322-06F1E3E9F8EA}"/>
    <cellStyle name="Entrada 7 5 3 2 3 2" xfId="22288" xr:uid="{B7F5D7F2-2C45-437F-B162-49680E92A62D}"/>
    <cellStyle name="Entrada 7 5 3 2 4" xfId="20837" xr:uid="{CBE7A4C4-3FDA-4194-BE91-8A459CB4CC77}"/>
    <cellStyle name="Entrada 7 5 3 3" xfId="9474" xr:uid="{CB35AA1E-BC6A-46E5-A5FC-9C12A267BFE4}"/>
    <cellStyle name="Entrada 7 5 3 3 2" xfId="24582" xr:uid="{20DD4B9A-B307-44E0-ACF2-8A0DFAF5EE6E}"/>
    <cellStyle name="Entrada 7 5 3 4" xfId="7278" xr:uid="{F4F5AD81-05F8-47E9-81D6-40745CE42FFA}"/>
    <cellStyle name="Entrada 7 5 3 4 2" xfId="22386" xr:uid="{93255FBB-0182-4A70-BB86-51579244F922}"/>
    <cellStyle name="Entrada 7 5 3 5" xfId="18200" xr:uid="{A1F7E680-DCA9-4324-AFF2-24D386698720}"/>
    <cellStyle name="Entrada 7 5 4" xfId="3418" xr:uid="{C195015E-3AA7-4DCD-9D9C-587B9282AEDA}"/>
    <cellStyle name="Entrada 7 5 4 2" xfId="6055" xr:uid="{467E808A-0D23-4CAD-BBBE-5734ECC95E4F}"/>
    <cellStyle name="Entrada 7 5 4 2 2" xfId="12366" xr:uid="{E89E6D05-D4DE-4EC4-8923-5BB85D034827}"/>
    <cellStyle name="Entrada 7 5 4 2 2 2" xfId="27474" xr:uid="{DE371AD8-379F-4A51-843D-960994B68FD4}"/>
    <cellStyle name="Entrada 7 5 4 2 3" xfId="8238" xr:uid="{7A02D86C-B20A-48AB-AE4A-AF0474CD9DC5}"/>
    <cellStyle name="Entrada 7 5 4 2 3 2" xfId="23346" xr:uid="{E758B62E-4EBA-4302-B4FA-7E9EA04B92AA}"/>
    <cellStyle name="Entrada 7 5 4 2 4" xfId="21163" xr:uid="{B819C1CE-EB08-4B17-9A6F-557D7A34F8D6}"/>
    <cellStyle name="Entrada 7 5 4 3" xfId="9800" xr:uid="{60D3EB3A-82E1-4AB2-9766-CF72938589C0}"/>
    <cellStyle name="Entrada 7 5 4 3 2" xfId="24908" xr:uid="{2A8D83A8-7254-473F-98AA-A37E97532471}"/>
    <cellStyle name="Entrada 7 5 4 4" xfId="14135" xr:uid="{3234D9AF-771B-4EC7-AB31-B541F88AF996}"/>
    <cellStyle name="Entrada 7 5 4 4 2" xfId="29243" xr:uid="{53901A73-CFC1-4B92-AAEA-A0349F6FDCE2}"/>
    <cellStyle name="Entrada 7 5 4 5" xfId="18526" xr:uid="{FFB00F13-C90B-41B9-9086-BD54BD26C7EB}"/>
    <cellStyle name="Entrada 7 5 5" xfId="3724" xr:uid="{E7E8E0DF-C43A-447C-A4EA-2FA50A58FA77}"/>
    <cellStyle name="Entrada 7 5 5 2" xfId="6361" xr:uid="{9094C49A-5440-4D93-AE80-8EE1BFD38A3A}"/>
    <cellStyle name="Entrada 7 5 5 2 2" xfId="12672" xr:uid="{91BA4754-8B25-4615-BFFF-D86825A2ACAD}"/>
    <cellStyle name="Entrada 7 5 5 2 2 2" xfId="27780" xr:uid="{FCF5DA46-8A26-4FDB-BC99-BC13ABA0BE86}"/>
    <cellStyle name="Entrada 7 5 5 2 3" xfId="15275" xr:uid="{7039AA17-1827-40B0-B4B8-ED3ABF6F5790}"/>
    <cellStyle name="Entrada 7 5 5 2 3 2" xfId="30383" xr:uid="{90DAC31B-B071-41B9-A1DE-08C3A9367D56}"/>
    <cellStyle name="Entrada 7 5 5 2 4" xfId="21469" xr:uid="{29D4DC2C-04A2-4850-9CD1-AEBF8F9B42E9}"/>
    <cellStyle name="Entrada 7 5 5 3" xfId="10106" xr:uid="{43BE7506-6596-427E-B717-7ACBECEB9CA7}"/>
    <cellStyle name="Entrada 7 5 5 3 2" xfId="25214" xr:uid="{7F2DFE3F-5A5B-4CA1-B708-77C66041B12F}"/>
    <cellStyle name="Entrada 7 5 5 4" xfId="7132" xr:uid="{33ED9710-1962-424D-950A-BF2A744CE3B4}"/>
    <cellStyle name="Entrada 7 5 5 4 2" xfId="22240" xr:uid="{53C50D39-F016-4CA9-83E1-EAD307ACE808}"/>
    <cellStyle name="Entrada 7 5 5 5" xfId="18832" xr:uid="{FC3C3C64-B856-4FF0-BECA-58309880CF4F}"/>
    <cellStyle name="Entrada 7 5 6" xfId="4101" xr:uid="{213F4F39-8B63-41BD-8979-4BBF5E053C5A}"/>
    <cellStyle name="Entrada 7 5 6 2" xfId="6738" xr:uid="{4D0A74E2-8FDD-4B03-85C9-8D0B732869A8}"/>
    <cellStyle name="Entrada 7 5 6 2 2" xfId="13049" xr:uid="{F168399A-70D6-4E25-8BC1-1EA4C9BC1C9F}"/>
    <cellStyle name="Entrada 7 5 6 2 2 2" xfId="28157" xr:uid="{2CC9D2A8-E821-4A32-AFE7-5FA5A22F5EBF}"/>
    <cellStyle name="Entrada 7 5 6 2 3" xfId="16723" xr:uid="{A92AC80F-2E55-453E-B2FF-BD415D724C95}"/>
    <cellStyle name="Entrada 7 5 6 2 3 2" xfId="31831" xr:uid="{A07C11E5-5A85-4D0A-AECF-6470519463E6}"/>
    <cellStyle name="Entrada 7 5 6 2 4" xfId="21846" xr:uid="{DB49E598-A5B7-4E4F-88B6-99F9D4EB2C8F}"/>
    <cellStyle name="Entrada 7 5 6 3" xfId="10483" xr:uid="{133AFD0A-4280-482A-82DB-DFD6C104B58D}"/>
    <cellStyle name="Entrada 7 5 6 3 2" xfId="25591" xr:uid="{8C5D9311-37AE-4D2A-8F6C-D53D80C2316C}"/>
    <cellStyle name="Entrada 7 5 6 4" xfId="15526" xr:uid="{90B900F7-24A4-4241-988B-D656EC84648C}"/>
    <cellStyle name="Entrada 7 5 6 4 2" xfId="30634" xr:uid="{8C0DFFFA-418F-4CF8-A2F2-5AE3D47DD8BC}"/>
    <cellStyle name="Entrada 7 5 6 5" xfId="19209" xr:uid="{5EB472E6-F74B-4C00-BDC0-181F073B8BAA}"/>
    <cellStyle name="Entrada 7 5 7" xfId="4666" xr:uid="{3D3BD934-3B52-42FC-BB10-B8C498682542}"/>
    <cellStyle name="Entrada 7 5 7 2" xfId="11048" xr:uid="{BF772401-56F2-4BF9-9A57-A5B0B6DFED33}"/>
    <cellStyle name="Entrada 7 5 7 2 2" xfId="26156" xr:uid="{F8C899F8-D17B-491B-9C95-D21C7F0165D5}"/>
    <cellStyle name="Entrada 7 5 7 3" xfId="15337" xr:uid="{9AC70316-6DD5-466D-BFEC-69ACD38C0F59}"/>
    <cellStyle name="Entrada 7 5 7 3 2" xfId="30445" xr:uid="{6B8D4795-D896-4888-9459-8F765823CBCC}"/>
    <cellStyle name="Entrada 7 5 7 4" xfId="19774" xr:uid="{695937A0-7072-4F96-AB3F-30FC7090D406}"/>
    <cellStyle name="Entrada 7 5 8" xfId="8527" xr:uid="{2715EEB5-C106-4258-8F7A-42A1535E9B14}"/>
    <cellStyle name="Entrada 7 5 8 2" xfId="23635" xr:uid="{4450B8AB-3649-4D61-9507-695642A3CCB3}"/>
    <cellStyle name="Entrada 7 5 9" xfId="13638" xr:uid="{BBBA4B1F-7F71-421A-A52F-9C3EAAF9CCC6}"/>
    <cellStyle name="Entrada 7 5 9 2" xfId="28746" xr:uid="{D5F7607B-0627-4F1E-9754-439E0574907D}"/>
    <cellStyle name="Entrada 8" xfId="1157" xr:uid="{00000000-0005-0000-0000-000087040000}"/>
    <cellStyle name="Entrada 8 2" xfId="1873" xr:uid="{5D654CC9-3541-4D13-B756-66E7527E73BF}"/>
    <cellStyle name="Entrada 8 2 10" xfId="8374" xr:uid="{206ECA69-AF5E-4ADE-AFD2-D7DBDB189879}"/>
    <cellStyle name="Entrada 8 2 10 2" xfId="23482" xr:uid="{E7660BC5-FE01-4066-8CF3-68308139C3AE}"/>
    <cellStyle name="Entrada 8 2 11" xfId="14928" xr:uid="{7F7B9EF1-1806-4B0A-BCF3-24A5CEBE5F78}"/>
    <cellStyle name="Entrada 8 2 11 2" xfId="30036" xr:uid="{288ED7F9-12A4-4D65-8C50-C6218512E506}"/>
    <cellStyle name="Entrada 8 2 12" xfId="15763" xr:uid="{178EFE6A-9927-43A3-A476-D7B021D7B5FC}"/>
    <cellStyle name="Entrada 8 2 12 2" xfId="30871" xr:uid="{EE47C189-4E53-4787-8556-5B5BACAC327C}"/>
    <cellStyle name="Entrada 8 2 13" xfId="17098" xr:uid="{4AED919E-3ADB-44BE-BFF3-5471F1F997E4}"/>
    <cellStyle name="Entrada 8 2 2" xfId="2433" xr:uid="{DE8651C1-150F-478F-9BF5-2447097AADD9}"/>
    <cellStyle name="Entrada 8 2 2 2" xfId="5070" xr:uid="{E9CED60E-D427-4246-B596-AAD5509FF5FC}"/>
    <cellStyle name="Entrada 8 2 2 2 2" xfId="11434" xr:uid="{3EEB4B3F-87CC-4DE8-960F-DE514A724D26}"/>
    <cellStyle name="Entrada 8 2 2 2 2 2" xfId="26542" xr:uid="{5E4D370B-0A48-4D6C-B4EF-0F74049C827C}"/>
    <cellStyle name="Entrada 8 2 2 2 3" xfId="11767" xr:uid="{03FE530A-8CF6-483B-BC7F-27B7EDE3783E}"/>
    <cellStyle name="Entrada 8 2 2 2 3 2" xfId="26875" xr:uid="{FB44D1C5-68FE-4DBE-9167-2816C27FF762}"/>
    <cellStyle name="Entrada 8 2 2 2 4" xfId="20178" xr:uid="{7AA12068-F470-4C10-8297-A3922EF4A25E}"/>
    <cellStyle name="Entrada 8 2 2 3" xfId="8900" xr:uid="{D7744347-E4E6-4FEC-A163-92888A566F01}"/>
    <cellStyle name="Entrada 8 2 2 3 2" xfId="24008" xr:uid="{41CD2095-8C1C-4880-AF36-854FD63D1A4E}"/>
    <cellStyle name="Entrada 8 2 3" xfId="2663" xr:uid="{7D1643A3-9A9B-48C7-B140-67428298906A}"/>
    <cellStyle name="Entrada 8 2 3 2" xfId="5300" xr:uid="{137D82BE-4AED-4D96-B746-BCD6BEFD1A1B}"/>
    <cellStyle name="Entrada 8 2 3 2 2" xfId="8062" xr:uid="{8779E205-E81C-4666-9790-B9EC1D93380B}"/>
    <cellStyle name="Entrada 8 2 3 2 2 2" xfId="23170" xr:uid="{280E724A-8453-4DA9-928E-B29ACD35289B}"/>
    <cellStyle name="Entrada 8 2 3 2 3" xfId="20408" xr:uid="{7E175BC6-940F-48CE-967A-28C79E55D54A}"/>
    <cellStyle name="Entrada 8 2 3 3" xfId="11797" xr:uid="{D040AC56-DFF3-4ABE-A70D-FF7AE684341D}"/>
    <cellStyle name="Entrada 8 2 3 3 2" xfId="26905" xr:uid="{2E2CFEAF-F5D0-4B8B-AC32-6799DD235899}"/>
    <cellStyle name="Entrada 8 2 3 4" xfId="17771" xr:uid="{B221C741-9773-4E80-8428-CEBD23CFD667}"/>
    <cellStyle name="Entrada 8 2 4" xfId="2967" xr:uid="{0BC6F242-7067-4D77-9E6A-EBB46300F641}"/>
    <cellStyle name="Entrada 8 2 4 2" xfId="5604" xr:uid="{5E15FE98-46BA-4C92-8812-A6ED840E8B1B}"/>
    <cellStyle name="Entrada 8 2 4 2 2" xfId="11915" xr:uid="{F25D2210-33E8-4DFC-BEDF-61BB13D45E22}"/>
    <cellStyle name="Entrada 8 2 4 2 2 2" xfId="27023" xr:uid="{46EBC3C7-B552-46BC-88D1-F54F8BE11C0E}"/>
    <cellStyle name="Entrada 8 2 4 2 3" xfId="13688" xr:uid="{9F309644-D51A-4852-BA03-49C8862D71AC}"/>
    <cellStyle name="Entrada 8 2 4 2 3 2" xfId="28796" xr:uid="{DD58C821-3E85-444A-AA1D-C71BD5CFC5B5}"/>
    <cellStyle name="Entrada 8 2 4 2 4" xfId="20712" xr:uid="{379EC44D-4EAA-4BA9-BC4D-793E02D4094B}"/>
    <cellStyle name="Entrada 8 2 4 3" xfId="9349" xr:uid="{BB8D733B-E550-4FDF-AE90-C242A54672AB}"/>
    <cellStyle name="Entrada 8 2 4 3 2" xfId="24457" xr:uid="{FD24C31D-6120-41B2-8EFB-D2A0EBB5A517}"/>
    <cellStyle name="Entrada 8 2 4 4" xfId="8165" xr:uid="{BD4EC892-CE64-40FC-A340-BF0C21F0530C}"/>
    <cellStyle name="Entrada 8 2 4 4 2" xfId="23273" xr:uid="{D92C0EA2-350E-4B9E-9559-98CB27685CE4}"/>
    <cellStyle name="Entrada 8 2 4 5" xfId="18075" xr:uid="{20F20A64-14A0-4C53-9B22-5B9BC6B54E19}"/>
    <cellStyle name="Entrada 8 2 5" xfId="3293" xr:uid="{341592B9-37AB-4769-AB6F-8C7D3BD5F073}"/>
    <cellStyle name="Entrada 8 2 5 2" xfId="5930" xr:uid="{47CE1A50-B7A3-4655-8A86-04034AAD6B80}"/>
    <cellStyle name="Entrada 8 2 5 2 2" xfId="12241" xr:uid="{E767895B-CDC8-4FC6-AE0D-EA3471C4646D}"/>
    <cellStyle name="Entrada 8 2 5 2 2 2" xfId="27349" xr:uid="{1556DDAC-5EFC-4797-8331-847C8F0F6815}"/>
    <cellStyle name="Entrada 8 2 5 2 3" xfId="14637" xr:uid="{11073665-BC63-4FAB-A460-B253036CC918}"/>
    <cellStyle name="Entrada 8 2 5 2 3 2" xfId="29745" xr:uid="{C30C949F-2F48-4185-B8B9-3285676FD1BE}"/>
    <cellStyle name="Entrada 8 2 5 2 4" xfId="21038" xr:uid="{EE8EA6CC-2DC6-48D3-AFDA-8B88C408A561}"/>
    <cellStyle name="Entrada 8 2 5 3" xfId="9675" xr:uid="{07B94388-6F06-4C5B-8B55-114F59EBB5C4}"/>
    <cellStyle name="Entrada 8 2 5 3 2" xfId="24783" xr:uid="{D4CE9FDB-5B1B-4748-8C10-46272CE3A940}"/>
    <cellStyle name="Entrada 8 2 5 4" xfId="14863" xr:uid="{D6EE560B-3C15-419F-A62D-3C6B0393860D}"/>
    <cellStyle name="Entrada 8 2 5 4 2" xfId="29971" xr:uid="{F25B4541-1E25-4AEF-8743-064804315F02}"/>
    <cellStyle name="Entrada 8 2 5 5" xfId="18401" xr:uid="{340A8DAB-187F-4C99-9CCE-855900550395}"/>
    <cellStyle name="Entrada 8 2 6" xfId="3599" xr:uid="{7D563A67-882B-4BE9-A332-2EACC028A359}"/>
    <cellStyle name="Entrada 8 2 6 2" xfId="6236" xr:uid="{E44D4C95-93D6-4370-BAED-752832A1E31A}"/>
    <cellStyle name="Entrada 8 2 6 2 2" xfId="12547" xr:uid="{39C1564A-916F-46B9-8C43-97F83E1F77E4}"/>
    <cellStyle name="Entrada 8 2 6 2 2 2" xfId="27655" xr:uid="{2BC2B66E-A7BD-484B-A435-52CC671FA626}"/>
    <cellStyle name="Entrada 8 2 6 2 3" xfId="16405" xr:uid="{9EADEE3B-B6C4-4727-9B4F-89AACACE103E}"/>
    <cellStyle name="Entrada 8 2 6 2 3 2" xfId="31513" xr:uid="{068EBAF0-4EF4-4ED0-A0F2-8BB5F9399732}"/>
    <cellStyle name="Entrada 8 2 6 2 4" xfId="21344" xr:uid="{C34FB597-D65D-4EA1-8224-78D57CF58455}"/>
    <cellStyle name="Entrada 8 2 6 3" xfId="9981" xr:uid="{3E0E0CD3-C50E-4D14-B8A9-040B8B21524C}"/>
    <cellStyle name="Entrada 8 2 6 3 2" xfId="25089" xr:uid="{12961495-63B4-4BE5-813E-03256C1C7C5F}"/>
    <cellStyle name="Entrada 8 2 6 4" xfId="15164" xr:uid="{8166A561-CAEB-4DC5-8257-43A5C169277F}"/>
    <cellStyle name="Entrada 8 2 6 4 2" xfId="30272" xr:uid="{3FCB0AAF-89ED-46D9-8784-44440640EC44}"/>
    <cellStyle name="Entrada 8 2 6 5" xfId="18707" xr:uid="{1E0CF969-51E8-4F3B-A1FF-AC8B7AE65D21}"/>
    <cellStyle name="Entrada 8 2 7" xfId="3945" xr:uid="{3F0E1C70-748D-4F96-AD03-DCB712A70FB3}"/>
    <cellStyle name="Entrada 8 2 7 2" xfId="6582" xr:uid="{F14D1C37-B9DF-4241-BC45-6765EDC6595B}"/>
    <cellStyle name="Entrada 8 2 7 2 2" xfId="12893" xr:uid="{7A756188-3DF8-4602-9594-B605C3FC87B0}"/>
    <cellStyle name="Entrada 8 2 7 2 2 2" xfId="28001" xr:uid="{69F39518-A66B-41E0-BA8A-B7BA0D8BEE6B}"/>
    <cellStyle name="Entrada 8 2 7 2 3" xfId="16598" xr:uid="{164F1141-B772-443E-B09B-D4753BCFCD62}"/>
    <cellStyle name="Entrada 8 2 7 2 3 2" xfId="31706" xr:uid="{6A3D98EB-CAE1-4AA2-A42E-054F493A38A8}"/>
    <cellStyle name="Entrada 8 2 7 2 4" xfId="21690" xr:uid="{B56DF1E4-74F3-4B3A-9CB6-5B325FA6044B}"/>
    <cellStyle name="Entrada 8 2 7 3" xfId="10327" xr:uid="{F25F81EB-7078-4861-B4DC-9328A0B75104}"/>
    <cellStyle name="Entrada 8 2 7 3 2" xfId="25435" xr:uid="{5ABB3862-0613-46D2-9B07-C7DC4F024AD6}"/>
    <cellStyle name="Entrada 8 2 7 4" xfId="14699" xr:uid="{9BA0B1FE-8900-4620-953C-01BDEB654E88}"/>
    <cellStyle name="Entrada 8 2 7 4 2" xfId="29807" xr:uid="{5D28668E-315B-4C2F-B7BE-3BBFA8B7E11A}"/>
    <cellStyle name="Entrada 8 2 7 5" xfId="19053" xr:uid="{8A52F20D-6FBA-4AF1-A7EA-DBE46662AE7E}"/>
    <cellStyle name="Entrada 8 2 8" xfId="4292" xr:uid="{A0E9E40E-F254-46C0-9DA9-4B3C6DEAB78E}"/>
    <cellStyle name="Entrada 8 2 8 2" xfId="6929" xr:uid="{E534B5AA-50B3-4D1E-A41E-E9418B8FFFA5}"/>
    <cellStyle name="Entrada 8 2 8 2 2" xfId="13240" xr:uid="{71C49261-1D35-4126-82CE-FB17BF412DE4}"/>
    <cellStyle name="Entrada 8 2 8 2 2 2" xfId="28348" xr:uid="{CEA387DC-E4D0-4DD9-B8DA-CF569536D46E}"/>
    <cellStyle name="Entrada 8 2 8 2 3" xfId="16904" xr:uid="{0107EBCB-4FB5-4975-897D-A9E940146349}"/>
    <cellStyle name="Entrada 8 2 8 2 3 2" xfId="32012" xr:uid="{87ABE200-627B-4712-A672-EC891924426E}"/>
    <cellStyle name="Entrada 8 2 8 2 4" xfId="22037" xr:uid="{ACF8BC5E-42BC-45A9-B928-D2B321E1F7DF}"/>
    <cellStyle name="Entrada 8 2 8 3" xfId="10674" xr:uid="{A70C411A-A306-4E91-8761-50F1124CCD4F}"/>
    <cellStyle name="Entrada 8 2 8 3 2" xfId="25782" xr:uid="{9280A800-D5B3-4AA2-8CEA-D21E0E7418CA}"/>
    <cellStyle name="Entrada 8 2 8 4" xfId="14512" xr:uid="{AD471B06-BF55-4F84-9609-D718F5CC43B7}"/>
    <cellStyle name="Entrada 8 2 8 4 2" xfId="29620" xr:uid="{FA20EB80-9BC5-444D-850C-484DFB4CB217}"/>
    <cellStyle name="Entrada 8 2 8 5" xfId="19400" xr:uid="{E03B5CAE-D5FF-4A44-BE2E-1014420CEF15}"/>
    <cellStyle name="Entrada 8 2 9" xfId="4510" xr:uid="{240E5D36-7CBC-48DC-B80B-E68911575D50}"/>
    <cellStyle name="Entrada 8 2 9 2" xfId="10892" xr:uid="{45145767-1CC9-4636-958E-FE0FFAB4C432}"/>
    <cellStyle name="Entrada 8 2 9 2 2" xfId="26000" xr:uid="{95F1FCA2-91B7-4028-9BD7-D92462D103F4}"/>
    <cellStyle name="Entrada 8 2 9 3" xfId="15827" xr:uid="{B3384828-FD9B-4F5A-A088-48E10AFCCCAB}"/>
    <cellStyle name="Entrada 8 2 9 3 2" xfId="30935" xr:uid="{E09DA403-79F2-4AAA-9296-5800DA292546}"/>
    <cellStyle name="Entrada 8 2 9 4" xfId="19618" xr:uid="{4F8D180C-0376-43D2-B403-A8BE9D8788A2}"/>
    <cellStyle name="Entrada 8 3" xfId="1856" xr:uid="{7F31658D-FAAE-4673-993F-63C45921B29B}"/>
    <cellStyle name="Entrada 8 3 10" xfId="15503" xr:uid="{0A3B4FB0-5F9A-4A35-8FCA-32193347432F}"/>
    <cellStyle name="Entrada 8 3 10 2" xfId="30611" xr:uid="{07AB4206-319B-47AC-A4B7-6B08BF475B91}"/>
    <cellStyle name="Entrada 8 3 11" xfId="13532" xr:uid="{50B887CB-0BCD-4EB8-9E88-117B398A54EA}"/>
    <cellStyle name="Entrada 8 3 11 2" xfId="28640" xr:uid="{6850C82B-D12C-4B4E-8C9F-0ABE61A15F43}"/>
    <cellStyle name="Entrada 8 3 12" xfId="17081" xr:uid="{B77531ED-2D29-4B90-865A-9E5F32E2644C}"/>
    <cellStyle name="Entrada 8 3 2" xfId="2416" xr:uid="{203C5462-2CAF-466B-818E-B8B9EB91E0CA}"/>
    <cellStyle name="Entrada 8 3 2 2" xfId="5053" xr:uid="{65885E5D-AEA9-404E-9583-8BE434540413}"/>
    <cellStyle name="Entrada 8 3 2 2 2" xfId="11417" xr:uid="{297C465F-2E30-42EF-91E6-D114C12047F1}"/>
    <cellStyle name="Entrada 8 3 2 2 2 2" xfId="26525" xr:uid="{D9E0A05F-0D73-4188-9E16-5E1F23564838}"/>
    <cellStyle name="Entrada 8 3 2 2 3" xfId="14856" xr:uid="{91D3948D-3423-4969-A960-979588CFC685}"/>
    <cellStyle name="Entrada 8 3 2 2 3 2" xfId="29964" xr:uid="{83AB9AF9-601E-423D-833C-DBC1670D62E4}"/>
    <cellStyle name="Entrada 8 3 2 2 4" xfId="20161" xr:uid="{83BD1BF7-9E3C-47D6-AB7A-33BB9FBB45A2}"/>
    <cellStyle name="Entrada 8 3 2 3" xfId="8883" xr:uid="{142B0748-5ADB-422E-9C80-EADFE04EB16C}"/>
    <cellStyle name="Entrada 8 3 2 3 2" xfId="23991" xr:uid="{DE2344B1-577A-4F17-8380-02F990AAA62E}"/>
    <cellStyle name="Entrada 8 3 2 4" xfId="13614" xr:uid="{FAABD1AF-0615-4A82-9865-FBEB7801B68A}"/>
    <cellStyle name="Entrada 8 3 2 4 2" xfId="28722" xr:uid="{E394F143-FBCF-4AEB-BE02-975CDB544DAB}"/>
    <cellStyle name="Entrada 8 3 2 5" xfId="15541" xr:uid="{AC9E87FD-9B86-4A6A-91E0-EF3C2BEF7C1C}"/>
    <cellStyle name="Entrada 8 3 2 5 2" xfId="30649" xr:uid="{AC5D4ACF-AA89-4E91-918D-B3A5E29A59B4}"/>
    <cellStyle name="Entrada 8 3 2 6" xfId="17607" xr:uid="{AC3EED93-4B9D-4E05-842D-80B9D993EA2A}"/>
    <cellStyle name="Entrada 8 3 3" xfId="2204" xr:uid="{0696174E-F5FD-43BF-8C37-3E4F31DB1195}"/>
    <cellStyle name="Entrada 8 3 3 2" xfId="4841" xr:uid="{6FFE647B-1A9C-4414-AB2A-F4C4A5AC2C9D}"/>
    <cellStyle name="Entrada 8 3 3 2 2" xfId="14032" xr:uid="{0C327427-A9E0-4BCD-8CD6-AC7C427A51F5}"/>
    <cellStyle name="Entrada 8 3 3 2 2 2" xfId="29140" xr:uid="{368E4116-FACD-4829-8918-8FB76D1FC833}"/>
    <cellStyle name="Entrada 8 3 3 2 3" xfId="19949" xr:uid="{85CFF137-1AAE-4838-87D2-3B3C712A36EA}"/>
    <cellStyle name="Entrada 8 3 3 3" xfId="14943" xr:uid="{13121DE5-2C87-4A53-86CA-ABD0613F243E}"/>
    <cellStyle name="Entrada 8 3 3 3 2" xfId="30051" xr:uid="{D25EBD46-EAE3-4AA7-88BF-0387CFA46B4A}"/>
    <cellStyle name="Entrada 8 3 3 4" xfId="17429" xr:uid="{26CAAD4F-B982-46B4-B58A-462DE71E672D}"/>
    <cellStyle name="Entrada 8 3 4" xfId="2950" xr:uid="{47239F01-8E85-4A89-9374-0A092DA43679}"/>
    <cellStyle name="Entrada 8 3 4 2" xfId="5587" xr:uid="{97CD5D1C-2DC4-4926-BC78-97F24E5F96A1}"/>
    <cellStyle name="Entrada 8 3 4 2 2" xfId="11898" xr:uid="{54E0033D-429A-4DF5-A873-FF6BA83AF187}"/>
    <cellStyle name="Entrada 8 3 4 2 2 2" xfId="27006" xr:uid="{4C9A17FD-5908-4BB2-AB55-8B92B4EFC494}"/>
    <cellStyle name="Entrada 8 3 4 2 3" xfId="14721" xr:uid="{65C2E144-4DCD-479F-9F11-90E2280BDEB6}"/>
    <cellStyle name="Entrada 8 3 4 2 3 2" xfId="29829" xr:uid="{149D157E-67D4-426E-9449-B1A592C988DF}"/>
    <cellStyle name="Entrada 8 3 4 2 4" xfId="20695" xr:uid="{8272A2B6-BA0B-4464-B783-63BC8BBE01F7}"/>
    <cellStyle name="Entrada 8 3 4 3" xfId="9332" xr:uid="{F51A704D-8E42-464D-BD7A-78B543830E7A}"/>
    <cellStyle name="Entrada 8 3 4 3 2" xfId="24440" xr:uid="{6F117744-D183-4D6A-843B-23EEAAC996B2}"/>
    <cellStyle name="Entrada 8 3 4 4" xfId="13657" xr:uid="{77511D6D-70F8-4B8C-BCFA-DD50F7400B2C}"/>
    <cellStyle name="Entrada 8 3 4 4 2" xfId="28765" xr:uid="{4D274C78-574F-4D1D-A23D-E64F11ED550B}"/>
    <cellStyle name="Entrada 8 3 4 5" xfId="18058" xr:uid="{BDD34B80-02D1-4753-A950-52BB7E75F138}"/>
    <cellStyle name="Entrada 8 3 5" xfId="3276" xr:uid="{6461E7DF-5870-46BE-808A-29D0573CA392}"/>
    <cellStyle name="Entrada 8 3 5 2" xfId="5913" xr:uid="{F98EF5AE-E3FF-406F-804F-6DE02D376C53}"/>
    <cellStyle name="Entrada 8 3 5 2 2" xfId="12224" xr:uid="{57DB95AC-FA34-468F-8FA4-C6F8C49F4655}"/>
    <cellStyle name="Entrada 8 3 5 2 2 2" xfId="27332" xr:uid="{7CDE7615-84E9-4C08-A979-265F18318E6C}"/>
    <cellStyle name="Entrada 8 3 5 2 3" xfId="14386" xr:uid="{570CC720-3FBB-4947-B8E1-55B65BDBEBAF}"/>
    <cellStyle name="Entrada 8 3 5 2 3 2" xfId="29494" xr:uid="{E5773FAF-2321-481E-89A3-1B1910050066}"/>
    <cellStyle name="Entrada 8 3 5 2 4" xfId="21021" xr:uid="{F3591366-935B-4773-9BD7-9C24FA650D4A}"/>
    <cellStyle name="Entrada 8 3 5 3" xfId="9658" xr:uid="{155DE8AE-8DC5-436C-B299-1C308A15DABC}"/>
    <cellStyle name="Entrada 8 3 5 3 2" xfId="24766" xr:uid="{56098350-894A-4459-989E-01917FE23B23}"/>
    <cellStyle name="Entrada 8 3 5 4" xfId="14485" xr:uid="{848DFFF0-AC2F-449C-8C04-C067B8CD1817}"/>
    <cellStyle name="Entrada 8 3 5 4 2" xfId="29593" xr:uid="{7F7C32FE-46B5-43F2-91E2-231A2E525A9D}"/>
    <cellStyle name="Entrada 8 3 5 5" xfId="18384" xr:uid="{C3968F1C-96D5-45CC-BEE4-7BAE39CB57B1}"/>
    <cellStyle name="Entrada 8 3 6" xfId="3582" xr:uid="{F50A7C41-AF0C-4D3A-B5E7-B297501DFED9}"/>
    <cellStyle name="Entrada 8 3 6 2" xfId="6219" xr:uid="{0F7EC968-D17C-4FBD-9779-8278349D84F4}"/>
    <cellStyle name="Entrada 8 3 6 2 2" xfId="12530" xr:uid="{8D02D363-C8F5-4BC8-8C76-722B10663174}"/>
    <cellStyle name="Entrada 8 3 6 2 2 2" xfId="27638" xr:uid="{58C1859C-ED20-46AD-BDB1-EBD2DFC814C9}"/>
    <cellStyle name="Entrada 8 3 6 2 3" xfId="15688" xr:uid="{A2F27B00-9BDC-498B-86BD-1DF66567C572}"/>
    <cellStyle name="Entrada 8 3 6 2 3 2" xfId="30796" xr:uid="{68964023-7F18-4709-9215-BD1F03F0E7CE}"/>
    <cellStyle name="Entrada 8 3 6 2 4" xfId="21327" xr:uid="{04F8CC62-C8FE-456C-BA55-65F9979ECBF2}"/>
    <cellStyle name="Entrada 8 3 6 3" xfId="9964" xr:uid="{0ABC0D94-A422-4137-A323-3EA00868F7CA}"/>
    <cellStyle name="Entrada 8 3 6 3 2" xfId="25072" xr:uid="{F7D64242-8340-4D04-8867-53449244352D}"/>
    <cellStyle name="Entrada 8 3 6 4" xfId="13963" xr:uid="{935E876E-CCBA-42D5-9FA7-3773887984CB}"/>
    <cellStyle name="Entrada 8 3 6 4 2" xfId="29071" xr:uid="{67C6E34D-4E9B-4C9B-BCBC-CB2E6BB147C8}"/>
    <cellStyle name="Entrada 8 3 6 5" xfId="18690" xr:uid="{B9B768C6-E809-40CD-BC4D-A8331824AA2A}"/>
    <cellStyle name="Entrada 8 3 7" xfId="3928" xr:uid="{ECFF5D90-578C-4E62-8C11-446D428668FF}"/>
    <cellStyle name="Entrada 8 3 7 2" xfId="6565" xr:uid="{4942F8B0-A92C-4524-94BE-DB549AAA2FFF}"/>
    <cellStyle name="Entrada 8 3 7 2 2" xfId="12876" xr:uid="{65FAD9A4-9C49-41D3-80DA-63E05A8F2BC8}"/>
    <cellStyle name="Entrada 8 3 7 2 2 2" xfId="27984" xr:uid="{AE22CC6D-3012-4CAB-89E8-59EB7ACF0BAC}"/>
    <cellStyle name="Entrada 8 3 7 2 3" xfId="16581" xr:uid="{C40D3329-1B10-4608-9C91-687728A354B9}"/>
    <cellStyle name="Entrada 8 3 7 2 3 2" xfId="31689" xr:uid="{31222FA6-D4EF-4E33-A3C5-BF9317FC27AF}"/>
    <cellStyle name="Entrada 8 3 7 2 4" xfId="21673" xr:uid="{E8F4D9C4-63EE-43F6-A5F3-3191B9A75C51}"/>
    <cellStyle name="Entrada 8 3 7 3" xfId="10310" xr:uid="{56868DA7-DE55-46F8-A170-BE1D45F38F1C}"/>
    <cellStyle name="Entrada 8 3 7 3 2" xfId="25418" xr:uid="{C56D2989-3BD4-4A8E-8991-675EC8223CCC}"/>
    <cellStyle name="Entrada 8 3 7 4" xfId="7089" xr:uid="{1A25C5F9-B6B8-4CA2-8224-0FB777D2C7AD}"/>
    <cellStyle name="Entrada 8 3 7 4 2" xfId="22197" xr:uid="{A4104F26-4020-43A3-99EE-F3985378772D}"/>
    <cellStyle name="Entrada 8 3 7 5" xfId="19036" xr:uid="{E02FD9CE-23E2-40BE-BF6D-F8B069D4D6AE}"/>
    <cellStyle name="Entrada 8 3 8" xfId="4493" xr:uid="{8BDAA5D2-1129-46E5-9F89-2F907C001DB7}"/>
    <cellStyle name="Entrada 8 3 8 2" xfId="10875" xr:uid="{1023AFF4-350B-4AB2-B585-1188FC52B05E}"/>
    <cellStyle name="Entrada 8 3 8 2 2" xfId="25983" xr:uid="{01EB18C4-5621-41BF-901C-321DAE7E76F9}"/>
    <cellStyle name="Entrada 8 3 8 3" xfId="16521" xr:uid="{76DC0859-10AF-40A0-A6B3-825EEE36DED8}"/>
    <cellStyle name="Entrada 8 3 8 3 2" xfId="31629" xr:uid="{D3F5D557-84FF-44E5-8B6B-2F26AD14F515}"/>
    <cellStyle name="Entrada 8 3 8 4" xfId="19601" xr:uid="{960E4DC8-3821-41A2-A2C4-FB1ACFEC6227}"/>
    <cellStyle name="Entrada 8 3 9" xfId="8357" xr:uid="{1D3D7C3A-7DD1-4879-BC4E-32D72F8928FA}"/>
    <cellStyle name="Entrada 8 3 9 2" xfId="23465" xr:uid="{1E92D661-78A9-4022-9905-2E04157870AD}"/>
    <cellStyle name="Entrada 8 4" xfId="2093" xr:uid="{9A5537A9-26B5-491B-99A9-E1BA89C25F31}"/>
    <cellStyle name="Entrada 8 4 10" xfId="15716" xr:uid="{C9DB0864-94EF-46C3-8189-5EC5861895AF}"/>
    <cellStyle name="Entrada 8 4 10 2" xfId="30824" xr:uid="{305CAA9A-A1D7-4220-8F4E-B327D6FA0F0F}"/>
    <cellStyle name="Entrada 8 4 11" xfId="14947" xr:uid="{4942C5C4-E89B-4293-B0A6-A998A68EBE0D}"/>
    <cellStyle name="Entrada 8 4 11 2" xfId="30055" xr:uid="{EA474BF5-9835-46CD-9D54-D469F99637AD}"/>
    <cellStyle name="Entrada 8 4 12" xfId="17318" xr:uid="{BAEE7946-A05E-4AFF-8250-9511D28C5588}"/>
    <cellStyle name="Entrada 8 4 2" xfId="2583" xr:uid="{005F95AD-67C9-4F44-993B-04DCA1205163}"/>
    <cellStyle name="Entrada 8 4 2 2" xfId="5220" xr:uid="{3AD857BD-C870-4577-949A-188E1B4143EB}"/>
    <cellStyle name="Entrada 8 4 2 2 2" xfId="11584" xr:uid="{B1498E36-D99D-4F53-A6CC-3F1521FE1BE8}"/>
    <cellStyle name="Entrada 8 4 2 2 2 2" xfId="26692" xr:uid="{1DBE28B2-CD38-4683-A12A-9EAADC55F435}"/>
    <cellStyle name="Entrada 8 4 2 2 3" xfId="7737" xr:uid="{39C5C6CD-EC67-4C03-AB58-E7EE346F22BA}"/>
    <cellStyle name="Entrada 8 4 2 2 3 2" xfId="22845" xr:uid="{FD327A6F-731D-4A3F-A0A1-52CFE34C5754}"/>
    <cellStyle name="Entrada 8 4 2 2 4" xfId="20328" xr:uid="{B7E5B105-6E53-4853-B7C4-D630F7F2FCF8}"/>
    <cellStyle name="Entrada 8 4 2 3" xfId="9050" xr:uid="{DA83C0D0-1687-463E-92DF-AB501BC2B86E}"/>
    <cellStyle name="Entrada 8 4 2 3 2" xfId="24158" xr:uid="{28759D9F-5ECE-48D0-A8D9-E8318A0AF0B2}"/>
    <cellStyle name="Entrada 8 4 2 4" xfId="15557" xr:uid="{6C2432F0-705A-4E07-945E-2C0F65BF6274}"/>
    <cellStyle name="Entrada 8 4 2 4 2" xfId="30665" xr:uid="{4423380B-D1E7-4593-9711-98589659D9FC}"/>
    <cellStyle name="Entrada 8 4 2 5" xfId="13996" xr:uid="{01063E86-B949-4155-BBD5-245AE7348624}"/>
    <cellStyle name="Entrada 8 4 2 5 2" xfId="29104" xr:uid="{00124CBC-C247-43DF-A9C5-F8F946371588}"/>
    <cellStyle name="Entrada 8 4 2 6" xfId="17691" xr:uid="{DC0E91D9-A3F0-4B61-BB57-BB80818889FF}"/>
    <cellStyle name="Entrada 8 4 3" xfId="2853" xr:uid="{CAEA0261-1785-4E09-AEFD-BD94F6372B08}"/>
    <cellStyle name="Entrada 8 4 3 2" xfId="5490" xr:uid="{2C8EF7CC-D33B-4537-8810-8E4990F7262B}"/>
    <cellStyle name="Entrada 8 4 3 2 2" xfId="15141" xr:uid="{6DABEEB8-12A0-4C93-8357-10B8376BCE34}"/>
    <cellStyle name="Entrada 8 4 3 2 2 2" xfId="30249" xr:uid="{A3DCA87F-F996-479F-ACED-410D66CAD36F}"/>
    <cellStyle name="Entrada 8 4 3 2 3" xfId="20598" xr:uid="{1B02BBBB-6DA7-402B-832B-EFC871444BC8}"/>
    <cellStyle name="Entrada 8 4 3 3" xfId="14539" xr:uid="{22A6DF73-1FA1-4407-B0BB-B9F16B5D7325}"/>
    <cellStyle name="Entrada 8 4 3 3 2" xfId="29647" xr:uid="{EEEB1BFC-3F0B-47E9-AB47-A16A1C552D77}"/>
    <cellStyle name="Entrada 8 4 3 4" xfId="17961" xr:uid="{381F8A32-2C24-4839-8EC6-A9BAE99D7680}"/>
    <cellStyle name="Entrada 8 4 4" xfId="3156" xr:uid="{38E4A3C2-1A4D-4ED0-8DAF-1FB0EABD1AE0}"/>
    <cellStyle name="Entrada 8 4 4 2" xfId="5793" xr:uid="{27A80829-95AA-49C6-8352-7DBD23A98056}"/>
    <cellStyle name="Entrada 8 4 4 2 2" xfId="12104" xr:uid="{73B80936-317A-4AF8-B477-B5709D3DD5FF}"/>
    <cellStyle name="Entrada 8 4 4 2 2 2" xfId="27212" xr:uid="{C58F6BDA-81D8-4034-BD8D-89F1D6CA243F}"/>
    <cellStyle name="Entrada 8 4 4 2 3" xfId="15361" xr:uid="{B299E156-5C1C-4D01-B195-979EA68FF96B}"/>
    <cellStyle name="Entrada 8 4 4 2 3 2" xfId="30469" xr:uid="{B91F6024-A2BE-48CE-ACEF-314B9DFD0104}"/>
    <cellStyle name="Entrada 8 4 4 2 4" xfId="20901" xr:uid="{5474187A-052E-4A53-8036-55F5C684B74A}"/>
    <cellStyle name="Entrada 8 4 4 3" xfId="9538" xr:uid="{DE38258B-EA90-457B-8C3A-780C79BAA889}"/>
    <cellStyle name="Entrada 8 4 4 3 2" xfId="24646" xr:uid="{CE060E98-EA7E-43BE-8D55-6F6DD8D0229C}"/>
    <cellStyle name="Entrada 8 4 4 4" xfId="14677" xr:uid="{BCD6AE20-4D4E-4B91-A657-CF2463CF96B5}"/>
    <cellStyle name="Entrada 8 4 4 4 2" xfId="29785" xr:uid="{A5C0C5A8-EDBF-4741-B767-31E1DC299C8B}"/>
    <cellStyle name="Entrada 8 4 4 5" xfId="18264" xr:uid="{746B3E8C-B8E2-42F8-BEA9-74CA0A186788}"/>
    <cellStyle name="Entrada 8 4 5" xfId="3482" xr:uid="{C4775022-C456-45F7-B4C4-EB755A8197F3}"/>
    <cellStyle name="Entrada 8 4 5 2" xfId="6119" xr:uid="{ADB026E2-43EE-481C-B4CB-2E4FB9C5C566}"/>
    <cellStyle name="Entrada 8 4 5 2 2" xfId="12430" xr:uid="{C7ED2899-7D6B-4404-BF2A-25853857C8BE}"/>
    <cellStyle name="Entrada 8 4 5 2 2 2" xfId="27538" xr:uid="{74FC3618-30AD-44BB-B38E-00FB18410BE6}"/>
    <cellStyle name="Entrada 8 4 5 2 3" xfId="15537" xr:uid="{E00263D9-F707-463A-A51D-06BC9EF080F8}"/>
    <cellStyle name="Entrada 8 4 5 2 3 2" xfId="30645" xr:uid="{BAC396E0-04FB-4452-987F-24018C2DDE65}"/>
    <cellStyle name="Entrada 8 4 5 2 4" xfId="21227" xr:uid="{40ABB63B-9054-46B1-9F78-ACADAB21335E}"/>
    <cellStyle name="Entrada 8 4 5 3" xfId="9864" xr:uid="{34EE28BD-46FF-46AA-AA5B-7D21BD9C7B36}"/>
    <cellStyle name="Entrada 8 4 5 3 2" xfId="24972" xr:uid="{E1B42D52-2F26-49C8-BE40-342B7EA8A38F}"/>
    <cellStyle name="Entrada 8 4 5 4" xfId="14916" xr:uid="{C1F11DCF-8A12-43ED-B9F0-B9B869CA0DB0}"/>
    <cellStyle name="Entrada 8 4 5 4 2" xfId="30024" xr:uid="{25A3AFDB-8417-4145-9022-6BF5D97486C6}"/>
    <cellStyle name="Entrada 8 4 5 5" xfId="18590" xr:uid="{775E79E7-0957-4907-91BF-428C9178D435}"/>
    <cellStyle name="Entrada 8 4 6" xfId="3788" xr:uid="{DBA44B83-A257-41CE-BB85-D329255EF1BC}"/>
    <cellStyle name="Entrada 8 4 6 2" xfId="6425" xr:uid="{7A28BB7E-A267-4AE2-9CDD-78DF62855B52}"/>
    <cellStyle name="Entrada 8 4 6 2 2" xfId="12736" xr:uid="{06F6DAD7-7E6B-4C21-913D-F546A3DB2D6E}"/>
    <cellStyle name="Entrada 8 4 6 2 2 2" xfId="27844" xr:uid="{289015E0-E4B3-4CCD-9344-D28FDCBEE7F3}"/>
    <cellStyle name="Entrada 8 4 6 2 3" xfId="16380" xr:uid="{BDE4565E-EE00-416B-95CE-8B64EC15F0DA}"/>
    <cellStyle name="Entrada 8 4 6 2 3 2" xfId="31488" xr:uid="{6953CE58-05CE-4C4B-B370-6C8B89276EC2}"/>
    <cellStyle name="Entrada 8 4 6 2 4" xfId="21533" xr:uid="{CD29268F-8E1F-4599-BD66-0F07D073A592}"/>
    <cellStyle name="Entrada 8 4 6 3" xfId="10170" xr:uid="{EBA206B6-9A72-49D4-B5C1-AF39741769E1}"/>
    <cellStyle name="Entrada 8 4 6 3 2" xfId="25278" xr:uid="{9E4560A7-3836-47A3-B78B-0A75B9DE6118}"/>
    <cellStyle name="Entrada 8 4 6 4" xfId="14580" xr:uid="{37C977FC-5CAC-4DE2-A93E-F068C59999B0}"/>
    <cellStyle name="Entrada 8 4 6 4 2" xfId="29688" xr:uid="{4236D328-7CA0-4603-8FCC-FB822BC18C26}"/>
    <cellStyle name="Entrada 8 4 6 5" xfId="18896" xr:uid="{D2CB300F-BF87-4151-90EE-A2297B2A0740}"/>
    <cellStyle name="Entrada 8 4 7" xfId="4165" xr:uid="{F9379EBB-E34C-4A28-ACC6-ADC63DFC0C6B}"/>
    <cellStyle name="Entrada 8 4 7 2" xfId="6802" xr:uid="{6AE2DB9E-CEEB-4981-BB70-435CEE70CBC3}"/>
    <cellStyle name="Entrada 8 4 7 2 2" xfId="13113" xr:uid="{FE97B988-7314-43E8-9FE6-ECF0F21B3B08}"/>
    <cellStyle name="Entrada 8 4 7 2 2 2" xfId="28221" xr:uid="{F040C140-8028-4514-A460-8A47A4FC8C46}"/>
    <cellStyle name="Entrada 8 4 7 2 3" xfId="16787" xr:uid="{42B01FC6-777D-42CB-B7F2-23D054D20738}"/>
    <cellStyle name="Entrada 8 4 7 2 3 2" xfId="31895" xr:uid="{8CA5F533-0B3F-4C66-8E79-6846F8C0FD40}"/>
    <cellStyle name="Entrada 8 4 7 2 4" xfId="21910" xr:uid="{497D0ED1-5B33-48D9-99CD-E6A9B685FF98}"/>
    <cellStyle name="Entrada 8 4 7 3" xfId="10547" xr:uid="{2A950F23-1404-4069-9819-4AB68B832D87}"/>
    <cellStyle name="Entrada 8 4 7 3 2" xfId="25655" xr:uid="{3BA66BB2-D38B-419B-97A0-E079F08A4B62}"/>
    <cellStyle name="Entrada 8 4 7 4" xfId="14054" xr:uid="{71472055-9563-4004-AB85-61608C9327FA}"/>
    <cellStyle name="Entrada 8 4 7 4 2" xfId="29162" xr:uid="{5DFC7D16-B10F-4F44-8D61-981EE28850A4}"/>
    <cellStyle name="Entrada 8 4 7 5" xfId="19273" xr:uid="{273B096A-6677-4523-BFE2-514A2E05620E}"/>
    <cellStyle name="Entrada 8 4 8" xfId="4730" xr:uid="{14F01D3C-D91B-4E21-8550-50C4F9BCB28C}"/>
    <cellStyle name="Entrada 8 4 8 2" xfId="11112" xr:uid="{61226589-9859-49C7-8F77-CF7C8CFB5DAD}"/>
    <cellStyle name="Entrada 8 4 8 2 2" xfId="26220" xr:uid="{C438B720-93E3-4DBA-BFED-25E21CDA2BA1}"/>
    <cellStyle name="Entrada 8 4 8 3" xfId="15216" xr:uid="{47A220A6-32B5-4162-A859-E39803B49F68}"/>
    <cellStyle name="Entrada 8 4 8 3 2" xfId="30324" xr:uid="{3DA2D699-9494-4C5C-86DB-184DC031C795}"/>
    <cellStyle name="Entrada 8 4 8 4" xfId="19838" xr:uid="{51B360E3-3A0E-44C5-85B0-05AFF5D2D0FA}"/>
    <cellStyle name="Entrada 8 4 9" xfId="8591" xr:uid="{B4046A29-4F99-4A86-A439-935FDC89E5AB}"/>
    <cellStyle name="Entrada 8 4 9 2" xfId="23699" xr:uid="{EA08ACBF-0420-4DE4-BD7D-F9169A56AA50}"/>
    <cellStyle name="Entrada 8 5" xfId="2028" xr:uid="{4F06BAAE-2885-41C9-8333-42D6E6E8DE42}"/>
    <cellStyle name="Entrada 8 5 10" xfId="15830" xr:uid="{97263F64-2712-463F-A09B-F06F92C73422}"/>
    <cellStyle name="Entrada 8 5 10 2" xfId="30938" xr:uid="{53D6A6B1-D9F0-4BA9-9A05-3404C770DC69}"/>
    <cellStyle name="Entrada 8 5 11" xfId="17253" xr:uid="{1D4BCA0D-D411-41AE-B990-B4B60AE537B7}"/>
    <cellStyle name="Entrada 8 5 2" xfId="2788" xr:uid="{69FAB71A-559B-489E-A2BB-4FE893DD75C3}"/>
    <cellStyle name="Entrada 8 5 2 2" xfId="5425" xr:uid="{027179D0-C5AF-4DEF-988B-47E1349C4C15}"/>
    <cellStyle name="Entrada 8 5 2 2 2" xfId="16434" xr:uid="{FCA03DB9-CBD7-4985-81E3-4D0F121ACD9E}"/>
    <cellStyle name="Entrada 8 5 2 2 2 2" xfId="31542" xr:uid="{19989CCC-1006-4DC0-B540-D6AE74F7F97C}"/>
    <cellStyle name="Entrada 8 5 2 2 3" xfId="20533" xr:uid="{30F99EB0-6037-40C2-A76A-135F27118714}"/>
    <cellStyle name="Entrada 8 5 2 3" xfId="16180" xr:uid="{42F0F5F1-A09A-4350-8A3B-75B18BF6C625}"/>
    <cellStyle name="Entrada 8 5 2 3 2" xfId="31288" xr:uid="{DFD1B02A-80B9-434E-B7CD-E215EAA1928F}"/>
    <cellStyle name="Entrada 8 5 2 4" xfId="17896" xr:uid="{26F97E16-2DAE-4968-BF3F-435DFE8AF46D}"/>
    <cellStyle name="Entrada 8 5 3" xfId="3091" xr:uid="{548E5132-D9C2-41F1-A633-33F8BDB7E286}"/>
    <cellStyle name="Entrada 8 5 3 2" xfId="5728" xr:uid="{849C5293-F841-41C1-AE29-A6711DEFB9C9}"/>
    <cellStyle name="Entrada 8 5 3 2 2" xfId="12039" xr:uid="{8B046941-2066-4304-A942-EF93354DF83E}"/>
    <cellStyle name="Entrada 8 5 3 2 2 2" xfId="27147" xr:uid="{30EB8CA0-0ABF-47FD-8F36-F9A15CD791E7}"/>
    <cellStyle name="Entrada 8 5 3 2 3" xfId="7568" xr:uid="{107051D5-9473-4376-AAA2-2BA94D9E508C}"/>
    <cellStyle name="Entrada 8 5 3 2 3 2" xfId="22676" xr:uid="{0ED0877B-A53C-4AB3-86C4-B10DA5861EE8}"/>
    <cellStyle name="Entrada 8 5 3 2 4" xfId="20836" xr:uid="{9C7E1DB3-7AA0-4CC5-9BBD-C940C2E134D2}"/>
    <cellStyle name="Entrada 8 5 3 3" xfId="9473" xr:uid="{CB328380-0553-4E03-A043-26E2A0B77E91}"/>
    <cellStyle name="Entrada 8 5 3 3 2" xfId="24581" xr:uid="{75AA1576-D35F-43E1-9A8A-69D034B72271}"/>
    <cellStyle name="Entrada 8 5 3 4" xfId="15945" xr:uid="{E1B37D88-AB86-4F07-A673-C5E4218DF106}"/>
    <cellStyle name="Entrada 8 5 3 4 2" xfId="31053" xr:uid="{6C2DF5C4-8829-41B7-A145-8DD52BA972FC}"/>
    <cellStyle name="Entrada 8 5 3 5" xfId="18199" xr:uid="{8523E730-3276-4CE5-8ABC-7856A30F12A4}"/>
    <cellStyle name="Entrada 8 5 4" xfId="3417" xr:uid="{D4E36561-D3DB-49C6-90AD-06E1EA9DD021}"/>
    <cellStyle name="Entrada 8 5 4 2" xfId="6054" xr:uid="{F0A9C9F4-3258-4A80-AF30-FA6917673DF3}"/>
    <cellStyle name="Entrada 8 5 4 2 2" xfId="12365" xr:uid="{76154D00-FAE6-46C2-9220-11FB8E9076C0}"/>
    <cellStyle name="Entrada 8 5 4 2 2 2" xfId="27473" xr:uid="{11AF926F-2231-4695-891A-E85305A666BD}"/>
    <cellStyle name="Entrada 8 5 4 2 3" xfId="15364" xr:uid="{FCFBC826-4293-488A-AE0A-E9B6DC1AA9A5}"/>
    <cellStyle name="Entrada 8 5 4 2 3 2" xfId="30472" xr:uid="{BEB1FE7D-5D03-4004-8DFA-2FBB52E53C77}"/>
    <cellStyle name="Entrada 8 5 4 2 4" xfId="21162" xr:uid="{C86CB85D-80FC-456A-B2F7-1E703BCB9CD2}"/>
    <cellStyle name="Entrada 8 5 4 3" xfId="9799" xr:uid="{4AB07F44-98CA-4F3A-BC26-A068331A0434}"/>
    <cellStyle name="Entrada 8 5 4 3 2" xfId="24907" xr:uid="{A7C81ACA-191F-4D51-94E7-55E9D70A21D3}"/>
    <cellStyle name="Entrada 8 5 4 4" xfId="9131" xr:uid="{40FA38F2-41E7-4701-B051-AECE52FAF8EE}"/>
    <cellStyle name="Entrada 8 5 4 4 2" xfId="24239" xr:uid="{CA0D349A-161C-4B96-A7E0-7660E1B27313}"/>
    <cellStyle name="Entrada 8 5 4 5" xfId="18525" xr:uid="{F2354596-D796-4095-92F0-29FC94AA4C82}"/>
    <cellStyle name="Entrada 8 5 5" xfId="3723" xr:uid="{77207EA6-64AF-47E5-8097-0638E39FDF53}"/>
    <cellStyle name="Entrada 8 5 5 2" xfId="6360" xr:uid="{08089BC2-9239-45B8-827E-D6C81754D511}"/>
    <cellStyle name="Entrada 8 5 5 2 2" xfId="12671" xr:uid="{9CF283D1-1F4A-41AF-8612-F613DD1CEADA}"/>
    <cellStyle name="Entrada 8 5 5 2 2 2" xfId="27779" xr:uid="{37B8AF45-8FE2-43F6-B26D-B788B5D1C74C}"/>
    <cellStyle name="Entrada 8 5 5 2 3" xfId="14573" xr:uid="{C3C6A98E-8D66-4977-8AF7-9DFB381B1F95}"/>
    <cellStyle name="Entrada 8 5 5 2 3 2" xfId="29681" xr:uid="{7BAF354E-52A0-4ADF-851F-9BBCDD9B3047}"/>
    <cellStyle name="Entrada 8 5 5 2 4" xfId="21468" xr:uid="{F454157B-C6C9-4AEE-89B5-DB758EC2B720}"/>
    <cellStyle name="Entrada 8 5 5 3" xfId="10105" xr:uid="{30AC02CB-C22F-4669-8257-23AE94B6EFC8}"/>
    <cellStyle name="Entrada 8 5 5 3 2" xfId="25213" xr:uid="{E5A5CDCC-E664-4E75-9682-1480CB9FF5C6}"/>
    <cellStyle name="Entrada 8 5 5 4" xfId="15898" xr:uid="{CE4EA703-5601-4FD6-A5BC-081598C28A56}"/>
    <cellStyle name="Entrada 8 5 5 4 2" xfId="31006" xr:uid="{C79284CC-8777-43A9-94E4-66A3A8FE6F14}"/>
    <cellStyle name="Entrada 8 5 5 5" xfId="18831" xr:uid="{612582CA-EC26-4FAF-A7BD-028514FD352B}"/>
    <cellStyle name="Entrada 8 5 6" xfId="4100" xr:uid="{524F65B3-4B65-4956-9799-45AB0896B452}"/>
    <cellStyle name="Entrada 8 5 6 2" xfId="6737" xr:uid="{70FA122E-D201-4189-9C5E-924BB7C97802}"/>
    <cellStyle name="Entrada 8 5 6 2 2" xfId="13048" xr:uid="{6DB4A5B3-896F-4AE6-8394-4D8CABC0F5C2}"/>
    <cellStyle name="Entrada 8 5 6 2 2 2" xfId="28156" xr:uid="{1CA87B0A-A28B-49E9-A3C2-E539285123AA}"/>
    <cellStyle name="Entrada 8 5 6 2 3" xfId="16722" xr:uid="{142128D2-6F22-4571-AF4F-3C8AA935B995}"/>
    <cellStyle name="Entrada 8 5 6 2 3 2" xfId="31830" xr:uid="{37A44EC2-5DEE-47CF-ADDF-6A39BC5C14BD}"/>
    <cellStyle name="Entrada 8 5 6 2 4" xfId="21845" xr:uid="{4318D6CC-6442-4F04-9080-F60CBE6A7E28}"/>
    <cellStyle name="Entrada 8 5 6 3" xfId="10482" xr:uid="{2AB38547-0335-4500-8768-238EC12913E5}"/>
    <cellStyle name="Entrada 8 5 6 3 2" xfId="25590" xr:uid="{2BA8CDB7-5D2D-469F-AF97-92FA875A213B}"/>
    <cellStyle name="Entrada 8 5 6 4" xfId="7504" xr:uid="{C1982BE3-CFC7-4B5E-9EFE-60F0137A2689}"/>
    <cellStyle name="Entrada 8 5 6 4 2" xfId="22612" xr:uid="{66B00CC1-C012-4632-9B0E-5BE7E10F5C3A}"/>
    <cellStyle name="Entrada 8 5 6 5" xfId="19208" xr:uid="{CC9E83A5-31FE-4E4D-81C7-F3B137D4C226}"/>
    <cellStyle name="Entrada 8 5 7" xfId="4665" xr:uid="{5AA2C974-313A-47AC-AD63-DAF0FB8CABDA}"/>
    <cellStyle name="Entrada 8 5 7 2" xfId="11047" xr:uid="{D8BFE71F-6483-466D-AA31-195BF6D2B499}"/>
    <cellStyle name="Entrada 8 5 7 2 2" xfId="26155" xr:uid="{DAE940D3-9FB3-4CE6-A09E-67DBEA25DB45}"/>
    <cellStyle name="Entrada 8 5 7 3" xfId="13608" xr:uid="{2233C751-EC14-4469-956F-CCDFE1EF9133}"/>
    <cellStyle name="Entrada 8 5 7 3 2" xfId="28716" xr:uid="{628D0E32-10D8-4FD3-9519-75C68DF67024}"/>
    <cellStyle name="Entrada 8 5 7 4" xfId="19773" xr:uid="{AC3074FD-C0B9-4D5A-91A6-7775DB75EC90}"/>
    <cellStyle name="Entrada 8 5 8" xfId="8526" xr:uid="{E7409FBA-5AB8-4AE5-B28C-2C637711B92C}"/>
    <cellStyle name="Entrada 8 5 8 2" xfId="23634" xr:uid="{A1FECC64-2F05-4CBD-A2AA-9630ED5BB5BB}"/>
    <cellStyle name="Entrada 8 5 9" xfId="14336" xr:uid="{519F850F-D5EE-42BA-BC82-388579977C6E}"/>
    <cellStyle name="Entrada 8 5 9 2" xfId="29444" xr:uid="{7AB311C3-8ABF-4F2E-83E9-ABB1CB688C97}"/>
    <cellStyle name="Entrada 9" xfId="1158" xr:uid="{00000000-0005-0000-0000-000088040000}"/>
    <cellStyle name="Entrada 9 10" xfId="1159" xr:uid="{00000000-0005-0000-0000-000089040000}"/>
    <cellStyle name="Entrada 9 11" xfId="1160" xr:uid="{00000000-0005-0000-0000-00008A040000}"/>
    <cellStyle name="Entrada 9 12" xfId="1161" xr:uid="{00000000-0005-0000-0000-00008B040000}"/>
    <cellStyle name="Entrada 9 13" xfId="1162" xr:uid="{00000000-0005-0000-0000-00008C040000}"/>
    <cellStyle name="Entrada 9 14" xfId="1163" xr:uid="{00000000-0005-0000-0000-00008D040000}"/>
    <cellStyle name="Entrada 9 15" xfId="1164" xr:uid="{00000000-0005-0000-0000-00008E040000}"/>
    <cellStyle name="Entrada 9 16" xfId="1165" xr:uid="{00000000-0005-0000-0000-00008F040000}"/>
    <cellStyle name="Entrada 9 17" xfId="1166" xr:uid="{00000000-0005-0000-0000-000090040000}"/>
    <cellStyle name="Entrada 9 18" xfId="1167" xr:uid="{00000000-0005-0000-0000-000091040000}"/>
    <cellStyle name="Entrada 9 19" xfId="1168" xr:uid="{00000000-0005-0000-0000-000092040000}"/>
    <cellStyle name="Entrada 9 2" xfId="1169" xr:uid="{00000000-0005-0000-0000-000093040000}"/>
    <cellStyle name="Entrada 9 20" xfId="1170" xr:uid="{00000000-0005-0000-0000-000094040000}"/>
    <cellStyle name="Entrada 9 21" xfId="1171" xr:uid="{00000000-0005-0000-0000-000095040000}"/>
    <cellStyle name="Entrada 9 22" xfId="1172" xr:uid="{00000000-0005-0000-0000-000096040000}"/>
    <cellStyle name="Entrada 9 23" xfId="1874" xr:uid="{5BAAD37A-8AEE-4A12-B4C0-253F2CDBE1B8}"/>
    <cellStyle name="Entrada 9 23 10" xfId="8375" xr:uid="{39570A95-1F38-4AEC-AC25-5D48F8D964CF}"/>
    <cellStyle name="Entrada 9 23 10 2" xfId="23483" xr:uid="{29B8DE64-B484-4A9E-8CE5-450E7F28C2F0}"/>
    <cellStyle name="Entrada 9 23 11" xfId="14504" xr:uid="{13D5AE14-AFFD-498F-9105-928863B7A13F}"/>
    <cellStyle name="Entrada 9 23 11 2" xfId="29612" xr:uid="{89C13ACA-24D7-442F-93A7-7D66FE9209E4}"/>
    <cellStyle name="Entrada 9 23 12" xfId="7790" xr:uid="{E2F74F04-6BBD-4B51-BB28-F7B3824E8947}"/>
    <cellStyle name="Entrada 9 23 12 2" xfId="22898" xr:uid="{92B00949-8553-4DF0-BA9A-FA31EBF3CE10}"/>
    <cellStyle name="Entrada 9 23 13" xfId="17099" xr:uid="{708E39A9-8587-4539-8CF3-281F588A4A4C}"/>
    <cellStyle name="Entrada 9 23 2" xfId="2434" xr:uid="{B5383839-E6A5-4D60-87EE-3CDD451E4692}"/>
    <cellStyle name="Entrada 9 23 2 2" xfId="5071" xr:uid="{1FA63654-DE23-4E24-8AFE-57AEBEAE3FCD}"/>
    <cellStyle name="Entrada 9 23 2 2 2" xfId="11435" xr:uid="{09B52CA5-6AAD-4383-82E3-3AF6DE3AB384}"/>
    <cellStyle name="Entrada 9 23 2 2 2 2" xfId="26543" xr:uid="{77DEA36E-9837-4A3B-9656-BDB89DD7C727}"/>
    <cellStyle name="Entrada 9 23 2 2 3" xfId="13523" xr:uid="{53BC079A-CD86-4C10-9AF7-A21DC3EB8264}"/>
    <cellStyle name="Entrada 9 23 2 2 3 2" xfId="28631" xr:uid="{D4A04B99-7EBD-417A-AB77-7C4D04D46F7B}"/>
    <cellStyle name="Entrada 9 23 2 2 4" xfId="20179" xr:uid="{88C451AD-B319-4259-B5DA-BF5A28E3C930}"/>
    <cellStyle name="Entrada 9 23 2 3" xfId="8901" xr:uid="{8CB249ED-C40B-4760-8C15-705A5FFB3545}"/>
    <cellStyle name="Entrada 9 23 2 3 2" xfId="24009" xr:uid="{23B75184-3A32-48B8-8B43-F1DE69372847}"/>
    <cellStyle name="Entrada 9 23 3" xfId="2664" xr:uid="{B2DAC50E-FB69-499E-8FB6-F2D9209280F2}"/>
    <cellStyle name="Entrada 9 23 3 2" xfId="5301" xr:uid="{16F41028-3B1F-40D0-941A-1661CF56A0A2}"/>
    <cellStyle name="Entrada 9 23 3 2 2" xfId="8079" xr:uid="{EB32A4A1-AC44-4F45-B8FD-128098DE1F00}"/>
    <cellStyle name="Entrada 9 23 3 2 2 2" xfId="23187" xr:uid="{39722913-24A7-4EFC-82FA-738AEC543869}"/>
    <cellStyle name="Entrada 9 23 3 2 3" xfId="20409" xr:uid="{12D65C08-5EDE-437D-A74E-20D5BE3B53D0}"/>
    <cellStyle name="Entrada 9 23 3 3" xfId="8145" xr:uid="{5B96A6AF-E65A-42D7-8CFE-B67074FD4156}"/>
    <cellStyle name="Entrada 9 23 3 3 2" xfId="23253" xr:uid="{172F9477-11EA-4005-9ED2-03B76BE4EBF1}"/>
    <cellStyle name="Entrada 9 23 3 4" xfId="17772" xr:uid="{53442CA4-85BF-4DA2-9D40-B691288B9908}"/>
    <cellStyle name="Entrada 9 23 4" xfId="2968" xr:uid="{1EDF60FC-2768-4569-9F2D-B9B269A06FD8}"/>
    <cellStyle name="Entrada 9 23 4 2" xfId="5605" xr:uid="{96EEC8F3-2BB8-4CF3-930A-661F05AA1C77}"/>
    <cellStyle name="Entrada 9 23 4 2 2" xfId="11916" xr:uid="{CEB0ECA5-B13A-4308-9CBA-DDE42BEF3951}"/>
    <cellStyle name="Entrada 9 23 4 2 2 2" xfId="27024" xr:uid="{0B8B584A-5DFE-488C-9ACC-C6F479E8E533}"/>
    <cellStyle name="Entrada 9 23 4 2 3" xfId="8090" xr:uid="{3CEE00AD-8C66-43C2-9AF1-3B7E57A9F789}"/>
    <cellStyle name="Entrada 9 23 4 2 3 2" xfId="23198" xr:uid="{4A8B2B7A-9EB8-46F0-A21C-0A001BA05B1A}"/>
    <cellStyle name="Entrada 9 23 4 2 4" xfId="20713" xr:uid="{292878FE-CE90-4D6A-B065-D1FF8D160B75}"/>
    <cellStyle name="Entrada 9 23 4 3" xfId="9350" xr:uid="{509B4BA0-4328-4A97-87B6-002D99666780}"/>
    <cellStyle name="Entrada 9 23 4 3 2" xfId="24458" xr:uid="{8C07D286-47D8-41E3-8402-7ADB6A07FB60}"/>
    <cellStyle name="Entrada 9 23 4 4" xfId="13393" xr:uid="{0015B178-E596-427D-839E-D88F6BCE83FB}"/>
    <cellStyle name="Entrada 9 23 4 4 2" xfId="28501" xr:uid="{8408B4B2-7352-414D-A5B4-BE7206BCD841}"/>
    <cellStyle name="Entrada 9 23 4 5" xfId="18076" xr:uid="{9781120D-36A8-4ECA-90C9-D88C999EE18C}"/>
    <cellStyle name="Entrada 9 23 5" xfId="3294" xr:uid="{99DB87DD-4736-4F1E-9853-49EBAC18BB23}"/>
    <cellStyle name="Entrada 9 23 5 2" xfId="5931" xr:uid="{2793078F-27A2-410D-91C1-CB37A4E45948}"/>
    <cellStyle name="Entrada 9 23 5 2 2" xfId="12242" xr:uid="{09BC4D22-D79C-453A-8395-BF2B967F9D5B}"/>
    <cellStyle name="Entrada 9 23 5 2 2 2" xfId="27350" xr:uid="{99155453-5755-4030-A984-C9ECC2D42909}"/>
    <cellStyle name="Entrada 9 23 5 2 3" xfId="15709" xr:uid="{81FFE256-E7A4-4DF7-9FFC-12E0B7FB20CE}"/>
    <cellStyle name="Entrada 9 23 5 2 3 2" xfId="30817" xr:uid="{AFCF0520-7F35-4344-8F10-A8BF047070F8}"/>
    <cellStyle name="Entrada 9 23 5 2 4" xfId="21039" xr:uid="{7D9443E7-E9ED-4161-A67E-C7AA47786ECC}"/>
    <cellStyle name="Entrada 9 23 5 3" xfId="9676" xr:uid="{568CD94E-C7AD-4D18-838A-344C9839B944}"/>
    <cellStyle name="Entrada 9 23 5 3 2" xfId="24784" xr:uid="{A899A601-C94E-4BBD-BF26-C5786FF6AD6B}"/>
    <cellStyle name="Entrada 9 23 5 4" xfId="14181" xr:uid="{8D5BD28C-DF8E-444C-B331-B9618D59B80D}"/>
    <cellStyle name="Entrada 9 23 5 4 2" xfId="29289" xr:uid="{154818B6-C9B1-497D-BA2F-DEA7F4369E39}"/>
    <cellStyle name="Entrada 9 23 5 5" xfId="18402" xr:uid="{FB90ACFB-31C5-4421-B4A9-ABD727064A5B}"/>
    <cellStyle name="Entrada 9 23 6" xfId="3600" xr:uid="{2EACB054-6056-4F89-8BAB-CBFC7A0133CD}"/>
    <cellStyle name="Entrada 9 23 6 2" xfId="6237" xr:uid="{E2D8360A-4299-4159-8E17-4E9BE6ED6EB2}"/>
    <cellStyle name="Entrada 9 23 6 2 2" xfId="12548" xr:uid="{79A9660F-2063-4C89-9084-D707A3D71FBA}"/>
    <cellStyle name="Entrada 9 23 6 2 2 2" xfId="27656" xr:uid="{FEE6D778-3E5E-49D8-A3BB-D2F49E028E03}"/>
    <cellStyle name="Entrada 9 23 6 2 3" xfId="15741" xr:uid="{C5C21AEA-460B-4D5D-8B2A-1A434DEEDC71}"/>
    <cellStyle name="Entrada 9 23 6 2 3 2" xfId="30849" xr:uid="{FD79C5ED-FE46-426C-855D-152DD22FC1FE}"/>
    <cellStyle name="Entrada 9 23 6 2 4" xfId="21345" xr:uid="{F2CD346C-FA68-4249-9D04-048598417BCD}"/>
    <cellStyle name="Entrada 9 23 6 3" xfId="9982" xr:uid="{2BD3ECDC-F4A6-4610-9832-BD3571C15C6F}"/>
    <cellStyle name="Entrada 9 23 6 3 2" xfId="25090" xr:uid="{78D8C128-3C7E-4874-932B-78EFC890EBC7}"/>
    <cellStyle name="Entrada 9 23 6 4" xfId="8054" xr:uid="{5DBD35E0-257B-4B89-9824-9C21905FDF20}"/>
    <cellStyle name="Entrada 9 23 6 4 2" xfId="23162" xr:uid="{D158A182-2573-4E50-8F87-D4AC5BB8895A}"/>
    <cellStyle name="Entrada 9 23 6 5" xfId="18708" xr:uid="{CB67A515-F2F8-4DAC-BD4C-89104C5B02ED}"/>
    <cellStyle name="Entrada 9 23 7" xfId="3946" xr:uid="{B8A3B952-5562-4E4B-9CDA-00A3333CA582}"/>
    <cellStyle name="Entrada 9 23 7 2" xfId="6583" xr:uid="{02298B8A-E556-4888-BB21-A69199F34971}"/>
    <cellStyle name="Entrada 9 23 7 2 2" xfId="12894" xr:uid="{66ABDF79-A568-4856-85C7-4C58D27AD767}"/>
    <cellStyle name="Entrada 9 23 7 2 2 2" xfId="28002" xr:uid="{AC5FDA1E-B241-4516-9384-2C05ED27C978}"/>
    <cellStyle name="Entrada 9 23 7 2 3" xfId="16599" xr:uid="{A94EE557-FC33-447D-A063-31AF14DD53DE}"/>
    <cellStyle name="Entrada 9 23 7 2 3 2" xfId="31707" xr:uid="{4FF486CA-57C8-43C0-A70F-2CF2C9685131}"/>
    <cellStyle name="Entrada 9 23 7 2 4" xfId="21691" xr:uid="{CFB538AC-27FD-4317-BCB5-FD91C30D1E3A}"/>
    <cellStyle name="Entrada 9 23 7 3" xfId="10328" xr:uid="{48DC13FD-3A2D-4168-A09E-814B8A0B7726}"/>
    <cellStyle name="Entrada 9 23 7 3 2" xfId="25436" xr:uid="{B8D79AF2-831F-4E57-BC4F-CE14C5B4EA6B}"/>
    <cellStyle name="Entrada 9 23 7 4" xfId="7961" xr:uid="{78437FA5-AE1E-45CA-92A6-B848C310022D}"/>
    <cellStyle name="Entrada 9 23 7 4 2" xfId="23069" xr:uid="{6F90674C-C7E3-4F0D-B4DE-45C2EE6C5CAF}"/>
    <cellStyle name="Entrada 9 23 7 5" xfId="19054" xr:uid="{78904F5C-F631-4523-8FD8-0E28282F2910}"/>
    <cellStyle name="Entrada 9 23 8" xfId="4293" xr:uid="{EBB83868-1934-4DB8-9A99-7B2F8AA578D0}"/>
    <cellStyle name="Entrada 9 23 8 2" xfId="6930" xr:uid="{ACB3262B-CC98-4498-B5F9-C2E50FB27ECC}"/>
    <cellStyle name="Entrada 9 23 8 2 2" xfId="13241" xr:uid="{4FAD6278-6CC3-44EA-BE76-5FB84E28BCC4}"/>
    <cellStyle name="Entrada 9 23 8 2 2 2" xfId="28349" xr:uid="{6E16A0A5-93E7-4F3A-9588-9687FCECB0FC}"/>
    <cellStyle name="Entrada 9 23 8 2 3" xfId="16905" xr:uid="{8E76D069-BFBD-463D-A207-25A4D3DAC147}"/>
    <cellStyle name="Entrada 9 23 8 2 3 2" xfId="32013" xr:uid="{0D751057-5B67-439E-943C-2C8803EB7CAA}"/>
    <cellStyle name="Entrada 9 23 8 2 4" xfId="22038" xr:uid="{9D7619DD-6E29-4A5B-B3CA-F9429B1E5B8F}"/>
    <cellStyle name="Entrada 9 23 8 3" xfId="10675" xr:uid="{9EC43953-3EC6-4403-A323-96DA26C0B436}"/>
    <cellStyle name="Entrada 9 23 8 3 2" xfId="25783" xr:uid="{1F581F16-6356-48FB-9DB8-2DB1916C8A1B}"/>
    <cellStyle name="Entrada 9 23 8 4" xfId="14688" xr:uid="{BA75E2F1-7053-45AB-8673-4BF2AB61C340}"/>
    <cellStyle name="Entrada 9 23 8 4 2" xfId="29796" xr:uid="{66176E89-885A-4CF1-9621-708F5F480726}"/>
    <cellStyle name="Entrada 9 23 8 5" xfId="19401" xr:uid="{E86C677E-CBC6-4859-AEFD-14892D88D4B5}"/>
    <cellStyle name="Entrada 9 23 9" xfId="4511" xr:uid="{9F75B85F-E134-444D-953F-5679561F4A7C}"/>
    <cellStyle name="Entrada 9 23 9 2" xfId="10893" xr:uid="{983852CD-1765-4DAF-9A83-49A935F4CD4E}"/>
    <cellStyle name="Entrada 9 23 9 2 2" xfId="26001" xr:uid="{2F72E83D-8F5A-49EA-976E-97883C7F244B}"/>
    <cellStyle name="Entrada 9 23 9 3" xfId="14105" xr:uid="{4A38FA83-6E78-409D-A75C-B5A9C0402AA7}"/>
    <cellStyle name="Entrada 9 23 9 3 2" xfId="29213" xr:uid="{260BE4A5-3E99-4BC8-AC04-2B40EABA9541}"/>
    <cellStyle name="Entrada 9 23 9 4" xfId="19619" xr:uid="{7D547C8F-9FEF-47E6-8D9A-5B7A2AC8CB39}"/>
    <cellStyle name="Entrada 9 24" xfId="1857" xr:uid="{C7010FC3-97FC-4329-94A4-287F3DF9CC4F}"/>
    <cellStyle name="Entrada 9 24 10" xfId="15393" xr:uid="{9BFB1B4A-3C99-4696-87A1-995E0CB9E549}"/>
    <cellStyle name="Entrada 9 24 10 2" xfId="30501" xr:uid="{39BF8303-76B3-4610-AAF6-14E7F5EE5BC7}"/>
    <cellStyle name="Entrada 9 24 11" xfId="13587" xr:uid="{96BAE587-A2D7-4B34-B3C4-98D71049F549}"/>
    <cellStyle name="Entrada 9 24 11 2" xfId="28695" xr:uid="{3F121208-CED8-4F86-A540-7C612C811CC7}"/>
    <cellStyle name="Entrada 9 24 12" xfId="17082" xr:uid="{25A6B92D-42CB-4BC2-A3EB-7044B97C253F}"/>
    <cellStyle name="Entrada 9 24 2" xfId="2417" xr:uid="{603B67D3-6D95-4CDF-9818-6A7D5D864EBF}"/>
    <cellStyle name="Entrada 9 24 2 2" xfId="5054" xr:uid="{6EE14F5B-E9CE-49C6-9F47-BF1F4BEDDFB5}"/>
    <cellStyle name="Entrada 9 24 2 2 2" xfId="11418" xr:uid="{4BEA69AD-BCD2-4074-AA78-7FA42FE5E35D}"/>
    <cellStyle name="Entrada 9 24 2 2 2 2" xfId="26526" xr:uid="{C92510E0-9DCF-45D0-A23C-653003D0E862}"/>
    <cellStyle name="Entrada 9 24 2 2 3" xfId="15942" xr:uid="{81771181-F60E-4D17-BDFB-5C7C6894E1E6}"/>
    <cellStyle name="Entrada 9 24 2 2 3 2" xfId="31050" xr:uid="{0A9B59DC-F6D9-4D65-9957-260236E85CAA}"/>
    <cellStyle name="Entrada 9 24 2 2 4" xfId="20162" xr:uid="{F7C71A7F-F3D2-47EA-A8C9-D48DA60C60AC}"/>
    <cellStyle name="Entrada 9 24 2 3" xfId="8884" xr:uid="{0874CA87-190F-446A-B4B9-CD94FB45C183}"/>
    <cellStyle name="Entrada 9 24 2 3 2" xfId="23992" xr:uid="{BE81C008-03C2-4FA7-9181-6FAFA018FE9D}"/>
    <cellStyle name="Entrada 9 24 2 4" xfId="13581" xr:uid="{2360528A-3A9D-445D-9E9E-31FC8D583C27}"/>
    <cellStyle name="Entrada 9 24 2 4 2" xfId="28689" xr:uid="{666E0D23-B05E-4778-A578-E6D6E2C9338C}"/>
    <cellStyle name="Entrada 9 24 2 5" xfId="8017" xr:uid="{8CD94FA8-30E0-48CC-A12B-61B0510C29A0}"/>
    <cellStyle name="Entrada 9 24 2 5 2" xfId="23125" xr:uid="{0A43D879-F28F-44D0-AF88-5F9BBB4102DA}"/>
    <cellStyle name="Entrada 9 24 2 6" xfId="17608" xr:uid="{5B6CB7A4-F3E9-41A5-9BE9-A3DAA72FE54C}"/>
    <cellStyle name="Entrada 9 24 3" xfId="2203" xr:uid="{B4B8437E-4F8D-4352-9A8B-B7C085B87D9B}"/>
    <cellStyle name="Entrada 9 24 3 2" xfId="4840" xr:uid="{79270AD1-04F6-4177-98B0-0DD914D9B493}"/>
    <cellStyle name="Entrada 9 24 3 2 2" xfId="16520" xr:uid="{1FFEC1BD-512D-450D-8FFB-AAFA3EA64F75}"/>
    <cellStyle name="Entrada 9 24 3 2 2 2" xfId="31628" xr:uid="{D2089F81-188B-45F8-B7A9-D842637B1A27}"/>
    <cellStyle name="Entrada 9 24 3 2 3" xfId="19948" xr:uid="{2A1F3B75-0E31-4C38-8F20-2B3398CF4F96}"/>
    <cellStyle name="Entrada 9 24 3 3" xfId="14156" xr:uid="{02A7AF92-842C-45FB-B6E7-854F65D7107A}"/>
    <cellStyle name="Entrada 9 24 3 3 2" xfId="29264" xr:uid="{F490EE5D-5020-4B27-A1C4-36DC2CD94D7D}"/>
    <cellStyle name="Entrada 9 24 3 4" xfId="17428" xr:uid="{ED555E39-6583-407C-A6DA-DCB0A64CB2B8}"/>
    <cellStyle name="Entrada 9 24 4" xfId="2951" xr:uid="{8D8C1D3A-2335-437C-A7C6-946B7F881C1D}"/>
    <cellStyle name="Entrada 9 24 4 2" xfId="5588" xr:uid="{A4268FF5-AB64-4C9D-8615-30FEE5DC1CE2}"/>
    <cellStyle name="Entrada 9 24 4 2 2" xfId="11899" xr:uid="{3599D29C-6F59-48AC-898E-B0BA1AE14E97}"/>
    <cellStyle name="Entrada 9 24 4 2 2 2" xfId="27007" xr:uid="{43AE45B1-3839-4E34-9191-C902BEEB5185}"/>
    <cellStyle name="Entrada 9 24 4 2 3" xfId="15373" xr:uid="{E8A2A359-D5E8-494B-B2F4-1FD156E40A0A}"/>
    <cellStyle name="Entrada 9 24 4 2 3 2" xfId="30481" xr:uid="{AC196AF8-AED2-4F19-A7A4-3E373675E28A}"/>
    <cellStyle name="Entrada 9 24 4 2 4" xfId="20696" xr:uid="{E51BBA65-EBC5-48BE-AF55-F8B8D4075438}"/>
    <cellStyle name="Entrada 9 24 4 3" xfId="9333" xr:uid="{0AB9CDB7-4144-4735-8BDC-A3F7A69E22E5}"/>
    <cellStyle name="Entrada 9 24 4 3 2" xfId="24441" xr:uid="{825ACB96-961F-46E8-AE9F-8D53D62FDC57}"/>
    <cellStyle name="Entrada 9 24 4 4" xfId="7539" xr:uid="{A749A60C-9A99-410A-8ED0-2E99F03491A0}"/>
    <cellStyle name="Entrada 9 24 4 4 2" xfId="22647" xr:uid="{9B472B3C-B805-4924-B821-46BEB963DCE3}"/>
    <cellStyle name="Entrada 9 24 4 5" xfId="18059" xr:uid="{F95E0B86-B349-49CB-8BDE-F2BB6E81F091}"/>
    <cellStyle name="Entrada 9 24 5" xfId="3277" xr:uid="{B7DFA8EA-00D9-457D-8046-BEED2C0E4B5F}"/>
    <cellStyle name="Entrada 9 24 5 2" xfId="5914" xr:uid="{6863253B-E5B6-4406-AB58-FB0AA75E3A37}"/>
    <cellStyle name="Entrada 9 24 5 2 2" xfId="12225" xr:uid="{46EF5DB6-5908-4406-BC69-750DCD5200CF}"/>
    <cellStyle name="Entrada 9 24 5 2 2 2" xfId="27333" xr:uid="{7EDD00DA-26CA-4A57-A8EE-5D75F45CFC1D}"/>
    <cellStyle name="Entrada 9 24 5 2 3" xfId="7100" xr:uid="{6DFD39F4-B883-48F3-B896-5344A47DFE2F}"/>
    <cellStyle name="Entrada 9 24 5 2 3 2" xfId="22208" xr:uid="{D1AEB50A-C866-4E81-8E5C-1394CB729881}"/>
    <cellStyle name="Entrada 9 24 5 2 4" xfId="21022" xr:uid="{53ACBA48-F625-4EAF-BAED-EE75AC647E9D}"/>
    <cellStyle name="Entrada 9 24 5 3" xfId="9659" xr:uid="{F0EE3A07-8F27-4443-980A-0BB4B27EFAA7}"/>
    <cellStyle name="Entrada 9 24 5 3 2" xfId="24767" xr:uid="{8FC12784-2B91-4024-B1D7-76CDA7A79875}"/>
    <cellStyle name="Entrada 9 24 5 4" xfId="8170" xr:uid="{89D56EFE-C262-448F-9F26-8E3C80805A5C}"/>
    <cellStyle name="Entrada 9 24 5 4 2" xfId="23278" xr:uid="{0D1C899E-0639-4F55-92FF-6349C9577E2B}"/>
    <cellStyle name="Entrada 9 24 5 5" xfId="18385" xr:uid="{09371B62-8E38-49F5-84DF-FB8DF69CE921}"/>
    <cellStyle name="Entrada 9 24 6" xfId="3583" xr:uid="{41B28D64-AED2-4A7A-A186-BC8562E9BC3F}"/>
    <cellStyle name="Entrada 9 24 6 2" xfId="6220" xr:uid="{73E9AC4E-A722-4429-AD49-E9836153BB17}"/>
    <cellStyle name="Entrada 9 24 6 2 2" xfId="12531" xr:uid="{9EAA80DE-85C5-42F3-A638-02423BCD97BC}"/>
    <cellStyle name="Entrada 9 24 6 2 2 2" xfId="27639" xr:uid="{37860DDA-D308-44D2-B1A8-8CFA17C352AA}"/>
    <cellStyle name="Entrada 9 24 6 2 3" xfId="8149" xr:uid="{CFFDA0F2-74AC-4761-A696-6F791C7FCC3E}"/>
    <cellStyle name="Entrada 9 24 6 2 3 2" xfId="23257" xr:uid="{AE15E440-F395-4BC0-9B8D-208606609B33}"/>
    <cellStyle name="Entrada 9 24 6 2 4" xfId="21328" xr:uid="{F6C55FBA-808D-45C5-A87C-F2D252E5261C}"/>
    <cellStyle name="Entrada 9 24 6 3" xfId="9965" xr:uid="{9A364586-1202-4420-9A98-4005091CD289}"/>
    <cellStyle name="Entrada 9 24 6 3 2" xfId="25073" xr:uid="{EC1A4A6F-8A0C-4C51-9DCD-370A3E9F1CA0}"/>
    <cellStyle name="Entrada 9 24 6 4" xfId="9191" xr:uid="{B1E0375A-1AE6-4D2B-8463-63E15A8AA6B5}"/>
    <cellStyle name="Entrada 9 24 6 4 2" xfId="24299" xr:uid="{4ACDE905-5DC8-4CAC-BE10-8EE1E219C87E}"/>
    <cellStyle name="Entrada 9 24 6 5" xfId="18691" xr:uid="{47D31CEB-4D3E-4F8E-9CC9-C4BC9971CBD4}"/>
    <cellStyle name="Entrada 9 24 7" xfId="3929" xr:uid="{E8F900DD-F74E-4DA1-BE40-7647C02C8D1C}"/>
    <cellStyle name="Entrada 9 24 7 2" xfId="6566" xr:uid="{B08A62B8-17BA-4887-A754-40E9E6F84CC5}"/>
    <cellStyle name="Entrada 9 24 7 2 2" xfId="12877" xr:uid="{E29E19B2-AF85-46E9-BE8A-0CC9E4F47A46}"/>
    <cellStyle name="Entrada 9 24 7 2 2 2" xfId="27985" xr:uid="{A977134E-7752-4520-9CF7-D64F986F555C}"/>
    <cellStyle name="Entrada 9 24 7 2 3" xfId="16582" xr:uid="{66855C05-6B3B-47BA-98FD-44DBEF4FA4C9}"/>
    <cellStyle name="Entrada 9 24 7 2 3 2" xfId="31690" xr:uid="{1F15DB4C-6767-4FE4-89E6-D9F961A27BB3}"/>
    <cellStyle name="Entrada 9 24 7 2 4" xfId="21674" xr:uid="{DB7AD394-A45E-4C8D-83F5-FC35A49570F5}"/>
    <cellStyle name="Entrada 9 24 7 3" xfId="10311" xr:uid="{920196B4-7CB9-498B-8445-966F48B72D5F}"/>
    <cellStyle name="Entrada 9 24 7 3 2" xfId="25419" xr:uid="{7A3EED38-63BD-496D-9672-D0604AAFDBAD}"/>
    <cellStyle name="Entrada 9 24 7 4" xfId="13609" xr:uid="{9A8E791E-EEFB-4CB2-B7B4-731E393A6C6E}"/>
    <cellStyle name="Entrada 9 24 7 4 2" xfId="28717" xr:uid="{E5BFC453-56D6-42AF-AC48-117A9FCE740A}"/>
    <cellStyle name="Entrada 9 24 7 5" xfId="19037" xr:uid="{E9520C45-AAD5-433D-8A31-7BA419A6BE29}"/>
    <cellStyle name="Entrada 9 24 8" xfId="4494" xr:uid="{37090819-3E65-484F-BB39-7CEDD22D6A52}"/>
    <cellStyle name="Entrada 9 24 8 2" xfId="10876" xr:uid="{07E5DC01-4D46-4672-B868-92688D890091}"/>
    <cellStyle name="Entrada 9 24 8 2 2" xfId="25984" xr:uid="{B64386E7-D977-4F67-BB8F-9FF076B586C3}"/>
    <cellStyle name="Entrada 9 24 8 3" xfId="15191" xr:uid="{50E99530-869E-488C-AB82-A571C657DA73}"/>
    <cellStyle name="Entrada 9 24 8 3 2" xfId="30299" xr:uid="{10525810-9C8E-46A1-94B0-EC7C2091EA54}"/>
    <cellStyle name="Entrada 9 24 8 4" xfId="19602" xr:uid="{D4178BE0-AB8E-40BD-AFFA-C24E65BDC23F}"/>
    <cellStyle name="Entrada 9 24 9" xfId="8358" xr:uid="{6B4118CA-34D3-408E-B2A1-8D730A1CD0D3}"/>
    <cellStyle name="Entrada 9 24 9 2" xfId="23466" xr:uid="{4E255337-8C45-4DC1-966C-14141E13BB91}"/>
    <cellStyle name="Entrada 9 25" xfId="2094" xr:uid="{8E7E21C6-1CC7-46D5-B375-3AABF3AA2251}"/>
    <cellStyle name="Entrada 9 25 10" xfId="15241" xr:uid="{87296AF6-BB61-48B8-BE23-899482DA7161}"/>
    <cellStyle name="Entrada 9 25 10 2" xfId="30349" xr:uid="{6FE7C804-1EAC-499E-B8C0-5FFBB4C45D6E}"/>
    <cellStyle name="Entrada 9 25 11" xfId="16398" xr:uid="{587B4472-9FCC-46D5-99FB-101AA64B0A30}"/>
    <cellStyle name="Entrada 9 25 11 2" xfId="31506" xr:uid="{82751160-5614-4EFF-98A3-75724DCC8B74}"/>
    <cellStyle name="Entrada 9 25 12" xfId="17319" xr:uid="{AA931BDF-35CB-4784-AFC1-E42B10B585FD}"/>
    <cellStyle name="Entrada 9 25 2" xfId="2584" xr:uid="{4618EE90-B122-4352-8AC0-42C7AE87DCBC}"/>
    <cellStyle name="Entrada 9 25 2 2" xfId="5221" xr:uid="{0C451716-3D77-4C34-B161-EEA4C10AC7F6}"/>
    <cellStyle name="Entrada 9 25 2 2 2" xfId="11585" xr:uid="{DA87FFD6-1884-450C-8D5F-9C558BBAC242}"/>
    <cellStyle name="Entrada 9 25 2 2 2 2" xfId="26693" xr:uid="{95CC07D7-1441-4163-889F-D69FC6121B3F}"/>
    <cellStyle name="Entrada 9 25 2 2 3" xfId="11236" xr:uid="{6C8C2F83-B4E9-4A07-BAF5-2A797A5F4A46}"/>
    <cellStyle name="Entrada 9 25 2 2 3 2" xfId="26344" xr:uid="{E905FEFE-896B-4481-A6CD-AF9496CE2514}"/>
    <cellStyle name="Entrada 9 25 2 2 4" xfId="20329" xr:uid="{ECF863D2-FDB2-4EED-A910-AFE36E7B3C22}"/>
    <cellStyle name="Entrada 9 25 2 3" xfId="9051" xr:uid="{3CD173CD-6241-42B0-95EB-D2B801CB00FA}"/>
    <cellStyle name="Entrada 9 25 2 3 2" xfId="24159" xr:uid="{7C596530-0298-498E-A245-7FA30A74D168}"/>
    <cellStyle name="Entrada 9 25 2 4" xfId="14102" xr:uid="{0107EB92-B5D2-4105-AECB-CE9E2D3E1A2A}"/>
    <cellStyle name="Entrada 9 25 2 4 2" xfId="29210" xr:uid="{7050D1A2-5870-4157-B074-01498DF1F441}"/>
    <cellStyle name="Entrada 9 25 2 5" xfId="14624" xr:uid="{D1B17370-A099-4CBF-B36E-8FF0ACD3408F}"/>
    <cellStyle name="Entrada 9 25 2 5 2" xfId="29732" xr:uid="{0B37B141-DF69-4A12-A70B-D00C7BAC3818}"/>
    <cellStyle name="Entrada 9 25 2 6" xfId="17692" xr:uid="{F7CDF22F-C1A5-4ED1-A37E-D3317D44CAED}"/>
    <cellStyle name="Entrada 9 25 3" xfId="2854" xr:uid="{07CA613C-0E62-42BF-92CC-9528A7DB1D7F}"/>
    <cellStyle name="Entrada 9 25 3 2" xfId="5491" xr:uid="{E94B05A2-D009-455E-BB33-03E74CDDCBB8}"/>
    <cellStyle name="Entrada 9 25 3 2 2" xfId="7576" xr:uid="{1117C3FC-A4B4-4016-A914-46F69069999C}"/>
    <cellStyle name="Entrada 9 25 3 2 2 2" xfId="22684" xr:uid="{3D7BAACB-A729-4F8F-A7C5-ADD55C076067}"/>
    <cellStyle name="Entrada 9 25 3 2 3" xfId="20599" xr:uid="{06E77C7B-F06E-4CA2-B2A2-F4EA5CB6EF33}"/>
    <cellStyle name="Entrada 9 25 3 3" xfId="8013" xr:uid="{9761AD08-192A-42CF-A69B-853EA0CCBB0D}"/>
    <cellStyle name="Entrada 9 25 3 3 2" xfId="23121" xr:uid="{FBE1CD82-647A-4566-802E-B33BF09E3118}"/>
    <cellStyle name="Entrada 9 25 3 4" xfId="17962" xr:uid="{E018E75E-1BAD-4102-9633-317B6871552D}"/>
    <cellStyle name="Entrada 9 25 4" xfId="3157" xr:uid="{C3536923-1F5A-4FDB-A7D2-70DE1AE7BC0C}"/>
    <cellStyle name="Entrada 9 25 4 2" xfId="5794" xr:uid="{B69484F2-49A3-4B02-A4CC-A08F6FF3D321}"/>
    <cellStyle name="Entrada 9 25 4 2 2" xfId="12105" xr:uid="{B7F00603-B50B-4988-AA07-60D68E52453A}"/>
    <cellStyle name="Entrada 9 25 4 2 2 2" xfId="27213" xr:uid="{B3C4D4EE-06B6-4656-AAFE-D6BE02A50814}"/>
    <cellStyle name="Entrada 9 25 4 2 3" xfId="14506" xr:uid="{6387F064-799E-41B3-8B5F-9E9170AEA8C3}"/>
    <cellStyle name="Entrada 9 25 4 2 3 2" xfId="29614" xr:uid="{3F0C2A43-EC16-4029-BD9C-2ECDCE235E16}"/>
    <cellStyle name="Entrada 9 25 4 2 4" xfId="20902" xr:uid="{0FD50EB5-A045-4C45-A5C9-30C4970B85BC}"/>
    <cellStyle name="Entrada 9 25 4 3" xfId="9539" xr:uid="{E40B91BB-CEFB-489D-800F-D7F724464946}"/>
    <cellStyle name="Entrada 9 25 4 3 2" xfId="24647" xr:uid="{C91D84C6-D5AA-49DD-BE51-A5AA8865C181}"/>
    <cellStyle name="Entrada 9 25 4 4" xfId="8713" xr:uid="{4E3AA82A-DE6D-4409-8290-9403E3384C56}"/>
    <cellStyle name="Entrada 9 25 4 4 2" xfId="23821" xr:uid="{78C97608-2F3D-4AEA-B617-522E6A1F3977}"/>
    <cellStyle name="Entrada 9 25 4 5" xfId="18265" xr:uid="{24D59EFC-86ED-41A1-A062-9C0C5589D380}"/>
    <cellStyle name="Entrada 9 25 5" xfId="3483" xr:uid="{EF4088DB-72A4-4C07-8873-53F963A484E8}"/>
    <cellStyle name="Entrada 9 25 5 2" xfId="6120" xr:uid="{07300058-3C8E-40D7-8676-FB2E53FF4254}"/>
    <cellStyle name="Entrada 9 25 5 2 2" xfId="12431" xr:uid="{C1B42E8F-70C7-49F0-BE71-81E10DEFCFFB}"/>
    <cellStyle name="Entrada 9 25 5 2 2 2" xfId="27539" xr:uid="{24CE0B46-3E56-4086-A9F5-B1BDCB5C24C1}"/>
    <cellStyle name="Entrada 9 25 5 2 3" xfId="13703" xr:uid="{0B8B580C-EBFA-44CE-BB83-C2191AE9DD0C}"/>
    <cellStyle name="Entrada 9 25 5 2 3 2" xfId="28811" xr:uid="{68070AB2-1CE0-4FD8-9F92-8EBFBE9DA6BC}"/>
    <cellStyle name="Entrada 9 25 5 2 4" xfId="21228" xr:uid="{2501DC42-F79A-4E15-AF30-DAC4DAB2ED2C}"/>
    <cellStyle name="Entrada 9 25 5 3" xfId="9865" xr:uid="{8A6D88AE-7D59-4405-8136-657F66D4DE11}"/>
    <cellStyle name="Entrada 9 25 5 3 2" xfId="24973" xr:uid="{99FD04AC-4FD7-4380-A035-4A5B8778443E}"/>
    <cellStyle name="Entrada 9 25 5 4" xfId="7717" xr:uid="{DD58273D-F3B5-46DE-9405-CB4777ABC5FF}"/>
    <cellStyle name="Entrada 9 25 5 4 2" xfId="22825" xr:uid="{A8C350FF-9539-437A-BBCC-CA31E42E9B44}"/>
    <cellStyle name="Entrada 9 25 5 5" xfId="18591" xr:uid="{B5B1A104-6729-46DA-BCCB-625210B08556}"/>
    <cellStyle name="Entrada 9 25 6" xfId="3789" xr:uid="{16562661-9381-488F-A4B0-23F5E7D48ABB}"/>
    <cellStyle name="Entrada 9 25 6 2" xfId="6426" xr:uid="{488F66B7-1687-4A1D-8DE3-A84DC11821D9}"/>
    <cellStyle name="Entrada 9 25 6 2 2" xfId="12737" xr:uid="{AD9706D2-0985-403A-91AA-B5A8A930E8C5}"/>
    <cellStyle name="Entrada 9 25 6 2 2 2" xfId="27845" xr:uid="{DEE81031-70A3-46B9-806A-1A069E5E8AC2}"/>
    <cellStyle name="Entrada 9 25 6 2 3" xfId="16099" xr:uid="{1E202988-51C6-4333-ADE8-7217DA17CB04}"/>
    <cellStyle name="Entrada 9 25 6 2 3 2" xfId="31207" xr:uid="{AC610EF2-A3AF-4B2F-B4A5-CC74096BA04A}"/>
    <cellStyle name="Entrada 9 25 6 2 4" xfId="21534" xr:uid="{DA00E65F-E833-46F4-9367-48C6DD67AEF2}"/>
    <cellStyle name="Entrada 9 25 6 3" xfId="10171" xr:uid="{D49EC1E7-E3A0-4602-93FA-2649DB06395F}"/>
    <cellStyle name="Entrada 9 25 6 3 2" xfId="25279" xr:uid="{FD8DCF63-39C0-440A-9E94-530DD2C084F9}"/>
    <cellStyle name="Entrada 9 25 6 4" xfId="9248" xr:uid="{5E8FA076-0404-420D-9E99-0603851B59BD}"/>
    <cellStyle name="Entrada 9 25 6 4 2" xfId="24356" xr:uid="{877587D3-662A-4F2B-BF64-6E15DF484C14}"/>
    <cellStyle name="Entrada 9 25 6 5" xfId="18897" xr:uid="{5F5EFBAE-BBB2-4074-87E3-F64938EEBB0E}"/>
    <cellStyle name="Entrada 9 25 7" xfId="4166" xr:uid="{519F47B2-B1FE-4865-9644-DEA2CF13EEA8}"/>
    <cellStyle name="Entrada 9 25 7 2" xfId="6803" xr:uid="{1732383E-6054-4A08-8093-E5A2341781F4}"/>
    <cellStyle name="Entrada 9 25 7 2 2" xfId="13114" xr:uid="{4B574DF7-FE47-4240-9B3C-A44020B1561A}"/>
    <cellStyle name="Entrada 9 25 7 2 2 2" xfId="28222" xr:uid="{0FFA9E97-11AD-4C25-9CE7-87BC30F0B4D7}"/>
    <cellStyle name="Entrada 9 25 7 2 3" xfId="16788" xr:uid="{C6002AD4-819E-41F4-9606-8CEC423E3D5E}"/>
    <cellStyle name="Entrada 9 25 7 2 3 2" xfId="31896" xr:uid="{39A44646-A2EB-4BD8-B0B9-864633576CB1}"/>
    <cellStyle name="Entrada 9 25 7 2 4" xfId="21911" xr:uid="{0408E45F-699F-4DA2-A5F1-8F597E4B210E}"/>
    <cellStyle name="Entrada 9 25 7 3" xfId="10548" xr:uid="{8F47F761-CF2C-4381-943A-FF9B2BC4D889}"/>
    <cellStyle name="Entrada 9 25 7 3 2" xfId="25656" xr:uid="{F977FFE7-A4CC-4E1B-9E01-E78167A1696C}"/>
    <cellStyle name="Entrada 9 25 7 4" xfId="7545" xr:uid="{1346158A-EBA3-4164-A12A-F7B0AD86622E}"/>
    <cellStyle name="Entrada 9 25 7 4 2" xfId="22653" xr:uid="{96861523-1143-49FC-B3D9-EA0E9BB567E8}"/>
    <cellStyle name="Entrada 9 25 7 5" xfId="19274" xr:uid="{49A44475-1C35-4A83-A949-FA6A53CFC2B8}"/>
    <cellStyle name="Entrada 9 25 8" xfId="4731" xr:uid="{E50A84BE-25C0-4C45-86F3-9CFB8DFCC950}"/>
    <cellStyle name="Entrada 9 25 8 2" xfId="11113" xr:uid="{C2A12E20-B7FE-41AF-9B57-4ED96E27497C}"/>
    <cellStyle name="Entrada 9 25 8 2 2" xfId="26221" xr:uid="{31E22BD7-51C2-4E99-9F28-D628202591DF}"/>
    <cellStyle name="Entrada 9 25 8 3" xfId="15123" xr:uid="{E4A218F6-AD48-4820-A7CA-92A50C577510}"/>
    <cellStyle name="Entrada 9 25 8 3 2" xfId="30231" xr:uid="{0EAF643C-05CC-46D6-AC13-6536AA13F5B8}"/>
    <cellStyle name="Entrada 9 25 8 4" xfId="19839" xr:uid="{737C0D0C-03D2-4012-9FF1-86FED38C9222}"/>
    <cellStyle name="Entrada 9 25 9" xfId="8592" xr:uid="{562214CD-6586-4269-8857-79D01B04C82B}"/>
    <cellStyle name="Entrada 9 25 9 2" xfId="23700" xr:uid="{CC70E4F5-291C-4638-B5DF-872E02C5DEA6}"/>
    <cellStyle name="Entrada 9 26" xfId="2027" xr:uid="{78D0BF08-5EA0-43E9-9CC3-53F4E40E07F5}"/>
    <cellStyle name="Entrada 9 26 10" xfId="14053" xr:uid="{CD481E49-0E2A-4BA4-B510-89A4180D54D2}"/>
    <cellStyle name="Entrada 9 26 10 2" xfId="29161" xr:uid="{66C20080-62CF-4376-958C-811BE8AD9583}"/>
    <cellStyle name="Entrada 9 26 11" xfId="17252" xr:uid="{EF077806-3231-4592-9B54-6E860078F8B9}"/>
    <cellStyle name="Entrada 9 26 2" xfId="2787" xr:uid="{42C53400-27FD-431D-AD33-03064CAF3CA9}"/>
    <cellStyle name="Entrada 9 26 2 2" xfId="5424" xr:uid="{597829D4-28DE-4104-90F1-53240517F62C}"/>
    <cellStyle name="Entrada 9 26 2 2 2" xfId="15695" xr:uid="{C9E814EC-C012-454A-BF2C-26FA8CD9FE5A}"/>
    <cellStyle name="Entrada 9 26 2 2 2 2" xfId="30803" xr:uid="{88994962-D5FF-4072-9964-BCF5B792732E}"/>
    <cellStyle name="Entrada 9 26 2 2 3" xfId="20532" xr:uid="{819C3295-8ACD-4B21-85B1-4A936ECCA11F}"/>
    <cellStyle name="Entrada 9 26 2 3" xfId="13701" xr:uid="{A745D207-55A0-470D-A914-EF842D8DCC1C}"/>
    <cellStyle name="Entrada 9 26 2 3 2" xfId="28809" xr:uid="{BCD705AD-C33B-41C6-AC9A-7D3410B0481B}"/>
    <cellStyle name="Entrada 9 26 2 4" xfId="17895" xr:uid="{8C1BB8B2-55CE-4FFB-BD0D-DCB35DB48135}"/>
    <cellStyle name="Entrada 9 26 3" xfId="3090" xr:uid="{B7F5C839-03D2-4853-BD92-7E900F3481CE}"/>
    <cellStyle name="Entrada 9 26 3 2" xfId="5727" xr:uid="{55B4B8A0-977D-47DD-98AF-1C3C5E7FB86F}"/>
    <cellStyle name="Entrada 9 26 3 2 2" xfId="12038" xr:uid="{3B44426D-44CC-4FE9-915C-84EABD4FA8A0}"/>
    <cellStyle name="Entrada 9 26 3 2 2 2" xfId="27146" xr:uid="{6E1AF048-F99B-4541-A655-8A3E384D1446}"/>
    <cellStyle name="Entrada 9 26 3 2 3" xfId="13460" xr:uid="{3DFB5940-4A20-4816-BA85-74C28BE313E5}"/>
    <cellStyle name="Entrada 9 26 3 2 3 2" xfId="28568" xr:uid="{EFEEC2C7-3DDF-4269-82DE-116854B3EC0E}"/>
    <cellStyle name="Entrada 9 26 3 2 4" xfId="20835" xr:uid="{63ED17D4-7F91-4DE4-8219-03F0E38F222B}"/>
    <cellStyle name="Entrada 9 26 3 3" xfId="9472" xr:uid="{B8ADD585-83B2-4D08-BD6B-B1A7389888D8}"/>
    <cellStyle name="Entrada 9 26 3 3 2" xfId="24580" xr:uid="{7173C28F-E8B5-43BE-84EA-B4529E9B212D}"/>
    <cellStyle name="Entrada 9 26 3 4" xfId="14255" xr:uid="{81C43C29-058E-4234-9B9F-81A9D18BD53E}"/>
    <cellStyle name="Entrada 9 26 3 4 2" xfId="29363" xr:uid="{5A26B1C1-64F8-41D5-8BED-61FD1863FD08}"/>
    <cellStyle name="Entrada 9 26 3 5" xfId="18198" xr:uid="{CA818402-48A1-4810-A8D3-131F7B3B5251}"/>
    <cellStyle name="Entrada 9 26 4" xfId="3416" xr:uid="{A516FD75-ADC7-4C2E-A8AA-7F81758D5823}"/>
    <cellStyle name="Entrada 9 26 4 2" xfId="6053" xr:uid="{BCE0D96B-D3DF-4055-A1CF-28C811752FE8}"/>
    <cellStyle name="Entrada 9 26 4 2 2" xfId="12364" xr:uid="{9CFEE740-1669-4369-AABC-1EE543FA560E}"/>
    <cellStyle name="Entrada 9 26 4 2 2 2" xfId="27472" xr:uid="{D3A6BD14-A3FC-4863-8DFF-C4F2C925EB3C}"/>
    <cellStyle name="Entrada 9 26 4 2 3" xfId="13671" xr:uid="{CA4DC615-1F36-4AF7-BF72-C7526380827C}"/>
    <cellStyle name="Entrada 9 26 4 2 3 2" xfId="28779" xr:uid="{51957278-D803-489E-B647-97A590AAB515}"/>
    <cellStyle name="Entrada 9 26 4 2 4" xfId="21161" xr:uid="{34E03DC5-368D-4025-916D-301200A0043B}"/>
    <cellStyle name="Entrada 9 26 4 3" xfId="9798" xr:uid="{D7F07B6E-A09F-4AA8-A5EB-1B880FF76AD2}"/>
    <cellStyle name="Entrada 9 26 4 3 2" xfId="24906" xr:uid="{972D4A75-6048-4FBC-8EB1-3335F17A0339}"/>
    <cellStyle name="Entrada 9 26 4 4" xfId="8102" xr:uid="{DC9B88C8-9F8B-45B8-8A9B-68B7964163FF}"/>
    <cellStyle name="Entrada 9 26 4 4 2" xfId="23210" xr:uid="{242936C6-86D1-43D8-A331-7220D10E7159}"/>
    <cellStyle name="Entrada 9 26 4 5" xfId="18524" xr:uid="{F138F312-D385-4FB3-A57B-05C84B1B4CAB}"/>
    <cellStyle name="Entrada 9 26 5" xfId="3722" xr:uid="{6459B944-9790-402B-BD4B-C7D01D162987}"/>
    <cellStyle name="Entrada 9 26 5 2" xfId="6359" xr:uid="{EA195C46-BE24-47B7-A8AE-DCA84C4CB099}"/>
    <cellStyle name="Entrada 9 26 5 2 2" xfId="12670" xr:uid="{6F59EC81-6090-49D9-8A90-E774658258DD}"/>
    <cellStyle name="Entrada 9 26 5 2 2 2" xfId="27778" xr:uid="{97022B56-2D3B-4903-B70A-16AC83697A3D}"/>
    <cellStyle name="Entrada 9 26 5 2 3" xfId="15634" xr:uid="{049FAD88-1E27-4E04-8539-3362FDB8567F}"/>
    <cellStyle name="Entrada 9 26 5 2 3 2" xfId="30742" xr:uid="{B89CADBF-67A2-42F5-8FAE-A4D657C2535F}"/>
    <cellStyle name="Entrada 9 26 5 2 4" xfId="21467" xr:uid="{3F94A9AF-1E28-418C-8642-808AA6690102}"/>
    <cellStyle name="Entrada 9 26 5 3" xfId="10104" xr:uid="{A07D3BB4-EE8E-4ECA-AE0C-4BA9DD379BF2}"/>
    <cellStyle name="Entrada 9 26 5 3 2" xfId="25212" xr:uid="{CBF49C1B-E9FC-4B24-8A0F-92E0219B0CB5}"/>
    <cellStyle name="Entrada 9 26 5 4" xfId="11253" xr:uid="{1737B98D-15FC-481E-A3B1-EA5246399DFA}"/>
    <cellStyle name="Entrada 9 26 5 4 2" xfId="26361" xr:uid="{4B83CAEE-1BC0-40A3-8663-A3CF5D0FDBBB}"/>
    <cellStyle name="Entrada 9 26 5 5" xfId="18830" xr:uid="{AE410B43-B286-4328-982E-8E5AE4645E0C}"/>
    <cellStyle name="Entrada 9 26 6" xfId="4099" xr:uid="{BB9A5F86-5262-49E7-A17E-91B95D9FC5C9}"/>
    <cellStyle name="Entrada 9 26 6 2" xfId="6736" xr:uid="{EC331033-249D-45CC-BFF2-4FF7A2769C8B}"/>
    <cellStyle name="Entrada 9 26 6 2 2" xfId="13047" xr:uid="{B77F6CB4-2536-4795-9D2C-D7806028B8D5}"/>
    <cellStyle name="Entrada 9 26 6 2 2 2" xfId="28155" xr:uid="{72E65555-6376-44E6-8F80-9BB8568011FF}"/>
    <cellStyle name="Entrada 9 26 6 2 3" xfId="16721" xr:uid="{E6301EB4-C0B2-476F-AC75-FCF170E0C816}"/>
    <cellStyle name="Entrada 9 26 6 2 3 2" xfId="31829" xr:uid="{CDF5036B-2C26-43AE-9F48-F17B1BD39C53}"/>
    <cellStyle name="Entrada 9 26 6 2 4" xfId="21844" xr:uid="{5C85F3F0-EEA8-4705-AA11-A03543F2FD46}"/>
    <cellStyle name="Entrada 9 26 6 3" xfId="10481" xr:uid="{00D70977-AAC5-4F6B-A1FD-74AB1EC32DEA}"/>
    <cellStyle name="Entrada 9 26 6 3 2" xfId="25589" xr:uid="{417EF373-230F-4129-B58C-7DC385EFC186}"/>
    <cellStyle name="Entrada 9 26 6 4" xfId="9202" xr:uid="{FC489BB0-B652-461C-8544-2B686453DEE3}"/>
    <cellStyle name="Entrada 9 26 6 4 2" xfId="24310" xr:uid="{75300B7E-6147-4653-B5C8-B49B1166E0A4}"/>
    <cellStyle name="Entrada 9 26 6 5" xfId="19207" xr:uid="{1DDBC73A-336F-46BC-9B25-40A12C1CD000}"/>
    <cellStyle name="Entrada 9 26 7" xfId="4664" xr:uid="{102A47BA-0652-4F77-8BC8-C58D3A5811A8}"/>
    <cellStyle name="Entrada 9 26 7 2" xfId="11046" xr:uid="{9588C85A-1D68-4957-AC64-89E57EA2420C}"/>
    <cellStyle name="Entrada 9 26 7 2 2" xfId="26154" xr:uid="{AB00769B-C081-4D3E-8A39-D6A69E62F230}"/>
    <cellStyle name="Entrada 9 26 7 3" xfId="15237" xr:uid="{2D80893A-FE1F-4D96-8EAB-F11D968584D0}"/>
    <cellStyle name="Entrada 9 26 7 3 2" xfId="30345" xr:uid="{410CF497-3A71-4C90-9755-1B2377F1A725}"/>
    <cellStyle name="Entrada 9 26 7 4" xfId="19772" xr:uid="{74E751E7-E694-411F-97E6-E008AB2D0CEB}"/>
    <cellStyle name="Entrada 9 26 8" xfId="8525" xr:uid="{3F69DFA7-1DD4-408C-BAA5-A0838B3C63A2}"/>
    <cellStyle name="Entrada 9 26 8 2" xfId="23633" xr:uid="{0A755D3E-E5C1-41FE-B4C2-A5EF19CC69C5}"/>
    <cellStyle name="Entrada 9 26 9" xfId="14232" xr:uid="{52B8012C-896B-427C-9184-4CEF2A0D18E2}"/>
    <cellStyle name="Entrada 9 26 9 2" xfId="29340" xr:uid="{8D3FAF67-A12B-4494-8324-7061CC67F914}"/>
    <cellStyle name="Entrada 9 3" xfId="1173" xr:uid="{00000000-0005-0000-0000-000097040000}"/>
    <cellStyle name="Entrada 9 4" xfId="1174" xr:uid="{00000000-0005-0000-0000-000098040000}"/>
    <cellStyle name="Entrada 9 5" xfId="1175" xr:uid="{00000000-0005-0000-0000-000099040000}"/>
    <cellStyle name="Entrada 9 6" xfId="1176" xr:uid="{00000000-0005-0000-0000-00009A040000}"/>
    <cellStyle name="Entrada 9 7" xfId="1177" xr:uid="{00000000-0005-0000-0000-00009B040000}"/>
    <cellStyle name="Entrada 9 8" xfId="1178" xr:uid="{00000000-0005-0000-0000-00009C040000}"/>
    <cellStyle name="Entrada 9 9" xfId="1179" xr:uid="{00000000-0005-0000-0000-00009D040000}"/>
    <cellStyle name="Euro" xfId="1180" xr:uid="{00000000-0005-0000-0000-00009E040000}"/>
    <cellStyle name="Euro 10" xfId="1181" xr:uid="{00000000-0005-0000-0000-00009F040000}"/>
    <cellStyle name="Euro 11" xfId="1182" xr:uid="{00000000-0005-0000-0000-0000A0040000}"/>
    <cellStyle name="Euro 12" xfId="1183" xr:uid="{00000000-0005-0000-0000-0000A1040000}"/>
    <cellStyle name="Euro 13" xfId="1184" xr:uid="{00000000-0005-0000-0000-0000A2040000}"/>
    <cellStyle name="Euro 14" xfId="1185" xr:uid="{00000000-0005-0000-0000-0000A3040000}"/>
    <cellStyle name="Euro 15" xfId="1186" xr:uid="{00000000-0005-0000-0000-0000A4040000}"/>
    <cellStyle name="Euro 16" xfId="1187" xr:uid="{00000000-0005-0000-0000-0000A5040000}"/>
    <cellStyle name="Euro 17" xfId="1188" xr:uid="{00000000-0005-0000-0000-0000A6040000}"/>
    <cellStyle name="Euro 18" xfId="1189" xr:uid="{00000000-0005-0000-0000-0000A7040000}"/>
    <cellStyle name="Euro 19" xfId="1190" xr:uid="{00000000-0005-0000-0000-0000A8040000}"/>
    <cellStyle name="Euro 2" xfId="1191" xr:uid="{00000000-0005-0000-0000-0000A9040000}"/>
    <cellStyle name="Euro 20" xfId="1192" xr:uid="{00000000-0005-0000-0000-0000AA040000}"/>
    <cellStyle name="Euro 21" xfId="1193" xr:uid="{00000000-0005-0000-0000-0000AB040000}"/>
    <cellStyle name="Euro 22" xfId="1194" xr:uid="{00000000-0005-0000-0000-0000AC040000}"/>
    <cellStyle name="Euro 23" xfId="1195" xr:uid="{00000000-0005-0000-0000-0000AD040000}"/>
    <cellStyle name="Euro 24" xfId="1196" xr:uid="{00000000-0005-0000-0000-0000AE040000}"/>
    <cellStyle name="Euro 25" xfId="1197" xr:uid="{00000000-0005-0000-0000-0000AF040000}"/>
    <cellStyle name="Euro 26" xfId="1198" xr:uid="{00000000-0005-0000-0000-0000B0040000}"/>
    <cellStyle name="Euro 27" xfId="1199" xr:uid="{00000000-0005-0000-0000-0000B1040000}"/>
    <cellStyle name="Euro 28" xfId="1200" xr:uid="{00000000-0005-0000-0000-0000B2040000}"/>
    <cellStyle name="Euro 29" xfId="1201" xr:uid="{00000000-0005-0000-0000-0000B3040000}"/>
    <cellStyle name="Euro 3" xfId="1202" xr:uid="{00000000-0005-0000-0000-0000B4040000}"/>
    <cellStyle name="Euro 4" xfId="1203" xr:uid="{00000000-0005-0000-0000-0000B5040000}"/>
    <cellStyle name="Euro 5" xfId="1204" xr:uid="{00000000-0005-0000-0000-0000B6040000}"/>
    <cellStyle name="Euro 6" xfId="1205" xr:uid="{00000000-0005-0000-0000-0000B7040000}"/>
    <cellStyle name="Euro 7" xfId="1206" xr:uid="{00000000-0005-0000-0000-0000B8040000}"/>
    <cellStyle name="Euro 8" xfId="1207" xr:uid="{00000000-0005-0000-0000-0000B9040000}"/>
    <cellStyle name="Euro 9" xfId="1208" xr:uid="{00000000-0005-0000-0000-0000BA040000}"/>
    <cellStyle name="Hipervínculo 2" xfId="1209" xr:uid="{00000000-0005-0000-0000-0000BC040000}"/>
    <cellStyle name="Hipervínculo 31" xfId="1210" xr:uid="{00000000-0005-0000-0000-0000BD040000}"/>
    <cellStyle name="Incorrecto" xfId="1211" builtinId="27" customBuiltin="1"/>
    <cellStyle name="Incorrecto 10" xfId="1212" xr:uid="{00000000-0005-0000-0000-0000BF040000}"/>
    <cellStyle name="Incorrecto 11" xfId="1213" xr:uid="{00000000-0005-0000-0000-0000C0040000}"/>
    <cellStyle name="Incorrecto 12" xfId="1214" xr:uid="{00000000-0005-0000-0000-0000C1040000}"/>
    <cellStyle name="Incorrecto 13" xfId="1215" xr:uid="{00000000-0005-0000-0000-0000C2040000}"/>
    <cellStyle name="Incorrecto 14" xfId="1216" xr:uid="{00000000-0005-0000-0000-0000C3040000}"/>
    <cellStyle name="Incorrecto 15" xfId="1217" xr:uid="{00000000-0005-0000-0000-0000C4040000}"/>
    <cellStyle name="Incorrecto 16" xfId="1218" xr:uid="{00000000-0005-0000-0000-0000C5040000}"/>
    <cellStyle name="Incorrecto 17" xfId="1219" xr:uid="{00000000-0005-0000-0000-0000C6040000}"/>
    <cellStyle name="Incorrecto 18" xfId="1220" xr:uid="{00000000-0005-0000-0000-0000C7040000}"/>
    <cellStyle name="Incorrecto 2" xfId="1221" xr:uid="{00000000-0005-0000-0000-0000C8040000}"/>
    <cellStyle name="Incorrecto 3" xfId="1222" xr:uid="{00000000-0005-0000-0000-0000C9040000}"/>
    <cellStyle name="Incorrecto 4" xfId="1223" xr:uid="{00000000-0005-0000-0000-0000CA040000}"/>
    <cellStyle name="Incorrecto 5" xfId="1224" xr:uid="{00000000-0005-0000-0000-0000CB040000}"/>
    <cellStyle name="Incorrecto 6" xfId="1225" xr:uid="{00000000-0005-0000-0000-0000CC040000}"/>
    <cellStyle name="Incorrecto 7" xfId="1226" xr:uid="{00000000-0005-0000-0000-0000CD040000}"/>
    <cellStyle name="Incorrecto 8" xfId="1227" xr:uid="{00000000-0005-0000-0000-0000CE040000}"/>
    <cellStyle name="Incorrecto 9" xfId="1228" xr:uid="{00000000-0005-0000-0000-0000CF040000}"/>
    <cellStyle name="Incorrecto 9 10" xfId="1229" xr:uid="{00000000-0005-0000-0000-0000D0040000}"/>
    <cellStyle name="Incorrecto 9 11" xfId="1230" xr:uid="{00000000-0005-0000-0000-0000D1040000}"/>
    <cellStyle name="Incorrecto 9 12" xfId="1231" xr:uid="{00000000-0005-0000-0000-0000D2040000}"/>
    <cellStyle name="Incorrecto 9 13" xfId="1232" xr:uid="{00000000-0005-0000-0000-0000D3040000}"/>
    <cellStyle name="Incorrecto 9 14" xfId="1233" xr:uid="{00000000-0005-0000-0000-0000D4040000}"/>
    <cellStyle name="Incorrecto 9 15" xfId="1234" xr:uid="{00000000-0005-0000-0000-0000D5040000}"/>
    <cellStyle name="Incorrecto 9 16" xfId="1235" xr:uid="{00000000-0005-0000-0000-0000D6040000}"/>
    <cellStyle name="Incorrecto 9 17" xfId="1236" xr:uid="{00000000-0005-0000-0000-0000D7040000}"/>
    <cellStyle name="Incorrecto 9 18" xfId="1237" xr:uid="{00000000-0005-0000-0000-0000D8040000}"/>
    <cellStyle name="Incorrecto 9 19" xfId="1238" xr:uid="{00000000-0005-0000-0000-0000D9040000}"/>
    <cellStyle name="Incorrecto 9 2" xfId="1239" xr:uid="{00000000-0005-0000-0000-0000DA040000}"/>
    <cellStyle name="Incorrecto 9 20" xfId="1240" xr:uid="{00000000-0005-0000-0000-0000DB040000}"/>
    <cellStyle name="Incorrecto 9 21" xfId="1241" xr:uid="{00000000-0005-0000-0000-0000DC040000}"/>
    <cellStyle name="Incorrecto 9 22" xfId="1242" xr:uid="{00000000-0005-0000-0000-0000DD040000}"/>
    <cellStyle name="Incorrecto 9 3" xfId="1243" xr:uid="{00000000-0005-0000-0000-0000DE040000}"/>
    <cellStyle name="Incorrecto 9 4" xfId="1244" xr:uid="{00000000-0005-0000-0000-0000DF040000}"/>
    <cellStyle name="Incorrecto 9 5" xfId="1245" xr:uid="{00000000-0005-0000-0000-0000E0040000}"/>
    <cellStyle name="Incorrecto 9 6" xfId="1246" xr:uid="{00000000-0005-0000-0000-0000E1040000}"/>
    <cellStyle name="Incorrecto 9 7" xfId="1247" xr:uid="{00000000-0005-0000-0000-0000E2040000}"/>
    <cellStyle name="Incorrecto 9 8" xfId="1248" xr:uid="{00000000-0005-0000-0000-0000E3040000}"/>
    <cellStyle name="Incorrecto 9 9" xfId="1249" xr:uid="{00000000-0005-0000-0000-0000E4040000}"/>
    <cellStyle name="Millares" xfId="1250" builtinId="3"/>
    <cellStyle name="Millares [0]" xfId="1251" builtinId="6"/>
    <cellStyle name="Millares [0] 2" xfId="1252" xr:uid="{00000000-0005-0000-0000-0000E7040000}"/>
    <cellStyle name="Millares [0] 2 10" xfId="4405" xr:uid="{4792B06B-C341-4D2E-95D5-1A4784EF7D87}"/>
    <cellStyle name="Millares [0] 2 10 2" xfId="10787" xr:uid="{158D408F-92DD-4564-A952-7AA424FD6359}"/>
    <cellStyle name="Millares [0] 2 10 2 2" xfId="25895" xr:uid="{28C2266D-561A-4136-8328-1493D6FB863F}"/>
    <cellStyle name="Millares [0] 2 10 3" xfId="19513" xr:uid="{26E1D88D-EEE2-4F6F-826B-85FC9BEC25AE}"/>
    <cellStyle name="Millares [0] 2 11" xfId="4423" xr:uid="{F6CBDE32-6A0A-4E30-93BC-91A801C872FE}"/>
    <cellStyle name="Millares [0] 2 11 2" xfId="10805" xr:uid="{5A5C4020-F987-4D16-BAB1-966F18882482}"/>
    <cellStyle name="Millares [0] 2 11 2 2" xfId="25913" xr:uid="{2D0CA61A-3A99-4757-AA15-6A05F0D94BE0}"/>
    <cellStyle name="Millares [0] 2 11 3" xfId="19531" xr:uid="{445F54D2-E6F3-4FEF-889F-8C9029D1DFB5}"/>
    <cellStyle name="Millares [0] 2 12" xfId="7915" xr:uid="{8DB6EBBD-F90E-44AC-87F2-AF9709FBD119}"/>
    <cellStyle name="Millares [0] 2 12 2" xfId="23023" xr:uid="{4209DAD4-4B6D-4377-B960-61E2A22F8EAB}"/>
    <cellStyle name="Millares [0] 2 13" xfId="17011" xr:uid="{0C2E32AE-A28D-4215-A8E2-1B7412D40E95}"/>
    <cellStyle name="Millares [0] 2 2" xfId="1961" xr:uid="{B47853F5-7A7D-43BF-8D99-157B951EBAD7}"/>
    <cellStyle name="Millares [0] 2 2 2" xfId="2178" xr:uid="{73B66F1A-2E9C-4584-943F-E14691840725}"/>
    <cellStyle name="Millares [0] 2 2 2 2" xfId="4815" xr:uid="{53F3114E-B7EA-4DC6-A801-AB35DA58D0CB}"/>
    <cellStyle name="Millares [0] 2 2 2 2 2" xfId="11197" xr:uid="{CF201C6C-E32E-4322-A226-A34A8BC9FE96}"/>
    <cellStyle name="Millares [0] 2 2 2 2 2 2" xfId="26305" xr:uid="{B9016C03-8B68-4C7E-8A9D-91AA48917FDB}"/>
    <cellStyle name="Millares [0] 2 2 2 2 3" xfId="19923" xr:uid="{0EB82B9D-0C5F-4634-A592-2AC427FDB0DF}"/>
    <cellStyle name="Millares [0] 2 2 2 3" xfId="8676" xr:uid="{46B07900-6A1E-4C35-9213-394332FFF070}"/>
    <cellStyle name="Millares [0] 2 2 2 3 2" xfId="23784" xr:uid="{B23EF953-3771-47D6-A13C-19E682A775A9}"/>
    <cellStyle name="Millares [0] 2 2 2 4" xfId="17403" xr:uid="{3611CD39-BA43-4095-BD2F-AAD1998E4F4B}"/>
    <cellStyle name="Millares [0] 2 2 3" xfId="2521" xr:uid="{21F494D9-D535-420C-9888-EA0D7CCC233F}"/>
    <cellStyle name="Millares [0] 2 2 3 2" xfId="5158" xr:uid="{164E4245-DBFA-4DA1-9356-2A6A9E1063B7}"/>
    <cellStyle name="Millares [0] 2 2 3 2 2" xfId="11522" xr:uid="{67CB4173-A4B0-458A-83F1-222FC456E289}"/>
    <cellStyle name="Millares [0] 2 2 3 2 2 2" xfId="26630" xr:uid="{BAF91176-C6F4-44B2-A577-86AD8365FF25}"/>
    <cellStyle name="Millares [0] 2 2 3 2 3" xfId="20266" xr:uid="{2AEB992C-E186-40E7-BD6C-E90759F4B99D}"/>
    <cellStyle name="Millares [0] 2 2 3 3" xfId="8988" xr:uid="{DACDD099-AAB1-471C-979F-F5B7EF943CE3}"/>
    <cellStyle name="Millares [0] 2 2 3 3 2" xfId="24096" xr:uid="{6E042B95-628C-49B4-B6FD-347B7A3F1201}"/>
    <cellStyle name="Millares [0] 2 2 3 4" xfId="17644" xr:uid="{A72F4721-CA9C-4838-9610-407282B6BF45}"/>
    <cellStyle name="Millares [0] 2 2 4" xfId="4033" xr:uid="{A73B1B68-17D3-4E65-B2D4-20E58A14A079}"/>
    <cellStyle name="Millares [0] 2 2 4 2" xfId="6670" xr:uid="{F8DEA4D2-F300-4BA5-8567-6A4D940D1809}"/>
    <cellStyle name="Millares [0] 2 2 4 2 2" xfId="12981" xr:uid="{8FE07C33-9382-4605-B5F9-2C6A09BB97B0}"/>
    <cellStyle name="Millares [0] 2 2 4 2 2 2" xfId="28089" xr:uid="{A98C9A67-769B-4B28-AE1C-EAE5527D6857}"/>
    <cellStyle name="Millares [0] 2 2 4 2 3" xfId="21778" xr:uid="{5A02CBBC-5EC1-4D07-8104-5705093842AD}"/>
    <cellStyle name="Millares [0] 2 2 4 3" xfId="10415" xr:uid="{5A8283F6-50C5-41D6-A0E6-99095A9886BD}"/>
    <cellStyle name="Millares [0] 2 2 4 3 2" xfId="25523" xr:uid="{43A37262-2725-4E64-9CC2-8F6FDB671060}"/>
    <cellStyle name="Millares [0] 2 2 4 4" xfId="19141" xr:uid="{F7BE6CC1-BF01-488B-B8F3-E88099D391E5}"/>
    <cellStyle name="Millares [0] 2 2 5" xfId="4409" xr:uid="{8B1F33BB-19EC-4D9C-97FC-E44E0A3FBA5A}"/>
    <cellStyle name="Millares [0] 2 2 5 2" xfId="10791" xr:uid="{E3646412-06DA-4957-8909-6EE9647FB220}"/>
    <cellStyle name="Millares [0] 2 2 5 2 2" xfId="25899" xr:uid="{40670A00-D0F5-4F2A-A331-11EF4F22A325}"/>
    <cellStyle name="Millares [0] 2 2 5 3" xfId="19517" xr:uid="{3C4117E1-F5EE-4F0D-92DE-9FA8C02A5894}"/>
    <cellStyle name="Millares [0] 2 2 6" xfId="4598" xr:uid="{4445DC17-E0C9-4C22-AC34-50601BBA8474}"/>
    <cellStyle name="Millares [0] 2 2 6 2" xfId="10980" xr:uid="{FBAF3EE5-1532-489F-81E0-8E8742F8F733}"/>
    <cellStyle name="Millares [0] 2 2 6 2 2" xfId="26088" xr:uid="{F94F4E55-BD3A-4412-8145-6E61437CB44F}"/>
    <cellStyle name="Millares [0] 2 2 6 3" xfId="19706" xr:uid="{2555FEB3-A7B2-4A7F-B5C3-187838E0FC9B}"/>
    <cellStyle name="Millares [0] 2 2 7" xfId="8275" xr:uid="{BA12FFDD-162F-484A-955A-0627924BE220}"/>
    <cellStyle name="Millares [0] 2 2 7 2" xfId="23383" xr:uid="{97E83E8E-B77F-4DC3-8CD1-22D5722E7C88}"/>
    <cellStyle name="Millares [0] 2 2 8" xfId="17186" xr:uid="{4C1C9640-A69C-42F8-9B19-666547141AB3}"/>
    <cellStyle name="Millares [0] 2 3" xfId="1877" xr:uid="{63F81E90-897B-4400-AB9D-C7A6D018506B}"/>
    <cellStyle name="Millares [0] 2 3 2" xfId="2437" xr:uid="{BF8BE3C6-35EC-49EC-86DD-873847AFDFB9}"/>
    <cellStyle name="Millares [0] 2 3 2 2" xfId="5074" xr:uid="{2BF383E2-4335-45F7-B3EC-662A86228346}"/>
    <cellStyle name="Millares [0] 2 3 2 2 2" xfId="11438" xr:uid="{696FC185-221D-430E-BCE4-8C52F1D1F139}"/>
    <cellStyle name="Millares [0] 2 3 2 2 2 2" xfId="26546" xr:uid="{886A18E2-AA27-40BB-B3DA-67016911C8EB}"/>
    <cellStyle name="Millares [0] 2 3 2 2 3" xfId="20182" xr:uid="{5F64672F-B768-4C9D-A99F-9814BFABA3E6}"/>
    <cellStyle name="Millares [0] 2 3 2 3" xfId="8904" xr:uid="{20D9FB85-3AF3-4C4A-A2C3-71F4BCA7E13C}"/>
    <cellStyle name="Millares [0] 2 3 2 3 2" xfId="24012" xr:uid="{7C4BEFF2-AE2D-4A3A-AF70-4D4C38296940}"/>
    <cellStyle name="Millares [0] 2 3 2 4" xfId="17611" xr:uid="{A6F7E9AB-C97D-4D0C-85C2-7A9C0CE2AE70}"/>
    <cellStyle name="Millares [0] 2 3 3" xfId="3949" xr:uid="{FB64FD4B-BB38-41CF-B490-E032463C6449}"/>
    <cellStyle name="Millares [0] 2 3 3 2" xfId="6586" xr:uid="{759DF4E6-9C29-4741-BB2A-BDCB7B24DE47}"/>
    <cellStyle name="Millares [0] 2 3 3 2 2" xfId="12897" xr:uid="{B18AB88D-C341-4E5B-AEBC-432EAD821DB8}"/>
    <cellStyle name="Millares [0] 2 3 3 2 2 2" xfId="28005" xr:uid="{E334AB97-4385-498E-8640-7EA147577AF9}"/>
    <cellStyle name="Millares [0] 2 3 3 2 3" xfId="21694" xr:uid="{B06B2B81-ADD6-4A2F-8A84-D9E164005926}"/>
    <cellStyle name="Millares [0] 2 3 3 3" xfId="10331" xr:uid="{90DC8480-64EB-4386-827B-4539CB030769}"/>
    <cellStyle name="Millares [0] 2 3 3 3 2" xfId="25439" xr:uid="{2E88B758-6510-45EB-920C-5569F142CDDC}"/>
    <cellStyle name="Millares [0] 2 3 3 4" xfId="19057" xr:uid="{6F73B8F6-DA1B-41F6-AA71-E44BD799F910}"/>
    <cellStyle name="Millares [0] 2 3 4" xfId="4514" xr:uid="{D236A526-B60F-4591-A067-D16285B152BB}"/>
    <cellStyle name="Millares [0] 2 3 4 2" xfId="10896" xr:uid="{A5806EE8-0858-40AB-9D4F-4DEEEC004BFF}"/>
    <cellStyle name="Millares [0] 2 3 4 2 2" xfId="26004" xr:uid="{1D295D0D-B6E3-46B3-8B52-D0DF8B081524}"/>
    <cellStyle name="Millares [0] 2 3 4 3" xfId="19622" xr:uid="{CA54781B-7AAF-4284-9318-BB155AD6B067}"/>
    <cellStyle name="Millares [0] 2 3 5" xfId="8378" xr:uid="{17517168-1FCD-4E3E-BC18-86F2A39B77CB}"/>
    <cellStyle name="Millares [0] 2 3 5 2" xfId="23486" xr:uid="{F7FD91EC-E9C5-48C4-AC0F-FCBD265DE244}"/>
    <cellStyle name="Millares [0] 2 3 6" xfId="17102" xr:uid="{62F1953F-AAD1-472C-9A19-59CEE7628A5A}"/>
    <cellStyle name="Millares [0] 2 4" xfId="2097" xr:uid="{9F81908A-46CA-4ABC-BC1B-D704D738F4D8}"/>
    <cellStyle name="Millares [0] 2 4 2" xfId="2587" xr:uid="{48DB9E07-BCF6-48E6-B34D-DB82D4DF94D7}"/>
    <cellStyle name="Millares [0] 2 4 2 2" xfId="5224" xr:uid="{D9056BF9-E1A1-40E5-8406-44AD6ED74575}"/>
    <cellStyle name="Millares [0] 2 4 2 2 2" xfId="11588" xr:uid="{DDB3FB22-4CD0-4746-974A-2F1E68187437}"/>
    <cellStyle name="Millares [0] 2 4 2 2 2 2" xfId="26696" xr:uid="{77CE4310-B709-4150-9EF6-F9336E4541EF}"/>
    <cellStyle name="Millares [0] 2 4 2 2 3" xfId="20332" xr:uid="{9831F4A2-9478-4273-BD7F-D738CF03DC9D}"/>
    <cellStyle name="Millares [0] 2 4 2 3" xfId="9054" xr:uid="{593E2D45-F228-4CCC-A4D2-32B372039925}"/>
    <cellStyle name="Millares [0] 2 4 2 3 2" xfId="24162" xr:uid="{E012FB22-3765-41B9-A09A-5D8E58AB246A}"/>
    <cellStyle name="Millares [0] 2 4 2 4" xfId="17695" xr:uid="{34BA98C2-63D7-4357-923E-DFB6E6F64243}"/>
    <cellStyle name="Millares [0] 2 4 3" xfId="4169" xr:uid="{716AD151-C022-4469-BCAE-392E030DD069}"/>
    <cellStyle name="Millares [0] 2 4 3 2" xfId="6806" xr:uid="{C246D859-38D5-4A7F-A38B-732EEE382BD8}"/>
    <cellStyle name="Millares [0] 2 4 3 2 2" xfId="13117" xr:uid="{6513C3D0-F24A-4440-9BCB-B2E3BCD2AD99}"/>
    <cellStyle name="Millares [0] 2 4 3 2 2 2" xfId="28225" xr:uid="{ACF253F2-F816-479E-B570-8226CD222257}"/>
    <cellStyle name="Millares [0] 2 4 3 2 3" xfId="21914" xr:uid="{FF9CDF18-E7A4-4862-B7A3-56EC9C859FF9}"/>
    <cellStyle name="Millares [0] 2 4 3 3" xfId="10551" xr:uid="{76D2EA09-F016-48DE-AC83-9081D83B7ADF}"/>
    <cellStyle name="Millares [0] 2 4 3 3 2" xfId="25659" xr:uid="{0E2943A0-68C3-45E9-98E1-A9EC7FA78D2F}"/>
    <cellStyle name="Millares [0] 2 4 3 4" xfId="19277" xr:uid="{F2184A62-998B-4708-9837-4D25D0B76044}"/>
    <cellStyle name="Millares [0] 2 4 4" xfId="4734" xr:uid="{3D04FA00-F339-4EB3-85AC-AE321253B2F2}"/>
    <cellStyle name="Millares [0] 2 4 4 2" xfId="11116" xr:uid="{F01E1DC0-4C73-4748-9689-2A2174C5369F}"/>
    <cellStyle name="Millares [0] 2 4 4 2 2" xfId="26224" xr:uid="{2570FF68-0E7F-41CC-A3D9-5E92CF31C5EC}"/>
    <cellStyle name="Millares [0] 2 4 4 3" xfId="19842" xr:uid="{42286391-1B47-4499-9CC5-F9567B8FF114}"/>
    <cellStyle name="Millares [0] 2 4 5" xfId="8595" xr:uid="{ED113BFA-6EAC-42BA-801E-437B11E0DA43}"/>
    <cellStyle name="Millares [0] 2 4 5 2" xfId="23703" xr:uid="{38E11655-AAE2-4A48-A8C2-871E30F0F2B9}"/>
    <cellStyle name="Millares [0] 2 4 6" xfId="17322" xr:uid="{F88357CD-AB7A-4A62-B8B2-8D6768E31CF4}"/>
    <cellStyle name="Millares [0] 2 5" xfId="2168" xr:uid="{57F2851A-9145-44EC-A220-FA1F74AAF8AD}"/>
    <cellStyle name="Millares [0] 2 5 2" xfId="2657" xr:uid="{CB22C794-2283-4B9A-9B0C-4AB4D1834D0A}"/>
    <cellStyle name="Millares [0] 2 5 2 2" xfId="5294" xr:uid="{35FDEAE7-C8BE-4240-A80B-09EDE1AA0635}"/>
    <cellStyle name="Millares [0] 2 5 2 2 2" xfId="11658" xr:uid="{9A0682C6-6FCF-42F5-B00E-675F0A471CA2}"/>
    <cellStyle name="Millares [0] 2 5 2 2 2 2" xfId="26766" xr:uid="{8865323F-A2C1-4C17-8B8D-53E31433B567}"/>
    <cellStyle name="Millares [0] 2 5 2 2 3" xfId="20402" xr:uid="{07F291A9-EE46-471D-9999-FFDDE3BE6EBC}"/>
    <cellStyle name="Millares [0] 2 5 2 3" xfId="9124" xr:uid="{DFF2F2F5-DCE0-4179-AC63-A085822C8D17}"/>
    <cellStyle name="Millares [0] 2 5 2 3 2" xfId="24232" xr:uid="{9E34FC4A-8339-47E7-A30C-330BA9DF24EC}"/>
    <cellStyle name="Millares [0] 2 5 2 4" xfId="17765" xr:uid="{7C4F4426-677E-4DF3-AB96-1B224AAF3578}"/>
    <cellStyle name="Millares [0] 2 5 3" xfId="4240" xr:uid="{E40E18FE-0083-441D-9984-9FBD7CB79E60}"/>
    <cellStyle name="Millares [0] 2 5 3 2" xfId="6877" xr:uid="{50F7E7D8-0F2C-4A25-B06C-FBA9E529FD3E}"/>
    <cellStyle name="Millares [0] 2 5 3 2 2" xfId="13188" xr:uid="{61900C1E-1EA8-49CD-BC69-EBEBE193A773}"/>
    <cellStyle name="Millares [0] 2 5 3 2 2 2" xfId="28296" xr:uid="{8DF4BF2F-4AA7-4AA3-A25B-1183BDF40F67}"/>
    <cellStyle name="Millares [0] 2 5 3 2 3" xfId="21985" xr:uid="{C18ACD1F-4079-466E-9892-238346E97DFF}"/>
    <cellStyle name="Millares [0] 2 5 3 3" xfId="10622" xr:uid="{4AFA2265-4E47-4B45-B732-1C8493561A40}"/>
    <cellStyle name="Millares [0] 2 5 3 3 2" xfId="25730" xr:uid="{0BF647C9-F4C9-434D-BE46-C27D8221D03D}"/>
    <cellStyle name="Millares [0] 2 5 3 4" xfId="19348" xr:uid="{09D0BB43-DFB9-40E8-9ED7-541CD0E60EFD}"/>
    <cellStyle name="Millares [0] 2 5 4" xfId="4805" xr:uid="{59ABB430-D882-40D5-B04D-34CF94918084}"/>
    <cellStyle name="Millares [0] 2 5 4 2" xfId="11187" xr:uid="{69CC2501-ED39-4A01-8902-13B53BDF5176}"/>
    <cellStyle name="Millares [0] 2 5 4 2 2" xfId="26295" xr:uid="{757E48C4-F6F9-4EE8-AC19-F0244E349C9D}"/>
    <cellStyle name="Millares [0] 2 5 4 3" xfId="19913" xr:uid="{C9EDBA85-DD93-4EC2-9145-BF7EA94B1A0A}"/>
    <cellStyle name="Millares [0] 2 5 5" xfId="8666" xr:uid="{EF7703FA-8088-4562-A1D6-D584F94D2F7A}"/>
    <cellStyle name="Millares [0] 2 5 5 2" xfId="23774" xr:uid="{AA5EBA0E-3926-4967-A386-BBCBDE1BBA90}"/>
    <cellStyle name="Millares [0] 2 5 6" xfId="17393" xr:uid="{93052264-6DD2-43D2-9450-22B99EF3E2B4}"/>
    <cellStyle name="Millares [0] 2 6" xfId="2174" xr:uid="{1A02E099-F3E0-4B04-BCE9-6A27A5E4234D}"/>
    <cellStyle name="Millares [0] 2 6 2" xfId="4811" xr:uid="{6035C93E-E293-471A-BAE0-D506FF08B761}"/>
    <cellStyle name="Millares [0] 2 6 2 2" xfId="11193" xr:uid="{B2865793-A49C-49D3-A829-C4208BB228C5}"/>
    <cellStyle name="Millares [0] 2 6 2 2 2" xfId="26301" xr:uid="{B5F73B8B-E6DD-4754-8E9C-73A68CD91CD5}"/>
    <cellStyle name="Millares [0] 2 6 2 3" xfId="19919" xr:uid="{6059D2D1-3A67-4D4A-8650-4C1FCDA09EF9}"/>
    <cellStyle name="Millares [0] 2 6 3" xfId="8672" xr:uid="{8109A4F7-C0C0-4518-A9B3-65C441B620B2}"/>
    <cellStyle name="Millares [0] 2 6 3 2" xfId="23780" xr:uid="{5305601D-4B46-49A6-904F-1F7DB5CB3BD3}"/>
    <cellStyle name="Millares [0] 2 6 4" xfId="17399" xr:uid="{A2665C17-0FF9-4302-A9D8-D4277CBD2088}"/>
    <cellStyle name="Millares [0] 2 7" xfId="2288" xr:uid="{F61487B7-E7B8-4556-94D8-5307BC9E15C3}"/>
    <cellStyle name="Millares [0] 2 7 2" xfId="4925" xr:uid="{8EC5D159-1727-4E6E-9E00-850FDEDE8E35}"/>
    <cellStyle name="Millares [0] 2 7 2 2" xfId="11289" xr:uid="{21607BFD-8031-4C2B-BBE9-D236C31E2CB9}"/>
    <cellStyle name="Millares [0] 2 7 2 2 2" xfId="26397" xr:uid="{C14643E8-6954-4121-96CF-347FD043C2D8}"/>
    <cellStyle name="Millares [0] 2 7 2 3" xfId="20033" xr:uid="{31D74B0D-D0F3-40B6-BBCE-AE625A892E1A}"/>
    <cellStyle name="Millares [0] 2 7 3" xfId="8755" xr:uid="{94ED9C64-26B7-462C-83EC-CA24A03594FF}"/>
    <cellStyle name="Millares [0] 2 7 3 2" xfId="23863" xr:uid="{8EC2A7E3-BD2E-458B-B0D8-2AD04A6E75A7}"/>
    <cellStyle name="Millares [0] 2 7 4" xfId="17513" xr:uid="{D3575AC7-C88F-40B7-9073-819121B1EE8B}"/>
    <cellStyle name="Millares [0] 2 8" xfId="3858" xr:uid="{76D861B7-1B01-4DC4-9D7F-DA7463FF8581}"/>
    <cellStyle name="Millares [0] 2 8 2" xfId="6495" xr:uid="{C8AD342F-7F0C-4909-B0E7-6FE8970A1B53}"/>
    <cellStyle name="Millares [0] 2 8 2 2" xfId="12806" xr:uid="{9F68D742-F861-4E1F-882A-3788B21225C7}"/>
    <cellStyle name="Millares [0] 2 8 2 2 2" xfId="27914" xr:uid="{5838A871-8EB8-450B-82CC-25758C9DF7DA}"/>
    <cellStyle name="Millares [0] 2 8 2 3" xfId="21603" xr:uid="{161701F9-8909-4026-AAB9-3BA763E32CC1}"/>
    <cellStyle name="Millares [0] 2 8 3" xfId="10240" xr:uid="{7965C907-BB21-47DC-9903-16949815C86D}"/>
    <cellStyle name="Millares [0] 2 8 3 2" xfId="25348" xr:uid="{801C43AB-13F5-47C7-8451-2ABEA1F1633A}"/>
    <cellStyle name="Millares [0] 2 8 4" xfId="18966" xr:uid="{4A5FF86E-60A3-440C-A554-7F4F6B90CFBF}"/>
    <cellStyle name="Millares [0] 2 9" xfId="4399" xr:uid="{45A92A14-CD6B-41DF-AB7E-268511126C74}"/>
    <cellStyle name="Millares [0] 2 9 2" xfId="7036" xr:uid="{4E686D9F-0A7C-4801-9F00-E0C84D5E3E34}"/>
    <cellStyle name="Millares [0] 2 9 2 2" xfId="13347" xr:uid="{0882B61F-D2FD-4CCC-B9F5-B820FB499778}"/>
    <cellStyle name="Millares [0] 2 9 2 2 2" xfId="28455" xr:uid="{9FE710AE-E3AB-48FF-8F65-D92D8EA64693}"/>
    <cellStyle name="Millares [0] 2 9 2 3" xfId="22144" xr:uid="{83A4CA5D-4C66-4B8E-81C2-E88273B827DE}"/>
    <cellStyle name="Millares [0] 2 9 3" xfId="10781" xr:uid="{03FAC423-8B76-454F-A7C2-1C02884A340E}"/>
    <cellStyle name="Millares [0] 2 9 3 2" xfId="25889" xr:uid="{E75240C6-5316-40BA-8F2B-2C56A846BBAE}"/>
    <cellStyle name="Millares [0] 2 9 4" xfId="19507" xr:uid="{067ACD7C-5062-4F80-97D1-87E3423F09D1}"/>
    <cellStyle name="Millares 10" xfId="1876" xr:uid="{4306D1E3-7857-4F5B-935C-8085FDF1BC1F}"/>
    <cellStyle name="Millares 10 2" xfId="2436" xr:uid="{C83738F0-6EAE-48AE-B6E4-9014CEF8F9FE}"/>
    <cellStyle name="Millares 10 2 2" xfId="5073" xr:uid="{47085269-1102-4AA6-AE5C-2DB08B1C8319}"/>
    <cellStyle name="Millares 10 2 2 2" xfId="11437" xr:uid="{96F03E35-DBEB-4394-A7C2-882C4EE79C43}"/>
    <cellStyle name="Millares 10 2 2 2 2" xfId="26545" xr:uid="{2EC6CD62-7FDA-4488-9DD5-58990F33141B}"/>
    <cellStyle name="Millares 10 2 2 3" xfId="20181" xr:uid="{72B68015-55A3-4133-88AE-FD1F3C5BAC9F}"/>
    <cellStyle name="Millares 10 2 3" xfId="8903" xr:uid="{AC2AF604-446A-4590-B607-A033BB20B17C}"/>
    <cellStyle name="Millares 10 2 3 2" xfId="24011" xr:uid="{2D614BCF-CA18-47B3-AC65-B07038C3F459}"/>
    <cellStyle name="Millares 10 2 4" xfId="17610" xr:uid="{48172A02-5966-4442-BB16-F6FF2FD1E834}"/>
    <cellStyle name="Millares 10 3" xfId="3948" xr:uid="{C6ACBC1B-E492-4713-9DBD-7208FFCD9A73}"/>
    <cellStyle name="Millares 10 3 2" xfId="6585" xr:uid="{86DA9015-07B7-4485-B433-4B9B96D586A9}"/>
    <cellStyle name="Millares 10 3 2 2" xfId="12896" xr:uid="{452933F1-C0D7-4A5A-B984-C82A582B4832}"/>
    <cellStyle name="Millares 10 3 2 2 2" xfId="28004" xr:uid="{7FD0CCAC-27E0-4EC3-A4ED-93170A2F0345}"/>
    <cellStyle name="Millares 10 3 2 3" xfId="21693" xr:uid="{0385848F-9690-46A0-A5CC-C7E46EDE0A35}"/>
    <cellStyle name="Millares 10 3 3" xfId="10330" xr:uid="{DBE8164C-82B4-4EDF-A4F4-D01583F23393}"/>
    <cellStyle name="Millares 10 3 3 2" xfId="25438" xr:uid="{019C3629-E8BB-4765-8826-098C7449AAEC}"/>
    <cellStyle name="Millares 10 3 4" xfId="19056" xr:uid="{F416D232-D3D4-4187-9F53-DFE835EC102A}"/>
    <cellStyle name="Millares 10 4" xfId="4513" xr:uid="{B7264FA9-2359-46C4-B89A-6341545401BE}"/>
    <cellStyle name="Millares 10 4 2" xfId="10895" xr:uid="{29BA6E69-9FAA-495B-B333-BD303F452113}"/>
    <cellStyle name="Millares 10 4 2 2" xfId="26003" xr:uid="{29C85A8D-B01B-4763-AA86-224EF6535182}"/>
    <cellStyle name="Millares 10 4 3" xfId="19621" xr:uid="{DE10A052-EB01-4777-B2D4-7F4FC9379848}"/>
    <cellStyle name="Millares 10 5" xfId="8377" xr:uid="{0847C2A6-B6EB-4E0D-AF53-52B385D01BC7}"/>
    <cellStyle name="Millares 10 5 2" xfId="23485" xr:uid="{53C5984F-C071-4A83-9F3F-8AD2797F1959}"/>
    <cellStyle name="Millares 10 6" xfId="17101" xr:uid="{C8B556F0-0F28-4A74-B5BF-C1508717DFB4}"/>
    <cellStyle name="Millares 11" xfId="1806" xr:uid="{4EC1FB4E-76E9-43C2-B85B-8A204145DA5B}"/>
    <cellStyle name="Millares 11 2" xfId="2366" xr:uid="{326837A8-71B0-45FE-8341-567A84EEBB7D}"/>
    <cellStyle name="Millares 11 2 2" xfId="5003" xr:uid="{1E124C93-D871-43C5-BC94-5B47491F2719}"/>
    <cellStyle name="Millares 11 2 2 2" xfId="11367" xr:uid="{3731A591-7A39-47BA-AA4E-A6E82D30CC3A}"/>
    <cellStyle name="Millares 11 2 2 2 2" xfId="26475" xr:uid="{5289BEBD-771C-4CCA-8211-28AF4EB34F72}"/>
    <cellStyle name="Millares 11 2 2 3" xfId="20111" xr:uid="{E95D107B-3206-48F3-8432-A4F0A5DC0449}"/>
    <cellStyle name="Millares 11 2 3" xfId="8833" xr:uid="{EE9FAF82-9185-4531-8267-9003987AD4BB}"/>
    <cellStyle name="Millares 11 2 3 2" xfId="23941" xr:uid="{B02D1CBD-21BC-4E0E-B8B3-A5551F16A28F}"/>
    <cellStyle name="Millares 11 2 4" xfId="17574" xr:uid="{21882951-1F33-472E-B254-823E9EE96358}"/>
    <cellStyle name="Millares 11 3" xfId="3878" xr:uid="{DC0D9A2A-21FE-47E4-A647-01CCD79BDA23}"/>
    <cellStyle name="Millares 11 3 2" xfId="6515" xr:uid="{73EA535E-A1D8-449E-970D-9C4C14686C4A}"/>
    <cellStyle name="Millares 11 3 2 2" xfId="12826" xr:uid="{3E8FCF12-FFB2-4B91-ACF7-E4FCD893BA2C}"/>
    <cellStyle name="Millares 11 3 2 2 2" xfId="27934" xr:uid="{9E4C871A-1DC8-40E5-8002-90381BB368BA}"/>
    <cellStyle name="Millares 11 3 2 3" xfId="21623" xr:uid="{ECB494A2-86E9-4514-8929-4E823DF53083}"/>
    <cellStyle name="Millares 11 3 3" xfId="10260" xr:uid="{B254D5EB-87C0-4E3C-AA47-48B16FA9AB3C}"/>
    <cellStyle name="Millares 11 3 3 2" xfId="25368" xr:uid="{2A7503A3-359A-411F-AD6A-45846804F8DA}"/>
    <cellStyle name="Millares 11 3 4" xfId="18986" xr:uid="{DE237D3B-0888-4F21-A1DF-F1A020100552}"/>
    <cellStyle name="Millares 11 4" xfId="4443" xr:uid="{C4659650-F2DA-4888-8A62-4008E387C67A}"/>
    <cellStyle name="Millares 11 4 2" xfId="10825" xr:uid="{E86BD208-7F1D-4D1E-B4BD-D91E24A23F86}"/>
    <cellStyle name="Millares 11 4 2 2" xfId="25933" xr:uid="{9CD3BBC2-1678-43C3-948D-7BEED0CF3C13}"/>
    <cellStyle name="Millares 11 4 3" xfId="19551" xr:uid="{1DD2108B-8E3D-44DC-8B4E-E3AEB4C540EF}"/>
    <cellStyle name="Millares 11 5" xfId="8307" xr:uid="{CD50F281-6920-433D-B8F3-39C045AFEA98}"/>
    <cellStyle name="Millares 11 5 2" xfId="23415" xr:uid="{B068B334-447A-441E-A461-6941385D51E0}"/>
    <cellStyle name="Millares 11 6" xfId="17031" xr:uid="{0791BCFA-AD7A-4E75-9F91-222350CD3CE6}"/>
    <cellStyle name="Millares 12" xfId="1875" xr:uid="{04A79E91-42BB-406F-8B04-B66C23F441D7}"/>
    <cellStyle name="Millares 12 2" xfId="2435" xr:uid="{08CD7A51-3459-4576-A421-45E652E875A1}"/>
    <cellStyle name="Millares 12 2 2" xfId="5072" xr:uid="{225E98AA-A723-462F-AA10-1E2FA4590989}"/>
    <cellStyle name="Millares 12 2 2 2" xfId="11436" xr:uid="{0DC80863-9EA6-426E-BD33-6E9030864816}"/>
    <cellStyle name="Millares 12 2 2 2 2" xfId="26544" xr:uid="{A84D971B-4F08-49E1-A044-20F392A4E4DE}"/>
    <cellStyle name="Millares 12 2 2 3" xfId="20180" xr:uid="{2F8C9070-04F1-4BF8-B851-AE35B913C396}"/>
    <cellStyle name="Millares 12 2 3" xfId="8902" xr:uid="{134F00A1-86F1-4C13-AFF9-2AD0B2B32F0E}"/>
    <cellStyle name="Millares 12 2 3 2" xfId="24010" xr:uid="{F087CB16-5E97-4397-A192-D83A59DE3BC8}"/>
    <cellStyle name="Millares 12 2 4" xfId="17609" xr:uid="{82706285-B4A0-4A96-B13E-32981FE3FE2F}"/>
    <cellStyle name="Millares 12 3" xfId="3947" xr:uid="{C3417521-8A90-4015-9EDD-FF4C6D1F8479}"/>
    <cellStyle name="Millares 12 3 2" xfId="6584" xr:uid="{1EA37747-5763-43C0-A043-41E27F47EFB9}"/>
    <cellStyle name="Millares 12 3 2 2" xfId="12895" xr:uid="{8C4EADED-184D-452C-BB8D-33300D75348C}"/>
    <cellStyle name="Millares 12 3 2 2 2" xfId="28003" xr:uid="{76594715-90C0-43C9-8C0C-82C130A4B851}"/>
    <cellStyle name="Millares 12 3 2 3" xfId="21692" xr:uid="{DDDB8CA1-1E09-404A-A0EA-DEA792F47CFF}"/>
    <cellStyle name="Millares 12 3 3" xfId="10329" xr:uid="{AB8A7B2B-32E5-4988-ACFE-257DDF4A8A3E}"/>
    <cellStyle name="Millares 12 3 3 2" xfId="25437" xr:uid="{151D5061-2FB7-4AC4-A407-5CB5A512BC22}"/>
    <cellStyle name="Millares 12 3 4" xfId="19055" xr:uid="{32E8375B-4A61-4BAF-981B-43CD2F17BFEB}"/>
    <cellStyle name="Millares 12 4" xfId="4512" xr:uid="{65731389-2957-41D6-80D5-6D22937C1442}"/>
    <cellStyle name="Millares 12 4 2" xfId="10894" xr:uid="{B04C9AE9-24D1-431F-8218-36A046A48CBC}"/>
    <cellStyle name="Millares 12 4 2 2" xfId="26002" xr:uid="{5D7379BD-5C56-4391-9C05-C2DE021424D6}"/>
    <cellStyle name="Millares 12 4 3" xfId="19620" xr:uid="{80CC163F-412D-44AC-B1C7-C9765AB81C7C}"/>
    <cellStyle name="Millares 12 5" xfId="8376" xr:uid="{CE0AFD78-E8AA-43C2-88DF-D6CC9054758D}"/>
    <cellStyle name="Millares 12 5 2" xfId="23484" xr:uid="{37AA6384-624A-4139-94BE-91B2AF7C8E1C}"/>
    <cellStyle name="Millares 12 6" xfId="17100" xr:uid="{9FA232A6-80EE-4749-88FE-2D7FADB3D0E0}"/>
    <cellStyle name="Millares 13" xfId="2096" xr:uid="{6E1E7162-6A60-4675-90B9-84842682C10E}"/>
    <cellStyle name="Millares 13 2" xfId="2586" xr:uid="{49128C42-DF17-46A8-975C-984872C0874E}"/>
    <cellStyle name="Millares 13 2 2" xfId="5223" xr:uid="{84F53C84-AE88-45FC-90D1-305D108C83B7}"/>
    <cellStyle name="Millares 13 2 2 2" xfId="11587" xr:uid="{56E2785C-1997-4097-80BB-75DA3C62F7CD}"/>
    <cellStyle name="Millares 13 2 2 2 2" xfId="26695" xr:uid="{CABE391B-7AE0-4AB9-871F-D1D5AC8D4E31}"/>
    <cellStyle name="Millares 13 2 2 3" xfId="20331" xr:uid="{25BF1E26-443F-4446-99A9-927B0A76D5CB}"/>
    <cellStyle name="Millares 13 2 3" xfId="9053" xr:uid="{4167D4DD-4691-4DC3-AE83-5FEDDE986538}"/>
    <cellStyle name="Millares 13 2 3 2" xfId="24161" xr:uid="{8B9378CE-D852-4159-974F-6D31484A754A}"/>
    <cellStyle name="Millares 13 2 4" xfId="17694" xr:uid="{41FE4AF4-69BE-4F9E-8410-6580FDE87815}"/>
    <cellStyle name="Millares 13 3" xfId="4168" xr:uid="{32E0BF30-C733-48B8-A595-84BA40388F38}"/>
    <cellStyle name="Millares 13 3 2" xfId="6805" xr:uid="{03E4ADD3-96C5-4271-9B79-EFEA22826C7D}"/>
    <cellStyle name="Millares 13 3 2 2" xfId="13116" xr:uid="{8942A87B-B78D-4149-A6D5-D8276D6123ED}"/>
    <cellStyle name="Millares 13 3 2 2 2" xfId="28224" xr:uid="{8DE3CF21-EDA9-47AB-BF8E-10EADC5BC72E}"/>
    <cellStyle name="Millares 13 3 2 3" xfId="21913" xr:uid="{FAC4D0A3-7362-4AA5-BECE-FA392ADE4EDC}"/>
    <cellStyle name="Millares 13 3 3" xfId="10550" xr:uid="{E7778149-2227-4D66-B3B1-7E7FE15956B9}"/>
    <cellStyle name="Millares 13 3 3 2" xfId="25658" xr:uid="{877208E5-D320-44D0-B0DC-91E959750B69}"/>
    <cellStyle name="Millares 13 3 4" xfId="19276" xr:uid="{41F26CC0-A70A-4249-BEC1-8C7A0A99C980}"/>
    <cellStyle name="Millares 13 4" xfId="4733" xr:uid="{4500B606-F8E2-4F60-9866-819011C998A1}"/>
    <cellStyle name="Millares 13 4 2" xfId="11115" xr:uid="{2F91B435-8799-42AE-8606-5FACCDB46D1D}"/>
    <cellStyle name="Millares 13 4 2 2" xfId="26223" xr:uid="{AC512BD1-15B5-404E-8ECF-913D0C967B21}"/>
    <cellStyle name="Millares 13 4 3" xfId="19841" xr:uid="{6D8A0539-C490-40BF-8571-18C38EF2453D}"/>
    <cellStyle name="Millares 13 5" xfId="8594" xr:uid="{8F95E200-9999-4E95-A99B-1B6DDA72CA82}"/>
    <cellStyle name="Millares 13 5 2" xfId="23702" xr:uid="{8C9B5CEF-6187-410F-9541-4149BBA028BE}"/>
    <cellStyle name="Millares 13 6" xfId="17321" xr:uid="{1C0737AB-A929-42D4-812E-E3D8FC3B8514}"/>
    <cellStyle name="Millares 14" xfId="2026" xr:uid="{4876762E-2311-47CF-B85D-3C5DE9DC38DB}"/>
    <cellStyle name="Millares 14 2" xfId="2550" xr:uid="{6256FE9F-8C80-45E5-925B-9253E3FD364F}"/>
    <cellStyle name="Millares 14 2 2" xfId="5187" xr:uid="{97893890-996B-432B-A99B-35C326F26D62}"/>
    <cellStyle name="Millares 14 2 2 2" xfId="11551" xr:uid="{A84A50AA-C80E-4E1D-94E4-33EBC957F74D}"/>
    <cellStyle name="Millares 14 2 2 2 2" xfId="26659" xr:uid="{259587AE-0876-4074-91E5-DB28D3CE6846}"/>
    <cellStyle name="Millares 14 2 2 3" xfId="20295" xr:uid="{EF6B338D-7601-4E56-A9FC-C05DE2E14738}"/>
    <cellStyle name="Millares 14 2 3" xfId="9017" xr:uid="{EBDAAAB4-61ED-4035-B87D-D47D9F248EBB}"/>
    <cellStyle name="Millares 14 2 3 2" xfId="24125" xr:uid="{8F7C4A49-731B-4983-8154-C51569C9BA0F}"/>
    <cellStyle name="Millares 14 2 4" xfId="17658" xr:uid="{C6873166-0003-4FD3-847A-A1B01AA2B050}"/>
    <cellStyle name="Millares 14 3" xfId="4098" xr:uid="{7F91B246-C15C-48CC-B219-666AFE764B59}"/>
    <cellStyle name="Millares 14 3 2" xfId="6735" xr:uid="{7A9D44A5-8330-438F-9220-CCB3CFD8625C}"/>
    <cellStyle name="Millares 14 3 2 2" xfId="13046" xr:uid="{0117DA0E-A916-4779-A874-16B10A62B2EF}"/>
    <cellStyle name="Millares 14 3 2 2 2" xfId="28154" xr:uid="{5DB9EC1A-D812-420D-B6D2-B6AE6EB5642E}"/>
    <cellStyle name="Millares 14 3 2 3" xfId="21843" xr:uid="{33540EAF-E49E-4E3D-80F4-855C8999D225}"/>
    <cellStyle name="Millares 14 3 3" xfId="10480" xr:uid="{1EA00DA0-62E9-4239-B098-AA629518BC5C}"/>
    <cellStyle name="Millares 14 3 3 2" xfId="25588" xr:uid="{1AE0647C-F06D-480B-BDFB-65EE9892CB35}"/>
    <cellStyle name="Millares 14 3 4" xfId="19206" xr:uid="{46AAE62D-DC61-4647-9328-5AEF5920137C}"/>
    <cellStyle name="Millares 14 4" xfId="4663" xr:uid="{F718E059-606D-48D3-AEAB-837C023C401F}"/>
    <cellStyle name="Millares 14 4 2" xfId="11045" xr:uid="{B5356B52-C9CE-4A60-BB13-A2F9ABD25132}"/>
    <cellStyle name="Millares 14 4 2 2" xfId="26153" xr:uid="{64F000CC-BEC5-4DA6-9509-AC963507E52D}"/>
    <cellStyle name="Millares 14 4 3" xfId="19771" xr:uid="{5A588B1D-5BA5-40FF-B8F6-3AEE3CE281BA}"/>
    <cellStyle name="Millares 14 5" xfId="8524" xr:uid="{F6CF1FD6-4CBB-4A9D-A03C-58E750DB7F2E}"/>
    <cellStyle name="Millares 14 5 2" xfId="23632" xr:uid="{99A2A5ED-06D4-494A-B107-B87C70B3BA1C}"/>
    <cellStyle name="Millares 14 6" xfId="17251" xr:uid="{18A1EA02-D6A5-4944-B6CF-81247B44B58A}"/>
    <cellStyle name="Millares 15" xfId="2095" xr:uid="{6BAF4E14-4767-4B6B-AF95-24F2D448B830}"/>
    <cellStyle name="Millares 15 2" xfId="2585" xr:uid="{2C623EF8-EE26-48E8-9B2D-AAAE312B0FCA}"/>
    <cellStyle name="Millares 15 2 2" xfId="5222" xr:uid="{96A05F0B-DCB2-493B-B04B-CDB615525B34}"/>
    <cellStyle name="Millares 15 2 2 2" xfId="11586" xr:uid="{70E6E925-5C65-452F-9FC8-DD56A694DEA0}"/>
    <cellStyle name="Millares 15 2 2 2 2" xfId="26694" xr:uid="{7544683C-10A7-4E7E-B3D6-F9A54C8AA0AF}"/>
    <cellStyle name="Millares 15 2 2 3" xfId="20330" xr:uid="{D60A4988-3B80-4CD2-A93F-3C93B409D7C4}"/>
    <cellStyle name="Millares 15 2 3" xfId="9052" xr:uid="{6AF5D99B-D6A9-443C-9747-A5014B63B803}"/>
    <cellStyle name="Millares 15 2 3 2" xfId="24160" xr:uid="{65BD3D89-5C0A-42E5-B9FC-705F5CCEBC3B}"/>
    <cellStyle name="Millares 15 2 4" xfId="17693" xr:uid="{708672E5-CF57-495C-9DDA-4533950C17F8}"/>
    <cellStyle name="Millares 15 3" xfId="4167" xr:uid="{21348ACA-434B-4546-9FE5-2A886FDC3818}"/>
    <cellStyle name="Millares 15 3 2" xfId="6804" xr:uid="{A6419938-DDBB-4406-B4CF-D18E7974087E}"/>
    <cellStyle name="Millares 15 3 2 2" xfId="13115" xr:uid="{1766A779-F8FA-413B-BA1D-510EA2BF3818}"/>
    <cellStyle name="Millares 15 3 2 2 2" xfId="28223" xr:uid="{B94CD192-92CB-46FA-8BA3-D4B596FC309E}"/>
    <cellStyle name="Millares 15 3 2 3" xfId="21912" xr:uid="{BBC64CC9-B1B2-4395-BF12-057FB0EF365D}"/>
    <cellStyle name="Millares 15 3 3" xfId="10549" xr:uid="{0F537311-6DBE-4A38-89A3-BFBAE33AD8AA}"/>
    <cellStyle name="Millares 15 3 3 2" xfId="25657" xr:uid="{22C60FD5-88EB-42B7-824A-7660350DBCF1}"/>
    <cellStyle name="Millares 15 3 4" xfId="19275" xr:uid="{5CA88D1C-9728-40D6-8D2E-C422440EB8FA}"/>
    <cellStyle name="Millares 15 4" xfId="4732" xr:uid="{9B896F62-C152-4862-A1FA-2690767D8104}"/>
    <cellStyle name="Millares 15 4 2" xfId="11114" xr:uid="{B360769B-F402-4A5F-BE16-997991C9496F}"/>
    <cellStyle name="Millares 15 4 2 2" xfId="26222" xr:uid="{61D4FCD4-8488-4564-88BC-254637A88073}"/>
    <cellStyle name="Millares 15 4 3" xfId="19840" xr:uid="{55D9116A-DB4A-434E-AAA3-F2CFF86CA4A0}"/>
    <cellStyle name="Millares 15 5" xfId="8593" xr:uid="{DDC385B1-AD59-42CF-B5A2-27D056499F6C}"/>
    <cellStyle name="Millares 15 5 2" xfId="23701" xr:uid="{5738D7DA-4E1A-4FF2-89E1-3F73559883E7}"/>
    <cellStyle name="Millares 15 6" xfId="17320" xr:uid="{F8D03BC5-4209-40DF-8F98-75DAAC125B11}"/>
    <cellStyle name="Millares 16" xfId="2025" xr:uid="{41C5E3F3-1A29-421F-9A1F-A1E4588D136B}"/>
    <cellStyle name="Millares 16 2" xfId="2549" xr:uid="{4DE0B0FD-2472-4933-A2B1-77B985F18A62}"/>
    <cellStyle name="Millares 16 2 2" xfId="5186" xr:uid="{CB005667-FA4F-4D98-8D61-A9A39254495F}"/>
    <cellStyle name="Millares 16 2 2 2" xfId="11550" xr:uid="{88881547-243E-4B14-8E6F-A89BFFCC3C7E}"/>
    <cellStyle name="Millares 16 2 2 2 2" xfId="26658" xr:uid="{811D3603-B1F2-4000-8B90-EA6DC7B5E8CA}"/>
    <cellStyle name="Millares 16 2 2 3" xfId="20294" xr:uid="{44B2B045-3DE3-4048-881F-A73C32542694}"/>
    <cellStyle name="Millares 16 2 3" xfId="9016" xr:uid="{85200F7A-E178-492E-983B-6631356DD1C9}"/>
    <cellStyle name="Millares 16 2 3 2" xfId="24124" xr:uid="{702CD5DD-78E6-4BD3-900B-8AEA1B015A9C}"/>
    <cellStyle name="Millares 16 2 4" xfId="17657" xr:uid="{BF68E0F3-59D2-45AB-83E0-144976D7D6F6}"/>
    <cellStyle name="Millares 16 3" xfId="4097" xr:uid="{EAFD7023-CD63-482C-B34D-D91E55B93A8B}"/>
    <cellStyle name="Millares 16 3 2" xfId="6734" xr:uid="{45F60A1D-404C-405C-B6D4-5600D63D18F4}"/>
    <cellStyle name="Millares 16 3 2 2" xfId="13045" xr:uid="{B896D8DE-0B4F-4857-90F0-DC7E123356F8}"/>
    <cellStyle name="Millares 16 3 2 2 2" xfId="28153" xr:uid="{1F2E6961-ED4D-40D1-8689-3FE49CA9372C}"/>
    <cellStyle name="Millares 16 3 2 3" xfId="21842" xr:uid="{E17E62FB-AB37-4BA6-B90A-AC153703317C}"/>
    <cellStyle name="Millares 16 3 3" xfId="10479" xr:uid="{643B5720-7C57-4B2F-9E28-CAF934D553C8}"/>
    <cellStyle name="Millares 16 3 3 2" xfId="25587" xr:uid="{7193CAB0-CFD6-451F-882F-A02F808C49AD}"/>
    <cellStyle name="Millares 16 3 4" xfId="19205" xr:uid="{59015D70-1AAC-4E81-8839-591C50F01237}"/>
    <cellStyle name="Millares 16 4" xfId="4662" xr:uid="{7E6213A6-3BD6-41BD-8D2A-EC1BCA351D6D}"/>
    <cellStyle name="Millares 16 4 2" xfId="11044" xr:uid="{3B3D5A41-83ED-4AE6-A56F-133BDE41EF9A}"/>
    <cellStyle name="Millares 16 4 2 2" xfId="26152" xr:uid="{5331A166-C2C7-4464-97A2-D3D82B8E1BE0}"/>
    <cellStyle name="Millares 16 4 3" xfId="19770" xr:uid="{7D27BA1E-2082-4AE5-BC4B-0580C3DF0BEB}"/>
    <cellStyle name="Millares 16 5" xfId="8523" xr:uid="{E3B3E752-61E8-431D-B7E8-426670BE3113}"/>
    <cellStyle name="Millares 16 5 2" xfId="23631" xr:uid="{6141B6A6-96A8-4D76-A159-43543A66ED91}"/>
    <cellStyle name="Millares 16 6" xfId="17250" xr:uid="{50C4F76A-C9F5-43C4-9829-E4CF02710254}"/>
    <cellStyle name="Millares 17" xfId="2167" xr:uid="{8FA3820C-A42A-48CA-A09B-036D39336462}"/>
    <cellStyle name="Millares 17 2" xfId="2656" xr:uid="{EEB942CA-F972-4023-B9C5-42278CBD1FC4}"/>
    <cellStyle name="Millares 17 2 2" xfId="5293" xr:uid="{96B03FD4-882C-4702-8396-070EC6CB546D}"/>
    <cellStyle name="Millares 17 2 2 2" xfId="11657" xr:uid="{BB354194-8695-47CC-9553-9C091765DCA4}"/>
    <cellStyle name="Millares 17 2 2 2 2" xfId="26765" xr:uid="{A56AD597-200D-444E-AB60-7956F1273DE3}"/>
    <cellStyle name="Millares 17 2 2 3" xfId="20401" xr:uid="{97BD069C-02A2-4860-B6A8-43FE65567795}"/>
    <cellStyle name="Millares 17 2 3" xfId="9123" xr:uid="{DA0B919F-87CA-4ED3-960B-EF385C42EFA0}"/>
    <cellStyle name="Millares 17 2 3 2" xfId="24231" xr:uid="{5DF5CFDC-2D72-4CF9-8207-7D049CA5A37C}"/>
    <cellStyle name="Millares 17 2 4" xfId="17764" xr:uid="{2237957E-102B-4B6C-803E-D70B8990A7E5}"/>
    <cellStyle name="Millares 17 3" xfId="4239" xr:uid="{EFEB44E4-5223-4644-B5EF-E51C3F80ECE2}"/>
    <cellStyle name="Millares 17 3 2" xfId="6876" xr:uid="{0B818C6C-C939-4468-809B-9EEFBC58141B}"/>
    <cellStyle name="Millares 17 3 2 2" xfId="13187" xr:uid="{3CC3A510-092B-44DA-893C-D7D85C4F612B}"/>
    <cellStyle name="Millares 17 3 2 2 2" xfId="28295" xr:uid="{6EFD25D9-0630-4B83-B555-20A76541DB16}"/>
    <cellStyle name="Millares 17 3 2 3" xfId="21984" xr:uid="{9A377A6F-9B57-4970-904F-6DAB9F54C364}"/>
    <cellStyle name="Millares 17 3 3" xfId="10621" xr:uid="{95E3D185-E5B2-4D56-BE2F-85561221C716}"/>
    <cellStyle name="Millares 17 3 3 2" xfId="25729" xr:uid="{0C949A99-0AF5-42A5-BE61-8BF8E4453608}"/>
    <cellStyle name="Millares 17 3 4" xfId="19347" xr:uid="{5FBD74C0-E399-443B-AC82-A71C78ABF359}"/>
    <cellStyle name="Millares 17 4" xfId="4804" xr:uid="{D6D02059-B7F2-4614-B3BF-38D7489C44EF}"/>
    <cellStyle name="Millares 17 4 2" xfId="11186" xr:uid="{B72AAA5C-34CD-474F-9E82-E5D36B2CB41B}"/>
    <cellStyle name="Millares 17 4 2 2" xfId="26294" xr:uid="{B3AC8E68-A2EC-40C3-9883-EAA5C485823A}"/>
    <cellStyle name="Millares 17 4 3" xfId="19912" xr:uid="{FF29A0AB-DDB8-4755-AF46-8140052E27FE}"/>
    <cellStyle name="Millares 17 5" xfId="8665" xr:uid="{FDBDE244-65C3-463F-8D59-2CEFF2AEF0E9}"/>
    <cellStyle name="Millares 17 5 2" xfId="23773" xr:uid="{8FF087BC-602F-4DCF-9A70-C639CD46D97A}"/>
    <cellStyle name="Millares 17 6" xfId="17392" xr:uid="{5FE16D8F-ED52-413D-93F3-B5AE55A9C540}"/>
    <cellStyle name="Millares 18" xfId="2166" xr:uid="{D1F02BE0-7CCC-4080-AD6E-8AD8A6CF579A}"/>
    <cellStyle name="Millares 18 2" xfId="2655" xr:uid="{51196100-B44A-4214-B54F-5418A7A28D5E}"/>
    <cellStyle name="Millares 18 2 2" xfId="5292" xr:uid="{7F63BDF9-AAE4-41B6-AADE-AC353315AD86}"/>
    <cellStyle name="Millares 18 2 2 2" xfId="11656" xr:uid="{FAC4B2E1-331C-4364-B68E-49B1735C9EBF}"/>
    <cellStyle name="Millares 18 2 2 2 2" xfId="26764" xr:uid="{B397EE80-F604-443C-8C36-1522FC0B27A0}"/>
    <cellStyle name="Millares 18 2 2 3" xfId="20400" xr:uid="{DA4543FB-0332-4A50-9CB8-C127EE4B44C8}"/>
    <cellStyle name="Millares 18 2 3" xfId="9122" xr:uid="{986E4380-C96A-4593-9FFE-9BB0DD10CA74}"/>
    <cellStyle name="Millares 18 2 3 2" xfId="24230" xr:uid="{ED775DE8-C1BA-4E0C-A395-E7E3AA52B4E6}"/>
    <cellStyle name="Millares 18 2 4" xfId="17763" xr:uid="{CFBF6CDF-7E25-49DD-BB64-D888D1FF6474}"/>
    <cellStyle name="Millares 18 3" xfId="4238" xr:uid="{AFAB8712-0921-4369-9B64-3083CFEBDB38}"/>
    <cellStyle name="Millares 18 3 2" xfId="6875" xr:uid="{7A2548F0-A96F-471A-B23A-B0116ED47DA3}"/>
    <cellStyle name="Millares 18 3 2 2" xfId="13186" xr:uid="{C481461D-B294-4147-86DA-815659C6AAB9}"/>
    <cellStyle name="Millares 18 3 2 2 2" xfId="28294" xr:uid="{1F34D977-A601-49FB-9649-419AC979F010}"/>
    <cellStyle name="Millares 18 3 2 3" xfId="21983" xr:uid="{EBEF61EA-D131-4BFC-917A-DE2542633DB6}"/>
    <cellStyle name="Millares 18 3 3" xfId="10620" xr:uid="{21977490-3E28-4AA2-8919-69FC4D595209}"/>
    <cellStyle name="Millares 18 3 3 2" xfId="25728" xr:uid="{2C81CCBD-73F5-4E66-87F7-CBEA08F0549E}"/>
    <cellStyle name="Millares 18 3 4" xfId="19346" xr:uid="{917A182D-D425-4566-B0F8-F794B4B636F3}"/>
    <cellStyle name="Millares 18 4" xfId="4803" xr:uid="{7922E786-D9DE-4334-9C7A-1495EC589783}"/>
    <cellStyle name="Millares 18 4 2" xfId="11185" xr:uid="{03490E9A-72AF-4F08-9854-42686700FADB}"/>
    <cellStyle name="Millares 18 4 2 2" xfId="26293" xr:uid="{2A9F48E7-E3F8-49E8-96AA-346DD3AAC5D0}"/>
    <cellStyle name="Millares 18 4 3" xfId="19911" xr:uid="{FF977674-02F7-4268-96A7-886700CBCCD4}"/>
    <cellStyle name="Millares 18 5" xfId="8664" xr:uid="{83F37298-0387-49FD-8E4C-49E59C401296}"/>
    <cellStyle name="Millares 18 5 2" xfId="23772" xr:uid="{9AD0EA6E-5A52-40B3-80F4-D75329C01C5E}"/>
    <cellStyle name="Millares 18 6" xfId="17391" xr:uid="{9451B288-3B17-4768-9EC8-AEBDFD512877}"/>
    <cellStyle name="Millares 19" xfId="2173" xr:uid="{6543402C-4A7F-4E09-AF62-189C8259A2EA}"/>
    <cellStyle name="Millares 19 2" xfId="4810" xr:uid="{5C100F38-255A-48C1-A6A3-4C3316A87030}"/>
    <cellStyle name="Millares 19 2 2" xfId="11192" xr:uid="{CF296A94-C2BE-41A1-81F8-DA60822D1870}"/>
    <cellStyle name="Millares 19 2 2 2" xfId="26300" xr:uid="{B8324AEC-6550-4E91-AF1C-18E4443D2D2A}"/>
    <cellStyle name="Millares 19 2 3" xfId="19918" xr:uid="{955B0C12-4DE5-4FEB-A586-53E4F9FC2EAD}"/>
    <cellStyle name="Millares 19 3" xfId="8671" xr:uid="{7CEFC548-8C14-4B67-8390-9E27D4F527B5}"/>
    <cellStyle name="Millares 19 3 2" xfId="23779" xr:uid="{9008D85F-C60A-4018-A6A3-1ADA214B4923}"/>
    <cellStyle name="Millares 19 4" xfId="17398" xr:uid="{955C69D7-74CF-426E-8DFD-FF3E86477EDD}"/>
    <cellStyle name="Millares 2" xfId="1253" xr:uid="{00000000-0005-0000-0000-0000E8040000}"/>
    <cellStyle name="Millares 2 10" xfId="1254" xr:uid="{00000000-0005-0000-0000-0000E9040000}"/>
    <cellStyle name="Millares 2 11" xfId="1255" xr:uid="{00000000-0005-0000-0000-0000EA040000}"/>
    <cellStyle name="Millares 2 12" xfId="1256" xr:uid="{00000000-0005-0000-0000-0000EB040000}"/>
    <cellStyle name="Millares 2 13" xfId="1257" xr:uid="{00000000-0005-0000-0000-0000EC040000}"/>
    <cellStyle name="Millares 2 13 2" xfId="1258" xr:uid="{00000000-0005-0000-0000-0000ED040000}"/>
    <cellStyle name="Millares 2 13 2 2" xfId="1259" xr:uid="{00000000-0005-0000-0000-0000EE040000}"/>
    <cellStyle name="Millares 2 13 2 2 2" xfId="1260" xr:uid="{00000000-0005-0000-0000-0000EF040000}"/>
    <cellStyle name="Millares 2 13 2 2 2 2" xfId="1965" xr:uid="{A2780305-6660-4E8A-B685-7B267236C92C}"/>
    <cellStyle name="Millares 2 13 2 2 2 2 2" xfId="2182" xr:uid="{0D7F9281-D7E5-4AA2-B7C9-52CE7E0E0642}"/>
    <cellStyle name="Millares 2 13 2 2 2 2 2 2" xfId="4819" xr:uid="{81CAE780-CC8C-4A12-96B0-C182803A74B0}"/>
    <cellStyle name="Millares 2 13 2 2 2 2 2 2 2" xfId="11201" xr:uid="{A5BFF153-2A60-47D4-8397-E3221B3568A0}"/>
    <cellStyle name="Millares 2 13 2 2 2 2 2 2 2 2" xfId="26309" xr:uid="{CDCA0843-8A7D-46A1-8DAB-70288E6F60A9}"/>
    <cellStyle name="Millares 2 13 2 2 2 2 2 2 3" xfId="19927" xr:uid="{DCF40DB6-BABA-43EE-9CC5-452795A949D7}"/>
    <cellStyle name="Millares 2 13 2 2 2 2 2 3" xfId="8680" xr:uid="{49F034C4-C867-4421-A75C-26C6B46C8252}"/>
    <cellStyle name="Millares 2 13 2 2 2 2 2 3 2" xfId="23788" xr:uid="{EE588E13-883B-4CDD-BAF9-FEF5A2008901}"/>
    <cellStyle name="Millares 2 13 2 2 2 2 2 4" xfId="17407" xr:uid="{250EEE94-226A-4DAF-9709-181479534147}"/>
    <cellStyle name="Millares 2 13 2 2 2 2 3" xfId="2525" xr:uid="{6E7FECC2-74DD-4DEF-9008-358A1A81FB71}"/>
    <cellStyle name="Millares 2 13 2 2 2 2 3 2" xfId="5162" xr:uid="{5178B6AB-8662-4A43-80A9-0C9A2E9ECAA5}"/>
    <cellStyle name="Millares 2 13 2 2 2 2 3 2 2" xfId="11526" xr:uid="{30DF2E54-4DD4-418C-826F-94080847DB1E}"/>
    <cellStyle name="Millares 2 13 2 2 2 2 3 2 2 2" xfId="26634" xr:uid="{9E87E869-1894-408A-B1EA-813F70DC7289}"/>
    <cellStyle name="Millares 2 13 2 2 2 2 3 2 3" xfId="20270" xr:uid="{3343A9E9-3CA5-439F-9CC9-062BADB4182F}"/>
    <cellStyle name="Millares 2 13 2 2 2 2 3 3" xfId="8992" xr:uid="{CF1BED4E-DD25-4D44-8B5A-73845A66BF1B}"/>
    <cellStyle name="Millares 2 13 2 2 2 2 3 3 2" xfId="24100" xr:uid="{44443DE3-4814-4EEA-A691-B07D0AC14621}"/>
    <cellStyle name="Millares 2 13 2 2 2 2 3 4" xfId="17648" xr:uid="{9AC79B81-0822-4E03-9295-647D68922250}"/>
    <cellStyle name="Millares 2 13 2 2 2 2 4" xfId="4037" xr:uid="{CFAD002B-601C-4827-8B75-2F3236F4D20A}"/>
    <cellStyle name="Millares 2 13 2 2 2 2 4 2" xfId="6674" xr:uid="{2D68EF98-118F-458E-9186-07F9D8F5261B}"/>
    <cellStyle name="Millares 2 13 2 2 2 2 4 2 2" xfId="12985" xr:uid="{6F70392B-2410-44D6-BEB0-442DE623CBB4}"/>
    <cellStyle name="Millares 2 13 2 2 2 2 4 2 2 2" xfId="28093" xr:uid="{7225371F-260C-4FEB-8DB2-959A0B50FDCE}"/>
    <cellStyle name="Millares 2 13 2 2 2 2 4 2 3" xfId="21782" xr:uid="{DBCB2F42-A12F-4671-985F-BDFDD0407F91}"/>
    <cellStyle name="Millares 2 13 2 2 2 2 4 3" xfId="10419" xr:uid="{CE559D11-F5C8-4A9E-A5C1-65259E703746}"/>
    <cellStyle name="Millares 2 13 2 2 2 2 4 3 2" xfId="25527" xr:uid="{FEBE1904-3F66-4350-A8AA-28DD7065BDBC}"/>
    <cellStyle name="Millares 2 13 2 2 2 2 4 4" xfId="19145" xr:uid="{BC103223-4E1A-46B0-B2CF-C098D7C1B30D}"/>
    <cellStyle name="Millares 2 13 2 2 2 2 5" xfId="4413" xr:uid="{80273B6F-2375-4CC5-B5CA-468BE7A4DBC7}"/>
    <cellStyle name="Millares 2 13 2 2 2 2 5 2" xfId="10795" xr:uid="{60C31EE4-5751-4590-AEF6-C4E604794FC9}"/>
    <cellStyle name="Millares 2 13 2 2 2 2 5 2 2" xfId="25903" xr:uid="{1850B292-7D3D-4ECB-AC13-F0A450A16F1C}"/>
    <cellStyle name="Millares 2 13 2 2 2 2 5 3" xfId="19521" xr:uid="{234A8DE0-5C90-4CE8-940B-5AAB7E176D89}"/>
    <cellStyle name="Millares 2 13 2 2 2 2 6" xfId="4602" xr:uid="{14D60C3D-780D-41CE-9F6C-E60C5C957DBC}"/>
    <cellStyle name="Millares 2 13 2 2 2 2 6 2" xfId="10984" xr:uid="{4E208721-9028-469D-BA81-A974C684DC72}"/>
    <cellStyle name="Millares 2 13 2 2 2 2 6 2 2" xfId="26092" xr:uid="{755BC203-2A6E-4C54-A896-B18CE2AD0435}"/>
    <cellStyle name="Millares 2 13 2 2 2 2 6 3" xfId="19710" xr:uid="{4EBD86C1-6FAD-4762-9E80-47CB62168395}"/>
    <cellStyle name="Millares 2 13 2 2 2 2 7" xfId="8279" xr:uid="{1C9F8513-C17D-4097-B0EB-B1FB0EE96649}"/>
    <cellStyle name="Millares 2 13 2 2 2 2 7 2" xfId="23387" xr:uid="{C6C0AF2F-25BB-446E-AEE6-3F54FB570E51}"/>
    <cellStyle name="Millares 2 13 2 2 2 2 8" xfId="17190" xr:uid="{FA9DD179-7E56-4C53-B175-A0FAD321A075}"/>
    <cellStyle name="Millares 2 13 2 2 2 3" xfId="1881" xr:uid="{68CE6704-3B04-410C-85AC-C9706E40DE2B}"/>
    <cellStyle name="Millares 2 13 2 2 2 3 2" xfId="2441" xr:uid="{12D710AB-5A72-4FA5-80DA-7542BE37589A}"/>
    <cellStyle name="Millares 2 13 2 2 2 3 2 2" xfId="5078" xr:uid="{EE639F2A-8230-44B5-8234-9A09545E3794}"/>
    <cellStyle name="Millares 2 13 2 2 2 3 2 2 2" xfId="11442" xr:uid="{FCFFEDFF-FC53-419B-9A3A-DEA74C6CA027}"/>
    <cellStyle name="Millares 2 13 2 2 2 3 2 2 2 2" xfId="26550" xr:uid="{5FDFBAD0-5962-415F-BF95-19BE9F745030}"/>
    <cellStyle name="Millares 2 13 2 2 2 3 2 2 3" xfId="20186" xr:uid="{3EE931E2-B5A2-44C4-87CD-8D66B422E24D}"/>
    <cellStyle name="Millares 2 13 2 2 2 3 2 3" xfId="8908" xr:uid="{0CAFF42C-0B22-4689-BA4C-0B43CC806FF2}"/>
    <cellStyle name="Millares 2 13 2 2 2 3 2 3 2" xfId="24016" xr:uid="{954D4CCF-5531-4951-9B0E-ED8E3BAA08D0}"/>
    <cellStyle name="Millares 2 13 2 2 2 3 2 4" xfId="17615" xr:uid="{6F2FB36D-01BB-4929-81F9-5DB67DB77DAA}"/>
    <cellStyle name="Millares 2 13 2 2 2 3 3" xfId="3953" xr:uid="{4CB4E434-20CB-41F4-8FDD-E873113FDB47}"/>
    <cellStyle name="Millares 2 13 2 2 2 3 3 2" xfId="6590" xr:uid="{3CD62C75-7605-484B-8E4F-BBFA3AA29031}"/>
    <cellStyle name="Millares 2 13 2 2 2 3 3 2 2" xfId="12901" xr:uid="{8609184C-FBDD-44A0-B9A2-183776EFCA86}"/>
    <cellStyle name="Millares 2 13 2 2 2 3 3 2 2 2" xfId="28009" xr:uid="{4036618E-6D81-4A36-8C05-2B15E012E856}"/>
    <cellStyle name="Millares 2 13 2 2 2 3 3 2 3" xfId="21698" xr:uid="{C556302D-F627-4FB9-9317-D4C9B7433091}"/>
    <cellStyle name="Millares 2 13 2 2 2 3 3 3" xfId="10335" xr:uid="{1302B34A-63B5-4077-9AB3-09729F3F4DC5}"/>
    <cellStyle name="Millares 2 13 2 2 2 3 3 3 2" xfId="25443" xr:uid="{1990E511-20BD-44B2-BD3C-3925BC8F288B}"/>
    <cellStyle name="Millares 2 13 2 2 2 3 3 4" xfId="19061" xr:uid="{9DD6A81C-001E-4289-B739-576A97042AE8}"/>
    <cellStyle name="Millares 2 13 2 2 2 3 4" xfId="4518" xr:uid="{3CD2C461-9622-4FC2-ABEB-4233BFF98DE0}"/>
    <cellStyle name="Millares 2 13 2 2 2 3 4 2" xfId="10900" xr:uid="{BF123700-F2E0-4A7A-AA1A-055498C21402}"/>
    <cellStyle name="Millares 2 13 2 2 2 3 4 2 2" xfId="26008" xr:uid="{BAC2F856-EF31-4BEC-BDFC-DB56618BFDAF}"/>
    <cellStyle name="Millares 2 13 2 2 2 3 4 3" xfId="19626" xr:uid="{EDB6A287-1605-4347-AE03-7DF0C22F702E}"/>
    <cellStyle name="Millares 2 13 2 2 2 3 5" xfId="8382" xr:uid="{38204DDA-B478-4AD7-89B9-1637157E1532}"/>
    <cellStyle name="Millares 2 13 2 2 2 3 5 2" xfId="23490" xr:uid="{143B5F17-5F24-41E0-809D-5219299147FB}"/>
    <cellStyle name="Millares 2 13 2 2 2 3 6" xfId="17106" xr:uid="{83E088E1-CF10-4174-BF79-28C42BA93DD8}"/>
    <cellStyle name="Millares 2 13 2 2 3" xfId="1964" xr:uid="{67C1A526-CE3E-46DC-BAA3-D95291FFF627}"/>
    <cellStyle name="Millares 2 13 2 2 3 2" xfId="2181" xr:uid="{1EB425E4-CC29-46B8-8C25-D55FE3FFC7EC}"/>
    <cellStyle name="Millares 2 13 2 2 3 2 2" xfId="4818" xr:uid="{AE65002A-E66A-4093-BA69-E934DBA3B265}"/>
    <cellStyle name="Millares 2 13 2 2 3 2 2 2" xfId="11200" xr:uid="{A24B2CED-AB1C-4B9D-8310-9EC5BE3DF496}"/>
    <cellStyle name="Millares 2 13 2 2 3 2 2 2 2" xfId="26308" xr:uid="{CAAAE19D-DDCC-45C0-8660-504DAF589B2D}"/>
    <cellStyle name="Millares 2 13 2 2 3 2 2 3" xfId="19926" xr:uid="{D9FB7E46-22DB-450E-B515-B366650A1330}"/>
    <cellStyle name="Millares 2 13 2 2 3 2 3" xfId="8679" xr:uid="{DC47B49E-8E6D-48ED-ACA4-49881665C539}"/>
    <cellStyle name="Millares 2 13 2 2 3 2 3 2" xfId="23787" xr:uid="{F2660C3F-379A-49C3-925C-4D27158FC6DD}"/>
    <cellStyle name="Millares 2 13 2 2 3 2 4" xfId="17406" xr:uid="{D46AFF6D-B426-4F54-B07C-44733D3DDC4B}"/>
    <cellStyle name="Millares 2 13 2 2 3 3" xfId="2524" xr:uid="{D5B9E0CE-FA59-432C-9969-84E71B6416BA}"/>
    <cellStyle name="Millares 2 13 2 2 3 3 2" xfId="5161" xr:uid="{15C0F0FD-B72F-421B-9359-DF9083625569}"/>
    <cellStyle name="Millares 2 13 2 2 3 3 2 2" xfId="11525" xr:uid="{2E0AB295-393D-4CB7-BE3B-D8A2B32E676B}"/>
    <cellStyle name="Millares 2 13 2 2 3 3 2 2 2" xfId="26633" xr:uid="{8BD5AC66-FBEE-4249-9ACC-5D3974212DD6}"/>
    <cellStyle name="Millares 2 13 2 2 3 3 2 3" xfId="20269" xr:uid="{E0DEA907-BDBC-423F-8283-7536A0198EE2}"/>
    <cellStyle name="Millares 2 13 2 2 3 3 3" xfId="8991" xr:uid="{29BA6EFE-0153-4848-8455-A1A3B1F98A83}"/>
    <cellStyle name="Millares 2 13 2 2 3 3 3 2" xfId="24099" xr:uid="{C6E7AD0C-EF8E-44F8-9578-C91C16215DE4}"/>
    <cellStyle name="Millares 2 13 2 2 3 3 4" xfId="17647" xr:uid="{29160860-3642-456F-B2C3-16059AD78971}"/>
    <cellStyle name="Millares 2 13 2 2 3 4" xfId="4036" xr:uid="{A1EEDFFD-1A9D-42CC-BFCE-CAF32133FB62}"/>
    <cellStyle name="Millares 2 13 2 2 3 4 2" xfId="6673" xr:uid="{546163FD-0BD9-4ABB-93B4-5C77BFB3087A}"/>
    <cellStyle name="Millares 2 13 2 2 3 4 2 2" xfId="12984" xr:uid="{3A568548-AB96-4F28-8703-47A9E8C39925}"/>
    <cellStyle name="Millares 2 13 2 2 3 4 2 2 2" xfId="28092" xr:uid="{20710021-80B5-434F-88AC-38C5562D092F}"/>
    <cellStyle name="Millares 2 13 2 2 3 4 2 3" xfId="21781" xr:uid="{1BA4E3B7-A4FA-4BA0-AD42-1D970C1DA1A4}"/>
    <cellStyle name="Millares 2 13 2 2 3 4 3" xfId="10418" xr:uid="{FC5D7DB9-7100-4D7C-ABBC-8D6F851920C7}"/>
    <cellStyle name="Millares 2 13 2 2 3 4 3 2" xfId="25526" xr:uid="{EBE2A9E5-DB97-41D4-B69C-D0DB1DC6B918}"/>
    <cellStyle name="Millares 2 13 2 2 3 4 4" xfId="19144" xr:uid="{5DD85AEE-9BC1-4A6F-8C6C-1A0D9DA23CC5}"/>
    <cellStyle name="Millares 2 13 2 2 3 5" xfId="4412" xr:uid="{FD9F8F03-DFC1-4E65-85BE-83A2279755CE}"/>
    <cellStyle name="Millares 2 13 2 2 3 5 2" xfId="10794" xr:uid="{F0756F9A-48E5-419D-A084-D21A8151382C}"/>
    <cellStyle name="Millares 2 13 2 2 3 5 2 2" xfId="25902" xr:uid="{E686A56D-C6F1-46CE-80A5-5675C10E1BE5}"/>
    <cellStyle name="Millares 2 13 2 2 3 5 3" xfId="19520" xr:uid="{209F28D5-FEE3-48E2-9A0D-7CAB3D46CEE1}"/>
    <cellStyle name="Millares 2 13 2 2 3 6" xfId="4601" xr:uid="{31CE7574-527A-42C5-BF6E-A6DFF00533A9}"/>
    <cellStyle name="Millares 2 13 2 2 3 6 2" xfId="10983" xr:uid="{B4559536-687D-45D4-8E3D-EE2628548EE2}"/>
    <cellStyle name="Millares 2 13 2 2 3 6 2 2" xfId="26091" xr:uid="{69C038ED-8025-4ECF-86ED-4C2E13E609AC}"/>
    <cellStyle name="Millares 2 13 2 2 3 6 3" xfId="19709" xr:uid="{B6BC4354-873C-4266-942B-C9DB0CB3E9D1}"/>
    <cellStyle name="Millares 2 13 2 2 3 7" xfId="8278" xr:uid="{D8B19A6A-211B-464D-AEE7-E5B3DD802F04}"/>
    <cellStyle name="Millares 2 13 2 2 3 7 2" xfId="23386" xr:uid="{77CDD484-C504-459E-94F2-278BF98E20AD}"/>
    <cellStyle name="Millares 2 13 2 2 3 8" xfId="17189" xr:uid="{0AED4BC1-EC2F-4AC1-8C90-AE3F89F126A2}"/>
    <cellStyle name="Millares 2 13 2 2 4" xfId="1880" xr:uid="{AB5B3773-F33A-46B9-92FE-C086CB9C5285}"/>
    <cellStyle name="Millares 2 13 2 2 4 2" xfId="2440" xr:uid="{0942EDBA-101D-4214-9879-57656E128592}"/>
    <cellStyle name="Millares 2 13 2 2 4 2 2" xfId="5077" xr:uid="{E202B2BA-BA33-4449-9EBF-A9662DAE4C1A}"/>
    <cellStyle name="Millares 2 13 2 2 4 2 2 2" xfId="11441" xr:uid="{7C7F1EC2-862D-4062-B985-1806569CD2E0}"/>
    <cellStyle name="Millares 2 13 2 2 4 2 2 2 2" xfId="26549" xr:uid="{9BAEED61-5C79-4CF3-B949-110CF0DCA440}"/>
    <cellStyle name="Millares 2 13 2 2 4 2 2 3" xfId="20185" xr:uid="{7CA1C612-9800-4713-9C47-0C03049BE006}"/>
    <cellStyle name="Millares 2 13 2 2 4 2 3" xfId="8907" xr:uid="{2D623116-B0D4-4702-A574-9380C3287596}"/>
    <cellStyle name="Millares 2 13 2 2 4 2 3 2" xfId="24015" xr:uid="{711B9FE8-219D-4ECE-A340-CEDF17AD6779}"/>
    <cellStyle name="Millares 2 13 2 2 4 2 4" xfId="17614" xr:uid="{561CDA3A-7DA8-404B-ADEC-2096CB98D4AA}"/>
    <cellStyle name="Millares 2 13 2 2 4 3" xfId="3952" xr:uid="{36B5E046-2FB1-4720-A8DB-6A4A95AAA198}"/>
    <cellStyle name="Millares 2 13 2 2 4 3 2" xfId="6589" xr:uid="{8237CDC2-210A-4C2E-87CD-FA8AF2D08A86}"/>
    <cellStyle name="Millares 2 13 2 2 4 3 2 2" xfId="12900" xr:uid="{96E2E566-262D-4215-AEBB-D4AD0B1EF497}"/>
    <cellStyle name="Millares 2 13 2 2 4 3 2 2 2" xfId="28008" xr:uid="{47E49D46-AC69-4244-93CF-7F498E4FB161}"/>
    <cellStyle name="Millares 2 13 2 2 4 3 2 3" xfId="21697" xr:uid="{672ECB60-3D4C-429F-A9E8-9C76D4389DDB}"/>
    <cellStyle name="Millares 2 13 2 2 4 3 3" xfId="10334" xr:uid="{B2B0B7A3-3F38-455F-A73D-EC4C10CFAEE7}"/>
    <cellStyle name="Millares 2 13 2 2 4 3 3 2" xfId="25442" xr:uid="{CD56EE7B-A3BB-4441-A374-5A6B95FFCAA1}"/>
    <cellStyle name="Millares 2 13 2 2 4 3 4" xfId="19060" xr:uid="{8E6EA190-9799-4AB9-8C78-755C2B7F9602}"/>
    <cellStyle name="Millares 2 13 2 2 4 4" xfId="4517" xr:uid="{46C958B4-B2D6-4765-B215-CD00B1ECA007}"/>
    <cellStyle name="Millares 2 13 2 2 4 4 2" xfId="10899" xr:uid="{12FB5F7F-B6F7-4DFF-BF45-464B687C3645}"/>
    <cellStyle name="Millares 2 13 2 2 4 4 2 2" xfId="26007" xr:uid="{0C1E272B-C4BE-4249-A716-D49AA0650951}"/>
    <cellStyle name="Millares 2 13 2 2 4 4 3" xfId="19625" xr:uid="{D7637F6E-092A-4B26-9CD0-F06AFADBEA4C}"/>
    <cellStyle name="Millares 2 13 2 2 4 5" xfId="8381" xr:uid="{C8F962E5-0D3B-437A-A9BD-9553BD64FD99}"/>
    <cellStyle name="Millares 2 13 2 2 4 5 2" xfId="23489" xr:uid="{ACCBF5BC-E9D2-4A32-8B64-039823CF201C}"/>
    <cellStyle name="Millares 2 13 2 2 4 6" xfId="17105" xr:uid="{F6CDE9AA-A925-4E27-8DF9-9E6070F2A14B}"/>
    <cellStyle name="Millares 2 13 2 3" xfId="1963" xr:uid="{B981680B-4C26-4D06-BF18-442F199094E1}"/>
    <cellStyle name="Millares 2 13 2 3 2" xfId="2180" xr:uid="{6024ECB2-2A59-406B-B07A-E4B9D1A4EFA8}"/>
    <cellStyle name="Millares 2 13 2 3 2 2" xfId="4817" xr:uid="{26CBCDFE-EC6F-4188-925C-804B302B166C}"/>
    <cellStyle name="Millares 2 13 2 3 2 2 2" xfId="11199" xr:uid="{83AD9A03-5165-49B4-840D-C4EE47BC34BB}"/>
    <cellStyle name="Millares 2 13 2 3 2 2 2 2" xfId="26307" xr:uid="{F99E7F7F-0B94-41DB-9786-B86D744BE5B4}"/>
    <cellStyle name="Millares 2 13 2 3 2 2 3" xfId="19925" xr:uid="{EEE0537E-DF9B-4767-B83C-4D13E8AE5AAD}"/>
    <cellStyle name="Millares 2 13 2 3 2 3" xfId="8678" xr:uid="{464A3EB8-0F9D-4A29-92DC-83D65A90C8F8}"/>
    <cellStyle name="Millares 2 13 2 3 2 3 2" xfId="23786" xr:uid="{18742070-AD33-4126-B9B8-175DA61F5AFB}"/>
    <cellStyle name="Millares 2 13 2 3 2 4" xfId="17405" xr:uid="{4B5AB5C4-F535-4688-8BE0-B32DB5D9A8FB}"/>
    <cellStyle name="Millares 2 13 2 3 3" xfId="2523" xr:uid="{5C596A9C-DDDD-446C-83BD-737F5B939CA5}"/>
    <cellStyle name="Millares 2 13 2 3 3 2" xfId="5160" xr:uid="{A86016D3-C193-4181-8207-F120DF1D71BF}"/>
    <cellStyle name="Millares 2 13 2 3 3 2 2" xfId="11524" xr:uid="{C2C2C93C-782F-45FF-984C-B2136C86BF6B}"/>
    <cellStyle name="Millares 2 13 2 3 3 2 2 2" xfId="26632" xr:uid="{0590FB31-2334-4778-A32A-599B47B5784C}"/>
    <cellStyle name="Millares 2 13 2 3 3 2 3" xfId="20268" xr:uid="{B49E3650-59B1-455E-ACC4-D947D1B63227}"/>
    <cellStyle name="Millares 2 13 2 3 3 3" xfId="8990" xr:uid="{E87ABB59-7517-41BB-ABE0-65CAA76B50C6}"/>
    <cellStyle name="Millares 2 13 2 3 3 3 2" xfId="24098" xr:uid="{B9E23D4A-8066-4F8A-89CF-600B01EE3D72}"/>
    <cellStyle name="Millares 2 13 2 3 3 4" xfId="17646" xr:uid="{F8F03E8F-450D-4377-A1FF-6E5B0340BB19}"/>
    <cellStyle name="Millares 2 13 2 3 4" xfId="4035" xr:uid="{E65D9FD9-CFEE-4845-80AB-3AC973AE2C63}"/>
    <cellStyle name="Millares 2 13 2 3 4 2" xfId="6672" xr:uid="{6C2BFEC2-8565-4057-9059-C8C4201F74B0}"/>
    <cellStyle name="Millares 2 13 2 3 4 2 2" xfId="12983" xr:uid="{CF292E12-8BAA-4250-95CF-6866161B23C5}"/>
    <cellStyle name="Millares 2 13 2 3 4 2 2 2" xfId="28091" xr:uid="{B7A11DD1-6F0B-4E0E-B867-272D7CD279BD}"/>
    <cellStyle name="Millares 2 13 2 3 4 2 3" xfId="21780" xr:uid="{D0893668-8E4F-452C-B66C-AF15CFF090E4}"/>
    <cellStyle name="Millares 2 13 2 3 4 3" xfId="10417" xr:uid="{5048FC02-B114-42CB-8B73-37FCAF51F7A2}"/>
    <cellStyle name="Millares 2 13 2 3 4 3 2" xfId="25525" xr:uid="{BA4EE6E2-E860-4820-8652-6CFE5D74303A}"/>
    <cellStyle name="Millares 2 13 2 3 4 4" xfId="19143" xr:uid="{913A9FCA-6B9E-43BC-9E16-CBD96C468B60}"/>
    <cellStyle name="Millares 2 13 2 3 5" xfId="4411" xr:uid="{177D00E1-E482-40E1-8584-1FE22B8C05F6}"/>
    <cellStyle name="Millares 2 13 2 3 5 2" xfId="10793" xr:uid="{F19E40FF-9B66-4601-BF33-C96672DE9D66}"/>
    <cellStyle name="Millares 2 13 2 3 5 2 2" xfId="25901" xr:uid="{A2B34644-8F2B-4685-997B-BBADCF97E06D}"/>
    <cellStyle name="Millares 2 13 2 3 5 3" xfId="19519" xr:uid="{B3635187-4EEC-489D-BE6A-69EFAEB8324E}"/>
    <cellStyle name="Millares 2 13 2 3 6" xfId="4600" xr:uid="{59682F45-A8CC-45B8-AC0C-E25D27244874}"/>
    <cellStyle name="Millares 2 13 2 3 6 2" xfId="10982" xr:uid="{8084E638-183A-4F13-8A8C-A114109928CA}"/>
    <cellStyle name="Millares 2 13 2 3 6 2 2" xfId="26090" xr:uid="{CE7413CC-DE00-4AC4-B643-85A824C40B18}"/>
    <cellStyle name="Millares 2 13 2 3 6 3" xfId="19708" xr:uid="{F3D5FF98-80B7-4515-BB4D-3840B0F15E37}"/>
    <cellStyle name="Millares 2 13 2 3 7" xfId="8277" xr:uid="{988F53DA-D260-4198-8C15-E0164439B33A}"/>
    <cellStyle name="Millares 2 13 2 3 7 2" xfId="23385" xr:uid="{30607D04-1905-4511-AD42-D0651F5C2B85}"/>
    <cellStyle name="Millares 2 13 2 3 8" xfId="17188" xr:uid="{08099176-8C38-46EE-BF7A-86DF30D980C6}"/>
    <cellStyle name="Millares 2 13 2 4" xfId="1879" xr:uid="{8BBD54E3-43A3-4220-AF07-FA0DBAA6BC56}"/>
    <cellStyle name="Millares 2 13 2 4 2" xfId="2439" xr:uid="{A13FE789-37B8-4BC8-B5EA-7AE4D02A6AAA}"/>
    <cellStyle name="Millares 2 13 2 4 2 2" xfId="5076" xr:uid="{7C6295D3-7D06-4188-85EE-15770107C997}"/>
    <cellStyle name="Millares 2 13 2 4 2 2 2" xfId="11440" xr:uid="{91D03139-70B3-446A-A8F7-B4D4F9AFF29E}"/>
    <cellStyle name="Millares 2 13 2 4 2 2 2 2" xfId="26548" xr:uid="{1EA50253-066D-4FDE-BE93-BAD06B9EC267}"/>
    <cellStyle name="Millares 2 13 2 4 2 2 3" xfId="20184" xr:uid="{793266C4-2AE1-437B-872B-AF24E8D69795}"/>
    <cellStyle name="Millares 2 13 2 4 2 3" xfId="8906" xr:uid="{40841E7E-DF24-4CE0-A997-7341CC1D1320}"/>
    <cellStyle name="Millares 2 13 2 4 2 3 2" xfId="24014" xr:uid="{6A8705C6-A14F-4F18-8C0B-54DB72E15A33}"/>
    <cellStyle name="Millares 2 13 2 4 2 4" xfId="17613" xr:uid="{978F9A0C-EA72-44B3-A7A2-7B10B2C7AE58}"/>
    <cellStyle name="Millares 2 13 2 4 3" xfId="3951" xr:uid="{2EE957B5-3B6A-44AD-9296-4428821A545F}"/>
    <cellStyle name="Millares 2 13 2 4 3 2" xfId="6588" xr:uid="{066CE790-0D06-4A8D-8DDA-8F2BE39067DA}"/>
    <cellStyle name="Millares 2 13 2 4 3 2 2" xfId="12899" xr:uid="{6B585A39-F913-4BED-9314-7A75D01A2CD0}"/>
    <cellStyle name="Millares 2 13 2 4 3 2 2 2" xfId="28007" xr:uid="{7874A71C-5133-4D7F-B63D-52098A9EDC85}"/>
    <cellStyle name="Millares 2 13 2 4 3 2 3" xfId="21696" xr:uid="{897C9814-7447-434D-9B27-7F46C0DA9620}"/>
    <cellStyle name="Millares 2 13 2 4 3 3" xfId="10333" xr:uid="{279D96ED-DC28-4A88-B96A-1A032401019F}"/>
    <cellStyle name="Millares 2 13 2 4 3 3 2" xfId="25441" xr:uid="{CF4F4A31-09C5-4469-BFE6-661CCEACCC59}"/>
    <cellStyle name="Millares 2 13 2 4 3 4" xfId="19059" xr:uid="{D94BCB9B-62C3-4276-9981-05098CA81348}"/>
    <cellStyle name="Millares 2 13 2 4 4" xfId="4516" xr:uid="{200293B9-8601-4EA0-BD0A-1944A06153D5}"/>
    <cellStyle name="Millares 2 13 2 4 4 2" xfId="10898" xr:uid="{A6909F31-7D9C-4A2D-8352-0509EC55B3BA}"/>
    <cellStyle name="Millares 2 13 2 4 4 2 2" xfId="26006" xr:uid="{61C60418-CF0F-4A70-92A1-2460EEB9EAE6}"/>
    <cellStyle name="Millares 2 13 2 4 4 3" xfId="19624" xr:uid="{39F3348B-6156-43B5-88A6-E9A5F9B5C567}"/>
    <cellStyle name="Millares 2 13 2 4 5" xfId="8380" xr:uid="{6431FDB4-FE5C-4B55-9C3E-348D3070178A}"/>
    <cellStyle name="Millares 2 13 2 4 5 2" xfId="23488" xr:uid="{2772744D-44A8-4F7C-A94F-8E8F5ED05AA5}"/>
    <cellStyle name="Millares 2 13 2 4 6" xfId="17104" xr:uid="{05238C20-964F-4C4F-B995-BA37891A21D2}"/>
    <cellStyle name="Millares 2 13 3" xfId="1962" xr:uid="{E43D3F56-C164-4154-BBF7-57D1DB708248}"/>
    <cellStyle name="Millares 2 13 3 2" xfId="2179" xr:uid="{5C39F1F6-465F-47F2-A52B-7789DC9BF4E6}"/>
    <cellStyle name="Millares 2 13 3 2 2" xfId="4816" xr:uid="{805C562A-8DAC-44EA-8C9D-2C56BCF99892}"/>
    <cellStyle name="Millares 2 13 3 2 2 2" xfId="11198" xr:uid="{9277F4C6-8C41-4CBC-AFE9-797323EEECB9}"/>
    <cellStyle name="Millares 2 13 3 2 2 2 2" xfId="26306" xr:uid="{BC6E23C8-93C4-46E1-929A-F0F86F86FDDD}"/>
    <cellStyle name="Millares 2 13 3 2 2 3" xfId="19924" xr:uid="{3954CADE-C3EC-474A-BC54-C8FB32C56449}"/>
    <cellStyle name="Millares 2 13 3 2 3" xfId="8677" xr:uid="{D4750FD7-44CF-49E1-AEA6-AE54312DDB62}"/>
    <cellStyle name="Millares 2 13 3 2 3 2" xfId="23785" xr:uid="{76CD9768-E575-448B-9E44-CA38FF2AB656}"/>
    <cellStyle name="Millares 2 13 3 2 4" xfId="17404" xr:uid="{85CB8553-F66A-47F0-B68A-A41F9D00F3F6}"/>
    <cellStyle name="Millares 2 13 3 3" xfId="2522" xr:uid="{8C0B0B3E-4AC2-4771-B38A-427B01A87B2A}"/>
    <cellStyle name="Millares 2 13 3 3 2" xfId="5159" xr:uid="{C28BF8CD-D678-486C-B3E7-6053DA1C155E}"/>
    <cellStyle name="Millares 2 13 3 3 2 2" xfId="11523" xr:uid="{B1AB27F5-A844-4823-8392-33C5C14C3251}"/>
    <cellStyle name="Millares 2 13 3 3 2 2 2" xfId="26631" xr:uid="{7FFFD81F-7620-4929-8ECB-FA03DDCFA5B2}"/>
    <cellStyle name="Millares 2 13 3 3 2 3" xfId="20267" xr:uid="{DEDB9979-D0EB-4724-823C-4CE89F22FAC4}"/>
    <cellStyle name="Millares 2 13 3 3 3" xfId="8989" xr:uid="{07176144-7F44-43A5-8E54-6DAA7DA0462F}"/>
    <cellStyle name="Millares 2 13 3 3 3 2" xfId="24097" xr:uid="{F0F8C9AD-DE7C-49DA-8164-E30F59E9B2B4}"/>
    <cellStyle name="Millares 2 13 3 3 4" xfId="17645" xr:uid="{68585632-C77F-4ADF-8BCE-63C2C26DA061}"/>
    <cellStyle name="Millares 2 13 3 4" xfId="4034" xr:uid="{5648B15F-C4BF-46F5-A6C3-D0474E711C03}"/>
    <cellStyle name="Millares 2 13 3 4 2" xfId="6671" xr:uid="{6DB812F0-F8A1-459F-A50C-5D63FC1F0D72}"/>
    <cellStyle name="Millares 2 13 3 4 2 2" xfId="12982" xr:uid="{3BC206A4-F35B-44EC-B77C-F4826B1E036C}"/>
    <cellStyle name="Millares 2 13 3 4 2 2 2" xfId="28090" xr:uid="{BCCD8E91-CF10-4766-9415-3FF1FEA63E38}"/>
    <cellStyle name="Millares 2 13 3 4 2 3" xfId="21779" xr:uid="{085B1A5E-83AC-40BA-A7A2-92025C2FED4A}"/>
    <cellStyle name="Millares 2 13 3 4 3" xfId="10416" xr:uid="{44A37C33-0722-4C76-8015-025F3357ADF5}"/>
    <cellStyle name="Millares 2 13 3 4 3 2" xfId="25524" xr:uid="{D40A3A0E-B948-4C30-9A9E-24644A986113}"/>
    <cellStyle name="Millares 2 13 3 4 4" xfId="19142" xr:uid="{AE3D3390-391F-4FD4-AE76-A5A74A65F67B}"/>
    <cellStyle name="Millares 2 13 3 5" xfId="4410" xr:uid="{758F4220-C25F-4339-A487-DFAE937429D6}"/>
    <cellStyle name="Millares 2 13 3 5 2" xfId="10792" xr:uid="{F1112265-167E-4DF6-A004-7105908B0D75}"/>
    <cellStyle name="Millares 2 13 3 5 2 2" xfId="25900" xr:uid="{03238955-54A4-4AD0-96E5-CB11274A7894}"/>
    <cellStyle name="Millares 2 13 3 5 3" xfId="19518" xr:uid="{52AEAE00-3BAE-4A7A-AE73-DC5CF82AA5DD}"/>
    <cellStyle name="Millares 2 13 3 6" xfId="4599" xr:uid="{313AB968-143C-4AC9-A5DB-4230F8A28C5F}"/>
    <cellStyle name="Millares 2 13 3 6 2" xfId="10981" xr:uid="{3477C1EA-915D-4123-8CA6-8C7C2DBD6A09}"/>
    <cellStyle name="Millares 2 13 3 6 2 2" xfId="26089" xr:uid="{01AB6057-9CC2-4325-8B1E-F2F5B844E323}"/>
    <cellStyle name="Millares 2 13 3 6 3" xfId="19707" xr:uid="{D6CEB218-49E4-4B05-A2C9-0625F3B5B06C}"/>
    <cellStyle name="Millares 2 13 3 7" xfId="8276" xr:uid="{A30E047B-CEB7-4B3F-934F-D0B217976C6D}"/>
    <cellStyle name="Millares 2 13 3 7 2" xfId="23384" xr:uid="{D473E2A8-4EC1-467B-A659-F377A4897FF2}"/>
    <cellStyle name="Millares 2 13 3 8" xfId="17187" xr:uid="{1172AAE4-9511-49F2-8E75-E924952E96E5}"/>
    <cellStyle name="Millares 2 13 4" xfId="1878" xr:uid="{46481C31-5FCF-4230-A499-BA275A2A3365}"/>
    <cellStyle name="Millares 2 13 4 2" xfId="2438" xr:uid="{25E59A0D-3C1D-4A06-9ED4-96B3BCD50FD8}"/>
    <cellStyle name="Millares 2 13 4 2 2" xfId="5075" xr:uid="{9F40A5DD-95CA-41DE-9537-82B0D3FB88F5}"/>
    <cellStyle name="Millares 2 13 4 2 2 2" xfId="11439" xr:uid="{209DAF1C-AA91-4177-89BC-84925FEAF591}"/>
    <cellStyle name="Millares 2 13 4 2 2 2 2" xfId="26547" xr:uid="{AFA04AAE-5A90-4289-A2A0-C17D30399984}"/>
    <cellStyle name="Millares 2 13 4 2 2 3" xfId="20183" xr:uid="{5CDBB3D2-669B-4A1C-B8BD-039A1C8EB9EE}"/>
    <cellStyle name="Millares 2 13 4 2 3" xfId="8905" xr:uid="{2AB3F2CB-72C8-4393-98ED-1A49ABB894F8}"/>
    <cellStyle name="Millares 2 13 4 2 3 2" xfId="24013" xr:uid="{4D69818E-30A3-48AC-8101-1363865FFE1D}"/>
    <cellStyle name="Millares 2 13 4 2 4" xfId="17612" xr:uid="{D14CCF2A-B19F-4D58-96BC-9C28F4D4CADE}"/>
    <cellStyle name="Millares 2 13 4 3" xfId="3950" xr:uid="{51138CF2-CEC9-4A61-AAE8-7165A9EDE140}"/>
    <cellStyle name="Millares 2 13 4 3 2" xfId="6587" xr:uid="{CCD5315B-12E8-46D5-833B-79C5FF578356}"/>
    <cellStyle name="Millares 2 13 4 3 2 2" xfId="12898" xr:uid="{E82CCF5F-BC31-4B0A-8F87-D08701856B46}"/>
    <cellStyle name="Millares 2 13 4 3 2 2 2" xfId="28006" xr:uid="{3DE4EFAF-670D-4666-9907-367A83AF907F}"/>
    <cellStyle name="Millares 2 13 4 3 2 3" xfId="21695" xr:uid="{5396BBA2-99A6-47CC-8561-C10BAA228981}"/>
    <cellStyle name="Millares 2 13 4 3 3" xfId="10332" xr:uid="{DE4A33B5-8FA0-425D-9CBD-ACB9D55230DD}"/>
    <cellStyle name="Millares 2 13 4 3 3 2" xfId="25440" xr:uid="{98430229-51D4-46ED-A994-95ACA3931836}"/>
    <cellStyle name="Millares 2 13 4 3 4" xfId="19058" xr:uid="{05AE8359-0DC7-4502-96A8-17706D699FDC}"/>
    <cellStyle name="Millares 2 13 4 4" xfId="4515" xr:uid="{F1A4B5D1-D01A-47C3-B6B8-50E9A7517556}"/>
    <cellStyle name="Millares 2 13 4 4 2" xfId="10897" xr:uid="{8721BFDC-5845-472E-8E38-06F539BBE630}"/>
    <cellStyle name="Millares 2 13 4 4 2 2" xfId="26005" xr:uid="{9B9B8002-A5A4-4B86-8AA4-B1FED016E637}"/>
    <cellStyle name="Millares 2 13 4 4 3" xfId="19623" xr:uid="{F86FBBFE-516C-4711-A32F-493B652E04FF}"/>
    <cellStyle name="Millares 2 13 4 5" xfId="8379" xr:uid="{35A30982-3AC1-4DFD-A77C-9EC97DA940C3}"/>
    <cellStyle name="Millares 2 13 4 5 2" xfId="23487" xr:uid="{A3F7860F-A88A-49F2-A970-5AB29226AB61}"/>
    <cellStyle name="Millares 2 13 4 6" xfId="17103" xr:uid="{6CA9DE72-CFD5-4049-819F-9370B410C6BF}"/>
    <cellStyle name="Millares 2 14" xfId="1261" xr:uid="{00000000-0005-0000-0000-0000F0040000}"/>
    <cellStyle name="Millares 2 14 2" xfId="1966" xr:uid="{DBB1C472-C88B-4168-B1D0-174C1BB6AC92}"/>
    <cellStyle name="Millares 2 14 2 2" xfId="2183" xr:uid="{67A99E8B-C194-427A-A2AD-D800C6E42349}"/>
    <cellStyle name="Millares 2 14 2 2 2" xfId="4820" xr:uid="{E6A0D602-489E-4157-946F-6871089B4274}"/>
    <cellStyle name="Millares 2 14 2 2 2 2" xfId="11202" xr:uid="{0D025C2B-FECF-4D01-9FF6-4A977F59C2C6}"/>
    <cellStyle name="Millares 2 14 2 2 2 2 2" xfId="26310" xr:uid="{881CCE30-DA17-4AD4-AFB5-E47C2BF475AF}"/>
    <cellStyle name="Millares 2 14 2 2 2 3" xfId="19928" xr:uid="{D12F004C-F7A9-4F05-AC10-13032685A224}"/>
    <cellStyle name="Millares 2 14 2 2 3" xfId="8681" xr:uid="{226839E7-7D03-4253-A559-CBA63B24838D}"/>
    <cellStyle name="Millares 2 14 2 2 3 2" xfId="23789" xr:uid="{8DB102F7-EBBB-462F-BEB8-0974A56329E4}"/>
    <cellStyle name="Millares 2 14 2 2 4" xfId="17408" xr:uid="{E3EF166C-7139-4514-9AA7-13BB6993ECB8}"/>
    <cellStyle name="Millares 2 14 2 3" xfId="2526" xr:uid="{30F190CF-001C-4FFF-A630-704A566DA7A8}"/>
    <cellStyle name="Millares 2 14 2 3 2" xfId="5163" xr:uid="{A2733320-ED31-4B1D-8142-E0F4F6569E39}"/>
    <cellStyle name="Millares 2 14 2 3 2 2" xfId="11527" xr:uid="{A027A564-8C13-410C-9E4E-446F47CCCF3A}"/>
    <cellStyle name="Millares 2 14 2 3 2 2 2" xfId="26635" xr:uid="{BC7D33F8-7011-4B09-983B-B063A8CFFD6A}"/>
    <cellStyle name="Millares 2 14 2 3 2 3" xfId="20271" xr:uid="{FFCDAAE1-4AD6-4355-8BE9-71244010214C}"/>
    <cellStyle name="Millares 2 14 2 3 3" xfId="8993" xr:uid="{93800055-17EF-4E2F-B494-94254F129865}"/>
    <cellStyle name="Millares 2 14 2 3 3 2" xfId="24101" xr:uid="{52C6FF5A-509E-491F-AEBA-7B48D9D226AC}"/>
    <cellStyle name="Millares 2 14 2 3 4" xfId="17649" xr:uid="{02FC80F3-BBDA-4A89-996C-47D9852A08EA}"/>
    <cellStyle name="Millares 2 14 2 4" xfId="4038" xr:uid="{49FE0870-7521-49BB-A8B8-4CC492617858}"/>
    <cellStyle name="Millares 2 14 2 4 2" xfId="6675" xr:uid="{959D9D2C-937E-41DC-83AA-C4A210980233}"/>
    <cellStyle name="Millares 2 14 2 4 2 2" xfId="12986" xr:uid="{3511E39D-4E9D-48B7-AA54-6CD3EB5CA0F3}"/>
    <cellStyle name="Millares 2 14 2 4 2 2 2" xfId="28094" xr:uid="{955D3D84-65A7-4430-9D13-263067BDABBB}"/>
    <cellStyle name="Millares 2 14 2 4 2 3" xfId="21783" xr:uid="{697E408B-A1F0-4A9E-9A86-86862D54CC38}"/>
    <cellStyle name="Millares 2 14 2 4 3" xfId="10420" xr:uid="{2EF19901-02C0-4E4D-9093-459890716FA2}"/>
    <cellStyle name="Millares 2 14 2 4 3 2" xfId="25528" xr:uid="{1C055BE0-464F-4B29-9DEC-968FEA919EB1}"/>
    <cellStyle name="Millares 2 14 2 4 4" xfId="19146" xr:uid="{00554CDB-D292-4D6C-A443-72C24E9709FF}"/>
    <cellStyle name="Millares 2 14 2 5" xfId="4414" xr:uid="{0CFF70CE-CA24-4415-9D3D-4CCB8EE14966}"/>
    <cellStyle name="Millares 2 14 2 5 2" xfId="10796" xr:uid="{614DEB97-C415-4F64-886D-478611D493EC}"/>
    <cellStyle name="Millares 2 14 2 5 2 2" xfId="25904" xr:uid="{EA433402-6E0B-47CD-91CE-FE78A67CA9F2}"/>
    <cellStyle name="Millares 2 14 2 5 3" xfId="19522" xr:uid="{54C90CF1-1775-4310-BE11-3C16C9A05D5A}"/>
    <cellStyle name="Millares 2 14 2 6" xfId="4603" xr:uid="{58210809-54CD-4849-BB61-631104A540A5}"/>
    <cellStyle name="Millares 2 14 2 6 2" xfId="10985" xr:uid="{52FA8A78-BC8C-4560-B5FF-BFB6EC4BB68D}"/>
    <cellStyle name="Millares 2 14 2 6 2 2" xfId="26093" xr:uid="{4BF07E4E-DA71-48E0-9232-C6F2B8090AF9}"/>
    <cellStyle name="Millares 2 14 2 6 3" xfId="19711" xr:uid="{26B6C464-2543-4CFC-962C-68D6B3D4136A}"/>
    <cellStyle name="Millares 2 14 2 7" xfId="8280" xr:uid="{4657E19C-5740-4CE9-8C48-9F3E1AE51793}"/>
    <cellStyle name="Millares 2 14 2 7 2" xfId="23388" xr:uid="{944CD276-545C-4434-AF10-FD4397C66E95}"/>
    <cellStyle name="Millares 2 14 2 8" xfId="17191" xr:uid="{FFB6B2D5-19BD-4FE7-9589-D99809DE527A}"/>
    <cellStyle name="Millares 2 14 3" xfId="1882" xr:uid="{A880EFA8-3228-4F0A-8887-5498736FC586}"/>
    <cellStyle name="Millares 2 14 3 2" xfId="2442" xr:uid="{C2408B67-4063-4065-831F-0980F6522889}"/>
    <cellStyle name="Millares 2 14 3 2 2" xfId="5079" xr:uid="{B4D3EAAC-9A8C-4FC8-B68E-8CD20F67BB95}"/>
    <cellStyle name="Millares 2 14 3 2 2 2" xfId="11443" xr:uid="{A7E83F20-5235-4B63-B023-1413BA61CF46}"/>
    <cellStyle name="Millares 2 14 3 2 2 2 2" xfId="26551" xr:uid="{1B1C38FD-7D30-4D6E-98AA-F3953DE3AB77}"/>
    <cellStyle name="Millares 2 14 3 2 2 3" xfId="20187" xr:uid="{9DBAA5AF-48CB-4281-95FC-5D5BB0B12DC2}"/>
    <cellStyle name="Millares 2 14 3 2 3" xfId="8909" xr:uid="{795DBC72-105E-4609-9BDE-FE5174589379}"/>
    <cellStyle name="Millares 2 14 3 2 3 2" xfId="24017" xr:uid="{4A199C88-C999-4071-9AF5-794D34331323}"/>
    <cellStyle name="Millares 2 14 3 2 4" xfId="17616" xr:uid="{46071F4B-753C-44A7-86DA-81DE86CDD892}"/>
    <cellStyle name="Millares 2 14 3 3" xfId="3954" xr:uid="{65F267B6-0E4E-4C2F-9A26-214350EB7DE4}"/>
    <cellStyle name="Millares 2 14 3 3 2" xfId="6591" xr:uid="{B3C8E13F-880F-49B3-8500-74D654F89F92}"/>
    <cellStyle name="Millares 2 14 3 3 2 2" xfId="12902" xr:uid="{76DA8517-7381-4B62-890B-DD9B7076E111}"/>
    <cellStyle name="Millares 2 14 3 3 2 2 2" xfId="28010" xr:uid="{AF6E7D8B-C17F-4A47-ABBD-B66AD7D913C8}"/>
    <cellStyle name="Millares 2 14 3 3 2 3" xfId="21699" xr:uid="{DFE1D8E1-9E8A-4417-ADFC-4A8C560645BC}"/>
    <cellStyle name="Millares 2 14 3 3 3" xfId="10336" xr:uid="{DD373A9E-CE08-4682-8766-DEE98D8809E5}"/>
    <cellStyle name="Millares 2 14 3 3 3 2" xfId="25444" xr:uid="{F3A88ECF-AB3C-49A1-A9D5-0189688278B9}"/>
    <cellStyle name="Millares 2 14 3 3 4" xfId="19062" xr:uid="{2E61E458-A0C9-462D-B1F3-B3BDE2A2DA9A}"/>
    <cellStyle name="Millares 2 14 3 4" xfId="4519" xr:uid="{D90F7847-1BA8-4F26-ACA3-B35DD4A22E97}"/>
    <cellStyle name="Millares 2 14 3 4 2" xfId="10901" xr:uid="{3A186C39-260F-4733-A57C-0FDC5BE7DAAB}"/>
    <cellStyle name="Millares 2 14 3 4 2 2" xfId="26009" xr:uid="{934699B0-125F-4E4A-901C-1092E753383B}"/>
    <cellStyle name="Millares 2 14 3 4 3" xfId="19627" xr:uid="{396DF28B-DB13-4B4B-9096-406FB929FC31}"/>
    <cellStyle name="Millares 2 14 3 5" xfId="8383" xr:uid="{B9172119-1CF7-499A-BCD1-A101751B3E14}"/>
    <cellStyle name="Millares 2 14 3 5 2" xfId="23491" xr:uid="{4AE5B713-F4E2-42CC-9AB1-FE254C1A28C4}"/>
    <cellStyle name="Millares 2 14 3 6" xfId="17107" xr:uid="{6801B8C8-29FD-4B49-99FC-836452291A1F}"/>
    <cellStyle name="Millares 2 2" xfId="1262" xr:uid="{00000000-0005-0000-0000-0000F1040000}"/>
    <cellStyle name="Millares 2 2 10" xfId="2290" xr:uid="{9D40ED92-08A7-4D10-90E0-993559F0588E}"/>
    <cellStyle name="Millares 2 2 10 2" xfId="4927" xr:uid="{08A4BCC5-A338-491A-9E9A-C6CE2BF4E443}"/>
    <cellStyle name="Millares 2 2 10 2 2" xfId="11291" xr:uid="{C383D18F-EEC5-4F9B-BA55-6C01DBE79414}"/>
    <cellStyle name="Millares 2 2 10 2 2 2" xfId="26399" xr:uid="{EE107090-3CAB-4C13-AFA4-C24099E1AAFC}"/>
    <cellStyle name="Millares 2 2 10 2 3" xfId="20035" xr:uid="{9598CA79-821F-4BFF-860A-1566CC73DE7C}"/>
    <cellStyle name="Millares 2 2 10 3" xfId="8757" xr:uid="{2F4D5877-099A-4BBE-BB11-6DE30356D77A}"/>
    <cellStyle name="Millares 2 2 10 3 2" xfId="23865" xr:uid="{B7028E17-BCEF-4C82-BD67-31605EB4B276}"/>
    <cellStyle name="Millares 2 2 10 4" xfId="17515" xr:uid="{438AECD0-4807-492D-972E-D85FEEBBE9C1}"/>
    <cellStyle name="Millares 2 2 11" xfId="3859" xr:uid="{98E7118A-057C-4A6D-A638-CB2B6D06C4FA}"/>
    <cellStyle name="Millares 2 2 11 2" xfId="6496" xr:uid="{7B2C2F36-A25E-4C42-9F9E-4E89B9901D23}"/>
    <cellStyle name="Millares 2 2 11 2 2" xfId="12807" xr:uid="{93367858-6947-4081-9F85-2CB58A4A6230}"/>
    <cellStyle name="Millares 2 2 11 2 2 2" xfId="27915" xr:uid="{06856688-A26E-4D61-BA8F-AD34F82F29F7}"/>
    <cellStyle name="Millares 2 2 11 2 3" xfId="21604" xr:uid="{53DC3608-DA76-489F-957E-D7307CE3E937}"/>
    <cellStyle name="Millares 2 2 11 3" xfId="10241" xr:uid="{04C63705-BD12-42FB-BB81-9FF5722DDD88}"/>
    <cellStyle name="Millares 2 2 11 3 2" xfId="25349" xr:uid="{2E12B9F9-28CB-4E04-B2BB-542DAFD13D84}"/>
    <cellStyle name="Millares 2 2 11 4" xfId="18967" xr:uid="{8CCBA746-DC71-4074-89C8-1D52385F6E31}"/>
    <cellStyle name="Millares 2 2 12" xfId="4400" xr:uid="{9D02E68A-CC67-473D-987E-50B13FD2CEB5}"/>
    <cellStyle name="Millares 2 2 12 2" xfId="7037" xr:uid="{FC8703C9-84CC-48BA-A39C-550B1064E8D7}"/>
    <cellStyle name="Millares 2 2 12 2 2" xfId="13348" xr:uid="{083B75C5-64E5-438A-B4DE-193D0B9A820C}"/>
    <cellStyle name="Millares 2 2 12 2 2 2" xfId="28456" xr:uid="{1FE3F055-55DE-4B64-99FC-834A40C6C4EC}"/>
    <cellStyle name="Millares 2 2 12 2 3" xfId="22145" xr:uid="{1C21128D-E77A-40FB-B795-24C48AB500B4}"/>
    <cellStyle name="Millares 2 2 12 3" xfId="10782" xr:uid="{F9D2F8DE-C1A0-478B-A367-F22452CEE49C}"/>
    <cellStyle name="Millares 2 2 12 3 2" xfId="25890" xr:uid="{C887A021-7F6C-4AB6-A7AE-0575947E6349}"/>
    <cellStyle name="Millares 2 2 12 4" xfId="19508" xr:uid="{44BB5B65-940A-469B-86CB-59BA46CE1222}"/>
    <cellStyle name="Millares 2 2 13" xfId="4406" xr:uid="{75D7058D-0180-4AE2-B636-0CE1D9B6A8DB}"/>
    <cellStyle name="Millares 2 2 13 2" xfId="10788" xr:uid="{701B51D7-5C8C-460B-9AFC-13C119BA9953}"/>
    <cellStyle name="Millares 2 2 13 2 2" xfId="25896" xr:uid="{FBA799BC-A1EC-486D-8128-A80EF959AC2E}"/>
    <cellStyle name="Millares 2 2 13 3" xfId="19514" xr:uid="{10380F3B-F9D3-4299-B977-1606FBFE2C0E}"/>
    <cellStyle name="Millares 2 2 14" xfId="4424" xr:uid="{5390F34E-18EA-43B3-9E87-F1F3D057523A}"/>
    <cellStyle name="Millares 2 2 14 2" xfId="10806" xr:uid="{A7DFCD10-A96E-4EC7-8733-EE88A6D1DB1B}"/>
    <cellStyle name="Millares 2 2 14 2 2" xfId="25914" xr:uid="{7FFC0A03-1B41-47AC-809E-75ED54FE6C7D}"/>
    <cellStyle name="Millares 2 2 14 3" xfId="19532" xr:uid="{7F21A62C-F7C3-4522-9350-32C530A6A34C}"/>
    <cellStyle name="Millares 2 2 15" xfId="7921" xr:uid="{5921835F-5BC6-4350-B5F7-127C74680A43}"/>
    <cellStyle name="Millares 2 2 15 2" xfId="23029" xr:uid="{EBBCF533-4D53-4629-9FF2-52E8690680B0}"/>
    <cellStyle name="Millares 2 2 16" xfId="17012" xr:uid="{940897B9-3534-4C8A-896D-7F535861048F}"/>
    <cellStyle name="Millares 2 2 2" xfId="1263" xr:uid="{00000000-0005-0000-0000-0000F2040000}"/>
    <cellStyle name="Millares 2 2 3" xfId="1264" xr:uid="{00000000-0005-0000-0000-0000F3040000}"/>
    <cellStyle name="Millares 2 2 4" xfId="1265" xr:uid="{00000000-0005-0000-0000-0000F4040000}"/>
    <cellStyle name="Millares 2 2 5" xfId="1967" xr:uid="{6970F0C2-AFAF-4783-994F-591E47BC8652}"/>
    <cellStyle name="Millares 2 2 5 2" xfId="2184" xr:uid="{651BF1A8-6FB4-4DEF-9E11-9A35BCF3F918}"/>
    <cellStyle name="Millares 2 2 5 2 2" xfId="4821" xr:uid="{83035CD1-8172-4BF1-8400-11014C445A09}"/>
    <cellStyle name="Millares 2 2 5 2 2 2" xfId="11203" xr:uid="{2ABDECFA-7DBF-4B75-A110-502F9B13A802}"/>
    <cellStyle name="Millares 2 2 5 2 2 2 2" xfId="26311" xr:uid="{DE2534AC-47DD-4D1D-A996-411B56E2556C}"/>
    <cellStyle name="Millares 2 2 5 2 2 3" xfId="19929" xr:uid="{1ECD8AB7-2873-4864-BF57-05141AC63A48}"/>
    <cellStyle name="Millares 2 2 5 2 3" xfId="8682" xr:uid="{66309072-A2D5-4BC8-9901-9AF47BAEE94B}"/>
    <cellStyle name="Millares 2 2 5 2 3 2" xfId="23790" xr:uid="{7AAF7719-D9CB-4400-8464-CA44D77E6E5A}"/>
    <cellStyle name="Millares 2 2 5 2 4" xfId="17409" xr:uid="{680C65E5-06DC-465C-92BB-83A3BDB71E3C}"/>
    <cellStyle name="Millares 2 2 5 3" xfId="2527" xr:uid="{5A7857F9-6CE4-4D16-A515-E0A54B803251}"/>
    <cellStyle name="Millares 2 2 5 3 2" xfId="5164" xr:uid="{1B6806B2-8A24-4B86-831A-530D78C10CA2}"/>
    <cellStyle name="Millares 2 2 5 3 2 2" xfId="11528" xr:uid="{68B28E2F-F2D1-4CBE-A823-70EF2DE647CF}"/>
    <cellStyle name="Millares 2 2 5 3 2 2 2" xfId="26636" xr:uid="{96F13C76-3F68-41D1-AC5D-78EBDD32A98E}"/>
    <cellStyle name="Millares 2 2 5 3 2 3" xfId="20272" xr:uid="{F63AAE15-CC62-429C-9C32-4F855D021EE0}"/>
    <cellStyle name="Millares 2 2 5 3 3" xfId="8994" xr:uid="{38425124-5CFF-4C03-81EE-AD181B21C461}"/>
    <cellStyle name="Millares 2 2 5 3 3 2" xfId="24102" xr:uid="{1F444CAE-55CA-4833-BF71-35E1655F6BF2}"/>
    <cellStyle name="Millares 2 2 5 3 4" xfId="17650" xr:uid="{31FEDC11-27F6-4955-BFE8-DCB824EB0C72}"/>
    <cellStyle name="Millares 2 2 5 4" xfId="4039" xr:uid="{75DC399B-5F5C-4274-9744-32B0E706EC9F}"/>
    <cellStyle name="Millares 2 2 5 4 2" xfId="6676" xr:uid="{4F71652D-AAF5-4B8E-969E-A8EDABC76D4B}"/>
    <cellStyle name="Millares 2 2 5 4 2 2" xfId="12987" xr:uid="{CB7CFF38-C6DD-45FC-BB54-3549A0D4693E}"/>
    <cellStyle name="Millares 2 2 5 4 2 2 2" xfId="28095" xr:uid="{4FF8F50E-D045-48E4-9BDA-C6F2CA61EA8D}"/>
    <cellStyle name="Millares 2 2 5 4 2 3" xfId="21784" xr:uid="{22229224-D660-465A-A1E6-FCD5A12A1304}"/>
    <cellStyle name="Millares 2 2 5 4 3" xfId="10421" xr:uid="{E1D2D728-B400-4129-AAE4-1BDB65E94C99}"/>
    <cellStyle name="Millares 2 2 5 4 3 2" xfId="25529" xr:uid="{67A9E215-208D-4418-B504-8D75039C7215}"/>
    <cellStyle name="Millares 2 2 5 4 4" xfId="19147" xr:uid="{9F8EA3D2-1AA3-41BA-99AF-8A286C8B1595}"/>
    <cellStyle name="Millares 2 2 5 5" xfId="4415" xr:uid="{1E51A146-06E3-45CA-9DAE-F9F46C6C0178}"/>
    <cellStyle name="Millares 2 2 5 5 2" xfId="10797" xr:uid="{3C25A340-3856-42F6-9BFE-7E809E2F90F4}"/>
    <cellStyle name="Millares 2 2 5 5 2 2" xfId="25905" xr:uid="{0142A245-686D-44E8-A52B-C7DF1F1BAC6E}"/>
    <cellStyle name="Millares 2 2 5 5 3" xfId="19523" xr:uid="{DFDD2732-1C85-45FC-A7B6-1C8445562F25}"/>
    <cellStyle name="Millares 2 2 5 6" xfId="4604" xr:uid="{6AC3614A-D06B-4265-9390-F264DDD3C93E}"/>
    <cellStyle name="Millares 2 2 5 6 2" xfId="10986" xr:uid="{C6B979FF-3EA3-47DC-AB09-3EDCBD566C39}"/>
    <cellStyle name="Millares 2 2 5 6 2 2" xfId="26094" xr:uid="{1B1CDE7E-E7FC-4C98-A204-10F9EF631688}"/>
    <cellStyle name="Millares 2 2 5 6 3" xfId="19712" xr:uid="{E45E6749-1C6A-46CC-B640-EAEBE8127BDF}"/>
    <cellStyle name="Millares 2 2 5 7" xfId="8281" xr:uid="{9F7A147C-5C98-4AD6-8F66-6AE647F00BEA}"/>
    <cellStyle name="Millares 2 2 5 7 2" xfId="23389" xr:uid="{53EF8DCF-C84E-477D-96E7-6EFB8B20EE10}"/>
    <cellStyle name="Millares 2 2 5 8" xfId="17192" xr:uid="{B0EE945C-CB56-461B-9CD1-59CE70F7068B}"/>
    <cellStyle name="Millares 2 2 6" xfId="1883" xr:uid="{5D4F3319-F1CE-45F6-9C16-7490EFFF9DA1}"/>
    <cellStyle name="Millares 2 2 6 2" xfId="2443" xr:uid="{8BEF38A8-937F-4A08-A534-780B846D1A29}"/>
    <cellStyle name="Millares 2 2 6 2 2" xfId="5080" xr:uid="{7780534C-62FA-412F-865C-A786576BA198}"/>
    <cellStyle name="Millares 2 2 6 2 2 2" xfId="11444" xr:uid="{A75C42FA-8810-4AB1-AF13-FDD377335DF7}"/>
    <cellStyle name="Millares 2 2 6 2 2 2 2" xfId="26552" xr:uid="{5F379963-ED95-49D5-A06B-6FDE2AC12270}"/>
    <cellStyle name="Millares 2 2 6 2 2 3" xfId="20188" xr:uid="{0377A52D-D153-4124-97DC-C0967B285599}"/>
    <cellStyle name="Millares 2 2 6 2 3" xfId="8910" xr:uid="{291F709F-C86C-46AF-853F-4CFE8ED1715B}"/>
    <cellStyle name="Millares 2 2 6 2 3 2" xfId="24018" xr:uid="{3AA54194-16DE-4576-B886-AF36CC5EBA87}"/>
    <cellStyle name="Millares 2 2 6 2 4" xfId="17617" xr:uid="{D827DDF4-01C2-4774-9487-CCB561BF737C}"/>
    <cellStyle name="Millares 2 2 6 3" xfId="3955" xr:uid="{71139416-FE7F-40B4-A69C-248F9EA3AF43}"/>
    <cellStyle name="Millares 2 2 6 3 2" xfId="6592" xr:uid="{89DB73E4-DE6F-4330-871F-AE1F6FCA49ED}"/>
    <cellStyle name="Millares 2 2 6 3 2 2" xfId="12903" xr:uid="{A0698A95-D27D-406D-AEB5-E3BBE06E895A}"/>
    <cellStyle name="Millares 2 2 6 3 2 2 2" xfId="28011" xr:uid="{5EBE3E25-DB6E-4C62-8EF5-18552EC7188F}"/>
    <cellStyle name="Millares 2 2 6 3 2 3" xfId="21700" xr:uid="{83B0D5E5-9BB3-433B-88A3-1EB691AD02E0}"/>
    <cellStyle name="Millares 2 2 6 3 3" xfId="10337" xr:uid="{E74214BC-4953-4BB5-8F30-5533FC416828}"/>
    <cellStyle name="Millares 2 2 6 3 3 2" xfId="25445" xr:uid="{774E3B52-97B6-4698-8F90-9E3AFD8A0F93}"/>
    <cellStyle name="Millares 2 2 6 3 4" xfId="19063" xr:uid="{1D64449F-FC43-4D75-8BF3-6B3995309511}"/>
    <cellStyle name="Millares 2 2 6 4" xfId="4520" xr:uid="{971FAAC7-7E52-4C6E-AAC6-6DD00A80E2EF}"/>
    <cellStyle name="Millares 2 2 6 4 2" xfId="10902" xr:uid="{40094D4F-A315-48C5-9860-55D19F062EC7}"/>
    <cellStyle name="Millares 2 2 6 4 2 2" xfId="26010" xr:uid="{73E2B5A0-9A21-41E9-A673-D97462EEC6E5}"/>
    <cellStyle name="Millares 2 2 6 4 3" xfId="19628" xr:uid="{18244DD9-56F1-46E9-8D9F-4FA95F0217BD}"/>
    <cellStyle name="Millares 2 2 6 5" xfId="8384" xr:uid="{69860118-BD32-4C5C-B93A-11A9DD735103}"/>
    <cellStyle name="Millares 2 2 6 5 2" xfId="23492" xr:uid="{7799A4B4-64DF-47AE-B3BB-73EC1C04D8C0}"/>
    <cellStyle name="Millares 2 2 6 6" xfId="17108" xr:uid="{FE1B00F5-780C-4CF7-B180-350D58851CA0}"/>
    <cellStyle name="Millares 2 2 7" xfId="2098" xr:uid="{2B0F2560-50C3-43DC-A774-E6970318B879}"/>
    <cellStyle name="Millares 2 2 7 2" xfId="2588" xr:uid="{CE349F6D-022B-4FD7-9EEE-9A81B35BAD97}"/>
    <cellStyle name="Millares 2 2 7 2 2" xfId="5225" xr:uid="{94B17CEB-2915-42E0-9E91-58A42BA5F34C}"/>
    <cellStyle name="Millares 2 2 7 2 2 2" xfId="11589" xr:uid="{69364F70-3D6A-4A2A-97C8-4D973B5F1267}"/>
    <cellStyle name="Millares 2 2 7 2 2 2 2" xfId="26697" xr:uid="{32713A71-43B2-4AB0-88AF-3F9B8299D78A}"/>
    <cellStyle name="Millares 2 2 7 2 2 3" xfId="20333" xr:uid="{29A7EFCE-8373-488F-AEF2-81987911722B}"/>
    <cellStyle name="Millares 2 2 7 2 3" xfId="9055" xr:uid="{315CD646-5EBA-44FD-AD77-F5868DA232DD}"/>
    <cellStyle name="Millares 2 2 7 2 3 2" xfId="24163" xr:uid="{C43098EE-071B-4F9A-BBD1-E1C737C8E083}"/>
    <cellStyle name="Millares 2 2 7 2 4" xfId="17696" xr:uid="{935F08AC-F403-40D8-98D4-67D69B23AAC9}"/>
    <cellStyle name="Millares 2 2 7 3" xfId="4170" xr:uid="{7006B09C-1742-4C63-ACE6-DEB29FF2F7C1}"/>
    <cellStyle name="Millares 2 2 7 3 2" xfId="6807" xr:uid="{44E15158-F694-48E7-8C24-2E8C56BCB6B3}"/>
    <cellStyle name="Millares 2 2 7 3 2 2" xfId="13118" xr:uid="{37BEA617-442C-42D1-8503-785DB6573D69}"/>
    <cellStyle name="Millares 2 2 7 3 2 2 2" xfId="28226" xr:uid="{5B5DFBFD-1C03-4F2C-A75F-826FBDD16C88}"/>
    <cellStyle name="Millares 2 2 7 3 2 3" xfId="21915" xr:uid="{AF5AEC3F-298A-421E-A916-24706C1FAA5F}"/>
    <cellStyle name="Millares 2 2 7 3 3" xfId="10552" xr:uid="{C6AAB34E-635E-43E2-90DD-24D438DA4A15}"/>
    <cellStyle name="Millares 2 2 7 3 3 2" xfId="25660" xr:uid="{E1A8E870-89AD-4F4E-93A7-F437CE490FCE}"/>
    <cellStyle name="Millares 2 2 7 3 4" xfId="19278" xr:uid="{0CF1D80B-6724-4DF0-9C8B-ABD37C8261C7}"/>
    <cellStyle name="Millares 2 2 7 4" xfId="4735" xr:uid="{DF2E152D-89CA-4657-9AC2-003B138FB9CF}"/>
    <cellStyle name="Millares 2 2 7 4 2" xfId="11117" xr:uid="{0DC26813-A7F1-4138-B871-299173573389}"/>
    <cellStyle name="Millares 2 2 7 4 2 2" xfId="26225" xr:uid="{438FBF40-A98A-4ADC-90D6-67FD1D6D4CAB}"/>
    <cellStyle name="Millares 2 2 7 4 3" xfId="19843" xr:uid="{D5BB6441-2121-4043-B9F5-98EF3124D674}"/>
    <cellStyle name="Millares 2 2 7 5" xfId="8596" xr:uid="{2CE5506D-C39C-4E34-A862-9D29BCDAD54A}"/>
    <cellStyle name="Millares 2 2 7 5 2" xfId="23704" xr:uid="{B60CEE51-63BA-4A90-BA32-474919737B29}"/>
    <cellStyle name="Millares 2 2 7 6" xfId="17323" xr:uid="{7C97346C-6808-49C5-A050-E3F73778BE92}"/>
    <cellStyle name="Millares 2 2 8" xfId="2169" xr:uid="{4790E048-C9A0-4135-A07E-075A5B27255D}"/>
    <cellStyle name="Millares 2 2 8 2" xfId="2658" xr:uid="{289E35BB-D1E4-44D7-A299-EE26C7A255EB}"/>
    <cellStyle name="Millares 2 2 8 2 2" xfId="5295" xr:uid="{7D2292A9-CF37-451C-9EBB-7ADC54D36A48}"/>
    <cellStyle name="Millares 2 2 8 2 2 2" xfId="11659" xr:uid="{260A5B2C-1750-4DB9-AD13-A9CC987DCB43}"/>
    <cellStyle name="Millares 2 2 8 2 2 2 2" xfId="26767" xr:uid="{ED43A42D-72C6-4E2C-8073-B079407CCA45}"/>
    <cellStyle name="Millares 2 2 8 2 2 3" xfId="20403" xr:uid="{1A04B77D-6AC2-4DB8-A547-918795E34EC9}"/>
    <cellStyle name="Millares 2 2 8 2 3" xfId="9125" xr:uid="{C9B2AB91-7F57-4761-A652-E8ED4E8D88B9}"/>
    <cellStyle name="Millares 2 2 8 2 3 2" xfId="24233" xr:uid="{CB54B6F3-DD3C-4892-B17C-0CC58B70C881}"/>
    <cellStyle name="Millares 2 2 8 2 4" xfId="17766" xr:uid="{3D3801DD-859E-4ACE-94DF-B2E12E5EF4ED}"/>
    <cellStyle name="Millares 2 2 8 3" xfId="4241" xr:uid="{107CC137-4BF3-4C09-BC25-754398EE84DC}"/>
    <cellStyle name="Millares 2 2 8 3 2" xfId="6878" xr:uid="{BF7538A1-BFC2-4807-A191-3E903775D73B}"/>
    <cellStyle name="Millares 2 2 8 3 2 2" xfId="13189" xr:uid="{24171383-70D7-4C20-B20A-02A7041BCD15}"/>
    <cellStyle name="Millares 2 2 8 3 2 2 2" xfId="28297" xr:uid="{8E13C612-C4DB-4862-8FD2-6A9B339502A1}"/>
    <cellStyle name="Millares 2 2 8 3 2 3" xfId="21986" xr:uid="{ECF02514-8F7E-4C82-B5A2-A664559FCD60}"/>
    <cellStyle name="Millares 2 2 8 3 3" xfId="10623" xr:uid="{ED043861-4BC6-4158-9015-09EAE37161AC}"/>
    <cellStyle name="Millares 2 2 8 3 3 2" xfId="25731" xr:uid="{53719243-A9D8-4666-8B47-9496CC69CE17}"/>
    <cellStyle name="Millares 2 2 8 3 4" xfId="19349" xr:uid="{727D63C8-82BB-4688-88E1-F5556BF9C17C}"/>
    <cellStyle name="Millares 2 2 8 4" xfId="4806" xr:uid="{8C873126-D6B1-4FBF-B64D-5B1C514180F2}"/>
    <cellStyle name="Millares 2 2 8 4 2" xfId="11188" xr:uid="{33757B1F-C100-41C8-8727-49212666FD08}"/>
    <cellStyle name="Millares 2 2 8 4 2 2" xfId="26296" xr:uid="{7CC26AAC-FDEA-4188-A4DE-96B66FB271AB}"/>
    <cellStyle name="Millares 2 2 8 4 3" xfId="19914" xr:uid="{01582638-3F2D-48EA-BEEB-09D6D1DD3FEC}"/>
    <cellStyle name="Millares 2 2 8 5" xfId="8667" xr:uid="{54DADC3E-0197-4116-8BF4-16378BACC666}"/>
    <cellStyle name="Millares 2 2 8 5 2" xfId="23775" xr:uid="{90E82A96-CBAD-4EA8-9651-39A9F0F0D78A}"/>
    <cellStyle name="Millares 2 2 8 6" xfId="17394" xr:uid="{A8A9413F-7DD5-42ED-A8D5-B654A5111637}"/>
    <cellStyle name="Millares 2 2 9" xfId="2175" xr:uid="{89036650-0026-47E6-BFE5-22ABEF75153B}"/>
    <cellStyle name="Millares 2 2 9 2" xfId="4812" xr:uid="{7FC8D4A4-AAE3-4313-A010-471AA7615E31}"/>
    <cellStyle name="Millares 2 2 9 2 2" xfId="11194" xr:uid="{8149D4F4-59CA-4737-9110-879597CF2262}"/>
    <cellStyle name="Millares 2 2 9 2 2 2" xfId="26302" xr:uid="{BF16EAB6-45EA-4B19-843F-27EE1366D2E9}"/>
    <cellStyle name="Millares 2 2 9 2 3" xfId="19920" xr:uid="{CBA08AF5-E50A-4BB4-9C42-7587DECD7E62}"/>
    <cellStyle name="Millares 2 2 9 3" xfId="8673" xr:uid="{D1626E5F-4E13-436C-894E-244D2293456C}"/>
    <cellStyle name="Millares 2 2 9 3 2" xfId="23781" xr:uid="{03241D28-E23E-4262-AF92-B9CAC8FD2910}"/>
    <cellStyle name="Millares 2 2 9 4" xfId="17400" xr:uid="{6829D43B-CB52-464A-9349-BF34F9BF9709}"/>
    <cellStyle name="Millares 2 3" xfId="1266" xr:uid="{00000000-0005-0000-0000-0000F5040000}"/>
    <cellStyle name="Millares 2 4" xfId="1267" xr:uid="{00000000-0005-0000-0000-0000F6040000}"/>
    <cellStyle name="Millares 2 5" xfId="1268" xr:uid="{00000000-0005-0000-0000-0000F7040000}"/>
    <cellStyle name="Millares 2 6" xfId="1269" xr:uid="{00000000-0005-0000-0000-0000F8040000}"/>
    <cellStyle name="Millares 2 7" xfId="1270" xr:uid="{00000000-0005-0000-0000-0000F9040000}"/>
    <cellStyle name="Millares 2 8" xfId="1271" xr:uid="{00000000-0005-0000-0000-0000FA040000}"/>
    <cellStyle name="Millares 2 9" xfId="1272" xr:uid="{00000000-0005-0000-0000-0000FB040000}"/>
    <cellStyle name="Millares 20" xfId="2171" xr:uid="{8E301BAE-A4F8-43C9-B177-FBF0C5E2629D}"/>
    <cellStyle name="Millares 20 2" xfId="4808" xr:uid="{88C5B7A3-AB23-4FB5-85E5-801B9E8C48E3}"/>
    <cellStyle name="Millares 20 2 2" xfId="11190" xr:uid="{1F5E851D-7F3F-4F64-AC56-3C9D625244FB}"/>
    <cellStyle name="Millares 20 2 2 2" xfId="26298" xr:uid="{0B58DE26-C16A-4718-97FA-57ED67D1C1BD}"/>
    <cellStyle name="Millares 20 2 3" xfId="19916" xr:uid="{B2DD0C1C-4BAC-42F4-82FA-35167EEEA15C}"/>
    <cellStyle name="Millares 20 3" xfId="8669" xr:uid="{DCB157B1-2B5E-4FE6-AEE1-9EAF96BF2FA0}"/>
    <cellStyle name="Millares 20 3 2" xfId="23777" xr:uid="{D27799FD-5E57-4EE3-9D42-81D7014BCB21}"/>
    <cellStyle name="Millares 20 4" xfId="17396" xr:uid="{F4995C6A-5A10-40E6-BF07-315FB2C52DA2}"/>
    <cellStyle name="Millares 21" xfId="2172" xr:uid="{9C763F1B-3B24-4524-8AF3-C973A42815ED}"/>
    <cellStyle name="Millares 21 2" xfId="4809" xr:uid="{60004CDD-632E-4A54-895E-D003D927F20C}"/>
    <cellStyle name="Millares 21 2 2" xfId="11191" xr:uid="{ABF9AC08-D48E-44E5-BF8F-62DC342F58F7}"/>
    <cellStyle name="Millares 21 2 2 2" xfId="26299" xr:uid="{0E132023-C94F-4AA6-8FC4-C97729FDF109}"/>
    <cellStyle name="Millares 21 2 3" xfId="19917" xr:uid="{25E093CB-E92A-4E10-8BB5-DA24CF6AEB2C}"/>
    <cellStyle name="Millares 21 3" xfId="8670" xr:uid="{63EFABEB-566D-4360-937A-80E23094FC53}"/>
    <cellStyle name="Millares 21 3 2" xfId="23778" xr:uid="{614911F3-48C6-4203-BF0A-7F22236D8658}"/>
    <cellStyle name="Millares 21 4" xfId="17397" xr:uid="{320D3D83-E34F-4001-B352-6DE1E76D76CA}"/>
    <cellStyle name="Millares 22" xfId="2287" xr:uid="{CDF216C0-870C-4BD9-B35C-96B2C43F4640}"/>
    <cellStyle name="Millares 22 2" xfId="4924" xr:uid="{4507D18C-9F17-4C11-9E65-719A27FA9A6A}"/>
    <cellStyle name="Millares 22 2 2" xfId="11288" xr:uid="{95168D7F-AABD-457A-AA00-B0172F5D93DE}"/>
    <cellStyle name="Millares 22 2 2 2" xfId="26396" xr:uid="{D39FE5CB-7CC5-4D9E-82D4-D8CECF2EFEF7}"/>
    <cellStyle name="Millares 22 2 3" xfId="20032" xr:uid="{271EF0C0-9809-422C-9224-56EFBBA35FB3}"/>
    <cellStyle name="Millares 22 3" xfId="8754" xr:uid="{5BE4DD08-7090-4F32-9B95-4979B3CEC3F7}"/>
    <cellStyle name="Millares 22 3 2" xfId="23862" xr:uid="{9239F3B6-DF38-400C-9602-86E9B6067EBB}"/>
    <cellStyle name="Millares 22 4" xfId="17512" xr:uid="{F368A476-CB59-4214-B0B0-482DE483C617}"/>
    <cellStyle name="Millares 23" xfId="2285" xr:uid="{8B5BC046-41EC-4D6E-B77C-2C5A70B650C1}"/>
    <cellStyle name="Millares 23 2" xfId="4922" xr:uid="{0B3101FE-1FA8-4A26-923F-4A17372F4B9D}"/>
    <cellStyle name="Millares 23 2 2" xfId="11286" xr:uid="{DC6BC031-B9C5-4729-9695-D36373619278}"/>
    <cellStyle name="Millares 23 2 2 2" xfId="26394" xr:uid="{74B990DD-CFBD-486D-B9A7-64ED6E4A790A}"/>
    <cellStyle name="Millares 23 2 3" xfId="20030" xr:uid="{F2040C2D-C800-4270-A64D-A47607AE609C}"/>
    <cellStyle name="Millares 23 3" xfId="8752" xr:uid="{D3BFECEB-7F1C-475F-B50F-4850C8A2F821}"/>
    <cellStyle name="Millares 23 3 2" xfId="23860" xr:uid="{C135F180-6B9C-432A-8E5A-D4D8A3AEAF5E}"/>
    <cellStyle name="Millares 23 4" xfId="17510" xr:uid="{D7B05B2F-F752-40CD-A4BD-4C1FDE8074D0}"/>
    <cellStyle name="Millares 24" xfId="2289" xr:uid="{E2D194BD-795C-4A3C-9625-2575CA897C32}"/>
    <cellStyle name="Millares 24 2" xfId="4926" xr:uid="{358A76FE-C35D-4CB0-9B92-BC1CEDFDC8C5}"/>
    <cellStyle name="Millares 24 2 2" xfId="11290" xr:uid="{AA8289FB-35BC-45C0-BD3D-3E4F8F442F6A}"/>
    <cellStyle name="Millares 24 2 2 2" xfId="26398" xr:uid="{77E56C84-ED9E-4005-AF42-0800C6075F26}"/>
    <cellStyle name="Millares 24 2 3" xfId="20034" xr:uid="{53519EB3-76C9-4A8B-B8B2-745ABD6074C3}"/>
    <cellStyle name="Millares 24 3" xfId="8756" xr:uid="{3BAC803D-6A69-492A-AB13-2A5C22A05081}"/>
    <cellStyle name="Millares 24 3 2" xfId="23864" xr:uid="{552AFDF5-7027-41B7-A6E3-131BDBE4A815}"/>
    <cellStyle name="Millares 24 4" xfId="17514" xr:uid="{EED74211-F295-41F2-AC7F-BE354A67D81A}"/>
    <cellStyle name="Millares 25" xfId="2665" xr:uid="{A312113E-53BE-405B-8141-49B215CDFAE7}"/>
    <cellStyle name="Millares 25 2" xfId="5302" xr:uid="{9BAEF6EE-71A4-4BB6-B626-35931951CA15}"/>
    <cellStyle name="Millares 25 2 2" xfId="11663" xr:uid="{02C714C3-C83D-4183-9BE3-C30E02C2DAF9}"/>
    <cellStyle name="Millares 25 2 2 2" xfId="26771" xr:uid="{F1B93D89-3BA1-44CA-ACCB-A605FF1715F7}"/>
    <cellStyle name="Millares 25 2 3" xfId="20410" xr:uid="{8546F919-360A-4F07-BFC6-D39D7C7DC3AE}"/>
    <cellStyle name="Millares 25 3" xfId="9130" xr:uid="{9E79D25F-F15F-4AB9-9F88-13A883A4D7ED}"/>
    <cellStyle name="Millares 25 3 2" xfId="24238" xr:uid="{03DD42B9-6D0C-4CE9-9D31-79E010804172}"/>
    <cellStyle name="Millares 25 4" xfId="17773" xr:uid="{0BD7DDFD-7B27-4D34-BD02-CCA18D420083}"/>
    <cellStyle name="Millares 26" xfId="2286" xr:uid="{050BB190-B5E7-41FB-AECB-B0E27D72DC45}"/>
    <cellStyle name="Millares 26 2" xfId="4923" xr:uid="{8B3390E3-B83C-4C5B-AF6D-68ECB8AC4D8F}"/>
    <cellStyle name="Millares 26 2 2" xfId="11287" xr:uid="{DA57C042-C96B-4772-BFB8-9E2834D232E7}"/>
    <cellStyle name="Millares 26 2 2 2" xfId="26395" xr:uid="{044DC6C9-F3A6-446D-8AA1-B511E9112422}"/>
    <cellStyle name="Millares 26 2 3" xfId="20031" xr:uid="{8489F59D-4B3E-4ECB-B308-B2419C6F6319}"/>
    <cellStyle name="Millares 26 3" xfId="8753" xr:uid="{DD607482-2AAD-4B74-803D-7ED38005DE6D}"/>
    <cellStyle name="Millares 26 3 2" xfId="23861" xr:uid="{FF525765-B789-49B9-9A5D-EA29FF0C7EC7}"/>
    <cellStyle name="Millares 26 4" xfId="17511" xr:uid="{1D227798-A133-481B-A7EE-0AE8D6715F23}"/>
    <cellStyle name="Millares 27" xfId="3857" xr:uid="{ED382885-D712-4A36-BA48-0D5CE5CFF513}"/>
    <cellStyle name="Millares 27 2" xfId="6494" xr:uid="{7250A39C-9337-45E8-B322-2656B4AAB15A}"/>
    <cellStyle name="Millares 27 2 2" xfId="12805" xr:uid="{982D8CEF-6EA2-4FFD-9EBB-6EBE2F75E550}"/>
    <cellStyle name="Millares 27 2 2 2" xfId="27913" xr:uid="{231AF174-48AB-458B-9A52-BB498AE514EE}"/>
    <cellStyle name="Millares 27 2 3" xfId="21602" xr:uid="{1BBF6EB1-0D4A-4D7D-9BD4-AEE19411AEBD}"/>
    <cellStyle name="Millares 27 3" xfId="10239" xr:uid="{33FE3F28-AF3E-4DEC-80DA-DEC5E024B580}"/>
    <cellStyle name="Millares 27 3 2" xfId="25347" xr:uid="{B3F1B0CA-8D38-487A-8998-E984D7C1A936}"/>
    <cellStyle name="Millares 27 4" xfId="18965" xr:uid="{3D08DB4E-A06D-46C1-BF34-BC095C8A06D7}"/>
    <cellStyle name="Millares 28" xfId="3856" xr:uid="{C46FA44D-8224-4AD0-B651-180E05DECB5C}"/>
    <cellStyle name="Millares 28 2" xfId="6493" xr:uid="{100CFBB9-8E9E-4D00-AC4F-31888BED3024}"/>
    <cellStyle name="Millares 28 2 2" xfId="12804" xr:uid="{EABDDF01-5F65-4CF8-9D46-85AE4A50C84F}"/>
    <cellStyle name="Millares 28 2 2 2" xfId="27912" xr:uid="{A59DEFAD-C3D9-459F-BE8F-5DA0A7B78D85}"/>
    <cellStyle name="Millares 28 2 3" xfId="21601" xr:uid="{53821603-5EC1-4886-908C-A72C712CF515}"/>
    <cellStyle name="Millares 28 3" xfId="10238" xr:uid="{B127C1BA-12C9-4D6D-AA4F-A4257996DE79}"/>
    <cellStyle name="Millares 28 3 2" xfId="25346" xr:uid="{3EE0251F-ED3B-488E-881D-A8790903ADC2}"/>
    <cellStyle name="Millares 28 4" xfId="18964" xr:uid="{05828300-7658-4C7E-9868-ED3E24BFFFD3}"/>
    <cellStyle name="Millares 29" xfId="4398" xr:uid="{FDFD942A-8EF8-408B-A0CD-A106563C42F2}"/>
    <cellStyle name="Millares 29 2" xfId="7035" xr:uid="{90027803-16CF-40D9-BB61-E410A33730E2}"/>
    <cellStyle name="Millares 29 2 2" xfId="13346" xr:uid="{CFFC5C8F-4903-4C96-BE0A-994F17BE9560}"/>
    <cellStyle name="Millares 29 2 2 2" xfId="28454" xr:uid="{D4659AE8-C07A-4A2B-A2ED-1FA03D33C5E1}"/>
    <cellStyle name="Millares 29 2 3" xfId="22143" xr:uid="{DBCD51F6-7FB6-4303-BD14-FA79BBF928F2}"/>
    <cellStyle name="Millares 29 3" xfId="10780" xr:uid="{948F1CD1-D92B-45EE-A7CC-EF7C52ACEE82}"/>
    <cellStyle name="Millares 29 3 2" xfId="25888" xr:uid="{D7E315DC-D554-417B-9B96-ECB5BFD0E163}"/>
    <cellStyle name="Millares 29 4" xfId="19506" xr:uid="{00A8E1DB-8A6A-48B0-8096-93741F0CCE6E}"/>
    <cellStyle name="Millares 3" xfId="1273" xr:uid="{00000000-0005-0000-0000-0000FC040000}"/>
    <cellStyle name="Millares 3 2" xfId="1274" xr:uid="{00000000-0005-0000-0000-0000FD040000}"/>
    <cellStyle name="Millares 3 3" xfId="1275" xr:uid="{00000000-0005-0000-0000-0000FE040000}"/>
    <cellStyle name="Millares 30" xfId="4404" xr:uid="{B8332A5F-6EEC-4185-B7EC-289AA7EB84F1}"/>
    <cellStyle name="Millares 30 2" xfId="10786" xr:uid="{D26C8451-3B6C-4194-92E8-372044B55340}"/>
    <cellStyle name="Millares 30 2 2" xfId="25894" xr:uid="{231C496C-2857-4659-A348-ACB62D6595B1}"/>
    <cellStyle name="Millares 30 3" xfId="19512" xr:uid="{DC4B9336-9EB3-4E8A-BB27-417E0C9D4409}"/>
    <cellStyle name="Millares 31" xfId="4402" xr:uid="{59371159-BEE5-4146-A719-BD302AAEEF82}"/>
    <cellStyle name="Millares 31 2" xfId="10784" xr:uid="{9BC9D376-67CE-4050-9ED8-4EDFE6D7E6F7}"/>
    <cellStyle name="Millares 31 2 2" xfId="25892" xr:uid="{1A70847D-C146-4938-9938-1311FE7C9B90}"/>
    <cellStyle name="Millares 31 3" xfId="19510" xr:uid="{67D24D86-E0BD-43F6-8F03-FF548788C157}"/>
    <cellStyle name="Millares 32" xfId="4403" xr:uid="{D3BCC163-BCC6-42CB-98B8-7F7EFC37601C}"/>
    <cellStyle name="Millares 32 2" xfId="10785" xr:uid="{B37960E5-350E-4F93-A6D2-6B67175ABE08}"/>
    <cellStyle name="Millares 32 2 2" xfId="25893" xr:uid="{98944FF8-25C9-48CC-96AE-CF186AC9B828}"/>
    <cellStyle name="Millares 32 3" xfId="19511" xr:uid="{A4F7EEF8-2149-4709-8163-14D046BB8929}"/>
    <cellStyle name="Millares 33" xfId="4422" xr:uid="{C2F04790-D99F-4DC9-A89C-A85EF66F3CE4}"/>
    <cellStyle name="Millares 33 2" xfId="10804" xr:uid="{E334E0C3-637C-4F88-BC94-226ECF3D5A3D}"/>
    <cellStyle name="Millares 33 2 2" xfId="25912" xr:uid="{72019A8C-E720-4EDE-BDAA-19F23F14E9F4}"/>
    <cellStyle name="Millares 33 3" xfId="19530" xr:uid="{60D5A187-4856-4ED1-8BC0-8F03E1E88330}"/>
    <cellStyle name="Millares 34" xfId="7913" xr:uid="{0C148CAE-E31E-4B61-9FC9-CFB3B9A69CAB}"/>
    <cellStyle name="Millares 34 2" xfId="7418" xr:uid="{390A76BE-6332-465A-B6AF-733BA5E9ED6D}"/>
    <cellStyle name="Millares 34 2 2" xfId="22526" xr:uid="{DC65D893-252C-4297-B505-002F4113F2ED}"/>
    <cellStyle name="Millares 34 3" xfId="23021" xr:uid="{F0AC0951-8F9D-4DA6-B1FE-B59015AACCC7}"/>
    <cellStyle name="Millares 35" xfId="7416" xr:uid="{BE5E0F4D-12E0-4F75-95CD-698FCC7901E0}"/>
    <cellStyle name="Millares 35 2" xfId="22524" xr:uid="{A1EBD48D-8255-40FD-80C4-AF632DF5C9F5}"/>
    <cellStyle name="Millares 36" xfId="7904" xr:uid="{2C8BCB29-64D8-41E2-A60F-E1FAA78FA0D4}"/>
    <cellStyle name="Millares 36 2" xfId="23012" xr:uid="{79C39E7F-D6D1-4B6D-82FB-BC840521BCE0}"/>
    <cellStyle name="Millares 37" xfId="7705" xr:uid="{FB0389C4-5BF0-4790-B9B2-EC7D22B72E2E}"/>
    <cellStyle name="Millares 37 2" xfId="22813" xr:uid="{2DE2D024-34B3-4E24-967E-AC1DE1D7420B}"/>
    <cellStyle name="Millares 38" xfId="7309" xr:uid="{3AC95250-B071-4B3C-8A18-429DDB105517}"/>
    <cellStyle name="Millares 38 2" xfId="22417" xr:uid="{AF0A2721-C58A-4CF2-938B-0652B0E72F3C}"/>
    <cellStyle name="Millares 39" xfId="14326" xr:uid="{76E9841B-E13E-442B-B93A-810C6ABF3DB8}"/>
    <cellStyle name="Millares 39 2" xfId="29434" xr:uid="{56828202-E899-4544-B956-A2C65CBF2763}"/>
    <cellStyle name="Millares 4" xfId="1276" xr:uid="{00000000-0005-0000-0000-0000FF040000}"/>
    <cellStyle name="Millares 4 10" xfId="3860" xr:uid="{3D672AAB-828E-491A-9F9F-8775B8EA6000}"/>
    <cellStyle name="Millares 4 10 2" xfId="6497" xr:uid="{B84BF5D3-213A-43EC-ADF0-0E11903BA385}"/>
    <cellStyle name="Millares 4 10 2 2" xfId="12808" xr:uid="{1358B16C-76B7-41CC-BC7E-7DC19F088A7D}"/>
    <cellStyle name="Millares 4 10 2 2 2" xfId="27916" xr:uid="{6052927D-0B7B-4ECA-AD03-847DDE905BD8}"/>
    <cellStyle name="Millares 4 10 2 3" xfId="21605" xr:uid="{76492838-3939-4059-98F3-D908171C7E0D}"/>
    <cellStyle name="Millares 4 10 3" xfId="10242" xr:uid="{E4442FA1-FAF5-41C2-B403-34C565526CC2}"/>
    <cellStyle name="Millares 4 10 3 2" xfId="25350" xr:uid="{3E53D42B-6434-4896-AEB8-8DFBEB958904}"/>
    <cellStyle name="Millares 4 10 4" xfId="18968" xr:uid="{FE369573-6CD9-4CE8-9216-26F2E3CC619E}"/>
    <cellStyle name="Millares 4 11" xfId="4401" xr:uid="{5EEECC9F-C46E-4EC0-B072-C8C01FE7E3E5}"/>
    <cellStyle name="Millares 4 11 2" xfId="7038" xr:uid="{68E22156-717B-4CDB-8481-425ABB5F10F0}"/>
    <cellStyle name="Millares 4 11 2 2" xfId="13349" xr:uid="{AEBF301F-82AF-4193-950D-1C8A53A5042D}"/>
    <cellStyle name="Millares 4 11 2 2 2" xfId="28457" xr:uid="{E6B09270-BE6C-4A0A-B08D-12CBA22123E3}"/>
    <cellStyle name="Millares 4 11 2 3" xfId="22146" xr:uid="{4FCE459B-EAE1-40CE-982A-B82161882B48}"/>
    <cellStyle name="Millares 4 11 3" xfId="10783" xr:uid="{25F114EF-CDD8-493D-8AAB-996BD771685A}"/>
    <cellStyle name="Millares 4 11 3 2" xfId="25891" xr:uid="{C151B0C6-0FEE-4631-A6D6-E55FA2B6CDD1}"/>
    <cellStyle name="Millares 4 11 4" xfId="19509" xr:uid="{8CA4A3AC-5C30-406A-9FF9-E0C31A641F28}"/>
    <cellStyle name="Millares 4 12" xfId="4407" xr:uid="{AE3C914E-8EFA-4D42-8FD1-4E94E562FDAB}"/>
    <cellStyle name="Millares 4 12 2" xfId="10789" xr:uid="{A29B7FDB-4E7F-4721-9458-1EA97B51AF81}"/>
    <cellStyle name="Millares 4 12 2 2" xfId="25897" xr:uid="{51BB8934-2E8D-4A25-9F76-BD3297B88995}"/>
    <cellStyle name="Millares 4 12 3" xfId="19515" xr:uid="{15CBAA7A-3D1E-4D4E-99BB-41D79C897616}"/>
    <cellStyle name="Millares 4 13" xfId="4425" xr:uid="{1FF43A86-D600-4EE3-A214-BC7FE661A996}"/>
    <cellStyle name="Millares 4 13 2" xfId="10807" xr:uid="{92036798-F093-4D3C-88CE-E50055270E6B}"/>
    <cellStyle name="Millares 4 13 2 2" xfId="25915" xr:uid="{C1F8C0D3-CD9A-43FB-BFEF-EF1C36CA51B6}"/>
    <cellStyle name="Millares 4 13 3" xfId="19533" xr:uid="{3F86E23B-3295-4495-87C7-08C767D43C07}"/>
    <cellStyle name="Millares 4 14" xfId="7929" xr:uid="{7EDEEAB9-2109-488A-B5E7-B5FAE9CCBF96}"/>
    <cellStyle name="Millares 4 14 2" xfId="23037" xr:uid="{B6EC8956-D2FE-4DAA-8BB1-286D3185D083}"/>
    <cellStyle name="Millares 4 15" xfId="17013" xr:uid="{8BC06CC6-1CEF-4246-A470-5B7137D56F55}"/>
    <cellStyle name="Millares 4 2" xfId="1277" xr:uid="{00000000-0005-0000-0000-000000050000}"/>
    <cellStyle name="Millares 4 2 2" xfId="1278" xr:uid="{00000000-0005-0000-0000-000001050000}"/>
    <cellStyle name="Millares 4 2 2 2" xfId="1279" xr:uid="{00000000-0005-0000-0000-000002050000}"/>
    <cellStyle name="Millares 4 2 2 2 2" xfId="1971" xr:uid="{5C416A33-5F64-46AF-A169-36F5513D4E16}"/>
    <cellStyle name="Millares 4 2 2 2 2 2" xfId="2188" xr:uid="{28D8FEC2-497F-4B93-8D93-077CCE3A0D18}"/>
    <cellStyle name="Millares 4 2 2 2 2 2 2" xfId="4825" xr:uid="{499BD1E9-E62D-4189-A413-A331B6D05F35}"/>
    <cellStyle name="Millares 4 2 2 2 2 2 2 2" xfId="11207" xr:uid="{15203318-5734-4CEE-9565-FEB397B6EFAA}"/>
    <cellStyle name="Millares 4 2 2 2 2 2 2 2 2" xfId="26315" xr:uid="{D6C92DDB-B86E-4BD5-91CD-6E0D292BAE80}"/>
    <cellStyle name="Millares 4 2 2 2 2 2 2 3" xfId="19933" xr:uid="{371D0185-7613-4D5B-B118-03677C9CF21F}"/>
    <cellStyle name="Millares 4 2 2 2 2 2 3" xfId="8686" xr:uid="{39BFC86C-6E9E-4615-8E7C-942810E262ED}"/>
    <cellStyle name="Millares 4 2 2 2 2 2 3 2" xfId="23794" xr:uid="{4EDB860B-EEEE-4BFF-9088-0F8AEB23F19D}"/>
    <cellStyle name="Millares 4 2 2 2 2 2 4" xfId="17413" xr:uid="{1C8F0CBA-D445-4C3F-956B-7A9B1B1DD932}"/>
    <cellStyle name="Millares 4 2 2 2 2 3" xfId="2531" xr:uid="{D23A442F-076E-4ECB-AB32-F886C1C6AE1F}"/>
    <cellStyle name="Millares 4 2 2 2 2 3 2" xfId="5168" xr:uid="{F3F3061E-EFD3-4885-BD39-0BD82980BA51}"/>
    <cellStyle name="Millares 4 2 2 2 2 3 2 2" xfId="11532" xr:uid="{0C38A1AC-EDC1-4314-9ED4-F91E59784FFA}"/>
    <cellStyle name="Millares 4 2 2 2 2 3 2 2 2" xfId="26640" xr:uid="{3CD427FB-4030-4993-A6AF-082859BCEF70}"/>
    <cellStyle name="Millares 4 2 2 2 2 3 2 3" xfId="20276" xr:uid="{88627D14-74AE-404C-B013-447AFCA6827C}"/>
    <cellStyle name="Millares 4 2 2 2 2 3 3" xfId="8998" xr:uid="{5B4AAB29-19C5-4211-89BD-1A3119C7BAE1}"/>
    <cellStyle name="Millares 4 2 2 2 2 3 3 2" xfId="24106" xr:uid="{0A3ED5EA-C2E6-4E06-9217-7F7F25EC5D89}"/>
    <cellStyle name="Millares 4 2 2 2 2 3 4" xfId="17654" xr:uid="{6F71171F-00F8-488B-9A9D-E64875984DDA}"/>
    <cellStyle name="Millares 4 2 2 2 2 4" xfId="4043" xr:uid="{1E5A3157-0536-422D-A003-AAD982D89E26}"/>
    <cellStyle name="Millares 4 2 2 2 2 4 2" xfId="6680" xr:uid="{4DBA8969-583C-4854-94D9-88C0855390C3}"/>
    <cellStyle name="Millares 4 2 2 2 2 4 2 2" xfId="12991" xr:uid="{BCFCF1FE-597E-4913-8B7B-D3DD384C2E2A}"/>
    <cellStyle name="Millares 4 2 2 2 2 4 2 2 2" xfId="28099" xr:uid="{86AA4315-BA98-46AD-9090-28C451A72B42}"/>
    <cellStyle name="Millares 4 2 2 2 2 4 2 3" xfId="21788" xr:uid="{6DECCFD7-F64F-4DF1-8216-9C9C22990673}"/>
    <cellStyle name="Millares 4 2 2 2 2 4 3" xfId="10425" xr:uid="{D1D70107-8409-4737-81FE-8E5CC4E3D9B3}"/>
    <cellStyle name="Millares 4 2 2 2 2 4 3 2" xfId="25533" xr:uid="{57284766-8351-4694-B9F4-F9BE4DF969CE}"/>
    <cellStyle name="Millares 4 2 2 2 2 4 4" xfId="19151" xr:uid="{2E90DD5D-435B-406E-ACD2-E18FCAEE4A55}"/>
    <cellStyle name="Millares 4 2 2 2 2 5" xfId="4419" xr:uid="{AB8DCC18-437F-486E-83B1-7AA6541EF667}"/>
    <cellStyle name="Millares 4 2 2 2 2 5 2" xfId="10801" xr:uid="{72DEEF1E-E7B9-4C0F-B2A3-96BF4E2D84CC}"/>
    <cellStyle name="Millares 4 2 2 2 2 5 2 2" xfId="25909" xr:uid="{94E3216E-0530-4D7A-B59F-9AA36092F946}"/>
    <cellStyle name="Millares 4 2 2 2 2 5 3" xfId="19527" xr:uid="{768E6874-FF35-49A9-900B-E0A207BAF0DD}"/>
    <cellStyle name="Millares 4 2 2 2 2 6" xfId="4608" xr:uid="{73426A51-6FC2-4501-9B01-C9E7584608C0}"/>
    <cellStyle name="Millares 4 2 2 2 2 6 2" xfId="10990" xr:uid="{AD6A4BEE-961A-4FD4-868D-109C5C6A67AC}"/>
    <cellStyle name="Millares 4 2 2 2 2 6 2 2" xfId="26098" xr:uid="{8076D83C-7B2A-4B63-B176-5FC5DCD9C2EF}"/>
    <cellStyle name="Millares 4 2 2 2 2 6 3" xfId="19716" xr:uid="{BBCD0D0C-E399-4A4A-AF99-3F8F4FCC6DCA}"/>
    <cellStyle name="Millares 4 2 2 2 2 7" xfId="8285" xr:uid="{22B025F5-519B-473E-A965-58533C97DC47}"/>
    <cellStyle name="Millares 4 2 2 2 2 7 2" xfId="23393" xr:uid="{C327A30F-57D5-47D7-BBFC-D307E558CB21}"/>
    <cellStyle name="Millares 4 2 2 2 2 8" xfId="17196" xr:uid="{45CEB80C-FF48-4466-848A-700656CD617E}"/>
    <cellStyle name="Millares 4 2 2 2 3" xfId="1887" xr:uid="{EBAF7B83-E9A8-473A-A2D1-2F5A7BA2304A}"/>
    <cellStyle name="Millares 4 2 2 2 3 2" xfId="2447" xr:uid="{7F19F00E-5F5D-4365-A805-1AECA52EAC65}"/>
    <cellStyle name="Millares 4 2 2 2 3 2 2" xfId="5084" xr:uid="{A251069B-8A37-4B65-9F58-841939ED1772}"/>
    <cellStyle name="Millares 4 2 2 2 3 2 2 2" xfId="11448" xr:uid="{46679AE9-50E1-4965-9890-EDBBCEBC6E9C}"/>
    <cellStyle name="Millares 4 2 2 2 3 2 2 2 2" xfId="26556" xr:uid="{B213933C-6FAE-442B-A84F-FE2C0D006543}"/>
    <cellStyle name="Millares 4 2 2 2 3 2 2 3" xfId="20192" xr:uid="{BD46E25D-D49B-45A6-AB65-BE84AD7EF362}"/>
    <cellStyle name="Millares 4 2 2 2 3 2 3" xfId="8914" xr:uid="{5B30699B-8E79-4B58-8865-A5001DEE291B}"/>
    <cellStyle name="Millares 4 2 2 2 3 2 3 2" xfId="24022" xr:uid="{A5200729-9D1E-440D-A45F-892821B6BE4C}"/>
    <cellStyle name="Millares 4 2 2 2 3 2 4" xfId="17621" xr:uid="{D72EDC4F-EBE6-4A58-80A5-39F572CEF65A}"/>
    <cellStyle name="Millares 4 2 2 2 3 3" xfId="3959" xr:uid="{8EF1B099-2B93-4385-809E-2CE20274C364}"/>
    <cellStyle name="Millares 4 2 2 2 3 3 2" xfId="6596" xr:uid="{48DC803C-BC2E-4471-A831-BB23F068B62A}"/>
    <cellStyle name="Millares 4 2 2 2 3 3 2 2" xfId="12907" xr:uid="{0475D925-7720-4934-8CAC-1F3C3A936D7F}"/>
    <cellStyle name="Millares 4 2 2 2 3 3 2 2 2" xfId="28015" xr:uid="{1898C1BE-380A-4F02-9358-AE1A155D507C}"/>
    <cellStyle name="Millares 4 2 2 2 3 3 2 3" xfId="21704" xr:uid="{8DEF5683-E564-4EBA-932E-76D5746577A2}"/>
    <cellStyle name="Millares 4 2 2 2 3 3 3" xfId="10341" xr:uid="{CD35E7D6-36A5-4B1A-A7EF-A9943510AF0A}"/>
    <cellStyle name="Millares 4 2 2 2 3 3 3 2" xfId="25449" xr:uid="{D1FD2D30-3B4A-4F0E-8D5D-A542C7DA3746}"/>
    <cellStyle name="Millares 4 2 2 2 3 3 4" xfId="19067" xr:uid="{E9D16DB3-60EF-4775-A99E-BA57B0E5BA2E}"/>
    <cellStyle name="Millares 4 2 2 2 3 4" xfId="4524" xr:uid="{4FB85B13-1615-4403-A136-DDAE30E81545}"/>
    <cellStyle name="Millares 4 2 2 2 3 4 2" xfId="10906" xr:uid="{28FC7CE7-C5D5-4D8E-AC20-434C0464D249}"/>
    <cellStyle name="Millares 4 2 2 2 3 4 2 2" xfId="26014" xr:uid="{60972A38-A066-40AF-815B-120DC0576B67}"/>
    <cellStyle name="Millares 4 2 2 2 3 4 3" xfId="19632" xr:uid="{15346E01-D9E1-4EC2-98A9-E4C31A408050}"/>
    <cellStyle name="Millares 4 2 2 2 3 5" xfId="8388" xr:uid="{A3DEAB57-0EF8-4E73-A65D-B4FCE4C6C8FF}"/>
    <cellStyle name="Millares 4 2 2 2 3 5 2" xfId="23496" xr:uid="{DD69C356-17DE-42EA-95A5-673BC436333C}"/>
    <cellStyle name="Millares 4 2 2 2 3 6" xfId="17112" xr:uid="{92126992-97AC-4C1D-9279-653E16298208}"/>
    <cellStyle name="Millares 4 2 2 3" xfId="1970" xr:uid="{FE109ED0-8776-4AB5-951D-19B70C149E07}"/>
    <cellStyle name="Millares 4 2 2 3 2" xfId="2187" xr:uid="{6FC00DCE-9922-4FF9-A108-78EEBA5ACF2B}"/>
    <cellStyle name="Millares 4 2 2 3 2 2" xfId="4824" xr:uid="{0D9F7725-30ED-4572-BEC5-BEB84B5ADBC5}"/>
    <cellStyle name="Millares 4 2 2 3 2 2 2" xfId="11206" xr:uid="{37E91D03-0799-40CB-A088-65D925FC1254}"/>
    <cellStyle name="Millares 4 2 2 3 2 2 2 2" xfId="26314" xr:uid="{C146902A-F669-4018-B164-739BC41158A9}"/>
    <cellStyle name="Millares 4 2 2 3 2 2 3" xfId="19932" xr:uid="{725444A9-8E56-4EC0-90CA-C4D4D609C41D}"/>
    <cellStyle name="Millares 4 2 2 3 2 3" xfId="8685" xr:uid="{04EFE805-FA40-48ED-A6A0-BD2F331A335C}"/>
    <cellStyle name="Millares 4 2 2 3 2 3 2" xfId="23793" xr:uid="{7BEBABF6-881C-4C6E-833F-6F89F096D7FE}"/>
    <cellStyle name="Millares 4 2 2 3 2 4" xfId="17412" xr:uid="{BC3EBA20-1D98-4434-9966-203DC4446F2B}"/>
    <cellStyle name="Millares 4 2 2 3 3" xfId="2530" xr:uid="{7C1C1C8B-32E9-4D4E-809F-2BCE627AF2CF}"/>
    <cellStyle name="Millares 4 2 2 3 3 2" xfId="5167" xr:uid="{AE9FF448-264F-4EBD-8525-DFB0D6FFE9EA}"/>
    <cellStyle name="Millares 4 2 2 3 3 2 2" xfId="11531" xr:uid="{56C73E91-DC1B-4D8E-A530-CDC23BC7B72F}"/>
    <cellStyle name="Millares 4 2 2 3 3 2 2 2" xfId="26639" xr:uid="{3FDF5665-7740-4F16-999D-022369BE848B}"/>
    <cellStyle name="Millares 4 2 2 3 3 2 3" xfId="20275" xr:uid="{187234F0-0FB4-4949-8BD5-0537E253167C}"/>
    <cellStyle name="Millares 4 2 2 3 3 3" xfId="8997" xr:uid="{50BABBEE-8FF0-44CF-9154-8EE381175B5E}"/>
    <cellStyle name="Millares 4 2 2 3 3 3 2" xfId="24105" xr:uid="{96B1F865-D09B-4FE4-9556-98E45777D2DC}"/>
    <cellStyle name="Millares 4 2 2 3 3 4" xfId="17653" xr:uid="{F1D066B8-54AB-4D0E-AE67-9376F580BAA9}"/>
    <cellStyle name="Millares 4 2 2 3 4" xfId="4042" xr:uid="{0DC90922-E4D6-4A3E-88DA-710289930F47}"/>
    <cellStyle name="Millares 4 2 2 3 4 2" xfId="6679" xr:uid="{6CA89EF2-11E4-4BCB-B1AF-3B44A942E2A0}"/>
    <cellStyle name="Millares 4 2 2 3 4 2 2" xfId="12990" xr:uid="{A20E0AC2-427B-407A-B1DB-B93CBAB3A932}"/>
    <cellStyle name="Millares 4 2 2 3 4 2 2 2" xfId="28098" xr:uid="{4567B59A-3BC1-4A94-93C2-88E44D56F3D5}"/>
    <cellStyle name="Millares 4 2 2 3 4 2 3" xfId="21787" xr:uid="{3597D796-C463-409F-AF40-5DD02D90FA92}"/>
    <cellStyle name="Millares 4 2 2 3 4 3" xfId="10424" xr:uid="{A4D53156-7DA5-4DB2-A7AB-408E23869F6A}"/>
    <cellStyle name="Millares 4 2 2 3 4 3 2" xfId="25532" xr:uid="{D68239A3-3131-4DBD-840E-52A4F03654C3}"/>
    <cellStyle name="Millares 4 2 2 3 4 4" xfId="19150" xr:uid="{477892D0-5608-4BA7-9241-6AA05D0B5FA6}"/>
    <cellStyle name="Millares 4 2 2 3 5" xfId="4418" xr:uid="{FF9A3133-92A1-47D4-8D77-9D8636EA911B}"/>
    <cellStyle name="Millares 4 2 2 3 5 2" xfId="10800" xr:uid="{38A80653-F034-48DF-A7F7-4739756A19E1}"/>
    <cellStyle name="Millares 4 2 2 3 5 2 2" xfId="25908" xr:uid="{2F8B0407-5FB4-461C-BA99-695BCE86DCC5}"/>
    <cellStyle name="Millares 4 2 2 3 5 3" xfId="19526" xr:uid="{C5C5ABDB-2731-44EB-B557-B8662E3E36CB}"/>
    <cellStyle name="Millares 4 2 2 3 6" xfId="4607" xr:uid="{3914307F-1BAD-4329-96C7-8BE29DA43ABE}"/>
    <cellStyle name="Millares 4 2 2 3 6 2" xfId="10989" xr:uid="{666E1502-47BF-4AF9-B14F-6EB0B3E3B156}"/>
    <cellStyle name="Millares 4 2 2 3 6 2 2" xfId="26097" xr:uid="{D0EA142C-3631-4643-887D-BE35759C2F75}"/>
    <cellStyle name="Millares 4 2 2 3 6 3" xfId="19715" xr:uid="{1D5300F2-37B0-4421-9194-5C318B327265}"/>
    <cellStyle name="Millares 4 2 2 3 7" xfId="8284" xr:uid="{D6F492D5-2898-4F79-BD0D-4F776B856F96}"/>
    <cellStyle name="Millares 4 2 2 3 7 2" xfId="23392" xr:uid="{7AEDAD91-773B-4ECE-9014-9ED0B0DDC4BA}"/>
    <cellStyle name="Millares 4 2 2 3 8" xfId="17195" xr:uid="{CE53275D-FE64-411C-8E35-BABAE4D8E817}"/>
    <cellStyle name="Millares 4 2 2 4" xfId="1886" xr:uid="{85D1CC89-B83F-4CCB-AD79-103FE4903D8A}"/>
    <cellStyle name="Millares 4 2 2 4 2" xfId="2446" xr:uid="{4989FE2B-9B82-4D9C-B06F-836960F9EADF}"/>
    <cellStyle name="Millares 4 2 2 4 2 2" xfId="5083" xr:uid="{3E26614B-992C-49C1-9029-E234D921BAA9}"/>
    <cellStyle name="Millares 4 2 2 4 2 2 2" xfId="11447" xr:uid="{9EED4739-025D-47E3-93F8-1D5474F8C979}"/>
    <cellStyle name="Millares 4 2 2 4 2 2 2 2" xfId="26555" xr:uid="{69456370-F40E-40D0-BAAE-613C94E20F0E}"/>
    <cellStyle name="Millares 4 2 2 4 2 2 3" xfId="20191" xr:uid="{7093D5CE-3E69-485C-9EB3-71114F89A9A9}"/>
    <cellStyle name="Millares 4 2 2 4 2 3" xfId="8913" xr:uid="{C92F953A-7176-4737-9590-D54DE235759B}"/>
    <cellStyle name="Millares 4 2 2 4 2 3 2" xfId="24021" xr:uid="{C6C041F0-831F-4331-A93D-683310602EC7}"/>
    <cellStyle name="Millares 4 2 2 4 2 4" xfId="17620" xr:uid="{5B0288BF-2C1A-4656-A873-DF36F6900472}"/>
    <cellStyle name="Millares 4 2 2 4 3" xfId="3958" xr:uid="{6FB64856-4124-4568-83A5-3B5FFAE0EE85}"/>
    <cellStyle name="Millares 4 2 2 4 3 2" xfId="6595" xr:uid="{DEA5307E-ED08-40D9-90D4-DFDBCADDA305}"/>
    <cellStyle name="Millares 4 2 2 4 3 2 2" xfId="12906" xr:uid="{2912A5AE-99DD-47F5-A210-9652F59F7D16}"/>
    <cellStyle name="Millares 4 2 2 4 3 2 2 2" xfId="28014" xr:uid="{DE9617C2-B14E-4A63-BED9-C311FE745526}"/>
    <cellStyle name="Millares 4 2 2 4 3 2 3" xfId="21703" xr:uid="{AEC04F0B-3E60-43AB-B2E3-CFF740AF040A}"/>
    <cellStyle name="Millares 4 2 2 4 3 3" xfId="10340" xr:uid="{B58991D7-2F16-42A4-8E89-5614D5FF6C99}"/>
    <cellStyle name="Millares 4 2 2 4 3 3 2" xfId="25448" xr:uid="{FE4A39FC-8961-4DEA-B3BC-46BFA0187343}"/>
    <cellStyle name="Millares 4 2 2 4 3 4" xfId="19066" xr:uid="{3576C5BD-39D2-4122-AE98-FF883831551E}"/>
    <cellStyle name="Millares 4 2 2 4 4" xfId="4523" xr:uid="{CF8A19AE-53CB-4B5E-9EC0-C579A14CCC25}"/>
    <cellStyle name="Millares 4 2 2 4 4 2" xfId="10905" xr:uid="{F364D941-1375-48B9-BEB7-40E5AEBA50A9}"/>
    <cellStyle name="Millares 4 2 2 4 4 2 2" xfId="26013" xr:uid="{08340DF4-5E4B-4BBE-8CC8-7992F264E743}"/>
    <cellStyle name="Millares 4 2 2 4 4 3" xfId="19631" xr:uid="{01DB5F12-D8CE-4268-AC51-6D7B7C21BF68}"/>
    <cellStyle name="Millares 4 2 2 4 5" xfId="8387" xr:uid="{1B338C1C-2089-4B46-9177-4FD9FF4ACB29}"/>
    <cellStyle name="Millares 4 2 2 4 5 2" xfId="23495" xr:uid="{1D9FE710-C296-4196-B4BE-AB2BFBE7C775}"/>
    <cellStyle name="Millares 4 2 2 4 6" xfId="17111" xr:uid="{BA36C1C2-59DF-43F6-AC20-EBE4D0E45EAB}"/>
    <cellStyle name="Millares 4 2 3" xfId="1969" xr:uid="{611CEC77-4167-4B5A-B2AB-C753CAB666FA}"/>
    <cellStyle name="Millares 4 2 3 2" xfId="2186" xr:uid="{2D1AF0C3-FBE0-49C1-9A6E-990E2AD3EC88}"/>
    <cellStyle name="Millares 4 2 3 2 2" xfId="4823" xr:uid="{371C2F12-9458-4C5C-A225-1249E90C9F63}"/>
    <cellStyle name="Millares 4 2 3 2 2 2" xfId="11205" xr:uid="{6998DD2D-3A19-4C70-918A-00A16D52E5CD}"/>
    <cellStyle name="Millares 4 2 3 2 2 2 2" xfId="26313" xr:uid="{EE79BBB8-6F79-47A1-A84B-40DFFE357D00}"/>
    <cellStyle name="Millares 4 2 3 2 2 3" xfId="19931" xr:uid="{DA799776-8499-4B25-8C0D-5A8673BC9F0C}"/>
    <cellStyle name="Millares 4 2 3 2 3" xfId="8684" xr:uid="{F67C026E-ACC4-4D86-BDDA-1771CDA0E903}"/>
    <cellStyle name="Millares 4 2 3 2 3 2" xfId="23792" xr:uid="{814D7885-D538-4128-B4D0-3806C9EBA57A}"/>
    <cellStyle name="Millares 4 2 3 2 4" xfId="17411" xr:uid="{48CCB5BB-8673-4DF2-A0D8-7F029E14EC77}"/>
    <cellStyle name="Millares 4 2 3 3" xfId="2529" xr:uid="{05219810-76A2-46E7-B7D6-01FE6384C638}"/>
    <cellStyle name="Millares 4 2 3 3 2" xfId="5166" xr:uid="{397E9A2C-C6C1-4C51-ABBD-6F94F9723463}"/>
    <cellStyle name="Millares 4 2 3 3 2 2" xfId="11530" xr:uid="{AAD4A86B-01B7-496E-9B93-18C11A995B49}"/>
    <cellStyle name="Millares 4 2 3 3 2 2 2" xfId="26638" xr:uid="{DAED51E0-0DE3-49BF-A1B0-42491B258B31}"/>
    <cellStyle name="Millares 4 2 3 3 2 3" xfId="20274" xr:uid="{F7B0A846-F360-406D-860D-A62472B32C5F}"/>
    <cellStyle name="Millares 4 2 3 3 3" xfId="8996" xr:uid="{0ECFE821-0099-467E-BFA9-66F40CB9C2CE}"/>
    <cellStyle name="Millares 4 2 3 3 3 2" xfId="24104" xr:uid="{FF414BAC-B3E2-4F54-9D67-095B88F28728}"/>
    <cellStyle name="Millares 4 2 3 3 4" xfId="17652" xr:uid="{1579C40E-B6C8-4FC8-BD60-41CD78F2D5E0}"/>
    <cellStyle name="Millares 4 2 3 4" xfId="4041" xr:uid="{E04D0AAE-8B8C-4BC5-868F-364A872685FA}"/>
    <cellStyle name="Millares 4 2 3 4 2" xfId="6678" xr:uid="{808629C8-3A59-4423-AF47-0E1957565BBF}"/>
    <cellStyle name="Millares 4 2 3 4 2 2" xfId="12989" xr:uid="{C8BE7E60-EC72-41A8-A4D0-0932DFD9A4DB}"/>
    <cellStyle name="Millares 4 2 3 4 2 2 2" xfId="28097" xr:uid="{B29847BE-BB9F-4153-8956-86D6383F25F0}"/>
    <cellStyle name="Millares 4 2 3 4 2 3" xfId="21786" xr:uid="{D4F5DA93-D2CC-467F-B1D3-2A8423953CC9}"/>
    <cellStyle name="Millares 4 2 3 4 3" xfId="10423" xr:uid="{24FE6FC3-F567-4C68-9D63-C70973D862EF}"/>
    <cellStyle name="Millares 4 2 3 4 3 2" xfId="25531" xr:uid="{5BAD8345-9C9D-4ACA-B052-6BC1CBD644EB}"/>
    <cellStyle name="Millares 4 2 3 4 4" xfId="19149" xr:uid="{01AFFFD0-B941-423F-9A86-A928D390D335}"/>
    <cellStyle name="Millares 4 2 3 5" xfId="4417" xr:uid="{3F761FDC-7103-424E-91BC-4CC7F6B46DCB}"/>
    <cellStyle name="Millares 4 2 3 5 2" xfId="10799" xr:uid="{D269B88D-EA25-400C-AB7F-414CF760F9C2}"/>
    <cellStyle name="Millares 4 2 3 5 2 2" xfId="25907" xr:uid="{50B2BED1-ECBD-4654-8D8A-5F92764B3CE3}"/>
    <cellStyle name="Millares 4 2 3 5 3" xfId="19525" xr:uid="{ADB6CAF9-71DA-45CE-A538-6E5926E81D5C}"/>
    <cellStyle name="Millares 4 2 3 6" xfId="4606" xr:uid="{08B38FF2-2F7E-4311-9153-44A9E2308354}"/>
    <cellStyle name="Millares 4 2 3 6 2" xfId="10988" xr:uid="{F06A7DE0-0581-4F2F-87D3-231E04AD7667}"/>
    <cellStyle name="Millares 4 2 3 6 2 2" xfId="26096" xr:uid="{F3F119EB-50B5-4C85-B8B5-6C19E7EFAD8E}"/>
    <cellStyle name="Millares 4 2 3 6 3" xfId="19714" xr:uid="{F4B74663-856F-4989-B952-BA2DEAD5B56D}"/>
    <cellStyle name="Millares 4 2 3 7" xfId="8283" xr:uid="{2FB22372-635C-4A3D-B1A9-992D99476967}"/>
    <cellStyle name="Millares 4 2 3 7 2" xfId="23391" xr:uid="{2F851E43-9E16-43B3-876C-D655C03302C8}"/>
    <cellStyle name="Millares 4 2 3 8" xfId="17194" xr:uid="{F0CEAAC3-3DC6-400F-8056-FB3EA49E04DA}"/>
    <cellStyle name="Millares 4 2 4" xfId="1885" xr:uid="{7AF20CE3-EE07-4F29-9DA9-F44D2620705E}"/>
    <cellStyle name="Millares 4 2 4 2" xfId="2445" xr:uid="{136C5A3D-C5B8-489E-80D6-A49093844F7B}"/>
    <cellStyle name="Millares 4 2 4 2 2" xfId="5082" xr:uid="{5DF04351-20CF-47D2-A9A1-9D95569A627B}"/>
    <cellStyle name="Millares 4 2 4 2 2 2" xfId="11446" xr:uid="{FF32E896-6B32-446D-832C-604195ED7E3E}"/>
    <cellStyle name="Millares 4 2 4 2 2 2 2" xfId="26554" xr:uid="{8ACBABEB-4B89-4E03-9B14-435C20D646D3}"/>
    <cellStyle name="Millares 4 2 4 2 2 3" xfId="20190" xr:uid="{11379E8F-827E-4D54-A6B7-E76E640A5698}"/>
    <cellStyle name="Millares 4 2 4 2 3" xfId="8912" xr:uid="{89CFC724-5F8B-4820-A4A6-9F8A45DEADB3}"/>
    <cellStyle name="Millares 4 2 4 2 3 2" xfId="24020" xr:uid="{8F0607DA-9FB2-4E78-8FE9-AD860A0B7AB7}"/>
    <cellStyle name="Millares 4 2 4 2 4" xfId="17619" xr:uid="{83065770-66F7-4FE7-BB84-BB06B7AFCDB4}"/>
    <cellStyle name="Millares 4 2 4 3" xfId="3957" xr:uid="{3EA1418B-F9E1-490D-A52C-E62F6A062255}"/>
    <cellStyle name="Millares 4 2 4 3 2" xfId="6594" xr:uid="{E15FE338-D142-4616-B5AF-3C0F382753D6}"/>
    <cellStyle name="Millares 4 2 4 3 2 2" xfId="12905" xr:uid="{3CE61339-FC4A-441F-AACD-64B060412284}"/>
    <cellStyle name="Millares 4 2 4 3 2 2 2" xfId="28013" xr:uid="{C7D2B0F3-3052-4D75-9B3D-7EBBDE1E73E2}"/>
    <cellStyle name="Millares 4 2 4 3 2 3" xfId="21702" xr:uid="{98B080EB-2D60-482D-BAC3-2B1B66DB2830}"/>
    <cellStyle name="Millares 4 2 4 3 3" xfId="10339" xr:uid="{64773B0D-1D59-400B-8683-9917367CA8A5}"/>
    <cellStyle name="Millares 4 2 4 3 3 2" xfId="25447" xr:uid="{9A118773-C3FC-40FC-B985-22338BED3F77}"/>
    <cellStyle name="Millares 4 2 4 3 4" xfId="19065" xr:uid="{1CC34C6A-C7BD-4ABA-AC1C-109180776EC9}"/>
    <cellStyle name="Millares 4 2 4 4" xfId="4522" xr:uid="{C1C543D0-1412-4052-AC79-08300866D87C}"/>
    <cellStyle name="Millares 4 2 4 4 2" xfId="10904" xr:uid="{BA9BC58C-BEA0-4126-A368-7BF2CB55DC57}"/>
    <cellStyle name="Millares 4 2 4 4 2 2" xfId="26012" xr:uid="{D99E618C-EA94-49D2-97B4-06B08E8CD419}"/>
    <cellStyle name="Millares 4 2 4 4 3" xfId="19630" xr:uid="{5EA7E96E-6634-4AA9-B920-74B1CD895469}"/>
    <cellStyle name="Millares 4 2 4 5" xfId="8386" xr:uid="{A0409469-1425-4631-88C9-3E16A11FE7EF}"/>
    <cellStyle name="Millares 4 2 4 5 2" xfId="23494" xr:uid="{49E1B62C-1FDC-48E6-A913-3263358D4E1A}"/>
    <cellStyle name="Millares 4 2 4 6" xfId="17110" xr:uid="{E3800183-A05B-415D-AA25-62C013D2E4AC}"/>
    <cellStyle name="Millares 4 3" xfId="1280" xr:uid="{00000000-0005-0000-0000-000003050000}"/>
    <cellStyle name="Millares 4 3 2" xfId="1972" xr:uid="{F0B48507-6FED-44CB-9370-2FC35CD7EE15}"/>
    <cellStyle name="Millares 4 3 2 2" xfId="2189" xr:uid="{B6AE901E-E37B-41A1-83E1-78F6FB8BC8B5}"/>
    <cellStyle name="Millares 4 3 2 2 2" xfId="4826" xr:uid="{9B180773-D884-41A6-BDBB-F0EC8035C6AF}"/>
    <cellStyle name="Millares 4 3 2 2 2 2" xfId="11208" xr:uid="{80ECEF2D-9C18-494D-A72F-598AFD391FB0}"/>
    <cellStyle name="Millares 4 3 2 2 2 2 2" xfId="26316" xr:uid="{F11D5EDC-AB84-4D58-B546-88A1A24A12D3}"/>
    <cellStyle name="Millares 4 3 2 2 2 3" xfId="19934" xr:uid="{189B8522-01C2-45E7-9F07-F3043D81ABBA}"/>
    <cellStyle name="Millares 4 3 2 2 3" xfId="8687" xr:uid="{3A4E22E0-6D71-4A76-8567-F8275978E471}"/>
    <cellStyle name="Millares 4 3 2 2 3 2" xfId="23795" xr:uid="{4E46B2D8-A78B-4BB1-9E22-A6385CBA925D}"/>
    <cellStyle name="Millares 4 3 2 2 4" xfId="17414" xr:uid="{08830232-660C-4DB9-BC41-F0514464E4B8}"/>
    <cellStyle name="Millares 4 3 2 3" xfId="2532" xr:uid="{1BA95775-6503-4328-A5E3-2C8DB48FFF5E}"/>
    <cellStyle name="Millares 4 3 2 3 2" xfId="5169" xr:uid="{584BE736-D237-458E-8A31-532CA89E2CB4}"/>
    <cellStyle name="Millares 4 3 2 3 2 2" xfId="11533" xr:uid="{3CF55F97-8BF1-4A20-9B86-AE08C77214DC}"/>
    <cellStyle name="Millares 4 3 2 3 2 2 2" xfId="26641" xr:uid="{572592A4-878A-4D20-8214-583B4B8A6FA8}"/>
    <cellStyle name="Millares 4 3 2 3 2 3" xfId="20277" xr:uid="{8E2A3817-A5DE-47F3-812F-0BD4486E3673}"/>
    <cellStyle name="Millares 4 3 2 3 3" xfId="8999" xr:uid="{8FFA8C32-2967-4966-BCB1-6455F9FDBF05}"/>
    <cellStyle name="Millares 4 3 2 3 3 2" xfId="24107" xr:uid="{40F57897-D14C-4D5A-8565-94FC34846846}"/>
    <cellStyle name="Millares 4 3 2 3 4" xfId="17655" xr:uid="{F3771BAB-7380-4178-891B-B2B510E66EF9}"/>
    <cellStyle name="Millares 4 3 2 4" xfId="4044" xr:uid="{D5CB0CE2-E000-4614-88C3-7094218A07BA}"/>
    <cellStyle name="Millares 4 3 2 4 2" xfId="6681" xr:uid="{23656201-5325-4EF7-882D-21022A4370C7}"/>
    <cellStyle name="Millares 4 3 2 4 2 2" xfId="12992" xr:uid="{FD79650D-37AA-47CA-88E3-2C817268A91D}"/>
    <cellStyle name="Millares 4 3 2 4 2 2 2" xfId="28100" xr:uid="{80C33A7E-921F-4204-931F-E45CE6C52384}"/>
    <cellStyle name="Millares 4 3 2 4 2 3" xfId="21789" xr:uid="{C7560D78-0096-459C-BC4C-D64DB24E48CB}"/>
    <cellStyle name="Millares 4 3 2 4 3" xfId="10426" xr:uid="{69606757-C7D4-416D-988E-240F801005F9}"/>
    <cellStyle name="Millares 4 3 2 4 3 2" xfId="25534" xr:uid="{A9169CCE-E71C-4FB1-A1A0-2E3F5B9ABFEB}"/>
    <cellStyle name="Millares 4 3 2 4 4" xfId="19152" xr:uid="{874557B5-E4CF-4315-8F9E-C7A5EE026FFE}"/>
    <cellStyle name="Millares 4 3 2 5" xfId="4420" xr:uid="{06AA8043-868D-4960-A638-BA493E5DE1BA}"/>
    <cellStyle name="Millares 4 3 2 5 2" xfId="10802" xr:uid="{F098608D-6078-4C38-AFAB-D5BFFF013CAE}"/>
    <cellStyle name="Millares 4 3 2 5 2 2" xfId="25910" xr:uid="{FFAA8181-AC38-4B08-B879-35CE08067BEA}"/>
    <cellStyle name="Millares 4 3 2 5 3" xfId="19528" xr:uid="{10FFA5E6-9D0A-40A8-A29F-FF4D78242031}"/>
    <cellStyle name="Millares 4 3 2 6" xfId="4609" xr:uid="{F67326C5-7E04-4CA0-B435-81C0F65948EA}"/>
    <cellStyle name="Millares 4 3 2 6 2" xfId="10991" xr:uid="{06379180-7457-4987-879B-32C8345FD129}"/>
    <cellStyle name="Millares 4 3 2 6 2 2" xfId="26099" xr:uid="{F97831E7-9C54-4847-A432-AFA51C9AB27A}"/>
    <cellStyle name="Millares 4 3 2 6 3" xfId="19717" xr:uid="{F2948F4D-9033-4661-B8FD-0416E4893B3B}"/>
    <cellStyle name="Millares 4 3 2 7" xfId="8286" xr:uid="{543A8BB5-EA0D-48BB-802B-98021553F06B}"/>
    <cellStyle name="Millares 4 3 2 7 2" xfId="23394" xr:uid="{8BB51C19-C1A8-4213-B2F6-F7A134CF99F0}"/>
    <cellStyle name="Millares 4 3 2 8" xfId="17197" xr:uid="{DB26BCB7-276C-481B-8B4F-4AEA21AEC2B8}"/>
    <cellStyle name="Millares 4 3 3" xfId="1888" xr:uid="{49CD7DC0-F6B1-4E2B-BF7E-681BCBDD7586}"/>
    <cellStyle name="Millares 4 3 3 2" xfId="2448" xr:uid="{6942C80C-1DDB-4596-9F52-88A5A5B20ABD}"/>
    <cellStyle name="Millares 4 3 3 2 2" xfId="5085" xr:uid="{DF029DDB-9A56-4C7C-BF56-11821B11B498}"/>
    <cellStyle name="Millares 4 3 3 2 2 2" xfId="11449" xr:uid="{F00AE7FD-7004-4250-ACE0-FA3BB24002D6}"/>
    <cellStyle name="Millares 4 3 3 2 2 2 2" xfId="26557" xr:uid="{5155A1F8-CD82-4F98-A632-EF3DACB63527}"/>
    <cellStyle name="Millares 4 3 3 2 2 3" xfId="20193" xr:uid="{C76B23BB-3D84-466F-BEF4-B09401873FD3}"/>
    <cellStyle name="Millares 4 3 3 2 3" xfId="8915" xr:uid="{8C53F364-7C6E-4C57-ACB1-593F8928EE46}"/>
    <cellStyle name="Millares 4 3 3 2 3 2" xfId="24023" xr:uid="{5A8F2E03-F5C3-404F-8D25-2FB263D24665}"/>
    <cellStyle name="Millares 4 3 3 2 4" xfId="17622" xr:uid="{1656CB21-7986-4CFB-96DC-CB8009FB707C}"/>
    <cellStyle name="Millares 4 3 3 3" xfId="3960" xr:uid="{A8618906-8075-4F34-AAC7-06219282B188}"/>
    <cellStyle name="Millares 4 3 3 3 2" xfId="6597" xr:uid="{D6BF2967-1E49-48C5-92A6-787BC1AB63E7}"/>
    <cellStyle name="Millares 4 3 3 3 2 2" xfId="12908" xr:uid="{F004638E-DF6D-4279-B6F3-948BC2E8C9CC}"/>
    <cellStyle name="Millares 4 3 3 3 2 2 2" xfId="28016" xr:uid="{367D0F61-0BC1-4B2C-A94E-3D6306D2D606}"/>
    <cellStyle name="Millares 4 3 3 3 2 3" xfId="21705" xr:uid="{6E57E54D-A76D-422A-BD1A-CD28022C8AA0}"/>
    <cellStyle name="Millares 4 3 3 3 3" xfId="10342" xr:uid="{8D8DC67D-F9F3-4A22-8D0B-06C80A2302C6}"/>
    <cellStyle name="Millares 4 3 3 3 3 2" xfId="25450" xr:uid="{EC8DF4F3-815A-4725-98AE-87AF43A3AEDA}"/>
    <cellStyle name="Millares 4 3 3 3 4" xfId="19068" xr:uid="{9A7F5C25-7B70-479D-A618-7B8A7E363361}"/>
    <cellStyle name="Millares 4 3 3 4" xfId="4525" xr:uid="{04695384-E470-4957-8565-F2F2806F149B}"/>
    <cellStyle name="Millares 4 3 3 4 2" xfId="10907" xr:uid="{B669EF7D-CAF6-45BB-87B3-BC69188DDED6}"/>
    <cellStyle name="Millares 4 3 3 4 2 2" xfId="26015" xr:uid="{52519D5B-4C67-4859-900D-7F14ECFB0907}"/>
    <cellStyle name="Millares 4 3 3 4 3" xfId="19633" xr:uid="{1189FCCC-4639-4432-8753-FCE29A27C91F}"/>
    <cellStyle name="Millares 4 3 3 5" xfId="8389" xr:uid="{64B2A4D7-E00A-41C0-9AE0-0AB601029D7B}"/>
    <cellStyle name="Millares 4 3 3 5 2" xfId="23497" xr:uid="{F4B69DEB-90C7-4E32-879F-85B5A465C333}"/>
    <cellStyle name="Millares 4 3 3 6" xfId="17113" xr:uid="{4F1E4951-1D95-4115-ABDC-2CB2D2F232B7}"/>
    <cellStyle name="Millares 4 4" xfId="1968" xr:uid="{4CA5A902-3E41-43DE-A560-A4511561EBB0}"/>
    <cellStyle name="Millares 4 4 2" xfId="2185" xr:uid="{01BC3781-B0FC-4520-803A-3DAA66122E27}"/>
    <cellStyle name="Millares 4 4 2 2" xfId="4822" xr:uid="{7EA92AFA-32BF-4CAB-887F-AAB46E4C36FC}"/>
    <cellStyle name="Millares 4 4 2 2 2" xfId="11204" xr:uid="{24840375-1EC1-4491-A6E0-29651301CD91}"/>
    <cellStyle name="Millares 4 4 2 2 2 2" xfId="26312" xr:uid="{1EF7195F-49B9-4128-BC33-ABADA951B2B5}"/>
    <cellStyle name="Millares 4 4 2 2 3" xfId="19930" xr:uid="{B6A04F95-C16A-4FF1-80EB-E5417C17E464}"/>
    <cellStyle name="Millares 4 4 2 3" xfId="8683" xr:uid="{7F1CCE7A-CABF-4BAF-BE2E-8A774E5E6BBA}"/>
    <cellStyle name="Millares 4 4 2 3 2" xfId="23791" xr:uid="{819F4055-230A-4096-859C-24105D90BD55}"/>
    <cellStyle name="Millares 4 4 2 4" xfId="17410" xr:uid="{A57D85A9-9FCB-4517-B8F1-78D9190972B6}"/>
    <cellStyle name="Millares 4 4 3" xfId="2528" xr:uid="{FDD2E656-2F2A-413B-B163-0BFDA24ED2C4}"/>
    <cellStyle name="Millares 4 4 3 2" xfId="5165" xr:uid="{62B1ED88-1FDB-49C2-98EA-60E586C23514}"/>
    <cellStyle name="Millares 4 4 3 2 2" xfId="11529" xr:uid="{4706ADBD-13CF-4699-AC62-4E3DBE8BBA35}"/>
    <cellStyle name="Millares 4 4 3 2 2 2" xfId="26637" xr:uid="{21297B13-F781-4F86-B2F3-52DAC387100C}"/>
    <cellStyle name="Millares 4 4 3 2 3" xfId="20273" xr:uid="{B2A07271-7587-406C-8CBF-3C1A94BB7EB4}"/>
    <cellStyle name="Millares 4 4 3 3" xfId="8995" xr:uid="{632E40AE-64F6-4290-BF86-4BFEE988A664}"/>
    <cellStyle name="Millares 4 4 3 3 2" xfId="24103" xr:uid="{480B69A0-B5C7-4239-B2C3-0148DAE48300}"/>
    <cellStyle name="Millares 4 4 3 4" xfId="17651" xr:uid="{EF34AB5E-88EF-47FD-B713-FE255660129E}"/>
    <cellStyle name="Millares 4 4 4" xfId="4040" xr:uid="{299D40C1-A1FB-46E3-9A0D-A7F6B046C932}"/>
    <cellStyle name="Millares 4 4 4 2" xfId="6677" xr:uid="{2B24C817-852D-4CE2-ACAD-7C90C86DC9B9}"/>
    <cellStyle name="Millares 4 4 4 2 2" xfId="12988" xr:uid="{0E916498-F197-443D-AE44-C457B63F399B}"/>
    <cellStyle name="Millares 4 4 4 2 2 2" xfId="28096" xr:uid="{4FA99B63-112F-4BD6-A997-E50BB3689B77}"/>
    <cellStyle name="Millares 4 4 4 2 3" xfId="21785" xr:uid="{C1033A14-BC48-48A7-ABE2-68A3BF4E47DF}"/>
    <cellStyle name="Millares 4 4 4 3" xfId="10422" xr:uid="{25672065-D05F-4AE3-B66A-83EEBCA466B0}"/>
    <cellStyle name="Millares 4 4 4 3 2" xfId="25530" xr:uid="{00E469F3-F203-441C-A4CD-5C160BC90121}"/>
    <cellStyle name="Millares 4 4 4 4" xfId="19148" xr:uid="{44424575-B71B-47C1-A4AF-A9517277A829}"/>
    <cellStyle name="Millares 4 4 5" xfId="4416" xr:uid="{7F6B9A4D-E892-4717-9FAA-6A738912CD2B}"/>
    <cellStyle name="Millares 4 4 5 2" xfId="10798" xr:uid="{A9853375-2EDD-4AC8-9B7B-BA53798D955F}"/>
    <cellStyle name="Millares 4 4 5 2 2" xfId="25906" xr:uid="{35F6F27C-1B24-4E42-A6CF-0D5D9293ADD4}"/>
    <cellStyle name="Millares 4 4 5 3" xfId="19524" xr:uid="{2763FF66-8C9D-486E-91F7-4A761E7DA196}"/>
    <cellStyle name="Millares 4 4 6" xfId="4605" xr:uid="{51A9490A-F772-40B6-ABED-573E0787E4DA}"/>
    <cellStyle name="Millares 4 4 6 2" xfId="10987" xr:uid="{14ADBBFF-F21D-4609-81CC-821A33D8288D}"/>
    <cellStyle name="Millares 4 4 6 2 2" xfId="26095" xr:uid="{6BE43013-0F81-41C7-B7F6-9888216505EA}"/>
    <cellStyle name="Millares 4 4 6 3" xfId="19713" xr:uid="{180CF569-13A8-4152-BA3B-A378833BE512}"/>
    <cellStyle name="Millares 4 4 7" xfId="8282" xr:uid="{3C37F108-F3B3-4450-8DF9-823922BECA33}"/>
    <cellStyle name="Millares 4 4 7 2" xfId="23390" xr:uid="{930CC6DC-D3D8-4071-B278-4BE29B6BDE5F}"/>
    <cellStyle name="Millares 4 4 8" xfId="17193" xr:uid="{8049B6EA-C94D-454F-BC71-37B0D1A415DF}"/>
    <cellStyle name="Millares 4 5" xfId="1884" xr:uid="{E045B7E3-C047-4D76-BF3C-659416D98989}"/>
    <cellStyle name="Millares 4 5 2" xfId="2444" xr:uid="{4950F972-EC9C-4B3A-B2AD-61E42E398760}"/>
    <cellStyle name="Millares 4 5 2 2" xfId="5081" xr:uid="{34123B4D-7347-4AE2-8BC6-7FBD0339E26C}"/>
    <cellStyle name="Millares 4 5 2 2 2" xfId="11445" xr:uid="{694E3319-9602-40A2-88B2-2EB07000DF32}"/>
    <cellStyle name="Millares 4 5 2 2 2 2" xfId="26553" xr:uid="{BD40A865-79F4-4CFA-94DC-3168CEE2F61E}"/>
    <cellStyle name="Millares 4 5 2 2 3" xfId="20189" xr:uid="{A582D795-FECF-4AC2-BCC9-685699DD865E}"/>
    <cellStyle name="Millares 4 5 2 3" xfId="8911" xr:uid="{650D87DD-E172-4B92-BA80-08C093013329}"/>
    <cellStyle name="Millares 4 5 2 3 2" xfId="24019" xr:uid="{A37AD85E-734D-4FE8-9104-6EE8AB145CE3}"/>
    <cellStyle name="Millares 4 5 2 4" xfId="17618" xr:uid="{CDF2957D-7400-47C2-AFA2-D48132BCBFDE}"/>
    <cellStyle name="Millares 4 5 3" xfId="3956" xr:uid="{9B4E6447-709D-4B55-A228-A0CCCA4A6242}"/>
    <cellStyle name="Millares 4 5 3 2" xfId="6593" xr:uid="{DB6E43CA-AC16-4AF9-9F23-15344AD6EC63}"/>
    <cellStyle name="Millares 4 5 3 2 2" xfId="12904" xr:uid="{13ABC868-1222-4ABF-A67C-E1FF156FD541}"/>
    <cellStyle name="Millares 4 5 3 2 2 2" xfId="28012" xr:uid="{E645EEB4-940B-4D00-8B5C-DEC9418510E1}"/>
    <cellStyle name="Millares 4 5 3 2 3" xfId="21701" xr:uid="{6257079B-8EA7-40E3-9E35-0D4E6CDAB2A6}"/>
    <cellStyle name="Millares 4 5 3 3" xfId="10338" xr:uid="{51D8EE53-C7D2-4028-BBBD-C70893227F98}"/>
    <cellStyle name="Millares 4 5 3 3 2" xfId="25446" xr:uid="{1159018D-F6E3-4B6A-8ECC-177A713EB772}"/>
    <cellStyle name="Millares 4 5 3 4" xfId="19064" xr:uid="{9972ECD3-43D0-4275-A2E1-F3A2AF91197A}"/>
    <cellStyle name="Millares 4 5 4" xfId="4521" xr:uid="{B4334B08-5F75-43FE-8A3B-B90069CEAB9B}"/>
    <cellStyle name="Millares 4 5 4 2" xfId="10903" xr:uid="{6051529E-C52B-4949-8FD3-4EE74078BB61}"/>
    <cellStyle name="Millares 4 5 4 2 2" xfId="26011" xr:uid="{D21CC0BE-58C5-4374-8215-DC601BC3EB28}"/>
    <cellStyle name="Millares 4 5 4 3" xfId="19629" xr:uid="{9B8376D3-09AA-479D-89E6-7373E90D17B0}"/>
    <cellStyle name="Millares 4 5 5" xfId="8385" xr:uid="{7B44182A-4CD8-4E3F-9381-80F402E4E83D}"/>
    <cellStyle name="Millares 4 5 5 2" xfId="23493" xr:uid="{12378996-8233-490D-B3EC-D76CD7F3EBB9}"/>
    <cellStyle name="Millares 4 5 6" xfId="17109" xr:uid="{D278E509-1C42-4347-8E26-268CF7C52979}"/>
    <cellStyle name="Millares 4 6" xfId="2099" xr:uid="{860DADC5-A439-4058-9C0B-49B21F985372}"/>
    <cellStyle name="Millares 4 6 2" xfId="2589" xr:uid="{571E0749-33ED-498D-B88E-59B75655E5E0}"/>
    <cellStyle name="Millares 4 6 2 2" xfId="5226" xr:uid="{AA420A32-B932-4990-B0F6-DC647A220656}"/>
    <cellStyle name="Millares 4 6 2 2 2" xfId="11590" xr:uid="{733C0C01-5412-4DAB-8325-2D74C268627F}"/>
    <cellStyle name="Millares 4 6 2 2 2 2" xfId="26698" xr:uid="{725BFC15-628A-4419-A226-1FE02610B544}"/>
    <cellStyle name="Millares 4 6 2 2 3" xfId="20334" xr:uid="{2DFC94DA-6385-4178-8746-3AD4ACFA4111}"/>
    <cellStyle name="Millares 4 6 2 3" xfId="9056" xr:uid="{058D14D0-505F-4A44-96C4-279F709187F2}"/>
    <cellStyle name="Millares 4 6 2 3 2" xfId="24164" xr:uid="{D033DB4B-BBE5-4F9A-9F08-86DE2CF9325C}"/>
    <cellStyle name="Millares 4 6 2 4" xfId="17697" xr:uid="{8408AFC9-2BFD-4714-8CF2-2458F9A4D986}"/>
    <cellStyle name="Millares 4 6 3" xfId="4171" xr:uid="{E5CBDB03-A3D8-443D-A8A4-BCE4D40EBEBC}"/>
    <cellStyle name="Millares 4 6 3 2" xfId="6808" xr:uid="{D6EE0A73-E83E-4EF8-B9C5-65B40250AB6C}"/>
    <cellStyle name="Millares 4 6 3 2 2" xfId="13119" xr:uid="{AD838DEA-3D30-49C6-95C3-68E0E3D33195}"/>
    <cellStyle name="Millares 4 6 3 2 2 2" xfId="28227" xr:uid="{DE93767A-D636-46EF-BB99-9E914E7C0C0E}"/>
    <cellStyle name="Millares 4 6 3 2 3" xfId="21916" xr:uid="{41C1F4FE-D659-43F0-9655-776E8FDBA014}"/>
    <cellStyle name="Millares 4 6 3 3" xfId="10553" xr:uid="{07303A10-3220-4C6E-A910-89F59BC6903F}"/>
    <cellStyle name="Millares 4 6 3 3 2" xfId="25661" xr:uid="{DD6C65BE-4AB1-4EEF-AA95-48532A3911C2}"/>
    <cellStyle name="Millares 4 6 3 4" xfId="19279" xr:uid="{BF0C5FF0-0585-4C7A-B092-1BAEC2864BB8}"/>
    <cellStyle name="Millares 4 6 4" xfId="4736" xr:uid="{4F4FF6B8-6EEB-4EF6-B8DE-4F3D7A32A4A8}"/>
    <cellStyle name="Millares 4 6 4 2" xfId="11118" xr:uid="{7E2F642E-E47E-4D02-BB1A-B9DA6301542A}"/>
    <cellStyle name="Millares 4 6 4 2 2" xfId="26226" xr:uid="{0BA7F631-E3DF-458E-AF50-341392766217}"/>
    <cellStyle name="Millares 4 6 4 3" xfId="19844" xr:uid="{944F6054-CBD8-4CF6-83F0-00049DF5C743}"/>
    <cellStyle name="Millares 4 6 5" xfId="8597" xr:uid="{6405C754-CC94-4073-B41F-FD0597FAD978}"/>
    <cellStyle name="Millares 4 6 5 2" xfId="23705" xr:uid="{194281C8-039B-43CE-BAE3-23FB012FFFA5}"/>
    <cellStyle name="Millares 4 6 6" xfId="17324" xr:uid="{0F5C3297-C126-4829-8125-A676E561E7FE}"/>
    <cellStyle name="Millares 4 7" xfId="2170" xr:uid="{91C895D5-F395-4DCA-8A3A-FC4A0B492699}"/>
    <cellStyle name="Millares 4 7 2" xfId="2659" xr:uid="{60D20383-2865-4A90-AFB2-C5DB4450A55F}"/>
    <cellStyle name="Millares 4 7 2 2" xfId="5296" xr:uid="{33A25A97-5134-43DD-A4CF-5E54B758EA3A}"/>
    <cellStyle name="Millares 4 7 2 2 2" xfId="11660" xr:uid="{D6A5CD3C-CD60-40F8-8012-6F74198FFDB8}"/>
    <cellStyle name="Millares 4 7 2 2 2 2" xfId="26768" xr:uid="{FBCA2B4B-39FF-4938-BF04-807BE25371C6}"/>
    <cellStyle name="Millares 4 7 2 2 3" xfId="20404" xr:uid="{61364BA2-6666-4B79-8B9C-4F3BC7A57AF5}"/>
    <cellStyle name="Millares 4 7 2 3" xfId="9126" xr:uid="{313879F4-537F-44A7-A091-2707B1955E99}"/>
    <cellStyle name="Millares 4 7 2 3 2" xfId="24234" xr:uid="{12269C6A-3ACB-48B6-926C-B26150208095}"/>
    <cellStyle name="Millares 4 7 2 4" xfId="17767" xr:uid="{3949474E-84A8-464E-84DB-32887357DF07}"/>
    <cellStyle name="Millares 4 7 3" xfId="4242" xr:uid="{AE0BF63F-0C99-43DF-B4E2-CE52674A7699}"/>
    <cellStyle name="Millares 4 7 3 2" xfId="6879" xr:uid="{BC4BE3B4-ED1B-44AD-A528-3B518F7BE527}"/>
    <cellStyle name="Millares 4 7 3 2 2" xfId="13190" xr:uid="{552F6971-A5E9-4A3E-8A50-FF74E316BE91}"/>
    <cellStyle name="Millares 4 7 3 2 2 2" xfId="28298" xr:uid="{C1F9E554-4405-4008-98B0-7D709E3DAF65}"/>
    <cellStyle name="Millares 4 7 3 2 3" xfId="21987" xr:uid="{4E8C7758-46D7-492F-8044-E3A5F6E6437D}"/>
    <cellStyle name="Millares 4 7 3 3" xfId="10624" xr:uid="{9F59D326-72DF-4D96-B44B-AA90C7682E06}"/>
    <cellStyle name="Millares 4 7 3 3 2" xfId="25732" xr:uid="{FCB5FE15-BC30-4C07-843B-917D54E0CD3A}"/>
    <cellStyle name="Millares 4 7 3 4" xfId="19350" xr:uid="{2B73CF01-7454-4943-B4B9-78390614EF80}"/>
    <cellStyle name="Millares 4 7 4" xfId="4807" xr:uid="{298AF762-B561-4FB6-8081-34E28C561BAF}"/>
    <cellStyle name="Millares 4 7 4 2" xfId="11189" xr:uid="{B425AAD4-7007-4911-A493-415F1D756D26}"/>
    <cellStyle name="Millares 4 7 4 2 2" xfId="26297" xr:uid="{9391B235-9757-46AA-8B22-A405ED3F0DEA}"/>
    <cellStyle name="Millares 4 7 4 3" xfId="19915" xr:uid="{53C611EC-E359-4EB6-85C3-B13196550975}"/>
    <cellStyle name="Millares 4 7 5" xfId="8668" xr:uid="{557A5FD1-6DBD-4975-A2C9-C746026ADF2D}"/>
    <cellStyle name="Millares 4 7 5 2" xfId="23776" xr:uid="{7A079B79-EE83-4914-98B0-D8EE50D3A739}"/>
    <cellStyle name="Millares 4 7 6" xfId="17395" xr:uid="{E9B666BF-DEDF-4D5D-B5C0-5B1221900FF1}"/>
    <cellStyle name="Millares 4 8" xfId="2176" xr:uid="{5AAD2543-7B13-45E0-A90A-A10291AC2159}"/>
    <cellStyle name="Millares 4 8 2" xfId="4813" xr:uid="{30AA9E59-11D1-48A9-8443-9E41D309B4AE}"/>
    <cellStyle name="Millares 4 8 2 2" xfId="11195" xr:uid="{6406FDDE-0837-4833-B340-5DC63CAD726B}"/>
    <cellStyle name="Millares 4 8 2 2 2" xfId="26303" xr:uid="{0B32E684-F062-40B2-B031-857FAF3A5982}"/>
    <cellStyle name="Millares 4 8 2 3" xfId="19921" xr:uid="{545F25BE-CAED-43B2-96BD-22451688FEB8}"/>
    <cellStyle name="Millares 4 8 3" xfId="8674" xr:uid="{42DD04D3-6B48-4D32-A816-F7930B70579B}"/>
    <cellStyle name="Millares 4 8 3 2" xfId="23782" xr:uid="{C49353E9-4824-4EFE-9C1C-92590093B8B0}"/>
    <cellStyle name="Millares 4 8 4" xfId="17401" xr:uid="{B816B9F4-4E5B-4479-8732-A380300F6216}"/>
    <cellStyle name="Millares 4 9" xfId="2291" xr:uid="{6CA34425-5FE8-42E1-8DC4-03D95C80A9EC}"/>
    <cellStyle name="Millares 4 9 2" xfId="4928" xr:uid="{FE90B623-8AAC-4041-8400-4E096C82900F}"/>
    <cellStyle name="Millares 4 9 2 2" xfId="11292" xr:uid="{592DB4A3-12CA-429A-8EB4-B115115E463B}"/>
    <cellStyle name="Millares 4 9 2 2 2" xfId="26400" xr:uid="{7C0C0B2E-E17C-4A3B-9E81-1ED55BAF360B}"/>
    <cellStyle name="Millares 4 9 2 3" xfId="20036" xr:uid="{EFD23F0A-1BA9-42AE-8B9C-96CA292E8778}"/>
    <cellStyle name="Millares 4 9 3" xfId="8758" xr:uid="{52D6060B-CDBF-483B-8347-EF997F7288BD}"/>
    <cellStyle name="Millares 4 9 3 2" xfId="23866" xr:uid="{EA9F5B31-B9C4-48CA-B7C3-1971507BA465}"/>
    <cellStyle name="Millares 4 9 4" xfId="17516" xr:uid="{6469037A-A387-4630-9A3A-3888BAAE7887}"/>
    <cellStyle name="Millares 40" xfId="15863" xr:uid="{BB90EAA8-F472-4EFE-8558-2750694AD1DC}"/>
    <cellStyle name="Millares 40 2" xfId="30971" xr:uid="{20C2ACDD-B9E4-4911-B2E4-39DE0EBE2E3B}"/>
    <cellStyle name="Millares 41" xfId="14746" xr:uid="{7649A348-0301-433C-A514-F5FC294A325A}"/>
    <cellStyle name="Millares 41 2" xfId="29854" xr:uid="{04362D37-EBB8-45AE-9051-AAA2EF05FC7B}"/>
    <cellStyle name="Millares 42" xfId="17010" xr:uid="{255E881E-783C-4151-9B6D-DBA48522671D}"/>
    <cellStyle name="Millares 5" xfId="1281" xr:uid="{00000000-0005-0000-0000-000004050000}"/>
    <cellStyle name="Millares 6" xfId="1282" xr:uid="{00000000-0005-0000-0000-000005050000}"/>
    <cellStyle name="Millares 7" xfId="1283" xr:uid="{00000000-0005-0000-0000-000006050000}"/>
    <cellStyle name="Millares 8" xfId="1284" xr:uid="{00000000-0005-0000-0000-000007050000}"/>
    <cellStyle name="Millares 8 2" xfId="1973" xr:uid="{C823517E-3297-4B25-A015-CC24B905B44E}"/>
    <cellStyle name="Millares 8 2 2" xfId="2190" xr:uid="{6AE92877-A683-4A71-85B8-AAC9815820C2}"/>
    <cellStyle name="Millares 8 2 2 2" xfId="4827" xr:uid="{F622558E-415A-4237-943D-3C56B2A30464}"/>
    <cellStyle name="Millares 8 2 2 2 2" xfId="11209" xr:uid="{22FB2E66-4378-421D-A15A-66EDA6201208}"/>
    <cellStyle name="Millares 8 2 2 2 2 2" xfId="26317" xr:uid="{E7EEFA28-C723-449C-9774-297F525AF07F}"/>
    <cellStyle name="Millares 8 2 2 2 3" xfId="19935" xr:uid="{08EF9F28-8F81-4FB4-B839-F321279D0FDB}"/>
    <cellStyle name="Millares 8 2 2 3" xfId="8688" xr:uid="{809A619C-8023-43A2-A220-A59B5AC3BCDF}"/>
    <cellStyle name="Millares 8 2 2 3 2" xfId="23796" xr:uid="{505F1708-C65C-43BD-A36E-FB4D74862D3D}"/>
    <cellStyle name="Millares 8 2 2 4" xfId="17415" xr:uid="{30BD2C7B-8D08-4D5B-84E0-27E49817120C}"/>
    <cellStyle name="Millares 8 2 3" xfId="2533" xr:uid="{7B4FBA3D-F4AA-4B1F-AF92-8CCF22139368}"/>
    <cellStyle name="Millares 8 2 3 2" xfId="5170" xr:uid="{00F9921C-738F-406F-87D3-894A092FB58D}"/>
    <cellStyle name="Millares 8 2 3 2 2" xfId="11534" xr:uid="{D5FF3D00-9917-4787-9B6A-19A6630BC03B}"/>
    <cellStyle name="Millares 8 2 3 2 2 2" xfId="26642" xr:uid="{29D80958-95A9-4E2E-9B78-CEB2A89DCB4D}"/>
    <cellStyle name="Millares 8 2 3 2 3" xfId="20278" xr:uid="{9DD5D336-2550-44C5-BA1D-796984221D27}"/>
    <cellStyle name="Millares 8 2 3 3" xfId="9000" xr:uid="{6BA89761-3DF4-4729-B3D7-3738BECEC666}"/>
    <cellStyle name="Millares 8 2 3 3 2" xfId="24108" xr:uid="{1034D39B-182E-4D19-9ACF-3E06D5A711CB}"/>
    <cellStyle name="Millares 8 2 3 4" xfId="17656" xr:uid="{2372098D-AC25-4B50-8C47-6AA94450D724}"/>
    <cellStyle name="Millares 8 2 4" xfId="4045" xr:uid="{80F09984-3A92-4D41-A31E-6B0E41335D2D}"/>
    <cellStyle name="Millares 8 2 4 2" xfId="6682" xr:uid="{46A8792D-0809-4A35-B951-7BC10BE2EFF8}"/>
    <cellStyle name="Millares 8 2 4 2 2" xfId="12993" xr:uid="{21041EC1-CABD-4198-9570-BB05EBD1C249}"/>
    <cellStyle name="Millares 8 2 4 2 2 2" xfId="28101" xr:uid="{ECD1BBF2-06D0-4B26-8C12-B0AFC9BE9B68}"/>
    <cellStyle name="Millares 8 2 4 2 3" xfId="21790" xr:uid="{79355E39-2CB4-45BA-8D7C-E68363814A37}"/>
    <cellStyle name="Millares 8 2 4 3" xfId="10427" xr:uid="{29D8D277-C06B-4F70-9FE2-F5D9C0DBCEB1}"/>
    <cellStyle name="Millares 8 2 4 3 2" xfId="25535" xr:uid="{9F2BF194-C4E8-4AAC-854A-998311E89AA6}"/>
    <cellStyle name="Millares 8 2 4 4" xfId="19153" xr:uid="{0C49EA7E-D428-4E49-94D3-54F22CAB18BF}"/>
    <cellStyle name="Millares 8 2 5" xfId="4421" xr:uid="{2D04BFB3-9E85-487F-A5DE-69B667E5D8F0}"/>
    <cellStyle name="Millares 8 2 5 2" xfId="10803" xr:uid="{FA55CA32-09F0-4ABA-B610-465801135868}"/>
    <cellStyle name="Millares 8 2 5 2 2" xfId="25911" xr:uid="{83FF2AD2-EDEA-404F-BA05-9B769386B3B4}"/>
    <cellStyle name="Millares 8 2 5 3" xfId="19529" xr:uid="{9EC423A3-28E6-4683-8DA8-E11A37FF31B5}"/>
    <cellStyle name="Millares 8 2 6" xfId="4610" xr:uid="{979B4CD4-A1C5-4B88-AFDB-479B88FCAF98}"/>
    <cellStyle name="Millares 8 2 6 2" xfId="10992" xr:uid="{2F2DAFC5-F1C0-4A26-BE7E-E4DC88858464}"/>
    <cellStyle name="Millares 8 2 6 2 2" xfId="26100" xr:uid="{E886A9AB-7697-40E3-A7A4-F3E8BAF1133C}"/>
    <cellStyle name="Millares 8 2 6 3" xfId="19718" xr:uid="{E6FA5768-10CD-4BEA-B587-0C13B0B1AE2A}"/>
    <cellStyle name="Millares 8 2 7" xfId="8287" xr:uid="{B1E8CD3D-F1E5-4E37-9ABE-141F7F32B587}"/>
    <cellStyle name="Millares 8 2 7 2" xfId="23395" xr:uid="{23B491C7-A5BA-4037-BDC5-8B92507149EB}"/>
    <cellStyle name="Millares 8 2 8" xfId="17198" xr:uid="{E74A44E4-C41E-434A-8E04-1BF10D62327D}"/>
    <cellStyle name="Millares 8 3" xfId="1889" xr:uid="{C1C7EAE6-498C-4734-B3FC-275242EC5D95}"/>
    <cellStyle name="Millares 8 3 2" xfId="2449" xr:uid="{159D73F3-EAA1-4788-BBA6-132E06230C69}"/>
    <cellStyle name="Millares 8 3 2 2" xfId="5086" xr:uid="{EDEF0FD6-DA63-48A8-8E22-42D33A054180}"/>
    <cellStyle name="Millares 8 3 2 2 2" xfId="11450" xr:uid="{33473F8B-166E-4425-BE20-E80CBCD6F224}"/>
    <cellStyle name="Millares 8 3 2 2 2 2" xfId="26558" xr:uid="{39CE66B5-BA83-4537-A19F-D4FAF43B841D}"/>
    <cellStyle name="Millares 8 3 2 2 3" xfId="20194" xr:uid="{315A89F3-C534-4BE5-AE37-749BBBDA0F19}"/>
    <cellStyle name="Millares 8 3 2 3" xfId="8916" xr:uid="{9DD02629-C5C3-4842-81F0-89E93B68A043}"/>
    <cellStyle name="Millares 8 3 2 3 2" xfId="24024" xr:uid="{653ADCE6-C1E8-4E85-9F49-46E489D5C3ED}"/>
    <cellStyle name="Millares 8 3 2 4" xfId="17623" xr:uid="{6A9DFBBB-EB46-4AB2-B967-A4B4146555DF}"/>
    <cellStyle name="Millares 8 3 3" xfId="3961" xr:uid="{C4D1261A-210C-45F9-BBD3-1E6DF037214A}"/>
    <cellStyle name="Millares 8 3 3 2" xfId="6598" xr:uid="{B12265B6-32F6-4772-B8FE-DA49C884DE8D}"/>
    <cellStyle name="Millares 8 3 3 2 2" xfId="12909" xr:uid="{9B3CEE66-8060-4E5E-95C8-4EAB0AC1294B}"/>
    <cellStyle name="Millares 8 3 3 2 2 2" xfId="28017" xr:uid="{E3AA00E7-9736-4ADB-8E90-B51348923F0F}"/>
    <cellStyle name="Millares 8 3 3 2 3" xfId="21706" xr:uid="{EAF98563-0869-48E7-97BE-5200F82B3CF6}"/>
    <cellStyle name="Millares 8 3 3 3" xfId="10343" xr:uid="{2A9D1DA7-F2F3-4475-BCD4-4DABDC58EAC1}"/>
    <cellStyle name="Millares 8 3 3 3 2" xfId="25451" xr:uid="{F744DC4B-2FC5-454D-94F6-8FE305C0CA82}"/>
    <cellStyle name="Millares 8 3 3 4" xfId="19069" xr:uid="{B4872ADF-E401-4602-92AA-C208BF59278E}"/>
    <cellStyle name="Millares 8 3 4" xfId="4526" xr:uid="{03BB87B1-3C71-4B29-8689-204DED7B54C6}"/>
    <cellStyle name="Millares 8 3 4 2" xfId="10908" xr:uid="{88A010E2-7CBD-4286-809E-AA0DBBEA257F}"/>
    <cellStyle name="Millares 8 3 4 2 2" xfId="26016" xr:uid="{89A8FF7F-0162-457C-A822-C885147ECB79}"/>
    <cellStyle name="Millares 8 3 4 3" xfId="19634" xr:uid="{2297BD29-4AE8-4A8B-B859-745A5E2805EF}"/>
    <cellStyle name="Millares 8 3 5" xfId="8390" xr:uid="{6D10778E-310D-4788-8FD7-1B05AF6655B4}"/>
    <cellStyle name="Millares 8 3 5 2" xfId="23498" xr:uid="{210EC486-2357-479A-B3A2-982AA7047340}"/>
    <cellStyle name="Millares 8 3 6" xfId="17114" xr:uid="{504674B4-AEC0-4680-A23B-D4A55A7768D2}"/>
    <cellStyle name="Millares 9" xfId="1960" xr:uid="{92AE3045-00D1-442E-A2DD-3CC3BD5A9968}"/>
    <cellStyle name="Millares 9 2" xfId="2177" xr:uid="{ED1B46DB-A296-44D3-95BA-6661CE5B0641}"/>
    <cellStyle name="Millares 9 2 2" xfId="4814" xr:uid="{416D4C75-23B4-49EB-9ACC-CCCB9B9B85B6}"/>
    <cellStyle name="Millares 9 2 2 2" xfId="11196" xr:uid="{FA0CA0BB-6BB2-4210-9C8F-F87057EAD670}"/>
    <cellStyle name="Millares 9 2 2 2 2" xfId="26304" xr:uid="{C203A233-0EFF-4123-95F1-3ADC41F483C8}"/>
    <cellStyle name="Millares 9 2 2 3" xfId="19922" xr:uid="{EFA0D57E-6CD9-41CB-8CA7-7E50C8F012E6}"/>
    <cellStyle name="Millares 9 2 3" xfId="8675" xr:uid="{A90FD09F-1135-4F66-85B8-053EDCA7441E}"/>
    <cellStyle name="Millares 9 2 3 2" xfId="23783" xr:uid="{DB76E839-A550-4368-A8C1-A8DF0E830DC8}"/>
    <cellStyle name="Millares 9 2 4" xfId="17402" xr:uid="{023ED7F3-8821-45A1-9A5E-91CF9700D40F}"/>
    <cellStyle name="Millares 9 3" xfId="2520" xr:uid="{FCC6FA5B-9CEF-4E9C-A5DC-1F36FA74F208}"/>
    <cellStyle name="Millares 9 3 2" xfId="5157" xr:uid="{302BB61B-1AD4-48A6-82FD-C01C90264C01}"/>
    <cellStyle name="Millares 9 3 2 2" xfId="11521" xr:uid="{107ACE0C-DD1E-427B-A82E-B97D8012A856}"/>
    <cellStyle name="Millares 9 3 2 2 2" xfId="26629" xr:uid="{92216CDF-66D4-486A-8F59-325A3CAF8D5B}"/>
    <cellStyle name="Millares 9 3 2 3" xfId="20265" xr:uid="{BB2B3934-610A-4C73-9CF6-6B1C05981E84}"/>
    <cellStyle name="Millares 9 3 3" xfId="8987" xr:uid="{B9091EB4-546F-4493-91BA-B6AEDC0D4706}"/>
    <cellStyle name="Millares 9 3 3 2" xfId="24095" xr:uid="{254732E3-BB20-4575-972C-0F4B9B6B50FA}"/>
    <cellStyle name="Millares 9 3 4" xfId="17643" xr:uid="{92EB704D-D3EC-451D-A3FF-FAEE73B7147A}"/>
    <cellStyle name="Millares 9 4" xfId="4032" xr:uid="{4F117C41-475C-4A2E-8B30-50C2187D32E6}"/>
    <cellStyle name="Millares 9 4 2" xfId="6669" xr:uid="{A2B9E553-F440-41A8-966A-5978B2808911}"/>
    <cellStyle name="Millares 9 4 2 2" xfId="12980" xr:uid="{BAEE6716-AF4F-41D7-959B-A4A7AFE91B8B}"/>
    <cellStyle name="Millares 9 4 2 2 2" xfId="28088" xr:uid="{32EA5994-4355-4B37-B16B-7D3AE69F6462}"/>
    <cellStyle name="Millares 9 4 2 3" xfId="21777" xr:uid="{9D8DE58B-C181-44DF-9A35-B5AB9468620E}"/>
    <cellStyle name="Millares 9 4 3" xfId="10414" xr:uid="{B579B7DD-0493-4B51-A08B-88F40243462F}"/>
    <cellStyle name="Millares 9 4 3 2" xfId="25522" xr:uid="{439B7E3C-951D-43B1-8113-7684CB2D67FF}"/>
    <cellStyle name="Millares 9 4 4" xfId="19140" xr:uid="{D96B8BD9-3188-4D8F-AD44-A33A0CE3D1B6}"/>
    <cellStyle name="Millares 9 5" xfId="4408" xr:uid="{64F94FDC-DE9D-406C-9B59-DC440317427B}"/>
    <cellStyle name="Millares 9 5 2" xfId="10790" xr:uid="{0A15309D-B677-4693-907C-E5FD9EA20D58}"/>
    <cellStyle name="Millares 9 5 2 2" xfId="25898" xr:uid="{1797CC0C-69CA-432C-9013-3FC924968DA4}"/>
    <cellStyle name="Millares 9 5 3" xfId="19516" xr:uid="{DED99584-244F-4EEF-B1E2-7617CEEED214}"/>
    <cellStyle name="Millares 9 6" xfId="4597" xr:uid="{494C6EFF-F668-4FED-83DA-B812EC0AFDEB}"/>
    <cellStyle name="Millares 9 6 2" xfId="10979" xr:uid="{542B9616-BEB0-4FAB-BA92-8A02D72A2323}"/>
    <cellStyle name="Millares 9 6 2 2" xfId="26087" xr:uid="{9D1BE0C3-C77C-476D-ADE6-54B1EDA0CFC7}"/>
    <cellStyle name="Millares 9 6 3" xfId="19705" xr:uid="{A3AE7F9C-3205-4F0B-AAC4-4BD53B95427F}"/>
    <cellStyle name="Millares 9 7" xfId="8274" xr:uid="{A84F212C-9B76-4806-A7E4-98623BF6A2F3}"/>
    <cellStyle name="Millares 9 7 2" xfId="23382" xr:uid="{AB46382E-F4AA-44E0-92F7-932A7D54502B}"/>
    <cellStyle name="Millares 9 8" xfId="17185" xr:uid="{738CC64E-7AAC-4298-979B-AF7AF78CE7B5}"/>
    <cellStyle name="Moneda 2" xfId="1285" xr:uid="{00000000-0005-0000-0000-000008050000}"/>
    <cellStyle name="Moneda 2 2" xfId="1286" xr:uid="{00000000-0005-0000-0000-000009050000}"/>
    <cellStyle name="Moneda 2 3" xfId="1287" xr:uid="{00000000-0005-0000-0000-00000A050000}"/>
    <cellStyle name="Neutral" xfId="1288" builtinId="28" customBuiltin="1"/>
    <cellStyle name="Neutral 10" xfId="1289" xr:uid="{00000000-0005-0000-0000-00000C050000}"/>
    <cellStyle name="Neutral 11" xfId="1290" xr:uid="{00000000-0005-0000-0000-00000D050000}"/>
    <cellStyle name="Neutral 12" xfId="1291" xr:uid="{00000000-0005-0000-0000-00000E050000}"/>
    <cellStyle name="Neutral 13" xfId="1292" xr:uid="{00000000-0005-0000-0000-00000F050000}"/>
    <cellStyle name="Neutral 14" xfId="1293" xr:uid="{00000000-0005-0000-0000-000010050000}"/>
    <cellStyle name="Neutral 15" xfId="1294" xr:uid="{00000000-0005-0000-0000-000011050000}"/>
    <cellStyle name="Neutral 16" xfId="1295" xr:uid="{00000000-0005-0000-0000-000012050000}"/>
    <cellStyle name="Neutral 2" xfId="1296" xr:uid="{00000000-0005-0000-0000-000013050000}"/>
    <cellStyle name="Neutral 3" xfId="1297" xr:uid="{00000000-0005-0000-0000-000014050000}"/>
    <cellStyle name="Neutral 4" xfId="1298" xr:uid="{00000000-0005-0000-0000-000015050000}"/>
    <cellStyle name="Neutral 5" xfId="1299" xr:uid="{00000000-0005-0000-0000-000016050000}"/>
    <cellStyle name="Neutral 6" xfId="1300" xr:uid="{00000000-0005-0000-0000-000017050000}"/>
    <cellStyle name="Neutral 7" xfId="1301" xr:uid="{00000000-0005-0000-0000-000018050000}"/>
    <cellStyle name="Neutral 8" xfId="1302" xr:uid="{00000000-0005-0000-0000-000019050000}"/>
    <cellStyle name="Neutral 9" xfId="1303" xr:uid="{00000000-0005-0000-0000-00001A050000}"/>
    <cellStyle name="Normal" xfId="0" builtinId="0"/>
    <cellStyle name="Normal 10" xfId="1304" xr:uid="{00000000-0005-0000-0000-00001C050000}"/>
    <cellStyle name="Normal 10 2" xfId="1305" xr:uid="{00000000-0005-0000-0000-00001D050000}"/>
    <cellStyle name="Normal 11" xfId="1306" xr:uid="{00000000-0005-0000-0000-00001E050000}"/>
    <cellStyle name="Normal 11 2" xfId="1307" xr:uid="{00000000-0005-0000-0000-00001F050000}"/>
    <cellStyle name="Normal 110" xfId="1308" xr:uid="{00000000-0005-0000-0000-000020050000}"/>
    <cellStyle name="Normal 112" xfId="1309" xr:uid="{00000000-0005-0000-0000-000021050000}"/>
    <cellStyle name="Normal 113" xfId="1310" xr:uid="{00000000-0005-0000-0000-000022050000}"/>
    <cellStyle name="Normal 115" xfId="1311" xr:uid="{00000000-0005-0000-0000-000023050000}"/>
    <cellStyle name="Normal 12" xfId="1312" xr:uid="{00000000-0005-0000-0000-000024050000}"/>
    <cellStyle name="Normal 12 2" xfId="1313" xr:uid="{00000000-0005-0000-0000-000025050000}"/>
    <cellStyle name="Normal 13" xfId="1314" xr:uid="{00000000-0005-0000-0000-000026050000}"/>
    <cellStyle name="Normal 13 2" xfId="1315" xr:uid="{00000000-0005-0000-0000-000027050000}"/>
    <cellStyle name="Normal 14" xfId="1316" xr:uid="{00000000-0005-0000-0000-000028050000}"/>
    <cellStyle name="Normal 14 2" xfId="1317" xr:uid="{00000000-0005-0000-0000-000029050000}"/>
    <cellStyle name="Normal 15" xfId="1318" xr:uid="{00000000-0005-0000-0000-00002A050000}"/>
    <cellStyle name="Normal 15 2" xfId="1319" xr:uid="{00000000-0005-0000-0000-00002B050000}"/>
    <cellStyle name="Normal 16" xfId="1320" xr:uid="{00000000-0005-0000-0000-00002C050000}"/>
    <cellStyle name="Normal 16 2" xfId="1321" xr:uid="{00000000-0005-0000-0000-00002D050000}"/>
    <cellStyle name="Normal 17" xfId="1322" xr:uid="{00000000-0005-0000-0000-00002E050000}"/>
    <cellStyle name="Normal 17 2" xfId="1323" xr:uid="{00000000-0005-0000-0000-00002F050000}"/>
    <cellStyle name="Normal 18 2" xfId="1324" xr:uid="{00000000-0005-0000-0000-000030050000}"/>
    <cellStyle name="Normal 19" xfId="1325" xr:uid="{00000000-0005-0000-0000-000031050000}"/>
    <cellStyle name="Normal 19 2" xfId="1326" xr:uid="{00000000-0005-0000-0000-000032050000}"/>
    <cellStyle name="Normal 2" xfId="1327" xr:uid="{00000000-0005-0000-0000-000033050000}"/>
    <cellStyle name="Normal 2 10" xfId="1328" xr:uid="{00000000-0005-0000-0000-000034050000}"/>
    <cellStyle name="Normal 2 11" xfId="1329" xr:uid="{00000000-0005-0000-0000-000035050000}"/>
    <cellStyle name="Normal 2 12" xfId="1330" xr:uid="{00000000-0005-0000-0000-000036050000}"/>
    <cellStyle name="Normal 2 2" xfId="1331" xr:uid="{00000000-0005-0000-0000-000037050000}"/>
    <cellStyle name="Normal 2 2 2" xfId="1332" xr:uid="{00000000-0005-0000-0000-000038050000}"/>
    <cellStyle name="Normal 2 2 3" xfId="1333" xr:uid="{00000000-0005-0000-0000-000039050000}"/>
    <cellStyle name="Normal 2 2 4" xfId="1334" xr:uid="{00000000-0005-0000-0000-00003A050000}"/>
    <cellStyle name="Normal 2 2 5" xfId="1335" xr:uid="{00000000-0005-0000-0000-00003B050000}"/>
    <cellStyle name="Normal 2 3" xfId="1336" xr:uid="{00000000-0005-0000-0000-00003C050000}"/>
    <cellStyle name="Normal 2 4" xfId="1337" xr:uid="{00000000-0005-0000-0000-00003D050000}"/>
    <cellStyle name="Normal 2 5" xfId="1338" xr:uid="{00000000-0005-0000-0000-00003E050000}"/>
    <cellStyle name="Normal 2 6" xfId="1339" xr:uid="{00000000-0005-0000-0000-00003F050000}"/>
    <cellStyle name="Normal 2 7" xfId="1340" xr:uid="{00000000-0005-0000-0000-000040050000}"/>
    <cellStyle name="Normal 2 8" xfId="1341" xr:uid="{00000000-0005-0000-0000-000041050000}"/>
    <cellStyle name="Normal 2 9" xfId="1342" xr:uid="{00000000-0005-0000-0000-000042050000}"/>
    <cellStyle name="Normal 20 2" xfId="1343" xr:uid="{00000000-0005-0000-0000-000043050000}"/>
    <cellStyle name="Normal 21 2" xfId="1344" xr:uid="{00000000-0005-0000-0000-000044050000}"/>
    <cellStyle name="Normal 22 2" xfId="1345" xr:uid="{00000000-0005-0000-0000-000045050000}"/>
    <cellStyle name="Normal 23 2" xfId="1346" xr:uid="{00000000-0005-0000-0000-000046050000}"/>
    <cellStyle name="Normal 24 2" xfId="1347" xr:uid="{00000000-0005-0000-0000-000047050000}"/>
    <cellStyle name="Normal 25 2" xfId="1348" xr:uid="{00000000-0005-0000-0000-000048050000}"/>
    <cellStyle name="Normal 3" xfId="1349" xr:uid="{00000000-0005-0000-0000-000049050000}"/>
    <cellStyle name="Normal 3 10" xfId="1350" xr:uid="{00000000-0005-0000-0000-00004A050000}"/>
    <cellStyle name="Normal 3 11" xfId="1351" xr:uid="{00000000-0005-0000-0000-00004B050000}"/>
    <cellStyle name="Normal 3 12" xfId="1352" xr:uid="{00000000-0005-0000-0000-00004C050000}"/>
    <cellStyle name="Normal 3 13" xfId="1353" xr:uid="{00000000-0005-0000-0000-00004D050000}"/>
    <cellStyle name="Normal 3 14" xfId="1354" xr:uid="{00000000-0005-0000-0000-00004E050000}"/>
    <cellStyle name="Normal 3 15" xfId="1355" xr:uid="{00000000-0005-0000-0000-00004F050000}"/>
    <cellStyle name="Normal 3 16" xfId="1356" xr:uid="{00000000-0005-0000-0000-000050050000}"/>
    <cellStyle name="Normal 3 17" xfId="1357" xr:uid="{00000000-0005-0000-0000-000051050000}"/>
    <cellStyle name="Normal 3 18" xfId="1358" xr:uid="{00000000-0005-0000-0000-000052050000}"/>
    <cellStyle name="Normal 3 19" xfId="1359" xr:uid="{00000000-0005-0000-0000-000053050000}"/>
    <cellStyle name="Normal 3 2" xfId="1360" xr:uid="{00000000-0005-0000-0000-000054050000}"/>
    <cellStyle name="Normal 3 20" xfId="1361" xr:uid="{00000000-0005-0000-0000-000055050000}"/>
    <cellStyle name="Normal 3 21" xfId="1362" xr:uid="{00000000-0005-0000-0000-000056050000}"/>
    <cellStyle name="Normal 3 3" xfId="1363" xr:uid="{00000000-0005-0000-0000-000057050000}"/>
    <cellStyle name="Normal 3 4" xfId="1364" xr:uid="{00000000-0005-0000-0000-000058050000}"/>
    <cellStyle name="Normal 3 5" xfId="1365" xr:uid="{00000000-0005-0000-0000-000059050000}"/>
    <cellStyle name="Normal 3 6" xfId="1366" xr:uid="{00000000-0005-0000-0000-00005A050000}"/>
    <cellStyle name="Normal 3 7" xfId="1367" xr:uid="{00000000-0005-0000-0000-00005B050000}"/>
    <cellStyle name="Normal 3 8" xfId="1368" xr:uid="{00000000-0005-0000-0000-00005C050000}"/>
    <cellStyle name="Normal 3 9" xfId="1369" xr:uid="{00000000-0005-0000-0000-00005D050000}"/>
    <cellStyle name="Normal 3_PLAN DE ACTIVIDADES 10 DE ABRIL RURALIDAD" xfId="1370" xr:uid="{00000000-0005-0000-0000-00005E050000}"/>
    <cellStyle name="Normal 4" xfId="1371" xr:uid="{00000000-0005-0000-0000-00005F050000}"/>
    <cellStyle name="Normal 4 10" xfId="1372" xr:uid="{00000000-0005-0000-0000-000060050000}"/>
    <cellStyle name="Normal 4 11" xfId="1373" xr:uid="{00000000-0005-0000-0000-000061050000}"/>
    <cellStyle name="Normal 4 12" xfId="1374" xr:uid="{00000000-0005-0000-0000-000062050000}"/>
    <cellStyle name="Normal 4 13" xfId="1375" xr:uid="{00000000-0005-0000-0000-000063050000}"/>
    <cellStyle name="Normal 4 14" xfId="1376" xr:uid="{00000000-0005-0000-0000-000064050000}"/>
    <cellStyle name="Normal 4 15" xfId="1377" xr:uid="{00000000-0005-0000-0000-000065050000}"/>
    <cellStyle name="Normal 4 16" xfId="1378" xr:uid="{00000000-0005-0000-0000-000066050000}"/>
    <cellStyle name="Normal 4 17" xfId="1379" xr:uid="{00000000-0005-0000-0000-000067050000}"/>
    <cellStyle name="Normal 4 18" xfId="1380" xr:uid="{00000000-0005-0000-0000-000068050000}"/>
    <cellStyle name="Normal 4 19" xfId="1381" xr:uid="{00000000-0005-0000-0000-000069050000}"/>
    <cellStyle name="Normal 4 2" xfId="1382" xr:uid="{00000000-0005-0000-0000-00006A050000}"/>
    <cellStyle name="Normal 4 20" xfId="1383" xr:uid="{00000000-0005-0000-0000-00006B050000}"/>
    <cellStyle name="Normal 4 21" xfId="1384" xr:uid="{00000000-0005-0000-0000-00006C050000}"/>
    <cellStyle name="Normal 4 3" xfId="1385" xr:uid="{00000000-0005-0000-0000-00006D050000}"/>
    <cellStyle name="Normal 4 4" xfId="1386" xr:uid="{00000000-0005-0000-0000-00006E050000}"/>
    <cellStyle name="Normal 4 5" xfId="1387" xr:uid="{00000000-0005-0000-0000-00006F050000}"/>
    <cellStyle name="Normal 4 6" xfId="1388" xr:uid="{00000000-0005-0000-0000-000070050000}"/>
    <cellStyle name="Normal 4 7" xfId="1389" xr:uid="{00000000-0005-0000-0000-000071050000}"/>
    <cellStyle name="Normal 4 8" xfId="1390" xr:uid="{00000000-0005-0000-0000-000072050000}"/>
    <cellStyle name="Normal 4 9" xfId="1391" xr:uid="{00000000-0005-0000-0000-000073050000}"/>
    <cellStyle name="Normal 47" xfId="1392" xr:uid="{00000000-0005-0000-0000-000074050000}"/>
    <cellStyle name="Normal 48" xfId="1393" xr:uid="{00000000-0005-0000-0000-000075050000}"/>
    <cellStyle name="Normal 5" xfId="1394" xr:uid="{00000000-0005-0000-0000-000076050000}"/>
    <cellStyle name="Normal 5 10" xfId="1395" xr:uid="{00000000-0005-0000-0000-000077050000}"/>
    <cellStyle name="Normal 5 11" xfId="1396" xr:uid="{00000000-0005-0000-0000-000078050000}"/>
    <cellStyle name="Normal 5 12" xfId="1397" xr:uid="{00000000-0005-0000-0000-000079050000}"/>
    <cellStyle name="Normal 5 13" xfId="1398" xr:uid="{00000000-0005-0000-0000-00007A050000}"/>
    <cellStyle name="Normal 5 14" xfId="1399" xr:uid="{00000000-0005-0000-0000-00007B050000}"/>
    <cellStyle name="Normal 5 15" xfId="1400" xr:uid="{00000000-0005-0000-0000-00007C050000}"/>
    <cellStyle name="Normal 5 16" xfId="1401" xr:uid="{00000000-0005-0000-0000-00007D050000}"/>
    <cellStyle name="Normal 5 17" xfId="1402" xr:uid="{00000000-0005-0000-0000-00007E050000}"/>
    <cellStyle name="Normal 5 18" xfId="1403" xr:uid="{00000000-0005-0000-0000-00007F050000}"/>
    <cellStyle name="Normal 5 19" xfId="1404" xr:uid="{00000000-0005-0000-0000-000080050000}"/>
    <cellStyle name="Normal 5 2" xfId="1405" xr:uid="{00000000-0005-0000-0000-000081050000}"/>
    <cellStyle name="Normal 5 20" xfId="1406" xr:uid="{00000000-0005-0000-0000-000082050000}"/>
    <cellStyle name="Normal 5 21" xfId="1407" xr:uid="{00000000-0005-0000-0000-000083050000}"/>
    <cellStyle name="Normal 5 3" xfId="1408" xr:uid="{00000000-0005-0000-0000-000084050000}"/>
    <cellStyle name="Normal 5 4" xfId="1409" xr:uid="{00000000-0005-0000-0000-000085050000}"/>
    <cellStyle name="Normal 5 5" xfId="1410" xr:uid="{00000000-0005-0000-0000-000086050000}"/>
    <cellStyle name="Normal 5 6" xfId="1411" xr:uid="{00000000-0005-0000-0000-000087050000}"/>
    <cellStyle name="Normal 5 7" xfId="1412" xr:uid="{00000000-0005-0000-0000-000088050000}"/>
    <cellStyle name="Normal 5 8" xfId="1413" xr:uid="{00000000-0005-0000-0000-000089050000}"/>
    <cellStyle name="Normal 5 9" xfId="1414" xr:uid="{00000000-0005-0000-0000-00008A050000}"/>
    <cellStyle name="Normal 53" xfId="1415" xr:uid="{00000000-0005-0000-0000-00008B050000}"/>
    <cellStyle name="Normal 54" xfId="1416" xr:uid="{00000000-0005-0000-0000-00008C050000}"/>
    <cellStyle name="Normal 55" xfId="1417" xr:uid="{00000000-0005-0000-0000-00008D050000}"/>
    <cellStyle name="Normal 56" xfId="1418" xr:uid="{00000000-0005-0000-0000-00008E050000}"/>
    <cellStyle name="Normal 57" xfId="1419" xr:uid="{00000000-0005-0000-0000-00008F050000}"/>
    <cellStyle name="Normal 58" xfId="1420" xr:uid="{00000000-0005-0000-0000-000090050000}"/>
    <cellStyle name="Normal 59" xfId="1421" xr:uid="{00000000-0005-0000-0000-000091050000}"/>
    <cellStyle name="Normal 6" xfId="1422" xr:uid="{00000000-0005-0000-0000-000092050000}"/>
    <cellStyle name="Normal 6 2" xfId="1423" xr:uid="{00000000-0005-0000-0000-000093050000}"/>
    <cellStyle name="Normal 61" xfId="1424" xr:uid="{00000000-0005-0000-0000-000094050000}"/>
    <cellStyle name="Normal 65" xfId="1425" xr:uid="{00000000-0005-0000-0000-000095050000}"/>
    <cellStyle name="Normal 66" xfId="1426" xr:uid="{00000000-0005-0000-0000-000096050000}"/>
    <cellStyle name="Normal 69" xfId="1427" xr:uid="{00000000-0005-0000-0000-000097050000}"/>
    <cellStyle name="Normal 7" xfId="1428" xr:uid="{00000000-0005-0000-0000-000098050000}"/>
    <cellStyle name="Normal 7 2" xfId="1429" xr:uid="{00000000-0005-0000-0000-000099050000}"/>
    <cellStyle name="Normal 70" xfId="1430" xr:uid="{00000000-0005-0000-0000-00009A050000}"/>
    <cellStyle name="Normal 75" xfId="1431" xr:uid="{00000000-0005-0000-0000-00009B050000}"/>
    <cellStyle name="Normal 76" xfId="1432" xr:uid="{00000000-0005-0000-0000-00009C050000}"/>
    <cellStyle name="Normal 77" xfId="1433" xr:uid="{00000000-0005-0000-0000-00009D050000}"/>
    <cellStyle name="Normal 78" xfId="1434" xr:uid="{00000000-0005-0000-0000-00009E050000}"/>
    <cellStyle name="Normal 79" xfId="1435" xr:uid="{00000000-0005-0000-0000-00009F050000}"/>
    <cellStyle name="Normal 8" xfId="1436" xr:uid="{00000000-0005-0000-0000-0000A0050000}"/>
    <cellStyle name="Normal 8 2" xfId="1437" xr:uid="{00000000-0005-0000-0000-0000A1050000}"/>
    <cellStyle name="Normal 8 3" xfId="1438" xr:uid="{00000000-0005-0000-0000-0000A2050000}"/>
    <cellStyle name="Normal 80" xfId="1439" xr:uid="{00000000-0005-0000-0000-0000A3050000}"/>
    <cellStyle name="Normal 81" xfId="1440" xr:uid="{00000000-0005-0000-0000-0000A4050000}"/>
    <cellStyle name="Normal 82" xfId="1441" xr:uid="{00000000-0005-0000-0000-0000A5050000}"/>
    <cellStyle name="Normal 87" xfId="1442" xr:uid="{00000000-0005-0000-0000-0000A6050000}"/>
    <cellStyle name="Normal 89" xfId="1443" xr:uid="{00000000-0005-0000-0000-0000A7050000}"/>
    <cellStyle name="Normal 9" xfId="1444" xr:uid="{00000000-0005-0000-0000-0000A8050000}"/>
    <cellStyle name="Normal 9 2" xfId="1445" xr:uid="{00000000-0005-0000-0000-0000A9050000}"/>
    <cellStyle name="Normal 97" xfId="1446" xr:uid="{00000000-0005-0000-0000-0000AA050000}"/>
    <cellStyle name="Normal 99" xfId="1447" xr:uid="{00000000-0005-0000-0000-0000AB050000}"/>
    <cellStyle name="Notas 10" xfId="1448" xr:uid="{00000000-0005-0000-0000-0000AC050000}"/>
    <cellStyle name="Notas 10 2" xfId="1903" xr:uid="{465EC6B8-61B2-45CA-AEB5-F2630C05E5FE}"/>
    <cellStyle name="Notas 10 2 10" xfId="15308" xr:uid="{7E4DB8FF-6081-42FC-873B-76A0D11DA607}"/>
    <cellStyle name="Notas 10 2 10 2" xfId="30416" xr:uid="{20559CDC-E844-458C-8C4E-737A28D8D498}"/>
    <cellStyle name="Notas 10 2 11" xfId="13464" xr:uid="{71492220-AF50-4574-9404-856992897AD3}"/>
    <cellStyle name="Notas 10 2 11 2" xfId="28572" xr:uid="{45546609-127C-41AB-B599-EE53BEF23267}"/>
    <cellStyle name="Notas 10 2 12" xfId="17128" xr:uid="{ADBD75B2-275A-4E0A-9EA8-C514FA75F70A}"/>
    <cellStyle name="Notas 10 2 2" xfId="2463" xr:uid="{6BAF1F8A-95EC-4F47-BABD-68287035B3B5}"/>
    <cellStyle name="Notas 10 2 2 2" xfId="5100" xr:uid="{639937B3-61E1-45DB-8545-F68078F2A913}"/>
    <cellStyle name="Notas 10 2 2 2 2" xfId="11464" xr:uid="{046D0E33-A69C-48B8-B24B-6E91493B58A2}"/>
    <cellStyle name="Notas 10 2 2 2 2 2" xfId="26572" xr:uid="{4A105A90-2DDB-4235-A408-D150DE3BD3C7}"/>
    <cellStyle name="Notas 10 2 2 2 3" xfId="13850" xr:uid="{71B08B31-FBE2-4DF6-ABE2-DE937F44CCE2}"/>
    <cellStyle name="Notas 10 2 2 2 3 2" xfId="28958" xr:uid="{5DB589BF-B13C-4D05-8FD8-D164C16A2ED0}"/>
    <cellStyle name="Notas 10 2 2 2 4" xfId="20208" xr:uid="{E7438771-2FB1-43A3-9E53-B1E4374602D0}"/>
    <cellStyle name="Notas 10 2 2 3" xfId="8930" xr:uid="{B352A053-700F-4F79-9C41-2C9FE1C838BF}"/>
    <cellStyle name="Notas 10 2 2 3 2" xfId="24038" xr:uid="{2E58A930-507A-4732-8A5A-29359FEE9B62}"/>
    <cellStyle name="Notas 10 2 3" xfId="2679" xr:uid="{417ADB3B-AE8D-45D7-9F0F-3E385AEC153E}"/>
    <cellStyle name="Notas 10 2 3 2" xfId="5316" xr:uid="{46A0B901-1F9E-483F-AE62-5EDBC7CF0D63}"/>
    <cellStyle name="Notas 10 2 3 2 2" xfId="15944" xr:uid="{C8D9DC15-8F8F-4030-865A-C918CA796B40}"/>
    <cellStyle name="Notas 10 2 3 2 2 2" xfId="31052" xr:uid="{4D1606C1-B439-44CD-AE04-CC42BF96066F}"/>
    <cellStyle name="Notas 10 2 3 2 3" xfId="20424" xr:uid="{DE935B9C-694C-440E-94E5-474D44FC0A0A}"/>
    <cellStyle name="Notas 10 2 3 3" xfId="7284" xr:uid="{D2071DAD-7529-4DD2-A0CA-42C5AF2A91E1}"/>
    <cellStyle name="Notas 10 2 3 3 2" xfId="22392" xr:uid="{2520A18E-9C22-431C-A690-D4172FCEE056}"/>
    <cellStyle name="Notas 10 2 3 4" xfId="17787" xr:uid="{89CEAECF-C818-4CF0-A05A-467C5C253764}"/>
    <cellStyle name="Notas 10 2 4" xfId="2982" xr:uid="{0A7A574D-323D-4CBA-BDB1-E93D84E1DC34}"/>
    <cellStyle name="Notas 10 2 4 2" xfId="5619" xr:uid="{6685B4EC-36A1-4055-85C3-AB62955D67B4}"/>
    <cellStyle name="Notas 10 2 4 2 2" xfId="11930" xr:uid="{8234BE32-074D-4983-A718-95D60C5AA58C}"/>
    <cellStyle name="Notas 10 2 4 2 2 2" xfId="27038" xr:uid="{536430E6-5C76-48AE-A82C-E2F2FDC6AFF0}"/>
    <cellStyle name="Notas 10 2 4 2 3" xfId="15448" xr:uid="{3EEB7E56-1D98-4720-B165-A97B6717C38F}"/>
    <cellStyle name="Notas 10 2 4 2 3 2" xfId="30556" xr:uid="{5F1DE923-F12D-4B80-A6D9-6A308D5F1C55}"/>
    <cellStyle name="Notas 10 2 4 2 4" xfId="20727" xr:uid="{ECB6C7FD-A928-48B5-ACE3-FE5272471FC7}"/>
    <cellStyle name="Notas 10 2 4 3" xfId="9364" xr:uid="{DA73360C-5662-4310-A816-A970451909D2}"/>
    <cellStyle name="Notas 10 2 4 3 2" xfId="24472" xr:uid="{7969D08D-32B1-4ED5-91F5-30D693E2D1D3}"/>
    <cellStyle name="Notas 10 2 4 4" xfId="16025" xr:uid="{D452B95C-43D2-4A43-9D16-7B48E5157AE7}"/>
    <cellStyle name="Notas 10 2 4 4 2" xfId="31133" xr:uid="{EB60CF14-B593-4D3E-896A-895EDC1DFB83}"/>
    <cellStyle name="Notas 10 2 4 5" xfId="18090" xr:uid="{C7F106B5-7E57-4DA7-94D4-2CA8BFDD984A}"/>
    <cellStyle name="Notas 10 2 5" xfId="3308" xr:uid="{D6835D8C-5149-4E2C-B942-5B34A23FA53F}"/>
    <cellStyle name="Notas 10 2 5 2" xfId="5945" xr:uid="{99517883-3FED-4F9D-9D15-B871DF3DD4AD}"/>
    <cellStyle name="Notas 10 2 5 2 2" xfId="12256" xr:uid="{1BDFC1CC-A0D6-43A5-9B30-FDF493789706}"/>
    <cellStyle name="Notas 10 2 5 2 2 2" xfId="27364" xr:uid="{4146178F-4242-4261-BB06-DEACC398C06A}"/>
    <cellStyle name="Notas 10 2 5 2 3" xfId="7235" xr:uid="{83A0889F-5116-49A0-9FCC-D76C8659F15E}"/>
    <cellStyle name="Notas 10 2 5 2 3 2" xfId="22343" xr:uid="{A9EFBCA1-88BB-432A-94AD-E86B5FE41396}"/>
    <cellStyle name="Notas 10 2 5 2 4" xfId="21053" xr:uid="{2BF7097F-AFD4-4D47-B7CD-789AFDCB210C}"/>
    <cellStyle name="Notas 10 2 5 3" xfId="9690" xr:uid="{75EAA239-4C95-4294-A1D0-3B752810015D}"/>
    <cellStyle name="Notas 10 2 5 3 2" xfId="24798" xr:uid="{62583228-FA98-4A87-B9D3-693CF748FBF9}"/>
    <cellStyle name="Notas 10 2 5 4" xfId="14841" xr:uid="{76E3BD4D-331C-43D2-B6C4-FCA1B9B7E814}"/>
    <cellStyle name="Notas 10 2 5 4 2" xfId="29949" xr:uid="{D69AD7DA-3B40-4034-8028-B9047D866770}"/>
    <cellStyle name="Notas 10 2 5 5" xfId="18416" xr:uid="{29BF18FC-D8B5-43C6-ADFF-012C42412F88}"/>
    <cellStyle name="Notas 10 2 6" xfId="3614" xr:uid="{8B1643AB-F18E-47D0-88C8-B61208D850B8}"/>
    <cellStyle name="Notas 10 2 6 2" xfId="6251" xr:uid="{9702EE5E-AA6E-4D18-955D-BA72B17DB84A}"/>
    <cellStyle name="Notas 10 2 6 2 2" xfId="12562" xr:uid="{EE2F588A-0737-4B6B-BC1F-3655EE2FC75F}"/>
    <cellStyle name="Notas 10 2 6 2 2 2" xfId="27670" xr:uid="{DDC8D1C4-24A9-42F2-A711-25FA656E7782}"/>
    <cellStyle name="Notas 10 2 6 2 3" xfId="15377" xr:uid="{46F694C9-86D8-4780-86B1-8847E1316E0A}"/>
    <cellStyle name="Notas 10 2 6 2 3 2" xfId="30485" xr:uid="{2B2A6700-24C9-427E-9442-4640B48AD179}"/>
    <cellStyle name="Notas 10 2 6 2 4" xfId="21359" xr:uid="{5E8400AA-2B52-4951-9175-2D2831CF27D6}"/>
    <cellStyle name="Notas 10 2 6 3" xfId="9996" xr:uid="{164E4756-3284-43C2-B760-80D448E8B9B4}"/>
    <cellStyle name="Notas 10 2 6 3 2" xfId="25104" xr:uid="{A4C361F3-D410-4C2F-B066-E86D3FC02FB7}"/>
    <cellStyle name="Notas 10 2 6 4" xfId="14249" xr:uid="{01E289A2-C255-4973-B095-C0FFCEC9408C}"/>
    <cellStyle name="Notas 10 2 6 4 2" xfId="29357" xr:uid="{BB33F585-3390-4C7B-918E-58AD0C86583F}"/>
    <cellStyle name="Notas 10 2 6 5" xfId="18722" xr:uid="{CF2D4064-4CDD-46BA-82C0-7F6387B7D993}"/>
    <cellStyle name="Notas 10 2 7" xfId="3975" xr:uid="{723AF24E-51AE-4E17-BB56-93BDD395A84F}"/>
    <cellStyle name="Notas 10 2 7 2" xfId="6612" xr:uid="{7A8B7DB1-108F-4267-87D3-C8FB33ED438E}"/>
    <cellStyle name="Notas 10 2 7 2 2" xfId="12923" xr:uid="{DF68B7EF-3FF3-42B1-BEB8-35A823B099D6}"/>
    <cellStyle name="Notas 10 2 7 2 2 2" xfId="28031" xr:uid="{ED868E61-BF34-412B-897C-7E3B2D64D131}"/>
    <cellStyle name="Notas 10 2 7 2 3" xfId="16613" xr:uid="{8FA5681C-B1F1-442E-8DA6-994C9824260D}"/>
    <cellStyle name="Notas 10 2 7 2 3 2" xfId="31721" xr:uid="{A46C5D0F-A399-4CCC-9FD2-7F16CB135DF6}"/>
    <cellStyle name="Notas 10 2 7 2 4" xfId="21720" xr:uid="{B05F1E0E-7845-4B6D-A836-1B5432E9B420}"/>
    <cellStyle name="Notas 10 2 7 3" xfId="10357" xr:uid="{585746B9-F127-441A-AE2A-67279F31BC12}"/>
    <cellStyle name="Notas 10 2 7 3 2" xfId="25465" xr:uid="{6B575AB2-3577-46AF-BAC2-0BD6FC977830}"/>
    <cellStyle name="Notas 10 2 7 4" xfId="15937" xr:uid="{883492A3-F488-4B07-AA08-F3D5E7E31890}"/>
    <cellStyle name="Notas 10 2 7 4 2" xfId="31045" xr:uid="{75A7A2D3-DBB9-4F13-B893-A1F68B898B56}"/>
    <cellStyle name="Notas 10 2 7 5" xfId="19083" xr:uid="{29207480-F0E9-4F1F-8F53-C8105EB7076A}"/>
    <cellStyle name="Notas 10 2 8" xfId="4540" xr:uid="{9AFC0D97-3903-4A3F-8456-F1E4A808E71C}"/>
    <cellStyle name="Notas 10 2 8 2" xfId="10922" xr:uid="{4FD45E71-B21B-4E85-B31B-B215827FEB6C}"/>
    <cellStyle name="Notas 10 2 8 2 2" xfId="26030" xr:uid="{FACFB958-4614-4D31-A198-0F892176183D}"/>
    <cellStyle name="Notas 10 2 8 3" xfId="15556" xr:uid="{81F5F72E-2E6C-48EA-8097-AE3FCAE8E1BB}"/>
    <cellStyle name="Notas 10 2 8 3 2" xfId="30664" xr:uid="{C7FAE67A-EA88-4460-9CAE-0663754194E4}"/>
    <cellStyle name="Notas 10 2 8 4" xfId="19648" xr:uid="{5C0E97E6-EF46-43C1-958F-236A8A974D86}"/>
    <cellStyle name="Notas 10 2 9" xfId="8404" xr:uid="{505AE855-E0E8-4AF4-92AD-2BEE1F6B49F8}"/>
    <cellStyle name="Notas 10 2 9 2" xfId="23512" xr:uid="{D4F4D17D-56ED-42EA-92A7-03F12E521127}"/>
    <cellStyle name="Notas 10 3" xfId="1890" xr:uid="{1251BC98-7E31-4B9C-91AA-E4AEB4737914}"/>
    <cellStyle name="Notas 10 3 10" xfId="8391" xr:uid="{618E5296-3AB9-452E-A7B6-688A239D6A52}"/>
    <cellStyle name="Notas 10 3 10 2" xfId="23499" xr:uid="{1C6276BF-7279-4CA3-9E67-E47311D44D90}"/>
    <cellStyle name="Notas 10 3 11" xfId="11759" xr:uid="{3946E258-7321-461C-B0EC-1D673E06D7C4}"/>
    <cellStyle name="Notas 10 3 11 2" xfId="26867" xr:uid="{57CEAC34-6C74-474D-A96C-376C699BB86A}"/>
    <cellStyle name="Notas 10 3 12" xfId="8110" xr:uid="{654B7E20-AF7E-41DA-B7CD-2BF7C0B0044B}"/>
    <cellStyle name="Notas 10 3 12 2" xfId="23218" xr:uid="{7CEA1BA3-F130-4CEC-8A7D-0F3B001F8E0A}"/>
    <cellStyle name="Notas 10 3 13" xfId="17115" xr:uid="{0A8FA003-2092-451B-8F7D-ED9635CF9601}"/>
    <cellStyle name="Notas 10 3 2" xfId="2450" xr:uid="{CC0AD049-8F9C-4365-89AB-5E84323785CD}"/>
    <cellStyle name="Notas 10 3 2 2" xfId="5087" xr:uid="{FFC878E4-FA06-427D-9492-227D49B00169}"/>
    <cellStyle name="Notas 10 3 2 2 2" xfId="11451" xr:uid="{B7DD248C-FEC3-4EC0-821E-FF017E05ED25}"/>
    <cellStyle name="Notas 10 3 2 2 2 2" xfId="26559" xr:uid="{A5D39516-FB15-4C96-89CE-AE303812ED89}"/>
    <cellStyle name="Notas 10 3 2 2 3" xfId="15392" xr:uid="{F029C949-C9C2-4FEA-912D-1EA2C83DE5CC}"/>
    <cellStyle name="Notas 10 3 2 2 3 2" xfId="30500" xr:uid="{34C253D8-E1F5-4C14-8AA3-A31875D98184}"/>
    <cellStyle name="Notas 10 3 2 2 4" xfId="20195" xr:uid="{9FCCB7A3-AC08-4937-8AF8-DBBDE1C29730}"/>
    <cellStyle name="Notas 10 3 2 3" xfId="8917" xr:uid="{43FA89D4-D90C-4CB7-9036-C296A97A1A91}"/>
    <cellStyle name="Notas 10 3 2 3 2" xfId="24025" xr:uid="{D605C62F-2B6B-496F-8409-3F3646F4B775}"/>
    <cellStyle name="Notas 10 3 2 4" xfId="8689" xr:uid="{179E8B26-D563-451E-8CB8-AD03F0ACDDC6}"/>
    <cellStyle name="Notas 10 3 2 4 2" xfId="23797" xr:uid="{9CE7C9E3-CB5C-4173-9119-F5509EFE0D79}"/>
    <cellStyle name="Notas 10 3 2 5" xfId="14980" xr:uid="{0EE4A934-D736-41DF-AF3D-BE1C1295F9F0}"/>
    <cellStyle name="Notas 10 3 2 5 2" xfId="30088" xr:uid="{ED835A75-2AB1-4BB5-A195-E6F2D55489A8}"/>
    <cellStyle name="Notas 10 3 2 6" xfId="17624" xr:uid="{AE76509A-7131-47DE-BBB1-9AB5268665E5}"/>
    <cellStyle name="Notas 10 3 3" xfId="2666" xr:uid="{DE79F1FB-59C5-4611-BA3C-82D22F012A55}"/>
    <cellStyle name="Notas 10 3 3 2" xfId="5303" xr:uid="{D307BF7D-C786-43F5-9F1B-D35A278FE1A7}"/>
    <cellStyle name="Notas 10 3 3 2 2" xfId="14373" xr:uid="{F9AAAC5A-7C47-446E-9D63-BA1811D1B4E5}"/>
    <cellStyle name="Notas 10 3 3 2 2 2" xfId="29481" xr:uid="{B19FC1E7-F02B-4CC0-969D-EACBBDF6567E}"/>
    <cellStyle name="Notas 10 3 3 2 3" xfId="20411" xr:uid="{DA80F801-D1B9-4F53-9D35-B3569F2F60E2}"/>
    <cellStyle name="Notas 10 3 3 3" xfId="14057" xr:uid="{69339CB0-C201-4079-8BF6-079C95890289}"/>
    <cellStyle name="Notas 10 3 3 3 2" xfId="29165" xr:uid="{8FF6DCE5-65A8-4B4F-9398-512E24CDAFE5}"/>
    <cellStyle name="Notas 10 3 3 4" xfId="17774" xr:uid="{6CD972D9-3898-49DA-A57B-DEA6557179D0}"/>
    <cellStyle name="Notas 10 3 4" xfId="2969" xr:uid="{AAD5E71F-A66F-402D-B45D-DBD025CAABF7}"/>
    <cellStyle name="Notas 10 3 4 2" xfId="5606" xr:uid="{9E151BA2-1896-4DA8-B77D-872C77C73521}"/>
    <cellStyle name="Notas 10 3 4 2 2" xfId="11917" xr:uid="{7601DE26-C188-4EDD-9EAC-E2CB06D5219A}"/>
    <cellStyle name="Notas 10 3 4 2 2 2" xfId="27025" xr:uid="{78D3DADC-2CEA-4397-A9B8-2F27140A4066}"/>
    <cellStyle name="Notas 10 3 4 2 3" xfId="16472" xr:uid="{72D8A733-8A4B-4767-A2AB-F16BB0FA5097}"/>
    <cellStyle name="Notas 10 3 4 2 3 2" xfId="31580" xr:uid="{95AB14C9-854B-4539-9A63-B929A6C13766}"/>
    <cellStyle name="Notas 10 3 4 2 4" xfId="20714" xr:uid="{6F32E276-9992-4544-BD59-8DAE48CBB604}"/>
    <cellStyle name="Notas 10 3 4 3" xfId="9351" xr:uid="{FD3C979B-5A12-4017-8C12-0FD541150B3E}"/>
    <cellStyle name="Notas 10 3 4 3 2" xfId="24459" xr:uid="{B9EC7D86-5CE0-443F-8CCE-3E54A68AF3FE}"/>
    <cellStyle name="Notas 10 3 4 4" xfId="7981" xr:uid="{954FBF8D-42D0-4780-9AA0-33498BA8AE33}"/>
    <cellStyle name="Notas 10 3 4 4 2" xfId="23089" xr:uid="{FCAA849F-777A-4726-BEA5-1C4D4B6BC7E6}"/>
    <cellStyle name="Notas 10 3 4 5" xfId="18077" xr:uid="{9F2651CB-D480-4391-B954-9DB6A289AB8A}"/>
    <cellStyle name="Notas 10 3 5" xfId="3295" xr:uid="{6A197CF9-EBAA-4667-A1D1-C21A6CA0AD0C}"/>
    <cellStyle name="Notas 10 3 5 2" xfId="5932" xr:uid="{EF3B9912-3291-4BCA-B298-9F0E78048B67}"/>
    <cellStyle name="Notas 10 3 5 2 2" xfId="12243" xr:uid="{044E160D-A4A7-43B9-9E33-EB3774EB6BFB}"/>
    <cellStyle name="Notas 10 3 5 2 2 2" xfId="27351" xr:uid="{1B1A6888-A858-4455-A924-9C2913AD3F5E}"/>
    <cellStyle name="Notas 10 3 5 2 3" xfId="14760" xr:uid="{92E84E32-845C-41D5-871C-456CB1D5A542}"/>
    <cellStyle name="Notas 10 3 5 2 3 2" xfId="29868" xr:uid="{0E89A3E7-3E39-458A-B4A9-36BB6867E0FB}"/>
    <cellStyle name="Notas 10 3 5 2 4" xfId="21040" xr:uid="{A415ED6F-5C0F-443A-8A9B-359C024214BA}"/>
    <cellStyle name="Notas 10 3 5 3" xfId="9677" xr:uid="{33C466B3-7B57-456E-B2A9-352E9B8DE5E3}"/>
    <cellStyle name="Notas 10 3 5 3 2" xfId="24785" xr:uid="{60C28CD8-2C45-4B9D-8C26-C53CBA96C1D3}"/>
    <cellStyle name="Notas 10 3 5 4" xfId="11683" xr:uid="{6E78EA01-8514-4330-AAC5-3AA22D0E07CF}"/>
    <cellStyle name="Notas 10 3 5 4 2" xfId="26791" xr:uid="{9B2D0C0F-CECB-49F1-894B-0B5EC0F7C72A}"/>
    <cellStyle name="Notas 10 3 5 5" xfId="18403" xr:uid="{B665F3FC-8368-48BC-8F85-20FDAECD4171}"/>
    <cellStyle name="Notas 10 3 6" xfId="3601" xr:uid="{3101FF6C-2A94-4223-AD1B-BCD5B45F5BA1}"/>
    <cellStyle name="Notas 10 3 6 2" xfId="6238" xr:uid="{AACAA3EB-E32B-48C4-9895-63053B18D44D}"/>
    <cellStyle name="Notas 10 3 6 2 2" xfId="12549" xr:uid="{E0D7AFD7-83FC-4065-AA1C-3410E0F6B797}"/>
    <cellStyle name="Notas 10 3 6 2 2 2" xfId="27657" xr:uid="{BB3BC529-690A-4F7F-8438-9D323CC5FB58}"/>
    <cellStyle name="Notas 10 3 6 2 3" xfId="13531" xr:uid="{73760326-98BC-4DDC-B0C8-9E4AB09E3144}"/>
    <cellStyle name="Notas 10 3 6 2 3 2" xfId="28639" xr:uid="{678EA87D-41DC-4B41-B3B6-66B804F89212}"/>
    <cellStyle name="Notas 10 3 6 2 4" xfId="21346" xr:uid="{DD8DD426-39E0-4AC5-B2FF-2A7AEAEF4F0C}"/>
    <cellStyle name="Notas 10 3 6 3" xfId="9983" xr:uid="{808BEC61-910D-419A-9DB6-A06F22375DD5}"/>
    <cellStyle name="Notas 10 3 6 3 2" xfId="25091" xr:uid="{9CAD51EC-CFF3-4028-929D-1FA1F51A4565}"/>
    <cellStyle name="Notas 10 3 6 4" xfId="15828" xr:uid="{8ACC2909-6A86-4B5F-BD30-0D1BD9FA9D7E}"/>
    <cellStyle name="Notas 10 3 6 4 2" xfId="30936" xr:uid="{8E874B74-7B44-4F08-95ED-1C226FC1FC48}"/>
    <cellStyle name="Notas 10 3 6 5" xfId="18709" xr:uid="{09D95FCA-597C-47F7-A988-9B8139DE5FDA}"/>
    <cellStyle name="Notas 10 3 7" xfId="3962" xr:uid="{B01F9639-673B-4341-94F7-A7166A2FFF50}"/>
    <cellStyle name="Notas 10 3 7 2" xfId="6599" xr:uid="{E2318A52-332E-4328-A60E-667A2E460D16}"/>
    <cellStyle name="Notas 10 3 7 2 2" xfId="12910" xr:uid="{7FF8B6D0-C14C-404C-BC61-F14369F59E58}"/>
    <cellStyle name="Notas 10 3 7 2 2 2" xfId="28018" xr:uid="{0312D356-8890-4066-B3D0-58A3838046E6}"/>
    <cellStyle name="Notas 10 3 7 2 3" xfId="16600" xr:uid="{CF77B444-035D-4002-B109-1F11026B02CA}"/>
    <cellStyle name="Notas 10 3 7 2 3 2" xfId="31708" xr:uid="{F649C268-4BD0-4A9B-A4D9-4EA430B5F41A}"/>
    <cellStyle name="Notas 10 3 7 2 4" xfId="21707" xr:uid="{F02B4B58-B1BA-4D95-A909-F2D015EB5A95}"/>
    <cellStyle name="Notas 10 3 7 3" xfId="10344" xr:uid="{A9A9F605-7D33-4B13-A0F9-7F401B07F2B4}"/>
    <cellStyle name="Notas 10 3 7 3 2" xfId="25452" xr:uid="{3ABFC6F6-CD07-4BA6-B6C2-FA13524C0CBF}"/>
    <cellStyle name="Notas 10 3 7 4" xfId="13382" xr:uid="{123F2E47-F61F-4770-96C6-36FE9D342326}"/>
    <cellStyle name="Notas 10 3 7 4 2" xfId="28490" xr:uid="{30D3D4AE-28A0-468B-B804-6EB7C002D562}"/>
    <cellStyle name="Notas 10 3 7 5" xfId="19070" xr:uid="{5A8844FD-2C16-4192-AE8A-985B75BE8BDD}"/>
    <cellStyle name="Notas 10 3 8" xfId="4294" xr:uid="{B1B9BEE9-3BE6-4952-858B-69A5CEEEC5A9}"/>
    <cellStyle name="Notas 10 3 8 2" xfId="6931" xr:uid="{303FCFC7-2400-4347-B97E-51ADB3D51E3B}"/>
    <cellStyle name="Notas 10 3 8 2 2" xfId="13242" xr:uid="{B5BD7B2B-2A16-42A3-A100-417E4285E3E3}"/>
    <cellStyle name="Notas 10 3 8 2 2 2" xfId="28350" xr:uid="{EBC3F911-59AF-4983-A148-076A4D28499E}"/>
    <cellStyle name="Notas 10 3 8 2 3" xfId="16906" xr:uid="{2687CAB1-79BA-4715-80B3-0123C8601BEA}"/>
    <cellStyle name="Notas 10 3 8 2 3 2" xfId="32014" xr:uid="{A1F53870-531A-45A6-9BBA-D932951C29C9}"/>
    <cellStyle name="Notas 10 3 8 2 4" xfId="22039" xr:uid="{440918D5-01A7-449B-88B2-05D6BBBF1089}"/>
    <cellStyle name="Notas 10 3 8 3" xfId="10676" xr:uid="{54A32D28-3A54-489E-BBBA-F758458EC7CB}"/>
    <cellStyle name="Notas 10 3 8 3 2" xfId="25784" xr:uid="{FB0492A1-0638-4D4E-A602-B24AEDA6F384}"/>
    <cellStyle name="Notas 10 3 8 4" xfId="13685" xr:uid="{C50B1472-D7E9-4ABF-A6A4-343903852EBA}"/>
    <cellStyle name="Notas 10 3 8 4 2" xfId="28793" xr:uid="{0F2314C5-83B1-441C-BE28-2253E11137FC}"/>
    <cellStyle name="Notas 10 3 8 5" xfId="19402" xr:uid="{9D952CA9-5F1B-4000-A736-0FF107EBCEB1}"/>
    <cellStyle name="Notas 10 3 9" xfId="4527" xr:uid="{FB4B9434-10F2-4BDF-BC2F-0D3B406E86C5}"/>
    <cellStyle name="Notas 10 3 9 2" xfId="10909" xr:uid="{5784048F-6B82-4C6F-A965-08F97B9F8D29}"/>
    <cellStyle name="Notas 10 3 9 2 2" xfId="26017" xr:uid="{A3113346-B72F-4750-943D-5156DA675F3E}"/>
    <cellStyle name="Notas 10 3 9 3" xfId="16221" xr:uid="{64329E2A-6861-4D36-B74B-C061296BFE62}"/>
    <cellStyle name="Notas 10 3 9 3 2" xfId="31329" xr:uid="{C6D6A381-8496-4718-B350-260E03E31C61}"/>
    <cellStyle name="Notas 10 3 9 4" xfId="19635" xr:uid="{EE3617F5-5758-4E1A-8F56-411EB3275439}"/>
    <cellStyle name="Notas 10 4" xfId="2100" xr:uid="{5525120C-FC91-49A7-BEEB-0039651F841D}"/>
    <cellStyle name="Notas 10 4 10" xfId="8598" xr:uid="{08A10321-D67D-4259-B5EC-FDA60A07539A}"/>
    <cellStyle name="Notas 10 4 10 2" xfId="23706" xr:uid="{D3863A12-BA51-4D1F-BE77-7A596D10AE85}"/>
    <cellStyle name="Notas 10 4 11" xfId="14675" xr:uid="{F86927D9-55FD-4295-B1EE-A9894D7D6BD7}"/>
    <cellStyle name="Notas 10 4 11 2" xfId="29783" xr:uid="{C04A6375-497A-48AE-AE7A-A4D7F7FBD798}"/>
    <cellStyle name="Notas 10 4 12" xfId="14494" xr:uid="{EE8AF0B0-CC23-44CB-8080-A64F1BEC11E7}"/>
    <cellStyle name="Notas 10 4 12 2" xfId="29602" xr:uid="{F70B2D4C-6190-4A2E-9F10-A8F09F146B3B}"/>
    <cellStyle name="Notas 10 4 13" xfId="17325" xr:uid="{82BDB83D-827D-4357-8139-FC2850428333}"/>
    <cellStyle name="Notas 10 4 2" xfId="2590" xr:uid="{DB26FC12-CED9-472F-85FF-00D4807C6DE4}"/>
    <cellStyle name="Notas 10 4 2 2" xfId="5227" xr:uid="{AF48D05D-53DB-41B8-ABA5-CC418B2D78F5}"/>
    <cellStyle name="Notas 10 4 2 2 2" xfId="11591" xr:uid="{72FD9622-082B-4D88-A2B7-9E90FA2413C9}"/>
    <cellStyle name="Notas 10 4 2 2 2 2" xfId="26699" xr:uid="{1DC39CE0-5DF6-410C-A3E9-F3B439152372}"/>
    <cellStyle name="Notas 10 4 2 2 3" xfId="15112" xr:uid="{CDA36185-2DC9-4970-9135-65764C789947}"/>
    <cellStyle name="Notas 10 4 2 2 3 2" xfId="30220" xr:uid="{3AC9F3C1-5A56-4668-8F6F-5C54A40F2C27}"/>
    <cellStyle name="Notas 10 4 2 2 4" xfId="20335" xr:uid="{AADF1CAA-ECE2-428B-AC1E-175787A231BE}"/>
    <cellStyle name="Notas 10 4 2 3" xfId="9057" xr:uid="{2175E995-C4BE-4728-8C7D-A8DFE23EC79F}"/>
    <cellStyle name="Notas 10 4 2 3 2" xfId="24165" xr:uid="{F82B7741-327C-4AF6-80B5-CC88874CFBB3}"/>
    <cellStyle name="Notas 10 4 2 4" xfId="16312" xr:uid="{5BB05207-7250-4CCA-967F-247F6477F04D}"/>
    <cellStyle name="Notas 10 4 2 4 2" xfId="31420" xr:uid="{C738B543-185E-4A53-8893-9E5137A364B5}"/>
    <cellStyle name="Notas 10 4 2 5" xfId="16134" xr:uid="{EF1CE8D7-D98F-4091-BF3E-1E8EBB439F16}"/>
    <cellStyle name="Notas 10 4 2 5 2" xfId="31242" xr:uid="{A3E99480-D0E3-4A42-9727-D73BC93A1A61}"/>
    <cellStyle name="Notas 10 4 2 6" xfId="17698" xr:uid="{A5A64299-99BA-4D47-929A-BEC4DF0E95AE}"/>
    <cellStyle name="Notas 10 4 3" xfId="2855" xr:uid="{F19470F5-B98F-472D-8A85-F0EEE73F8E47}"/>
    <cellStyle name="Notas 10 4 3 2" xfId="5492" xr:uid="{47585E52-09F3-4DA6-8ECC-AC083D6DE3EC}"/>
    <cellStyle name="Notas 10 4 3 2 2" xfId="15661" xr:uid="{16E4267C-1F9C-4153-AA7D-747FC168A825}"/>
    <cellStyle name="Notas 10 4 3 2 2 2" xfId="30769" xr:uid="{C6DF68E6-E7BB-4B61-9597-7EC3184AAC76}"/>
    <cellStyle name="Notas 10 4 3 2 3" xfId="20600" xr:uid="{AD15F96A-DC44-4014-868A-2F00C48946AD}"/>
    <cellStyle name="Notas 10 4 3 3" xfId="9173" xr:uid="{8DDF40CD-A477-4815-9D41-4F9A0B85BCB3}"/>
    <cellStyle name="Notas 10 4 3 3 2" xfId="24281" xr:uid="{F2AD0CE3-FF1B-4458-A623-EB5DC1C33F7E}"/>
    <cellStyle name="Notas 10 4 3 4" xfId="17963" xr:uid="{CFE6CEEE-49C3-45E8-87B9-8207AD1A94CD}"/>
    <cellStyle name="Notas 10 4 4" xfId="3158" xr:uid="{3D36E149-A12C-45E6-8256-D2B54A546444}"/>
    <cellStyle name="Notas 10 4 4 2" xfId="5795" xr:uid="{4FC4BDF5-32C3-438F-A45F-0AA997584138}"/>
    <cellStyle name="Notas 10 4 4 2 2" xfId="12106" xr:uid="{6D41509E-6757-4921-91C4-8F2B92AFF3FF}"/>
    <cellStyle name="Notas 10 4 4 2 2 2" xfId="27214" xr:uid="{6A95ABED-A925-430A-92E3-A3C0B27D42B2}"/>
    <cellStyle name="Notas 10 4 4 2 3" xfId="16224" xr:uid="{B1582E41-F5C7-4F1E-B0CB-B42A13201DB7}"/>
    <cellStyle name="Notas 10 4 4 2 3 2" xfId="31332" xr:uid="{22D6D18C-9F01-4264-9ED7-4CA22A1D8117}"/>
    <cellStyle name="Notas 10 4 4 2 4" xfId="20903" xr:uid="{99241A12-9847-47B1-86AE-4576ECE7FB81}"/>
    <cellStyle name="Notas 10 4 4 3" xfId="9540" xr:uid="{75792318-0340-4FFB-A28E-C61830F354B9}"/>
    <cellStyle name="Notas 10 4 4 3 2" xfId="24648" xr:uid="{1F0FBD6C-6279-4F5A-A5BE-1184A271A827}"/>
    <cellStyle name="Notas 10 4 4 4" xfId="16209" xr:uid="{BC660659-D987-4C46-B33C-95FAB7EB1AE9}"/>
    <cellStyle name="Notas 10 4 4 4 2" xfId="31317" xr:uid="{FACA56F1-1C17-43BA-BD47-B493CCD26926}"/>
    <cellStyle name="Notas 10 4 4 5" xfId="18266" xr:uid="{8260A90B-3F17-4DE6-AC1D-42ACA4CC8DB5}"/>
    <cellStyle name="Notas 10 4 5" xfId="3484" xr:uid="{85019E6D-BA52-4DCA-8D66-8314AA2A35B4}"/>
    <cellStyle name="Notas 10 4 5 2" xfId="6121" xr:uid="{235CCD1E-6FB3-4D80-BCE5-A3185173A646}"/>
    <cellStyle name="Notas 10 4 5 2 2" xfId="12432" xr:uid="{B3ED6C3D-B482-46B4-B044-35A1E6EB780D}"/>
    <cellStyle name="Notas 10 4 5 2 2 2" xfId="27540" xr:uid="{27071ABE-8960-4B49-8308-92248E9FFA52}"/>
    <cellStyle name="Notas 10 4 5 2 3" xfId="15022" xr:uid="{4D702943-F393-4389-B357-0041FF182925}"/>
    <cellStyle name="Notas 10 4 5 2 3 2" xfId="30130" xr:uid="{5734DC1B-FC91-4FAF-A1BB-47A53D39A566}"/>
    <cellStyle name="Notas 10 4 5 2 4" xfId="21229" xr:uid="{433EF17A-43F1-455A-9E97-C5BA073BA718}"/>
    <cellStyle name="Notas 10 4 5 3" xfId="9866" xr:uid="{3B67D8B4-C91C-4F5F-BAFB-CE06DF1A4EE7}"/>
    <cellStyle name="Notas 10 4 5 3 2" xfId="24974" xr:uid="{D1BB2741-4646-44CE-B433-D6C95537CF8C}"/>
    <cellStyle name="Notas 10 4 5 4" xfId="7869" xr:uid="{9364E528-F542-493E-B08A-897863CA550B}"/>
    <cellStyle name="Notas 10 4 5 4 2" xfId="22977" xr:uid="{234DBEAD-5303-4B40-A64E-2F3AE93B3CD5}"/>
    <cellStyle name="Notas 10 4 5 5" xfId="18592" xr:uid="{C6CF3363-EC4B-4365-B48C-6AA88BF8B57D}"/>
    <cellStyle name="Notas 10 4 6" xfId="3790" xr:uid="{A3DD0938-87B5-4EC1-8572-F85BE871FC98}"/>
    <cellStyle name="Notas 10 4 6 2" xfId="6427" xr:uid="{9A34AF1A-286E-4EF7-96AC-AC34AF9DC661}"/>
    <cellStyle name="Notas 10 4 6 2 2" xfId="12738" xr:uid="{7E961BAC-F609-47CC-B51B-247C75BC6CD0}"/>
    <cellStyle name="Notas 10 4 6 2 2 2" xfId="27846" xr:uid="{BD7A4F30-715B-4A02-AAF2-04290C8EF243}"/>
    <cellStyle name="Notas 10 4 6 2 3" xfId="8699" xr:uid="{02FC8357-9F1D-44AA-A736-B1181E610487}"/>
    <cellStyle name="Notas 10 4 6 2 3 2" xfId="23807" xr:uid="{DA48E94E-C36A-45DA-A3B9-5523A49CE89A}"/>
    <cellStyle name="Notas 10 4 6 2 4" xfId="21535" xr:uid="{97A9EBB0-763D-49A5-B56B-92F8DCE161E7}"/>
    <cellStyle name="Notas 10 4 6 3" xfId="10172" xr:uid="{E4B5ACE0-D245-41AD-A647-810D6E7F1653}"/>
    <cellStyle name="Notas 10 4 6 3 2" xfId="25280" xr:uid="{FEB59D83-8965-45F7-97D6-C9DC43F736F2}"/>
    <cellStyle name="Notas 10 4 6 4" xfId="16026" xr:uid="{F8E1995F-E9E4-4CB4-B1A0-C8E270C406D0}"/>
    <cellStyle name="Notas 10 4 6 4 2" xfId="31134" xr:uid="{15C9B594-187C-421B-8E81-C898E291096B}"/>
    <cellStyle name="Notas 10 4 6 5" xfId="18898" xr:uid="{A1F4407B-36AE-4D49-BFDD-A5EFFAAF786A}"/>
    <cellStyle name="Notas 10 4 7" xfId="4172" xr:uid="{23B817BB-49D5-4155-A10B-F5D6D14BCC0B}"/>
    <cellStyle name="Notas 10 4 7 2" xfId="6809" xr:uid="{D62323A2-A82D-4A80-A597-EE3D148E8A81}"/>
    <cellStyle name="Notas 10 4 7 2 2" xfId="13120" xr:uid="{FB57CE64-9E68-4967-BBB6-2C5E16A91BDE}"/>
    <cellStyle name="Notas 10 4 7 2 2 2" xfId="28228" xr:uid="{11AD54D2-DDB7-44EE-8F67-82105A797458}"/>
    <cellStyle name="Notas 10 4 7 2 3" xfId="16789" xr:uid="{803FD0AB-3BF0-4F2B-B615-A425D15FE9BE}"/>
    <cellStyle name="Notas 10 4 7 2 3 2" xfId="31897" xr:uid="{A465D467-B147-4E86-AF2E-DB65F8FD0CEF}"/>
    <cellStyle name="Notas 10 4 7 2 4" xfId="21917" xr:uid="{48362A0B-808E-442E-9166-C83CF9AF7D64}"/>
    <cellStyle name="Notas 10 4 7 3" xfId="10554" xr:uid="{5BD30A89-A442-4D03-B169-656A8DB4C38F}"/>
    <cellStyle name="Notas 10 4 7 3 2" xfId="25662" xr:uid="{C8A4DBE8-8AE2-450A-A051-DA40C32741C0}"/>
    <cellStyle name="Notas 10 4 7 4" xfId="14338" xr:uid="{6E392772-77E9-4E0C-94B0-DCA5065C3FFD}"/>
    <cellStyle name="Notas 10 4 7 4 2" xfId="29446" xr:uid="{0472B05C-4813-4D25-86D0-B900E97D9CA6}"/>
    <cellStyle name="Notas 10 4 7 5" xfId="19280" xr:uid="{F305DDD9-7587-44DE-835A-CB29F5471020}"/>
    <cellStyle name="Notas 10 4 8" xfId="4379" xr:uid="{09782DD6-3423-4B80-B9BF-C770815B6FCB}"/>
    <cellStyle name="Notas 10 4 8 2" xfId="7016" xr:uid="{0B19052C-AB12-419D-8146-470549BE87E1}"/>
    <cellStyle name="Notas 10 4 8 2 2" xfId="13327" xr:uid="{9C740ACE-40BB-4C5B-B204-ED9921D0584A}"/>
    <cellStyle name="Notas 10 4 8 2 2 2" xfId="28435" xr:uid="{BFA061BE-28CB-4758-96F7-769C030F7F5B}"/>
    <cellStyle name="Notas 10 4 8 2 3" xfId="16991" xr:uid="{FD97E659-DAD8-4067-8AF8-DD236E8BEE74}"/>
    <cellStyle name="Notas 10 4 8 2 3 2" xfId="32099" xr:uid="{499E5F39-9317-4FAA-8E14-F695A5E84540}"/>
    <cellStyle name="Notas 10 4 8 2 4" xfId="22124" xr:uid="{C1CE7A9C-1D95-4E52-93D0-53FC54A8A7AA}"/>
    <cellStyle name="Notas 10 4 8 3" xfId="10761" xr:uid="{6CCA1DA8-5898-42A5-9CA1-081530032F35}"/>
    <cellStyle name="Notas 10 4 8 3 2" xfId="25869" xr:uid="{85EF92F4-E3E5-45A5-9B37-1DDE8DFE9BD3}"/>
    <cellStyle name="Notas 10 4 8 4" xfId="13380" xr:uid="{2ECBA4D3-5322-4D57-8135-C004809BF749}"/>
    <cellStyle name="Notas 10 4 8 4 2" xfId="28488" xr:uid="{24C0828A-B5A9-44CB-A68B-594B08EAC72D}"/>
    <cellStyle name="Notas 10 4 8 5" xfId="19487" xr:uid="{42D37EA7-B310-4B6A-93F7-328FF089A32C}"/>
    <cellStyle name="Notas 10 4 9" xfId="4737" xr:uid="{2652AD1C-D662-46F1-9AA3-708B5E0C2CC1}"/>
    <cellStyle name="Notas 10 4 9 2" xfId="11119" xr:uid="{026DDF77-0BE2-4CDC-8B59-CEE06E8C83E9}"/>
    <cellStyle name="Notas 10 4 9 2 2" xfId="26227" xr:uid="{4323A327-D0A3-48E3-A590-5B62F591923E}"/>
    <cellStyle name="Notas 10 4 9 3" xfId="13456" xr:uid="{C5B203B3-DC37-4A7C-8F6E-FD7D856628A6}"/>
    <cellStyle name="Notas 10 4 9 3 2" xfId="28564" xr:uid="{9012FCC2-53B2-4A75-86F1-95BD286EC69D}"/>
    <cellStyle name="Notas 10 4 9 4" xfId="19845" xr:uid="{B9445A82-7880-455A-AE0F-386018E6D2C4}"/>
    <cellStyle name="Notas 10 5" xfId="2024" xr:uid="{6CF927A0-845B-4E9A-92B6-59E45CA05049}"/>
    <cellStyle name="Notas 10 5 10" xfId="15489" xr:uid="{A267BD75-8E95-4B7A-AF63-B91F650071FE}"/>
    <cellStyle name="Notas 10 5 10 2" xfId="30597" xr:uid="{369C0AC5-359C-4ACC-ABF6-4455A6B19F68}"/>
    <cellStyle name="Notas 10 5 11" xfId="15004" xr:uid="{343E35E8-E237-417E-B582-0E47DAD28205}"/>
    <cellStyle name="Notas 10 5 11 2" xfId="30112" xr:uid="{A2BC6B9E-6AAB-416F-9D11-A44171B30BF5}"/>
    <cellStyle name="Notas 10 5 12" xfId="17249" xr:uid="{6AC5DA42-1EA9-4F65-B0CD-C59ACBAF2A99}"/>
    <cellStyle name="Notas 10 5 2" xfId="2786" xr:uid="{3C624ADC-A745-4EC4-9F61-835FA6FD5C48}"/>
    <cellStyle name="Notas 10 5 2 2" xfId="5423" xr:uid="{D1E067FD-BFDF-4A33-9D22-F8232D2C50AC}"/>
    <cellStyle name="Notas 10 5 2 2 2" xfId="14784" xr:uid="{04FEDFB8-204A-45E3-AF0B-5D9672703128}"/>
    <cellStyle name="Notas 10 5 2 2 2 2" xfId="29892" xr:uid="{43F9B2B3-0E7D-49CC-996E-2D1335749EA4}"/>
    <cellStyle name="Notas 10 5 2 2 3" xfId="20531" xr:uid="{D4C272B3-0BD3-430F-8D3D-C4A77EA2BAF1}"/>
    <cellStyle name="Notas 10 5 2 3" xfId="13985" xr:uid="{2D3DC46A-AC73-4052-880A-B70F7A748A62}"/>
    <cellStyle name="Notas 10 5 2 3 2" xfId="29093" xr:uid="{0A3089C0-B752-460B-97FF-C08134A73794}"/>
    <cellStyle name="Notas 10 5 2 4" xfId="17894" xr:uid="{06FCD2FA-09BE-4540-87D8-18E035217F62}"/>
    <cellStyle name="Notas 10 5 3" xfId="3089" xr:uid="{AAA3883B-AF5B-4D79-9C05-BFE6E0D44246}"/>
    <cellStyle name="Notas 10 5 3 2" xfId="5726" xr:uid="{6CAE98E4-1B1D-4740-855B-37E717B33441}"/>
    <cellStyle name="Notas 10 5 3 2 2" xfId="12037" xr:uid="{CA14F67C-5582-45DD-94E9-6E02CE20301E}"/>
    <cellStyle name="Notas 10 5 3 2 2 2" xfId="27145" xr:uid="{399F7D9E-2063-41CB-92C1-457DF83B9C73}"/>
    <cellStyle name="Notas 10 5 3 2 3" xfId="13453" xr:uid="{44E5620D-8B63-47BE-B20B-A641F738D682}"/>
    <cellStyle name="Notas 10 5 3 2 3 2" xfId="28561" xr:uid="{3C736340-6331-433C-A72B-87EC3306758C}"/>
    <cellStyle name="Notas 10 5 3 2 4" xfId="20834" xr:uid="{9DE28018-D27A-4D4A-8670-98D5753D0A06}"/>
    <cellStyle name="Notas 10 5 3 3" xfId="9471" xr:uid="{140C46D8-23B8-4F39-B471-469B2B91760A}"/>
    <cellStyle name="Notas 10 5 3 3 2" xfId="24579" xr:uid="{B18E7F0C-F538-42E3-92E9-C72208157C03}"/>
    <cellStyle name="Notas 10 5 3 4" xfId="14166" xr:uid="{BB348E17-4886-4857-B5D0-66FEE9F00C26}"/>
    <cellStyle name="Notas 10 5 3 4 2" xfId="29274" xr:uid="{95F9778D-BD55-4907-A4E3-2B030966F9F7}"/>
    <cellStyle name="Notas 10 5 3 5" xfId="18197" xr:uid="{73661A6A-E520-4F4E-BA2D-F35B96E222E3}"/>
    <cellStyle name="Notas 10 5 4" xfId="3415" xr:uid="{CC81E39B-599D-49CC-B8BC-3E9F42982B3D}"/>
    <cellStyle name="Notas 10 5 4 2" xfId="6052" xr:uid="{6C030E96-97AA-48D7-9476-6C3E363F3F36}"/>
    <cellStyle name="Notas 10 5 4 2 2" xfId="12363" xr:uid="{FAF7DE20-1D81-48F8-813B-035D66A95683}"/>
    <cellStyle name="Notas 10 5 4 2 2 2" xfId="27471" xr:uid="{0775AC10-1EF1-4969-80FC-E15D3783DD82}"/>
    <cellStyle name="Notas 10 5 4 2 3" xfId="7460" xr:uid="{DDE27BD9-E6EE-4226-90CA-A2DF1A1697A2}"/>
    <cellStyle name="Notas 10 5 4 2 3 2" xfId="22568" xr:uid="{3C04BDC8-9E98-41B2-8018-66C5BBA95082}"/>
    <cellStyle name="Notas 10 5 4 2 4" xfId="21160" xr:uid="{DCB1AD15-4210-4339-9DE4-1A9B1D8DC0A7}"/>
    <cellStyle name="Notas 10 5 4 3" xfId="9797" xr:uid="{1372CFB6-0209-4895-B7DE-D1EF0D410C2E}"/>
    <cellStyle name="Notas 10 5 4 3 2" xfId="24905" xr:uid="{FFE5A666-FC01-4FDB-AF59-C5FC9BBA5383}"/>
    <cellStyle name="Notas 10 5 4 4" xfId="15411" xr:uid="{C087379F-8B4F-4E1A-82CE-5F2484CECD71}"/>
    <cellStyle name="Notas 10 5 4 4 2" xfId="30519" xr:uid="{00E42573-167F-4655-A168-CE5093CBAB96}"/>
    <cellStyle name="Notas 10 5 4 5" xfId="18523" xr:uid="{AAC4ABDA-95E1-4054-815B-A3D3CCDBD083}"/>
    <cellStyle name="Notas 10 5 5" xfId="3721" xr:uid="{C2FC6DA2-3962-415C-84A2-C94D40DCEC88}"/>
    <cellStyle name="Notas 10 5 5 2" xfId="6358" xr:uid="{ED241499-D30A-408B-BF68-C502C36E5BBC}"/>
    <cellStyle name="Notas 10 5 5 2 2" xfId="12669" xr:uid="{61793FC8-3A57-433E-9FF2-09A63A97B6F2}"/>
    <cellStyle name="Notas 10 5 5 2 2 2" xfId="27777" xr:uid="{B3DC03A3-060C-4521-9512-E0F1F5CA9BCD}"/>
    <cellStyle name="Notas 10 5 5 2 3" xfId="14610" xr:uid="{6988D0BB-1F1B-420B-9C0E-ECFA7B42538B}"/>
    <cellStyle name="Notas 10 5 5 2 3 2" xfId="29718" xr:uid="{F55AEAA0-B9A5-4B12-A55C-5728DE3DF893}"/>
    <cellStyle name="Notas 10 5 5 2 4" xfId="21466" xr:uid="{4E20AEFC-66AA-4258-B036-875322361FC9}"/>
    <cellStyle name="Notas 10 5 5 3" xfId="10103" xr:uid="{2D9C0623-EB1F-4FEF-AB40-F9327DD937CB}"/>
    <cellStyle name="Notas 10 5 5 3 2" xfId="25211" xr:uid="{9CA73494-D6C3-46B8-A0BC-E723A9C24648}"/>
    <cellStyle name="Notas 10 5 5 4" xfId="15111" xr:uid="{56B8986C-AE67-477F-99E4-DABA08C24B60}"/>
    <cellStyle name="Notas 10 5 5 4 2" xfId="30219" xr:uid="{8199817F-FBE1-4286-9BB7-153F834C6720}"/>
    <cellStyle name="Notas 10 5 5 5" xfId="18829" xr:uid="{5111494C-0945-4710-82C2-79ECF1BBABC0}"/>
    <cellStyle name="Notas 10 5 6" xfId="4096" xr:uid="{E20FDCCE-A7CF-4C23-AF08-83F9122ACF70}"/>
    <cellStyle name="Notas 10 5 6 2" xfId="6733" xr:uid="{42F00177-9669-41A7-BC53-E6AFF092F3B4}"/>
    <cellStyle name="Notas 10 5 6 2 2" xfId="13044" xr:uid="{C134A0B2-B0F3-4A02-95C3-8F8CA86259DD}"/>
    <cellStyle name="Notas 10 5 6 2 2 2" xfId="28152" xr:uid="{CB72BF34-CC0E-4814-9A98-4D683244DA58}"/>
    <cellStyle name="Notas 10 5 6 2 3" xfId="16720" xr:uid="{2B4E56EE-332C-4CE6-ABD2-B72E9E38D6CA}"/>
    <cellStyle name="Notas 10 5 6 2 3 2" xfId="31828" xr:uid="{CF922DDF-D055-439E-BDC6-CC806EE09001}"/>
    <cellStyle name="Notas 10 5 6 2 4" xfId="21841" xr:uid="{4BC48FD1-643D-4274-ACE1-8714B2566618}"/>
    <cellStyle name="Notas 10 5 6 3" xfId="10478" xr:uid="{E1975AE4-04F2-4E18-B487-3FF68E5E66A2}"/>
    <cellStyle name="Notas 10 5 6 3 2" xfId="25586" xr:uid="{2EF23214-3BE2-49C7-9579-47C98FE2D7AE}"/>
    <cellStyle name="Notas 10 5 6 4" xfId="7111" xr:uid="{E222362C-1280-4C4F-8B71-EA7BB2E09872}"/>
    <cellStyle name="Notas 10 5 6 4 2" xfId="22219" xr:uid="{61D0C99B-842C-4AFE-8AB7-A3DE63B88F9B}"/>
    <cellStyle name="Notas 10 5 6 5" xfId="19204" xr:uid="{9A79674C-7747-485D-A849-69DBAC772F7A}"/>
    <cellStyle name="Notas 10 5 7" xfId="4378" xr:uid="{5C3FF32F-E423-4C8F-9E3D-12CCC56B1BF8}"/>
    <cellStyle name="Notas 10 5 7 2" xfId="7015" xr:uid="{3D7F8778-AA0A-457E-B66B-3420B1F534BA}"/>
    <cellStyle name="Notas 10 5 7 2 2" xfId="13326" xr:uid="{770401CA-ED02-4342-AE9D-EE90FB6B8AFB}"/>
    <cellStyle name="Notas 10 5 7 2 2 2" xfId="28434" xr:uid="{2AE064AD-C78D-4163-B9F3-398B340E7CC3}"/>
    <cellStyle name="Notas 10 5 7 2 3" xfId="16990" xr:uid="{91762A28-8A74-4DC6-BDF1-24D2FC2F81FF}"/>
    <cellStyle name="Notas 10 5 7 2 3 2" xfId="32098" xr:uid="{25BD2568-E6E5-4610-9D07-60AC1359FA5A}"/>
    <cellStyle name="Notas 10 5 7 2 4" xfId="22123" xr:uid="{6F18047F-DD49-4AC1-92DD-CB91BCAC2122}"/>
    <cellStyle name="Notas 10 5 7 3" xfId="10760" xr:uid="{3984ACAE-EB6A-446E-83D3-A8BD18455816}"/>
    <cellStyle name="Notas 10 5 7 3 2" xfId="25868" xr:uid="{0E4B2DED-E6E9-4B9B-B25A-650B487D2131}"/>
    <cellStyle name="Notas 10 5 7 4" xfId="14829" xr:uid="{7763BE01-4859-4923-9DBF-4A08789BE3F2}"/>
    <cellStyle name="Notas 10 5 7 4 2" xfId="29937" xr:uid="{7F9ACC3B-7319-4C71-A74C-0F3EC5AF834B}"/>
    <cellStyle name="Notas 10 5 7 5" xfId="19486" xr:uid="{DF957303-C746-4A6F-AB99-E9CDF2109025}"/>
    <cellStyle name="Notas 10 5 8" xfId="4661" xr:uid="{3433FB80-CF29-46A1-A71F-59A3C61EB148}"/>
    <cellStyle name="Notas 10 5 8 2" xfId="11043" xr:uid="{946FD81D-89DA-469B-97AE-0D134CB72E1B}"/>
    <cellStyle name="Notas 10 5 8 2 2" xfId="26151" xr:uid="{C4958DDB-6F43-4B39-851F-DFA794632F89}"/>
    <cellStyle name="Notas 10 5 8 3" xfId="15056" xr:uid="{DE42BA03-706B-460A-9958-3F5FFC334A09}"/>
    <cellStyle name="Notas 10 5 8 3 2" xfId="30164" xr:uid="{6187D574-E311-466F-903C-6D35C60B3112}"/>
    <cellStyle name="Notas 10 5 8 4" xfId="19769" xr:uid="{E9F4F88E-7743-46BA-9A9F-DCE739F8837C}"/>
    <cellStyle name="Notas 10 5 9" xfId="8522" xr:uid="{254FB83D-81AD-403E-B02C-7419230C08AD}"/>
    <cellStyle name="Notas 10 5 9 2" xfId="23630" xr:uid="{B0C0AE4A-283C-431B-8312-ABD47495F9C0}"/>
    <cellStyle name="Notas 11" xfId="1449" xr:uid="{00000000-0005-0000-0000-0000AD050000}"/>
    <cellStyle name="Notas 11 2" xfId="1904" xr:uid="{26733C46-EB30-43C6-AB1B-D4D5DEB3E307}"/>
    <cellStyle name="Notas 11 2 10" xfId="16084" xr:uid="{4D9CC2E4-7D11-4B8F-9BC5-3C848DBD59DF}"/>
    <cellStyle name="Notas 11 2 10 2" xfId="31192" xr:uid="{A1F36175-FF1F-42CA-8E1D-EFB3070FEEAF}"/>
    <cellStyle name="Notas 11 2 11" xfId="16267" xr:uid="{30F21E1A-0359-4537-9608-E40C2DACEA56}"/>
    <cellStyle name="Notas 11 2 11 2" xfId="31375" xr:uid="{90A3E202-2AAC-427F-AFDC-1217E932613F}"/>
    <cellStyle name="Notas 11 2 12" xfId="17129" xr:uid="{80EF4662-A4BD-46AA-9600-BDD4CEB952DA}"/>
    <cellStyle name="Notas 11 2 2" xfId="2464" xr:uid="{05BCBC1E-8828-42DD-A619-112AD3658F11}"/>
    <cellStyle name="Notas 11 2 2 2" xfId="5101" xr:uid="{CB9513B0-364C-4A9D-8CD7-A867AF93EB31}"/>
    <cellStyle name="Notas 11 2 2 2 2" xfId="11465" xr:uid="{EDA17F8F-0A27-4EC6-AF72-51780B7D0BB1}"/>
    <cellStyle name="Notas 11 2 2 2 2 2" xfId="26573" xr:uid="{C5B32131-BAD5-45EC-9C0C-B9B0F2CCCA61}"/>
    <cellStyle name="Notas 11 2 2 2 3" xfId="15778" xr:uid="{31DC1737-85BF-4E25-A535-43851023F65C}"/>
    <cellStyle name="Notas 11 2 2 2 3 2" xfId="30886" xr:uid="{9E59C56D-7F41-4D14-BBDF-E39607B7C501}"/>
    <cellStyle name="Notas 11 2 2 2 4" xfId="20209" xr:uid="{2D2CC987-3750-4DBD-BFD4-27A4CFFA6C5D}"/>
    <cellStyle name="Notas 11 2 2 3" xfId="8931" xr:uid="{0768DE73-0AE9-4E9F-90A9-8DB6A978ADA5}"/>
    <cellStyle name="Notas 11 2 2 3 2" xfId="24039" xr:uid="{21C1F51D-1902-44F2-94B0-9848ADB49461}"/>
    <cellStyle name="Notas 11 2 3" xfId="2680" xr:uid="{53503E49-1394-4FD7-8E8F-1FED0F61F4A3}"/>
    <cellStyle name="Notas 11 2 3 2" xfId="5317" xr:uid="{5925ACE4-6BC7-494F-A265-102050D2B0E9}"/>
    <cellStyle name="Notas 11 2 3 2 2" xfId="13559" xr:uid="{0EB1CBCD-0F36-42FF-8CF5-DAB72BC74E39}"/>
    <cellStyle name="Notas 11 2 3 2 2 2" xfId="28667" xr:uid="{61EA26A6-4B02-4C80-BD76-17FF2BE176EF}"/>
    <cellStyle name="Notas 11 2 3 2 3" xfId="20425" xr:uid="{063C7DF8-5B33-49A6-A037-07B52A65C1F2}"/>
    <cellStyle name="Notas 11 2 3 3" xfId="16225" xr:uid="{7C11029D-4709-48FE-A79D-591FB9A6B316}"/>
    <cellStyle name="Notas 11 2 3 3 2" xfId="31333" xr:uid="{BB7FAB67-538E-496D-84A3-4880C2130BD0}"/>
    <cellStyle name="Notas 11 2 3 4" xfId="17788" xr:uid="{C652073D-A884-41DC-A274-33CB80556C65}"/>
    <cellStyle name="Notas 11 2 4" xfId="2983" xr:uid="{C90626A2-D691-4B8D-BE43-9C3DD4D2721F}"/>
    <cellStyle name="Notas 11 2 4 2" xfId="5620" xr:uid="{AF94D780-A9BC-43D6-B30E-FC8C1D9B0D50}"/>
    <cellStyle name="Notas 11 2 4 2 2" xfId="11931" xr:uid="{06F14BF0-EE27-4389-AA20-E96610100C64}"/>
    <cellStyle name="Notas 11 2 4 2 2 2" xfId="27039" xr:uid="{D41FF815-6C12-4F2F-B42E-FF7254602CCB}"/>
    <cellStyle name="Notas 11 2 4 2 3" xfId="7892" xr:uid="{42EC62C3-5C5C-47A1-8B4B-7945D2F1AFB8}"/>
    <cellStyle name="Notas 11 2 4 2 3 2" xfId="23000" xr:uid="{ACA1849A-9BB0-48BC-90EC-F30AED86DF52}"/>
    <cellStyle name="Notas 11 2 4 2 4" xfId="20728" xr:uid="{72889A1F-59CD-40D4-8E46-E99F9219C0A8}"/>
    <cellStyle name="Notas 11 2 4 3" xfId="9365" xr:uid="{7B1F9CB1-481C-4A3D-B766-7463FA6EFFEE}"/>
    <cellStyle name="Notas 11 2 4 3 2" xfId="24473" xr:uid="{A24133B2-A2AC-4A6A-951A-ECA94777EFD2}"/>
    <cellStyle name="Notas 11 2 4 4" xfId="16034" xr:uid="{5CA4A1F6-4A48-4FA1-9C54-C1A3742406B2}"/>
    <cellStyle name="Notas 11 2 4 4 2" xfId="31142" xr:uid="{F21352D0-B37D-4F12-9D9D-293D180C60B8}"/>
    <cellStyle name="Notas 11 2 4 5" xfId="18091" xr:uid="{89D3A1DF-27D8-4102-8FF4-5EA970030000}"/>
    <cellStyle name="Notas 11 2 5" xfId="3309" xr:uid="{E6E1DBE1-3D9B-4BD3-A3A4-070012266152}"/>
    <cellStyle name="Notas 11 2 5 2" xfId="5946" xr:uid="{44718BBC-88B3-4CE9-AD7E-2F74BB602FD0}"/>
    <cellStyle name="Notas 11 2 5 2 2" xfId="12257" xr:uid="{CF985248-DFFF-46CF-BCF0-C6D7336EC197}"/>
    <cellStyle name="Notas 11 2 5 2 2 2" xfId="27365" xr:uid="{4B76DF67-A602-42E7-A860-E226EF1C6AF1}"/>
    <cellStyle name="Notas 11 2 5 2 3" xfId="7429" xr:uid="{DD538AF7-6FC2-4B8B-9E2F-E1018EFCF6EC}"/>
    <cellStyle name="Notas 11 2 5 2 3 2" xfId="22537" xr:uid="{9EB2C975-03FB-4414-B0D5-1E4C95881CA2}"/>
    <cellStyle name="Notas 11 2 5 2 4" xfId="21054" xr:uid="{BA058469-C492-403F-B333-3BD91F91A981}"/>
    <cellStyle name="Notas 11 2 5 3" xfId="9691" xr:uid="{F2D0B84F-7876-45F1-BCB0-A62F62634591}"/>
    <cellStyle name="Notas 11 2 5 3 2" xfId="24799" xr:uid="{25A703BC-B908-4C85-8090-6DAC685856EE}"/>
    <cellStyle name="Notas 11 2 5 4" xfId="15516" xr:uid="{F23DC9C9-4B1D-494F-A5C9-60F0D46C6A92}"/>
    <cellStyle name="Notas 11 2 5 4 2" xfId="30624" xr:uid="{3E658967-95BF-46D6-9BC7-FBA6474EB615}"/>
    <cellStyle name="Notas 11 2 5 5" xfId="18417" xr:uid="{9929BC0E-4E01-4346-AF37-793E2EA2C4F0}"/>
    <cellStyle name="Notas 11 2 6" xfId="3615" xr:uid="{3B5CE224-8918-42B2-9DF6-C06E0CF3C302}"/>
    <cellStyle name="Notas 11 2 6 2" xfId="6252" xr:uid="{FD086CDF-E003-459C-9524-B9A49A65E82D}"/>
    <cellStyle name="Notas 11 2 6 2 2" xfId="12563" xr:uid="{1563794F-F9EF-42C3-9417-8501DDAE188D}"/>
    <cellStyle name="Notas 11 2 6 2 2 2" xfId="27671" xr:uid="{5FF092A7-AC91-4AAF-9386-7D443EAFA460}"/>
    <cellStyle name="Notas 11 2 6 2 3" xfId="7826" xr:uid="{6DFD6AE4-B800-42C5-AF62-64A404601198}"/>
    <cellStyle name="Notas 11 2 6 2 3 2" xfId="22934" xr:uid="{752F2B64-3CBC-4533-B415-CE3902E81411}"/>
    <cellStyle name="Notas 11 2 6 2 4" xfId="21360" xr:uid="{7AA895FD-5006-4467-923D-42D6580F0E19}"/>
    <cellStyle name="Notas 11 2 6 3" xfId="9997" xr:uid="{E1531B5C-FDC7-464E-96D4-6924B584A6CE}"/>
    <cellStyle name="Notas 11 2 6 3 2" xfId="25105" xr:uid="{796189F0-8CFF-47DD-9813-92FFA096530D}"/>
    <cellStyle name="Notas 11 2 6 4" xfId="13806" xr:uid="{F8E18FDB-9628-4D0E-B527-B27F29AFC250}"/>
    <cellStyle name="Notas 11 2 6 4 2" xfId="28914" xr:uid="{086D06D8-A404-4230-BAC7-760F3A38AE4E}"/>
    <cellStyle name="Notas 11 2 6 5" xfId="18723" xr:uid="{2F2B11E9-5EE4-48F4-AA61-738A8C03CE7B}"/>
    <cellStyle name="Notas 11 2 7" xfId="3976" xr:uid="{794E708B-424E-4240-842A-FBCE622599DC}"/>
    <cellStyle name="Notas 11 2 7 2" xfId="6613" xr:uid="{BA439277-0C91-4ABD-92FC-9133AFA85EB7}"/>
    <cellStyle name="Notas 11 2 7 2 2" xfId="12924" xr:uid="{4B01899E-6124-4581-A69F-D899D221C2D0}"/>
    <cellStyle name="Notas 11 2 7 2 2 2" xfId="28032" xr:uid="{1B79CBD7-4E47-44E4-B363-D6C0769B26A3}"/>
    <cellStyle name="Notas 11 2 7 2 3" xfId="16614" xr:uid="{F56C8350-B2EE-4BCC-8610-72F71475F598}"/>
    <cellStyle name="Notas 11 2 7 2 3 2" xfId="31722" xr:uid="{400CF9F2-E2AD-4902-BBD3-4504BC83D767}"/>
    <cellStyle name="Notas 11 2 7 2 4" xfId="21721" xr:uid="{7610A65B-CA5A-48E1-B8EF-C7F852B4CDA7}"/>
    <cellStyle name="Notas 11 2 7 3" xfId="10358" xr:uid="{9547B995-C1F0-431A-B737-0BEC469D56DF}"/>
    <cellStyle name="Notas 11 2 7 3 2" xfId="25466" xr:uid="{B44169B9-BB0B-4722-86E6-C20C456E6613}"/>
    <cellStyle name="Notas 11 2 7 4" xfId="16550" xr:uid="{0D875A3A-00B2-49AC-849D-27D918BA91B3}"/>
    <cellStyle name="Notas 11 2 7 4 2" xfId="31658" xr:uid="{1740AA5F-5E1E-4E6F-8EE6-957AFF902AC7}"/>
    <cellStyle name="Notas 11 2 7 5" xfId="19084" xr:uid="{BF5A7627-761F-4F04-84AB-C069936E0A2E}"/>
    <cellStyle name="Notas 11 2 8" xfId="4541" xr:uid="{DC746AF6-C3B5-41CD-9133-7B3348AE4C4A}"/>
    <cellStyle name="Notas 11 2 8 2" xfId="10923" xr:uid="{108D427C-4D0E-47F5-B60A-7F5BFF3A31A1}"/>
    <cellStyle name="Notas 11 2 8 2 2" xfId="26031" xr:uid="{C389EBB3-34D3-4A40-85AD-B948A05BB4A2}"/>
    <cellStyle name="Notas 11 2 8 3" xfId="16341" xr:uid="{AEE10760-B54E-4A21-AB2D-6DFB29B7981B}"/>
    <cellStyle name="Notas 11 2 8 3 2" xfId="31449" xr:uid="{EB09E4B6-C046-4896-B566-EC69E123488A}"/>
    <cellStyle name="Notas 11 2 8 4" xfId="19649" xr:uid="{85152A64-1DB2-4CB2-8AE3-FB493B42788D}"/>
    <cellStyle name="Notas 11 2 9" xfId="8405" xr:uid="{F4FDB1D2-A1C0-4D17-B519-A42601E89D72}"/>
    <cellStyle name="Notas 11 2 9 2" xfId="23513" xr:uid="{DF37B358-9E7C-45D8-9247-6FEBA1A4FC40}"/>
    <cellStyle name="Notas 11 3" xfId="1891" xr:uid="{CA8F2F30-7891-4DD4-92C4-3250D3E9B8A4}"/>
    <cellStyle name="Notas 11 3 10" xfId="8392" xr:uid="{DE80535D-1CD4-4A78-BA64-B84E25F76FBE}"/>
    <cellStyle name="Notas 11 3 10 2" xfId="23500" xr:uid="{A5F8E64E-44D8-414B-A889-3465AC62702F}"/>
    <cellStyle name="Notas 11 3 11" xfId="14992" xr:uid="{02F7F8E2-CCD4-4D68-A2C0-29BCD71FB890}"/>
    <cellStyle name="Notas 11 3 11 2" xfId="30100" xr:uid="{A1667430-77BE-471A-A867-25729C791020}"/>
    <cellStyle name="Notas 11 3 12" xfId="16100" xr:uid="{20029D2D-69C4-4CAC-ABD8-77473AE91232}"/>
    <cellStyle name="Notas 11 3 12 2" xfId="31208" xr:uid="{63144A59-C491-4A98-9082-37135FDABE3C}"/>
    <cellStyle name="Notas 11 3 13" xfId="17116" xr:uid="{9DE19F08-D9B7-40A1-9FA0-8E5799BA229B}"/>
    <cellStyle name="Notas 11 3 2" xfId="2451" xr:uid="{4DD09200-46F7-4C02-8617-CF17CFAC5CC7}"/>
    <cellStyle name="Notas 11 3 2 2" xfId="5088" xr:uid="{185123BB-4198-40BF-AE2F-7BEFCF54C65F}"/>
    <cellStyle name="Notas 11 3 2 2 2" xfId="11452" xr:uid="{9FCC3056-1E65-4B04-B3AE-9DF4990F2858}"/>
    <cellStyle name="Notas 11 3 2 2 2 2" xfId="26560" xr:uid="{2732140E-C9A4-4E4A-BC98-1A469E637B1C}"/>
    <cellStyle name="Notas 11 3 2 2 3" xfId="15619" xr:uid="{EFDFC847-D1A1-4B3E-9A2F-19F0EDAC5096}"/>
    <cellStyle name="Notas 11 3 2 2 3 2" xfId="30727" xr:uid="{A42E8F74-1CE4-43F1-A7D9-92EE6377E415}"/>
    <cellStyle name="Notas 11 3 2 2 4" xfId="20196" xr:uid="{F5350798-EB6C-4A14-A4A0-AC6D73126267}"/>
    <cellStyle name="Notas 11 3 2 3" xfId="8918" xr:uid="{0827784B-927A-4E1F-A66B-A83F59FB4F6D}"/>
    <cellStyle name="Notas 11 3 2 3 2" xfId="24026" xr:uid="{53DD78CB-357A-4E55-BC45-E7275B48A756}"/>
    <cellStyle name="Notas 11 3 2 4" xfId="7514" xr:uid="{7950EEDE-9849-4213-894B-CDAA91A517F5}"/>
    <cellStyle name="Notas 11 3 2 4 2" xfId="22622" xr:uid="{43E8F16A-9F50-4FE1-B8C1-18E9D6E4CFD4}"/>
    <cellStyle name="Notas 11 3 2 5" xfId="14944" xr:uid="{32CAE249-0668-4F27-A816-7AAD923C4BBB}"/>
    <cellStyle name="Notas 11 3 2 5 2" xfId="30052" xr:uid="{D6BAF073-AD46-4E6F-B56C-A6B989B5E50D}"/>
    <cellStyle name="Notas 11 3 2 6" xfId="17625" xr:uid="{AD604663-B359-49A3-8E01-316730C7183A}"/>
    <cellStyle name="Notas 11 3 3" xfId="2667" xr:uid="{9A42C855-5307-4C28-BCB3-12F25CFFF3F1}"/>
    <cellStyle name="Notas 11 3 3 2" xfId="5304" xr:uid="{D4492D3C-2480-4EF6-A106-A7499916E432}"/>
    <cellStyle name="Notas 11 3 3 2 2" xfId="14445" xr:uid="{7940C6B0-CD13-4302-A38E-CCA84B551ACA}"/>
    <cellStyle name="Notas 11 3 3 2 2 2" xfId="29553" xr:uid="{F3F06B3C-D39D-4422-A4A5-3678821A9EF3}"/>
    <cellStyle name="Notas 11 3 3 2 3" xfId="20412" xr:uid="{88FEF1BD-DF65-4210-9E3F-C01633D5DE9E}"/>
    <cellStyle name="Notas 11 3 3 3" xfId="15120" xr:uid="{F199950E-B2DF-492A-8295-AFAAE17DE809}"/>
    <cellStyle name="Notas 11 3 3 3 2" xfId="30228" xr:uid="{48FC2333-0003-4FD5-B1FD-FF50409D4F13}"/>
    <cellStyle name="Notas 11 3 3 4" xfId="17775" xr:uid="{D9CCC1BA-4832-4677-B849-DB95262E7390}"/>
    <cellStyle name="Notas 11 3 4" xfId="2970" xr:uid="{9A3200D8-5B9B-4D9A-A10E-340522594FA0}"/>
    <cellStyle name="Notas 11 3 4 2" xfId="5607" xr:uid="{11838397-1068-4A9D-9C9E-C1C54C206D81}"/>
    <cellStyle name="Notas 11 3 4 2 2" xfId="11918" xr:uid="{B81EDE29-9A22-4811-9947-3B7895554DD5}"/>
    <cellStyle name="Notas 11 3 4 2 2 2" xfId="27026" xr:uid="{FDF1CF05-4714-46D9-966D-98FE4E38B5A1}"/>
    <cellStyle name="Notas 11 3 4 2 3" xfId="16415" xr:uid="{2D0D9B5B-DC0D-4B21-8276-70808F330A15}"/>
    <cellStyle name="Notas 11 3 4 2 3 2" xfId="31523" xr:uid="{33C1FEB8-5A9A-415E-88C2-0444D2B25E6F}"/>
    <cellStyle name="Notas 11 3 4 2 4" xfId="20715" xr:uid="{105A54A6-CB1F-4694-AEA8-ECB2D5485A2C}"/>
    <cellStyle name="Notas 11 3 4 3" xfId="9352" xr:uid="{6C31CB66-AC58-4568-A8DD-C6D08B863E63}"/>
    <cellStyle name="Notas 11 3 4 3 2" xfId="24460" xr:uid="{4D60D71A-3C48-495A-9F5F-2BF19DD514EC}"/>
    <cellStyle name="Notas 11 3 4 4" xfId="14751" xr:uid="{AA7346DD-7108-48F0-A7A9-7724006F45EC}"/>
    <cellStyle name="Notas 11 3 4 4 2" xfId="29859" xr:uid="{2CC15E82-CFAB-42E7-A2CF-5BCA3BCE3ACD}"/>
    <cellStyle name="Notas 11 3 4 5" xfId="18078" xr:uid="{341DED48-C538-4374-9BC8-EC5DC6A478AC}"/>
    <cellStyle name="Notas 11 3 5" xfId="3296" xr:uid="{F50B5AFB-9449-42D7-962D-789B9FBEE0C9}"/>
    <cellStyle name="Notas 11 3 5 2" xfId="5933" xr:uid="{F8CAA23F-7232-4BDE-A031-D1F18114D503}"/>
    <cellStyle name="Notas 11 3 5 2 2" xfId="12244" xr:uid="{5213D07E-3851-4404-8D4B-258D08749524}"/>
    <cellStyle name="Notas 11 3 5 2 2 2" xfId="27352" xr:uid="{ED24A062-8E00-4C00-8B12-6A8B97EFE4AC}"/>
    <cellStyle name="Notas 11 3 5 2 3" xfId="8161" xr:uid="{804206E7-7AE4-438C-86F1-048F4AC1E19B}"/>
    <cellStyle name="Notas 11 3 5 2 3 2" xfId="23269" xr:uid="{2E81D86B-9F55-429D-9170-ADBD1A2F0441}"/>
    <cellStyle name="Notas 11 3 5 2 4" xfId="21041" xr:uid="{D7320600-FF49-4FB7-9382-053F34749EBD}"/>
    <cellStyle name="Notas 11 3 5 3" xfId="9678" xr:uid="{9C12DA65-2B81-4D2B-943D-AAFFE2E496A3}"/>
    <cellStyle name="Notas 11 3 5 3 2" xfId="24786" xr:uid="{9DBB828F-59CC-4BF6-91EE-A37CAF80A38C}"/>
    <cellStyle name="Notas 11 3 5 4" xfId="14018" xr:uid="{53A4F159-48E7-4B01-B23B-2DA971955A9A}"/>
    <cellStyle name="Notas 11 3 5 4 2" xfId="29126" xr:uid="{CC8C439C-04DB-4EF0-AD60-FD1CA8100D5D}"/>
    <cellStyle name="Notas 11 3 5 5" xfId="18404" xr:uid="{EBCA0062-263E-4BE7-8FE7-FB4E1DDE61CC}"/>
    <cellStyle name="Notas 11 3 6" xfId="3602" xr:uid="{1B96180E-DDCE-405A-9B80-7ED411A5DE04}"/>
    <cellStyle name="Notas 11 3 6 2" xfId="6239" xr:uid="{A71E8788-E4B8-4AB1-8453-1DCD20BF07CE}"/>
    <cellStyle name="Notas 11 3 6 2 2" xfId="12550" xr:uid="{957D4AB2-D01D-41D7-A4E4-9F45F96382AC}"/>
    <cellStyle name="Notas 11 3 6 2 2 2" xfId="27658" xr:uid="{C78158DB-87CA-4014-9377-99926126EA43}"/>
    <cellStyle name="Notas 11 3 6 2 3" xfId="7300" xr:uid="{45DC696D-85E6-4075-915D-8D3C01D823C1}"/>
    <cellStyle name="Notas 11 3 6 2 3 2" xfId="22408" xr:uid="{950FDE63-2E75-44D8-B8B1-44D16482FE86}"/>
    <cellStyle name="Notas 11 3 6 2 4" xfId="21347" xr:uid="{27B1C299-CF54-42E8-84BD-DA7811F9488A}"/>
    <cellStyle name="Notas 11 3 6 3" xfId="9984" xr:uid="{AC7A1AAE-C5F4-42EE-8C6B-929D2DBAC7CB}"/>
    <cellStyle name="Notas 11 3 6 3 2" xfId="25092" xr:uid="{2BF044C7-B37D-4822-9DDB-C12C7BDDD95E}"/>
    <cellStyle name="Notas 11 3 6 4" xfId="14854" xr:uid="{D947D172-2187-4373-B397-C9939FB6621C}"/>
    <cellStyle name="Notas 11 3 6 4 2" xfId="29962" xr:uid="{AA2DD702-46C1-491C-9B50-14AC712C3C10}"/>
    <cellStyle name="Notas 11 3 6 5" xfId="18710" xr:uid="{EBB57620-4863-4757-B665-63C3DF43AC9C}"/>
    <cellStyle name="Notas 11 3 7" xfId="3963" xr:uid="{34BC7E81-7BDB-4B71-90C7-7C2A9D37A86A}"/>
    <cellStyle name="Notas 11 3 7 2" xfId="6600" xr:uid="{A24E0349-4ED5-4C77-8AEC-CB47B7A2E103}"/>
    <cellStyle name="Notas 11 3 7 2 2" xfId="12911" xr:uid="{B1CA484E-528B-4398-9ED2-A2E3A1944BFF}"/>
    <cellStyle name="Notas 11 3 7 2 2 2" xfId="28019" xr:uid="{BF7765F7-EF53-4C87-B82F-023A4E1491D2}"/>
    <cellStyle name="Notas 11 3 7 2 3" xfId="16601" xr:uid="{34F0D122-EB8D-4476-9327-C1C2E16C3FBE}"/>
    <cellStyle name="Notas 11 3 7 2 3 2" xfId="31709" xr:uid="{FE336218-A6C2-4D6B-AE57-3D1FC2ED6414}"/>
    <cellStyle name="Notas 11 3 7 2 4" xfId="21708" xr:uid="{37D10C73-D8C5-4BF8-8435-44FB6B060057}"/>
    <cellStyle name="Notas 11 3 7 3" xfId="10345" xr:uid="{EC6BDC1B-782B-4E74-A8CC-286397C9A0AB}"/>
    <cellStyle name="Notas 11 3 7 3 2" xfId="25453" xr:uid="{246831A4-46F3-4AE7-ABBD-54A8DCE03F84}"/>
    <cellStyle name="Notas 11 3 7 4" xfId="8185" xr:uid="{235B406E-DC45-4F26-A406-5537C5BF9146}"/>
    <cellStyle name="Notas 11 3 7 4 2" xfId="23293" xr:uid="{27DA80D3-5859-44E4-B121-041D6F176E21}"/>
    <cellStyle name="Notas 11 3 7 5" xfId="19071" xr:uid="{7252E8D7-8729-4088-8AEC-6B37EA50CC1F}"/>
    <cellStyle name="Notas 11 3 8" xfId="4295" xr:uid="{51F8003C-1D98-4D0A-B462-AE66CC09E713}"/>
    <cellStyle name="Notas 11 3 8 2" xfId="6932" xr:uid="{3530EBDB-DE9A-4FDF-A67B-CA1465ACDA50}"/>
    <cellStyle name="Notas 11 3 8 2 2" xfId="13243" xr:uid="{765CBE23-81B7-4384-A89C-758349464E0D}"/>
    <cellStyle name="Notas 11 3 8 2 2 2" xfId="28351" xr:uid="{0BC3C269-D56F-4A0E-ABA3-6CC867313789}"/>
    <cellStyle name="Notas 11 3 8 2 3" xfId="16907" xr:uid="{61AB6764-6A91-49D1-911D-085BF42D032B}"/>
    <cellStyle name="Notas 11 3 8 2 3 2" xfId="32015" xr:uid="{8FC23D57-B302-4549-8A63-C2529AB5CF15}"/>
    <cellStyle name="Notas 11 3 8 2 4" xfId="22040" xr:uid="{E2FB51B1-B46F-4E9D-8050-F0B95A59E2AA}"/>
    <cellStyle name="Notas 11 3 8 3" xfId="10677" xr:uid="{1260DDEA-2BC4-445B-8F79-776CC9D49545}"/>
    <cellStyle name="Notas 11 3 8 3 2" xfId="25785" xr:uid="{A49A3EA6-BF8E-4F49-80BB-3C92B334AFB7}"/>
    <cellStyle name="Notas 11 3 8 4" xfId="9206" xr:uid="{40FCFA88-1E6F-457D-83FD-BE0C3D7A6096}"/>
    <cellStyle name="Notas 11 3 8 4 2" xfId="24314" xr:uid="{5E66B6FF-A48A-446D-BD0C-E0B55521203F}"/>
    <cellStyle name="Notas 11 3 8 5" xfId="19403" xr:uid="{98FAB248-F0F7-40F9-8EF3-108769C48CD4}"/>
    <cellStyle name="Notas 11 3 9" xfId="4528" xr:uid="{A937C096-7D45-4342-8202-44C92E784B18}"/>
    <cellStyle name="Notas 11 3 9 2" xfId="10910" xr:uid="{075CC3B5-9DA6-4D4C-8071-0FAB833EEBBB}"/>
    <cellStyle name="Notas 11 3 9 2 2" xfId="26018" xr:uid="{48090D4D-950E-4577-8C66-577035EF3E98}"/>
    <cellStyle name="Notas 11 3 9 3" xfId="7129" xr:uid="{8EC9F930-C991-41D0-9F4E-D5D8311DBC4B}"/>
    <cellStyle name="Notas 11 3 9 3 2" xfId="22237" xr:uid="{18A1F622-0EE5-43DA-8866-5C3EA7D3F8DE}"/>
    <cellStyle name="Notas 11 3 9 4" xfId="19636" xr:uid="{394B9D6F-C480-4B7C-83CB-1173F705409B}"/>
    <cellStyle name="Notas 11 4" xfId="2101" xr:uid="{4915A7F0-86A4-4B68-85CF-D655060E488A}"/>
    <cellStyle name="Notas 11 4 10" xfId="8599" xr:uid="{23800EC9-E98B-44B4-9451-E39A2D414BBC}"/>
    <cellStyle name="Notas 11 4 10 2" xfId="23707" xr:uid="{38CF55F2-745D-4E0C-B6A2-2FEC06483423}"/>
    <cellStyle name="Notas 11 4 11" xfId="16502" xr:uid="{20474709-EE77-4A56-A6A4-A47F93C92246}"/>
    <cellStyle name="Notas 11 4 11 2" xfId="31610" xr:uid="{98549228-D3EF-4351-A803-2A0841CF6274}"/>
    <cellStyle name="Notas 11 4 12" xfId="16031" xr:uid="{77A32552-84EF-4059-B18C-0DF3C3288CCB}"/>
    <cellStyle name="Notas 11 4 12 2" xfId="31139" xr:uid="{F8438305-9FF1-49E7-B6BE-55C99E101E63}"/>
    <cellStyle name="Notas 11 4 13" xfId="17326" xr:uid="{D101C9C7-4726-4178-97F4-E8AED2B16E36}"/>
    <cellStyle name="Notas 11 4 2" xfId="2591" xr:uid="{EC98B610-4C6B-401E-8739-3448F6A09F5D}"/>
    <cellStyle name="Notas 11 4 2 2" xfId="5228" xr:uid="{E077D4A2-A22C-4C66-A8B0-8A1919BC07A9}"/>
    <cellStyle name="Notas 11 4 2 2 2" xfId="11592" xr:uid="{A006072E-1569-4124-8DA7-54EDED62CC59}"/>
    <cellStyle name="Notas 11 4 2 2 2 2" xfId="26700" xr:uid="{4BF426C0-172A-4B5D-830F-60993F464136}"/>
    <cellStyle name="Notas 11 4 2 2 3" xfId="13424" xr:uid="{AA0B4A88-62B3-4C28-A8D1-D32926E1BCAA}"/>
    <cellStyle name="Notas 11 4 2 2 3 2" xfId="28532" xr:uid="{20C0D92E-B325-4D1E-A6D8-31884B2E24A1}"/>
    <cellStyle name="Notas 11 4 2 2 4" xfId="20336" xr:uid="{6EA4302E-9CD1-421F-ADEA-819C92880932}"/>
    <cellStyle name="Notas 11 4 2 3" xfId="9058" xr:uid="{59C4D96A-07EA-4040-B616-36622A2B4068}"/>
    <cellStyle name="Notas 11 4 2 3 2" xfId="24166" xr:uid="{43D78B00-BACE-4F19-BEA0-A771AA993F3A}"/>
    <cellStyle name="Notas 11 4 2 4" xfId="11813" xr:uid="{61A6BE73-E4B4-4AC6-9476-B7881B4BAB54}"/>
    <cellStyle name="Notas 11 4 2 4 2" xfId="26921" xr:uid="{0F7AF8B3-9DEE-44E1-A232-034FFCF32192}"/>
    <cellStyle name="Notas 11 4 2 5" xfId="16236" xr:uid="{BDAA5282-5379-4D0F-90D4-231F042B533E}"/>
    <cellStyle name="Notas 11 4 2 5 2" xfId="31344" xr:uid="{4E1E55E5-7A67-4538-B6AD-41EBFD14E792}"/>
    <cellStyle name="Notas 11 4 2 6" xfId="17699" xr:uid="{4F5795E7-9BCE-4E2C-8F77-6F41167F2900}"/>
    <cellStyle name="Notas 11 4 3" xfId="2856" xr:uid="{18F9AD66-D095-4D77-BF0D-18C4934D98D6}"/>
    <cellStyle name="Notas 11 4 3 2" xfId="5493" xr:uid="{2E3E6DBB-5FFC-49F5-A3FF-FB694A7B15E6}"/>
    <cellStyle name="Notas 11 4 3 2 2" xfId="15615" xr:uid="{0A0C8BD7-728B-4812-A466-2013DFD26F6C}"/>
    <cellStyle name="Notas 11 4 3 2 2 2" xfId="30723" xr:uid="{12D48715-CFDC-4663-BC30-20FF9B061EDC}"/>
    <cellStyle name="Notas 11 4 3 2 3" xfId="20601" xr:uid="{1B65C399-B3D2-40A4-974A-D154954AAFD7}"/>
    <cellStyle name="Notas 11 4 3 3" xfId="16340" xr:uid="{469B3064-A311-445A-AA44-4F86F269CD69}"/>
    <cellStyle name="Notas 11 4 3 3 2" xfId="31448" xr:uid="{246D0DED-2F45-4C1B-A3D8-A1B4E342D68A}"/>
    <cellStyle name="Notas 11 4 3 4" xfId="17964" xr:uid="{A8F34224-4D0F-4A32-8294-24DCCD19BEFC}"/>
    <cellStyle name="Notas 11 4 4" xfId="3159" xr:uid="{793A54C9-F864-4680-850A-B7985ABB5ABA}"/>
    <cellStyle name="Notas 11 4 4 2" xfId="5796" xr:uid="{1E1F2BDE-0778-4A8F-9788-111FFBE09916}"/>
    <cellStyle name="Notas 11 4 4 2 2" xfId="12107" xr:uid="{9114BF6C-0B5D-47F7-A5BF-1A55FB1D02E4}"/>
    <cellStyle name="Notas 11 4 4 2 2 2" xfId="27215" xr:uid="{2A644143-4282-466A-AA20-F7BDD8A0B502}"/>
    <cellStyle name="Notas 11 4 4 2 3" xfId="8250" xr:uid="{2B5DC3C5-F14B-42DB-BAAE-2B17A596C03D}"/>
    <cellStyle name="Notas 11 4 4 2 3 2" xfId="23358" xr:uid="{546E4A0E-8342-41FB-8256-CBA98231C0F5}"/>
    <cellStyle name="Notas 11 4 4 2 4" xfId="20904" xr:uid="{6E396FD2-0317-4A0C-BA70-3BDAA4C29756}"/>
    <cellStyle name="Notas 11 4 4 3" xfId="9541" xr:uid="{5AC3ACAE-16FB-4C17-A209-D24FBE5F8DEE}"/>
    <cellStyle name="Notas 11 4 4 3 2" xfId="24649" xr:uid="{FA47B715-770F-4681-9EA6-B9F4DB635C93}"/>
    <cellStyle name="Notas 11 4 4 4" xfId="7699" xr:uid="{87475D46-7F47-4E43-BC1C-62B98978DF38}"/>
    <cellStyle name="Notas 11 4 4 4 2" xfId="22807" xr:uid="{BEB0C64A-F8E8-43E9-BF82-6599B89F05D5}"/>
    <cellStyle name="Notas 11 4 4 5" xfId="18267" xr:uid="{76BD31DB-5530-479F-9CA1-B77D5A5EF0A4}"/>
    <cellStyle name="Notas 11 4 5" xfId="3485" xr:uid="{7464B246-18D4-4144-B125-F4F5CA5C08D8}"/>
    <cellStyle name="Notas 11 4 5 2" xfId="6122" xr:uid="{1F133F04-931A-4A26-92CD-827D0517CE2B}"/>
    <cellStyle name="Notas 11 4 5 2 2" xfId="12433" xr:uid="{22E60523-74A9-419B-8ED4-400A775AC551}"/>
    <cellStyle name="Notas 11 4 5 2 2 2" xfId="27541" xr:uid="{91CE839F-C9DE-4A6B-BF47-47426F3C0741}"/>
    <cellStyle name="Notas 11 4 5 2 3" xfId="7332" xr:uid="{FEBCA02B-757A-406A-B1E3-DE01B5B7D1DF}"/>
    <cellStyle name="Notas 11 4 5 2 3 2" xfId="22440" xr:uid="{B0A3B920-7056-479B-973F-8B6E43926D13}"/>
    <cellStyle name="Notas 11 4 5 2 4" xfId="21230" xr:uid="{0D4FBB7C-0569-4321-B683-53BF24FDBC8D}"/>
    <cellStyle name="Notas 11 4 5 3" xfId="9867" xr:uid="{0687A62B-6265-40BA-8A71-7A1F65C6E63E}"/>
    <cellStyle name="Notas 11 4 5 3 2" xfId="24975" xr:uid="{C05BED81-B6A0-4CD9-B5AC-12C61BACE30F}"/>
    <cellStyle name="Notas 11 4 5 4" xfId="13846" xr:uid="{D76DA365-EF95-4208-87D6-BD84A1B7752F}"/>
    <cellStyle name="Notas 11 4 5 4 2" xfId="28954" xr:uid="{FFD41C45-EA39-4BBD-A1A7-B4B0664AC0D5}"/>
    <cellStyle name="Notas 11 4 5 5" xfId="18593" xr:uid="{0235A5DA-E8AB-4D67-876F-13496E7800EB}"/>
    <cellStyle name="Notas 11 4 6" xfId="3791" xr:uid="{EA0C765F-C8BB-4B42-BD4B-853333E93ADB}"/>
    <cellStyle name="Notas 11 4 6 2" xfId="6428" xr:uid="{D15FD8C1-E4A7-4F21-BF74-895A96F84C59}"/>
    <cellStyle name="Notas 11 4 6 2 2" xfId="12739" xr:uid="{6695C500-FF11-4FAE-9298-35A8AF00FB47}"/>
    <cellStyle name="Notas 11 4 6 2 2 2" xfId="27847" xr:uid="{A5039167-C08E-40FE-9DDD-A7F656D77DF5}"/>
    <cellStyle name="Notas 11 4 6 2 3" xfId="15803" xr:uid="{B5E9CF69-8BC4-4F2C-B7B1-BB2CA57D2C6A}"/>
    <cellStyle name="Notas 11 4 6 2 3 2" xfId="30911" xr:uid="{11B10A90-63E5-41C8-9F30-3066DC16510B}"/>
    <cellStyle name="Notas 11 4 6 2 4" xfId="21536" xr:uid="{04603399-0FCA-4C47-B9FB-5B48198AB0E7}"/>
    <cellStyle name="Notas 11 4 6 3" xfId="10173" xr:uid="{107B99CA-E9B1-4CDB-8D74-C7F054838C76}"/>
    <cellStyle name="Notas 11 4 6 3 2" xfId="25281" xr:uid="{A8F7A444-161B-4D19-AC36-D9458DB7769F}"/>
    <cellStyle name="Notas 11 4 6 4" xfId="8025" xr:uid="{CE097C52-D6E0-47FF-8364-AF444B1F5EFC}"/>
    <cellStyle name="Notas 11 4 6 4 2" xfId="23133" xr:uid="{60B7B9FD-00FA-4640-B9FE-28E6C9AE41CA}"/>
    <cellStyle name="Notas 11 4 6 5" xfId="18899" xr:uid="{14F6FB27-0748-4B95-A2CA-191D30347390}"/>
    <cellStyle name="Notas 11 4 7" xfId="4173" xr:uid="{C861EEA2-ACB2-414D-B30D-59C2B4A5012D}"/>
    <cellStyle name="Notas 11 4 7 2" xfId="6810" xr:uid="{4C8D5882-1247-40A3-A19C-AC2EE11C5A95}"/>
    <cellStyle name="Notas 11 4 7 2 2" xfId="13121" xr:uid="{38B64EC3-10BD-4D84-972B-1996AAD6F75B}"/>
    <cellStyle name="Notas 11 4 7 2 2 2" xfId="28229" xr:uid="{E9F962F4-4C37-4D01-AF9F-0A1BAFB33826}"/>
    <cellStyle name="Notas 11 4 7 2 3" xfId="16790" xr:uid="{11D27E2E-55E7-4686-BE43-835673445B3F}"/>
    <cellStyle name="Notas 11 4 7 2 3 2" xfId="31898" xr:uid="{46D50C26-FBB2-402E-B4FC-89E978B194BB}"/>
    <cellStyle name="Notas 11 4 7 2 4" xfId="21918" xr:uid="{C61FE0C1-0EE8-4A0C-A659-2CC13F8FD76E}"/>
    <cellStyle name="Notas 11 4 7 3" xfId="10555" xr:uid="{53FA161A-1CCC-4E50-8DDB-DBF907B1543D}"/>
    <cellStyle name="Notas 11 4 7 3 2" xfId="25663" xr:uid="{A38DBB52-66C8-42FD-ADA6-3ED9E3A31216}"/>
    <cellStyle name="Notas 11 4 7 4" xfId="14837" xr:uid="{5520774F-60B1-4C8C-85FA-AB982805EE85}"/>
    <cellStyle name="Notas 11 4 7 4 2" xfId="29945" xr:uid="{6806B284-8ACB-4751-88E6-1D3AF5CF29F5}"/>
    <cellStyle name="Notas 11 4 7 5" xfId="19281" xr:uid="{9693F201-DA73-456E-B48C-2EC635425BCD}"/>
    <cellStyle name="Notas 11 4 8" xfId="4380" xr:uid="{286D3CAB-C432-4F8A-B76A-5ECEB2C1652B}"/>
    <cellStyle name="Notas 11 4 8 2" xfId="7017" xr:uid="{A0464CDD-DA8F-45D2-926C-BA4C299D5DC9}"/>
    <cellStyle name="Notas 11 4 8 2 2" xfId="13328" xr:uid="{8BED3597-58D9-48E1-AED6-1B68CB0CCA73}"/>
    <cellStyle name="Notas 11 4 8 2 2 2" xfId="28436" xr:uid="{5EE4B118-F377-435A-8A17-ACE0F55F358E}"/>
    <cellStyle name="Notas 11 4 8 2 3" xfId="16992" xr:uid="{FE40D656-BC3C-4393-ACE4-1B47AF006CDB}"/>
    <cellStyle name="Notas 11 4 8 2 3 2" xfId="32100" xr:uid="{1B442886-3659-405C-B6BC-2DE51987F8D3}"/>
    <cellStyle name="Notas 11 4 8 2 4" xfId="22125" xr:uid="{0F6BA9B4-FD64-4192-9D54-5D2CBE7C12AB}"/>
    <cellStyle name="Notas 11 4 8 3" xfId="10762" xr:uid="{4A059B6D-12C3-4765-94A8-8FA3EA919B6B}"/>
    <cellStyle name="Notas 11 4 8 3 2" xfId="25870" xr:uid="{54EA0335-48F5-4621-9CF0-8B6DB9CF4C01}"/>
    <cellStyle name="Notas 11 4 8 4" xfId="13847" xr:uid="{BA4D7141-C7AE-4866-8E81-DD4C653DBF39}"/>
    <cellStyle name="Notas 11 4 8 4 2" xfId="28955" xr:uid="{E9E30B8D-35E6-412C-A8F4-43D1A0AA3E21}"/>
    <cellStyle name="Notas 11 4 8 5" xfId="19488" xr:uid="{838E5F8C-FA3F-4E35-AB84-65F875B34FE9}"/>
    <cellStyle name="Notas 11 4 9" xfId="4738" xr:uid="{C8013EF4-ECB0-4E65-B333-0B97847BF2E9}"/>
    <cellStyle name="Notas 11 4 9 2" xfId="11120" xr:uid="{E00F7250-4012-4688-869A-B59B58296950}"/>
    <cellStyle name="Notas 11 4 9 2 2" xfId="26228" xr:uid="{AC1244F2-0BFB-4FDA-A190-6482D739E1E3}"/>
    <cellStyle name="Notas 11 4 9 3" xfId="15201" xr:uid="{F28EBF9E-D8FE-4E4C-9D35-9CC90619C2F8}"/>
    <cellStyle name="Notas 11 4 9 3 2" xfId="30309" xr:uid="{4888CB91-3495-4661-AD41-70A59F5C569C}"/>
    <cellStyle name="Notas 11 4 9 4" xfId="19846" xr:uid="{856D9C34-F9F9-46FD-9773-A3B2B9CCE3C8}"/>
    <cellStyle name="Notas 11 5" xfId="2023" xr:uid="{EE9EF3A4-B8DC-4298-BD25-E260123233E2}"/>
    <cellStyle name="Notas 11 5 10" xfId="7723" xr:uid="{54E04444-B183-4198-B5B3-36B467C40CBB}"/>
    <cellStyle name="Notas 11 5 10 2" xfId="22831" xr:uid="{C3DE81BF-7017-42A0-BDA6-769374BBEAF7}"/>
    <cellStyle name="Notas 11 5 11" xfId="7267" xr:uid="{7C02F2D2-E35C-48C8-A3C3-06399EF3A869}"/>
    <cellStyle name="Notas 11 5 11 2" xfId="22375" xr:uid="{B95590F7-07C1-4158-A2D7-6F6BA4670C48}"/>
    <cellStyle name="Notas 11 5 12" xfId="17248" xr:uid="{CBE11A0E-4DF5-4A95-B593-9026BFEDBE15}"/>
    <cellStyle name="Notas 11 5 2" xfId="2785" xr:uid="{5FB865EE-F62B-4A51-88A0-8277BFFFA108}"/>
    <cellStyle name="Notas 11 5 2 2" xfId="5422" xr:uid="{0B9B7D64-9A6D-437B-A0D9-5BCC91C66D2A}"/>
    <cellStyle name="Notas 11 5 2 2 2" xfId="8226" xr:uid="{53A211B6-4C51-4F33-963F-EBFD91D7FC29}"/>
    <cellStyle name="Notas 11 5 2 2 2 2" xfId="23334" xr:uid="{F6846E59-B660-41DE-B96E-42968A6E0930}"/>
    <cellStyle name="Notas 11 5 2 2 3" xfId="20530" xr:uid="{124D1929-87D9-4354-A599-5EA3B81A5DC9}"/>
    <cellStyle name="Notas 11 5 2 3" xfId="7917" xr:uid="{B1082753-26B6-412E-94FE-DBCE5E99515F}"/>
    <cellStyle name="Notas 11 5 2 3 2" xfId="23025" xr:uid="{D1A1C33D-DB70-4C0A-B166-70B5C6E754CF}"/>
    <cellStyle name="Notas 11 5 2 4" xfId="17893" xr:uid="{04702335-BC7D-463A-9A7D-EEE074DD2091}"/>
    <cellStyle name="Notas 11 5 3" xfId="3088" xr:uid="{A06D77CE-45BE-408D-817B-CC8A866E6549}"/>
    <cellStyle name="Notas 11 5 3 2" xfId="5725" xr:uid="{0EDD9F49-B684-455B-9CCA-B3F25461FA22}"/>
    <cellStyle name="Notas 11 5 3 2 2" xfId="12036" xr:uid="{27A2A9A0-6986-4F03-B648-915A3CCEB9C5}"/>
    <cellStyle name="Notas 11 5 3 2 2 2" xfId="27144" xr:uid="{6548700D-7335-4046-8CCD-6750024B1726}"/>
    <cellStyle name="Notas 11 5 3 2 3" xfId="14657" xr:uid="{ADF4D87A-3237-46BD-AD9C-71353FD91101}"/>
    <cellStyle name="Notas 11 5 3 2 3 2" xfId="29765" xr:uid="{4D6940C1-FCF9-4BF7-9E78-663367E1A20E}"/>
    <cellStyle name="Notas 11 5 3 2 4" xfId="20833" xr:uid="{92C37A83-4A83-4F2F-9EE8-56AFEEE9FA18}"/>
    <cellStyle name="Notas 11 5 3 3" xfId="9470" xr:uid="{5C478026-F748-4C9A-BBBA-5346F9E17538}"/>
    <cellStyle name="Notas 11 5 3 3 2" xfId="24578" xr:uid="{86D3FEC9-2D2A-4E7C-BDFB-043F4B11446E}"/>
    <cellStyle name="Notas 11 5 3 4" xfId="14314" xr:uid="{DDDBEC1F-0441-4391-AEC5-522B400BF3CB}"/>
    <cellStyle name="Notas 11 5 3 4 2" xfId="29422" xr:uid="{73926B01-A98E-48FA-A914-AD3593E9F706}"/>
    <cellStyle name="Notas 11 5 3 5" xfId="18196" xr:uid="{4A07EE8E-BA52-42AE-814F-827154F4EB77}"/>
    <cellStyle name="Notas 11 5 4" xfId="3414" xr:uid="{3F051D88-0C27-4C3A-9213-925C2795EDC7}"/>
    <cellStyle name="Notas 11 5 4 2" xfId="6051" xr:uid="{24ECA29C-F147-4C5F-9D2C-98D911B7C0B5}"/>
    <cellStyle name="Notas 11 5 4 2 2" xfId="12362" xr:uid="{4DEA867B-6FD1-4FBB-BFEC-0423D2B30821}"/>
    <cellStyle name="Notas 11 5 4 2 2 2" xfId="27470" xr:uid="{45EB1C62-8D52-4A6B-BAB9-7D030517E88A}"/>
    <cellStyle name="Notas 11 5 4 2 3" xfId="9210" xr:uid="{D10EC787-622F-4023-826C-27B91CC82112}"/>
    <cellStyle name="Notas 11 5 4 2 3 2" xfId="24318" xr:uid="{9E1A4721-4DB3-4113-ADAE-8750713F97DA}"/>
    <cellStyle name="Notas 11 5 4 2 4" xfId="21159" xr:uid="{C53211F5-6993-4C7E-92DE-91ECB38373DA}"/>
    <cellStyle name="Notas 11 5 4 3" xfId="9796" xr:uid="{808C071D-AC96-454C-B788-F5DD0F72F86D}"/>
    <cellStyle name="Notas 11 5 4 3 2" xfId="24904" xr:uid="{05AE4364-8262-487D-AFBC-8D8BA77027E0}"/>
    <cellStyle name="Notas 11 5 4 4" xfId="7882" xr:uid="{573A51FB-E23D-4D5E-B424-6029253C0E24}"/>
    <cellStyle name="Notas 11 5 4 4 2" xfId="22990" xr:uid="{4343DB8E-9211-4FDF-856B-96865BB67F74}"/>
    <cellStyle name="Notas 11 5 4 5" xfId="18522" xr:uid="{57F460AC-CBC6-4280-B045-29E7022A9632}"/>
    <cellStyle name="Notas 11 5 5" xfId="3720" xr:uid="{B0B43EAF-E662-4F7B-A1E8-263878E24739}"/>
    <cellStyle name="Notas 11 5 5 2" xfId="6357" xr:uid="{B663C1EC-EF07-49A9-9281-CF438E82164B}"/>
    <cellStyle name="Notas 11 5 5 2 2" xfId="12668" xr:uid="{D53793CE-E4E3-41D2-BF6B-82A08EDDC4A5}"/>
    <cellStyle name="Notas 11 5 5 2 2 2" xfId="27776" xr:uid="{6FF9D4FF-5D13-4419-8DB9-56AF81C0363F}"/>
    <cellStyle name="Notas 11 5 5 2 3" xfId="15264" xr:uid="{E537CA9F-7DBA-4603-BF89-8DA3F0A3E746}"/>
    <cellStyle name="Notas 11 5 5 2 3 2" xfId="30372" xr:uid="{E315E80F-93AB-4FD2-BC98-81AE02F1A825}"/>
    <cellStyle name="Notas 11 5 5 2 4" xfId="21465" xr:uid="{7EB92D2A-37F3-44EE-9DA7-00B5F7EBD3D7}"/>
    <cellStyle name="Notas 11 5 5 3" xfId="10102" xr:uid="{26DC1202-618E-493A-A26E-A45DDF1D9487}"/>
    <cellStyle name="Notas 11 5 5 3 2" xfId="25210" xr:uid="{052FAD74-32A9-49CA-AD2F-101FF485AA39}"/>
    <cellStyle name="Notas 11 5 5 4" xfId="16381" xr:uid="{7A24A08A-0AF5-4691-B578-0BEAD51A937A}"/>
    <cellStyle name="Notas 11 5 5 4 2" xfId="31489" xr:uid="{E0ED0D8E-C9B7-4362-B15F-2F9BA8CBBCF0}"/>
    <cellStyle name="Notas 11 5 5 5" xfId="18828" xr:uid="{8946EA4B-31A7-4E7B-9964-AE68A29A41C0}"/>
    <cellStyle name="Notas 11 5 6" xfId="4095" xr:uid="{AFA72A98-6428-4006-A06A-1B85BC680791}"/>
    <cellStyle name="Notas 11 5 6 2" xfId="6732" xr:uid="{84F187EB-1462-464B-BED8-356A4D3E0E55}"/>
    <cellStyle name="Notas 11 5 6 2 2" xfId="13043" xr:uid="{9F7506F4-7CCB-4C1C-86B8-9FEFA47552B1}"/>
    <cellStyle name="Notas 11 5 6 2 2 2" xfId="28151" xr:uid="{23E8B5F1-D832-421B-9F33-7FB633C7C5B4}"/>
    <cellStyle name="Notas 11 5 6 2 3" xfId="16719" xr:uid="{5231555D-D2A3-46D4-BCF7-A2AF241B1149}"/>
    <cellStyle name="Notas 11 5 6 2 3 2" xfId="31827" xr:uid="{5DEE55DA-8E57-48B2-A838-03D71ED19CEE}"/>
    <cellStyle name="Notas 11 5 6 2 4" xfId="21840" xr:uid="{7580EFE9-A295-4B50-A044-156615C5249F}"/>
    <cellStyle name="Notas 11 5 6 3" xfId="10477" xr:uid="{5ABD46FE-DAB5-44EB-B2AA-4A135839C7CC}"/>
    <cellStyle name="Notas 11 5 6 3 2" xfId="25585" xr:uid="{83AA4C4B-4D64-4BEE-8D11-E33C65298610}"/>
    <cellStyle name="Notas 11 5 6 4" xfId="8246" xr:uid="{0D6703B7-4E76-45E6-BBCB-A7BDF65C8FE6}"/>
    <cellStyle name="Notas 11 5 6 4 2" xfId="23354" xr:uid="{CC65E77A-B426-44F4-AB71-398D5316A713}"/>
    <cellStyle name="Notas 11 5 6 5" xfId="19203" xr:uid="{B9BBD799-3B49-4995-BD03-38C0CB3239C5}"/>
    <cellStyle name="Notas 11 5 7" xfId="4377" xr:uid="{28D35603-8E37-4C2F-9167-72530C8D8A92}"/>
    <cellStyle name="Notas 11 5 7 2" xfId="7014" xr:uid="{9B3F3B14-CA18-4CED-B885-E5F22D611731}"/>
    <cellStyle name="Notas 11 5 7 2 2" xfId="13325" xr:uid="{0730392B-233D-4749-B2C6-B480970D7F4E}"/>
    <cellStyle name="Notas 11 5 7 2 2 2" xfId="28433" xr:uid="{2F1E4DCD-8500-4217-8C02-9F93FFED6D56}"/>
    <cellStyle name="Notas 11 5 7 2 3" xfId="16989" xr:uid="{48928F36-1FCC-4628-A303-8FF206EE789B}"/>
    <cellStyle name="Notas 11 5 7 2 3 2" xfId="32097" xr:uid="{EE428D5F-A422-43A6-85E8-94B049B3C708}"/>
    <cellStyle name="Notas 11 5 7 2 4" xfId="22122" xr:uid="{EC4348DB-6A2B-4B8C-AEDE-FD3291752D61}"/>
    <cellStyle name="Notas 11 5 7 3" xfId="10759" xr:uid="{192A3D95-B9EF-42BD-8E71-2CF99C14E4C8}"/>
    <cellStyle name="Notas 11 5 7 3 2" xfId="25867" xr:uid="{D5E17171-4836-4964-A93C-97BE2935C787}"/>
    <cellStyle name="Notas 11 5 7 4" xfId="9225" xr:uid="{320CE0F6-D876-4770-9CDC-76BED26C67E7}"/>
    <cellStyle name="Notas 11 5 7 4 2" xfId="24333" xr:uid="{F220D5D7-E794-4E32-AE1C-72CF7C776D04}"/>
    <cellStyle name="Notas 11 5 7 5" xfId="19485" xr:uid="{E2B8F20F-6BB7-4CA3-8439-CBBC0E7FD83E}"/>
    <cellStyle name="Notas 11 5 8" xfId="4660" xr:uid="{73E4C5E9-0918-4BC1-84D4-60039613915D}"/>
    <cellStyle name="Notas 11 5 8 2" xfId="11042" xr:uid="{7BBF367F-7D6C-433E-8AFB-151470C38BD5}"/>
    <cellStyle name="Notas 11 5 8 2 2" xfId="26150" xr:uid="{AB332689-3791-4FF9-B1B5-BFE87B7C3994}"/>
    <cellStyle name="Notas 11 5 8 3" xfId="14092" xr:uid="{7A88EAD4-AB17-48AF-821B-C50C3E95AF80}"/>
    <cellStyle name="Notas 11 5 8 3 2" xfId="29200" xr:uid="{AB635911-4967-494D-938F-3E2E76E54AE2}"/>
    <cellStyle name="Notas 11 5 8 4" xfId="19768" xr:uid="{9FF6A145-37EA-4FF8-83C2-D49CFD666D4B}"/>
    <cellStyle name="Notas 11 5 9" xfId="8521" xr:uid="{1F62AACF-993F-4C45-BEED-54A1F9C1BA6B}"/>
    <cellStyle name="Notas 11 5 9 2" xfId="23629" xr:uid="{B068F78A-20D8-4490-8027-7198902CAD43}"/>
    <cellStyle name="Notas 12" xfId="1450" xr:uid="{00000000-0005-0000-0000-0000AE050000}"/>
    <cellStyle name="Notas 12 2" xfId="1905" xr:uid="{70387B07-5074-4829-BD59-A3B7117A0733}"/>
    <cellStyle name="Notas 12 2 10" xfId="14339" xr:uid="{4017F3AF-C52B-4E02-8C50-B4E8E7DA9993}"/>
    <cellStyle name="Notas 12 2 10 2" xfId="29447" xr:uid="{58D36044-1F23-4CAC-A264-9861249EE809}"/>
    <cellStyle name="Notas 12 2 11" xfId="15958" xr:uid="{4CEEAFC6-DA01-47AB-9AE8-420A35CC7E40}"/>
    <cellStyle name="Notas 12 2 11 2" xfId="31066" xr:uid="{5DD615AA-A9FE-4461-88C4-79569E20CE6B}"/>
    <cellStyle name="Notas 12 2 12" xfId="17130" xr:uid="{4EBCB7CB-1DB9-40A0-892C-3EA06A191FA5}"/>
    <cellStyle name="Notas 12 2 2" xfId="2465" xr:uid="{EE45D282-6E84-4669-988A-7865602CD553}"/>
    <cellStyle name="Notas 12 2 2 2" xfId="5102" xr:uid="{49D9A58C-5832-48B5-BBD2-8589FC4784CB}"/>
    <cellStyle name="Notas 12 2 2 2 2" xfId="11466" xr:uid="{A8360AB3-5337-4B17-B5CD-96E747206939}"/>
    <cellStyle name="Notas 12 2 2 2 2 2" xfId="26574" xr:uid="{836331D4-208F-4B46-BCDF-53D152E8F3F4}"/>
    <cellStyle name="Notas 12 2 2 2 3" xfId="14556" xr:uid="{FCFE3E05-8B73-4ADE-A95F-4231B86C3AAC}"/>
    <cellStyle name="Notas 12 2 2 2 3 2" xfId="29664" xr:uid="{95934FEB-E133-49B8-BD49-E8F3B622929A}"/>
    <cellStyle name="Notas 12 2 2 2 4" xfId="20210" xr:uid="{AD3BEA8A-A98F-4D1D-8B9D-D5EF3A9FCD17}"/>
    <cellStyle name="Notas 12 2 2 3" xfId="8932" xr:uid="{A1339071-A77F-423B-97A3-D4D15597399F}"/>
    <cellStyle name="Notas 12 2 2 3 2" xfId="24040" xr:uid="{17BA9667-EDF4-4F71-BE00-4FCEE2DB6433}"/>
    <cellStyle name="Notas 12 2 3" xfId="2681" xr:uid="{9406B2F8-0C11-47AF-8A23-50B0E41AF19C}"/>
    <cellStyle name="Notas 12 2 3 2" xfId="5318" xr:uid="{92933A94-269A-41C9-B239-20BA0BEDD894}"/>
    <cellStyle name="Notas 12 2 3 2 2" xfId="7646" xr:uid="{7A72D400-7435-43A1-9EE5-4AA9D0B54763}"/>
    <cellStyle name="Notas 12 2 3 2 2 2" xfId="22754" xr:uid="{8EFD5146-CC6B-4B5E-B43E-17540AA5B2C7}"/>
    <cellStyle name="Notas 12 2 3 2 3" xfId="20426" xr:uid="{D6E77E53-A8A6-4357-BAE7-F07179FB7AEB}"/>
    <cellStyle name="Notas 12 2 3 3" xfId="14408" xr:uid="{93EA7921-E2EB-43C3-9D77-6663058BC774}"/>
    <cellStyle name="Notas 12 2 3 3 2" xfId="29516" xr:uid="{714F1C94-9C93-47A0-B90F-DD4763754740}"/>
    <cellStyle name="Notas 12 2 3 4" xfId="17789" xr:uid="{76DE9676-6909-4248-B9C1-AEB107E553E5}"/>
    <cellStyle name="Notas 12 2 4" xfId="2984" xr:uid="{2A32775D-5697-4CC1-A67E-938441C7C445}"/>
    <cellStyle name="Notas 12 2 4 2" xfId="5621" xr:uid="{EAD23117-0558-4E12-A2B8-31B5CBB497A6}"/>
    <cellStyle name="Notas 12 2 4 2 2" xfId="11932" xr:uid="{F5A86431-A6DF-48F4-85A9-2FBDCC9D92B8}"/>
    <cellStyle name="Notas 12 2 4 2 2 2" xfId="27040" xr:uid="{0F166E3A-B65D-4B62-9557-0634A74CE645}"/>
    <cellStyle name="Notas 12 2 4 2 3" xfId="13844" xr:uid="{E3FA135B-5709-4669-A98E-D485AD9D02CE}"/>
    <cellStyle name="Notas 12 2 4 2 3 2" xfId="28952" xr:uid="{4B6D207B-8A01-4CC4-BCFF-8CE934A7917D}"/>
    <cellStyle name="Notas 12 2 4 2 4" xfId="20729" xr:uid="{DCA9721A-8B63-4CF7-AF1B-CBD9B795DC02}"/>
    <cellStyle name="Notas 12 2 4 3" xfId="9366" xr:uid="{BEAC3E4D-1B6B-4294-9209-B63810F39351}"/>
    <cellStyle name="Notas 12 2 4 3 2" xfId="24474" xr:uid="{09473251-89B9-4097-A62D-69383288E149}"/>
    <cellStyle name="Notas 12 2 4 4" xfId="16298" xr:uid="{E37F0543-F48C-4C8C-B993-397FA4C12811}"/>
    <cellStyle name="Notas 12 2 4 4 2" xfId="31406" xr:uid="{61B00437-0182-4EEB-A1B9-16C46308B304}"/>
    <cellStyle name="Notas 12 2 4 5" xfId="18092" xr:uid="{DCDDE3A6-57B8-4C8C-8120-240FB9582306}"/>
    <cellStyle name="Notas 12 2 5" xfId="3310" xr:uid="{E6FDEFCE-EB61-4BC3-9A91-4FB7CABBF940}"/>
    <cellStyle name="Notas 12 2 5 2" xfId="5947" xr:uid="{85762AE4-7ECA-4CC2-8A87-8F7AFA5EA7F0}"/>
    <cellStyle name="Notas 12 2 5 2 2" xfId="12258" xr:uid="{71837228-B722-4B58-B130-698FEDBF2B51}"/>
    <cellStyle name="Notas 12 2 5 2 2 2" xfId="27366" xr:uid="{D13C548B-C5F3-437C-A2AB-D91658A25DD4}"/>
    <cellStyle name="Notas 12 2 5 2 3" xfId="13667" xr:uid="{7738FC8C-8DE2-47DF-95F4-49AB0B4DBDCD}"/>
    <cellStyle name="Notas 12 2 5 2 3 2" xfId="28775" xr:uid="{6ACDEC85-B033-4B21-A858-B404864BFD2D}"/>
    <cellStyle name="Notas 12 2 5 2 4" xfId="21055" xr:uid="{EF5DBFD0-A445-44C5-A432-526A2B9EC9D8}"/>
    <cellStyle name="Notas 12 2 5 3" xfId="9692" xr:uid="{9B9C2C87-8876-455B-9271-E16DFF47ED78}"/>
    <cellStyle name="Notas 12 2 5 3 2" xfId="24800" xr:uid="{53A5FD59-787D-4EA0-9433-10BC47B5F3A3}"/>
    <cellStyle name="Notas 12 2 5 4" xfId="8227" xr:uid="{B331A583-1862-49AF-8D6C-F889ADA427AC}"/>
    <cellStyle name="Notas 12 2 5 4 2" xfId="23335" xr:uid="{57603886-B3D5-40E0-92C8-081DB5B9D1D5}"/>
    <cellStyle name="Notas 12 2 5 5" xfId="18418" xr:uid="{0FF73861-19E5-46BC-8A20-D473DC34D46D}"/>
    <cellStyle name="Notas 12 2 6" xfId="3616" xr:uid="{753F428A-DA74-482A-A745-78D8B7554D93}"/>
    <cellStyle name="Notas 12 2 6 2" xfId="6253" xr:uid="{C026C1FA-7958-431F-9616-69DEF6564D4A}"/>
    <cellStyle name="Notas 12 2 6 2 2" xfId="12564" xr:uid="{21942595-F755-4141-BA3C-093B0769CDB7}"/>
    <cellStyle name="Notas 12 2 6 2 2 2" xfId="27672" xr:uid="{DCB74D61-EF49-4078-BE69-D6335B8B133B}"/>
    <cellStyle name="Notas 12 2 6 2 3" xfId="7281" xr:uid="{22DF32A4-C603-4BE2-975F-CE0A9E9D00DE}"/>
    <cellStyle name="Notas 12 2 6 2 3 2" xfId="22389" xr:uid="{BE8CB7DE-2872-4418-B33E-A9AEC941571E}"/>
    <cellStyle name="Notas 12 2 6 2 4" xfId="21361" xr:uid="{D83F2038-03C3-459B-BDDB-925F75B54E0A}"/>
    <cellStyle name="Notas 12 2 6 3" xfId="9998" xr:uid="{8481D359-8ACF-43F7-8CD2-A4012B75B205}"/>
    <cellStyle name="Notas 12 2 6 3 2" xfId="25106" xr:uid="{7ED8199B-6A88-4DF2-BC89-CCA1597902B2}"/>
    <cellStyle name="Notas 12 2 6 4" xfId="16172" xr:uid="{BB391989-3780-4CEE-A7C0-A4183818874B}"/>
    <cellStyle name="Notas 12 2 6 4 2" xfId="31280" xr:uid="{E50524EE-7754-4476-AF3B-B769BD84DF74}"/>
    <cellStyle name="Notas 12 2 6 5" xfId="18724" xr:uid="{D626816D-7EB4-46A4-8486-A8711DAF1315}"/>
    <cellStyle name="Notas 12 2 7" xfId="3977" xr:uid="{D499630C-44C2-4C3B-9347-3A5E6008D937}"/>
    <cellStyle name="Notas 12 2 7 2" xfId="6614" xr:uid="{40CE4823-9686-4560-8494-7CE53FBEB8ED}"/>
    <cellStyle name="Notas 12 2 7 2 2" xfId="12925" xr:uid="{FBA7B237-3C3A-41DF-9A42-2332F41E0E1F}"/>
    <cellStyle name="Notas 12 2 7 2 2 2" xfId="28033" xr:uid="{0EE7733E-199F-4C2C-A12E-1ACBE3DB7F56}"/>
    <cellStyle name="Notas 12 2 7 2 3" xfId="16615" xr:uid="{45188821-3DFA-4EFF-9F2F-F9E524F71658}"/>
    <cellStyle name="Notas 12 2 7 2 3 2" xfId="31723" xr:uid="{7C873646-1D3B-450F-A839-83F86BA3C14C}"/>
    <cellStyle name="Notas 12 2 7 2 4" xfId="21722" xr:uid="{ED471518-832C-41CA-8CDD-02C61E8F37A4}"/>
    <cellStyle name="Notas 12 2 7 3" xfId="10359" xr:uid="{2B03C1F8-B593-426E-A730-775E17CDDEAC}"/>
    <cellStyle name="Notas 12 2 7 3 2" xfId="25467" xr:uid="{CA969072-0BF3-4FE6-9BAC-1C3136E45D87}"/>
    <cellStyle name="Notas 12 2 7 4" xfId="15224" xr:uid="{46687F87-2EB9-45AB-89E3-DC8A4D904670}"/>
    <cellStyle name="Notas 12 2 7 4 2" xfId="30332" xr:uid="{3A411AE6-A5BA-4111-99AE-FC76D10E6C17}"/>
    <cellStyle name="Notas 12 2 7 5" xfId="19085" xr:uid="{B5407A0E-BFAA-412C-BAB8-4EC4B1986AA1}"/>
    <cellStyle name="Notas 12 2 8" xfId="4542" xr:uid="{3F468105-2E18-4651-A343-CF0884C06979}"/>
    <cellStyle name="Notas 12 2 8 2" xfId="10924" xr:uid="{BAE73EF9-9F2B-469F-84F9-E795C835D498}"/>
    <cellStyle name="Notas 12 2 8 2 2" xfId="26032" xr:uid="{E00BD0A2-F15D-4288-B284-00A8033D4908}"/>
    <cellStyle name="Notas 12 2 8 3" xfId="15755" xr:uid="{10C9AB6F-EA4F-495B-A225-91795BC41275}"/>
    <cellStyle name="Notas 12 2 8 3 2" xfId="30863" xr:uid="{8EC6CAC6-CA07-4581-ACDB-4AB46F45A07F}"/>
    <cellStyle name="Notas 12 2 8 4" xfId="19650" xr:uid="{22EF0342-25A8-48CC-8DC1-A6A35E9D1923}"/>
    <cellStyle name="Notas 12 2 9" xfId="8406" xr:uid="{428B63F7-D973-4D6A-A008-2CD505FD0B92}"/>
    <cellStyle name="Notas 12 2 9 2" xfId="23514" xr:uid="{1E633A76-27A5-4C2F-838A-04918440DE6F}"/>
    <cellStyle name="Notas 12 3" xfId="1892" xr:uid="{98A09983-8685-4555-B972-4C2FE105E5BD}"/>
    <cellStyle name="Notas 12 3 10" xfId="8393" xr:uid="{DD0A83A8-16DE-4BFF-8489-19C50DF286EA}"/>
    <cellStyle name="Notas 12 3 10 2" xfId="23501" xr:uid="{28812408-9F6C-451D-8FCB-92D99650C28F}"/>
    <cellStyle name="Notas 12 3 11" xfId="11247" xr:uid="{472E45A9-5660-443F-BBB2-2A8C857D4FB9}"/>
    <cellStyle name="Notas 12 3 11 2" xfId="26355" xr:uid="{68808B8E-4347-4699-80CE-D315E8CA3C33}"/>
    <cellStyle name="Notas 12 3 12" xfId="15474" xr:uid="{DC64466C-5E15-4A22-851B-3EEF8410596E}"/>
    <cellStyle name="Notas 12 3 12 2" xfId="30582" xr:uid="{88880E8D-1D2F-4439-8825-44386FD2535F}"/>
    <cellStyle name="Notas 12 3 13" xfId="17117" xr:uid="{515394DE-CFCE-4269-8857-A2782ED788CF}"/>
    <cellStyle name="Notas 12 3 2" xfId="2452" xr:uid="{F10BEFD0-C884-4131-9765-01C9EAE15465}"/>
    <cellStyle name="Notas 12 3 2 2" xfId="5089" xr:uid="{1F908098-A17F-47BC-9875-D8A916E9CD3C}"/>
    <cellStyle name="Notas 12 3 2 2 2" xfId="11453" xr:uid="{2DD12046-EEF3-4FD2-BA37-797DB6057CBF}"/>
    <cellStyle name="Notas 12 3 2 2 2 2" xfId="26561" xr:uid="{32C63872-714B-4C1B-B99F-41C95179B15E}"/>
    <cellStyle name="Notas 12 3 2 2 3" xfId="7655" xr:uid="{6F765A06-DE5C-4B95-848C-6728B7464349}"/>
    <cellStyle name="Notas 12 3 2 2 3 2" xfId="22763" xr:uid="{B8089381-4B4D-424F-A8CC-A134F1105F1D}"/>
    <cellStyle name="Notas 12 3 2 2 4" xfId="20197" xr:uid="{023C3375-C4C2-4FEA-80CB-117FA52BB39F}"/>
    <cellStyle name="Notas 12 3 2 3" xfId="8919" xr:uid="{9473832B-D46F-4A9B-9891-A9C053C2B8A2}"/>
    <cellStyle name="Notas 12 3 2 3 2" xfId="24027" xr:uid="{B6716A68-34FF-4403-A260-3A73098A9301}"/>
    <cellStyle name="Notas 12 3 2 4" xfId="13646" xr:uid="{D7D2F907-ED34-4DFE-87B4-D2CB42441381}"/>
    <cellStyle name="Notas 12 3 2 4 2" xfId="28754" xr:uid="{CF909106-7C1F-499A-87C3-6E5DC6ED9696}"/>
    <cellStyle name="Notas 12 3 2 5" xfId="14645" xr:uid="{4E63143E-1A45-4A79-9B15-48B9F78D7749}"/>
    <cellStyle name="Notas 12 3 2 5 2" xfId="29753" xr:uid="{0780F0DC-AB07-4F7F-9BBA-E0FAE70E5B92}"/>
    <cellStyle name="Notas 12 3 2 6" xfId="17626" xr:uid="{9373E966-84F5-4CCE-BD8B-8DFF9BF19826}"/>
    <cellStyle name="Notas 12 3 3" xfId="2668" xr:uid="{951B5193-EB1D-4323-A68D-7BD7A7994DF5}"/>
    <cellStyle name="Notas 12 3 3 2" xfId="5305" xr:uid="{292427CC-E66B-4BC1-BF0B-B5EC94C38454}"/>
    <cellStyle name="Notas 12 3 3 2 2" xfId="9149" xr:uid="{9AA97C6D-D4F0-4F02-8E34-9120916B53F0}"/>
    <cellStyle name="Notas 12 3 3 2 2 2" xfId="24257" xr:uid="{2AD6AA69-50EA-4AE6-A6C6-197BFE11EEE9}"/>
    <cellStyle name="Notas 12 3 3 2 3" xfId="20413" xr:uid="{22BAC048-A5B4-4BB5-A256-B2147BC2ABCF}"/>
    <cellStyle name="Notas 12 3 3 3" xfId="14718" xr:uid="{64446E95-5C83-4E3C-928E-1B018B77B43D}"/>
    <cellStyle name="Notas 12 3 3 3 2" xfId="29826" xr:uid="{15005336-1F53-474B-8B84-04767A220813}"/>
    <cellStyle name="Notas 12 3 3 4" xfId="17776" xr:uid="{44500F54-AC02-4040-AC38-71F1D8C3185A}"/>
    <cellStyle name="Notas 12 3 4" xfId="2971" xr:uid="{3C0E7571-44CB-4F97-9A4D-AE81F6B209C2}"/>
    <cellStyle name="Notas 12 3 4 2" xfId="5608" xr:uid="{D07EA839-A062-477B-959A-F04354C2421C}"/>
    <cellStyle name="Notas 12 3 4 2 2" xfId="11919" xr:uid="{3DB62041-B5FB-4F11-AD59-BDD7E5A0B3DE}"/>
    <cellStyle name="Notas 12 3 4 2 2 2" xfId="27027" xr:uid="{DC908BD9-0FA6-490A-883C-B87A507611A6}"/>
    <cellStyle name="Notas 12 3 4 2 3" xfId="13814" xr:uid="{5FB8F934-00A2-42D9-9034-963E11AF5CBD}"/>
    <cellStyle name="Notas 12 3 4 2 3 2" xfId="28922" xr:uid="{21760E83-F8D2-4665-B003-A7AA6C2827F6}"/>
    <cellStyle name="Notas 12 3 4 2 4" xfId="20716" xr:uid="{1D36208D-4A4D-46B9-9C2F-685BE78AF606}"/>
    <cellStyle name="Notas 12 3 4 3" xfId="9353" xr:uid="{59F67E69-A3E1-46A8-B986-67358CE37064}"/>
    <cellStyle name="Notas 12 3 4 3 2" xfId="24461" xr:uid="{7510A03B-2937-4D45-82A0-A992FF5EA166}"/>
    <cellStyle name="Notas 12 3 4 4" xfId="13530" xr:uid="{B03DF46C-D28C-4047-8113-84110135878A}"/>
    <cellStyle name="Notas 12 3 4 4 2" xfId="28638" xr:uid="{C45CF686-16FD-4789-BC43-8E0205F4426F}"/>
    <cellStyle name="Notas 12 3 4 5" xfId="18079" xr:uid="{32D7A0BE-4675-4046-8E6B-9865784B2D2E}"/>
    <cellStyle name="Notas 12 3 5" xfId="3297" xr:uid="{8D1EDE15-BE1E-4D18-AC2B-601078D8194D}"/>
    <cellStyle name="Notas 12 3 5 2" xfId="5934" xr:uid="{8E2C9F53-8CB1-49F2-A6F7-6D4AB4FF8989}"/>
    <cellStyle name="Notas 12 3 5 2 2" xfId="12245" xr:uid="{B8E0F46F-28BE-4E20-AAB7-1DB5F59419B0}"/>
    <cellStyle name="Notas 12 3 5 2 2 2" xfId="27353" xr:uid="{5D30836B-3C37-4292-8176-5E99E4AE16EE}"/>
    <cellStyle name="Notas 12 3 5 2 3" xfId="7462" xr:uid="{474E1E92-D1DF-4B86-B068-AC8CE5D03596}"/>
    <cellStyle name="Notas 12 3 5 2 3 2" xfId="22570" xr:uid="{A544CC96-1941-49BE-88DC-35A0C9B0DE98}"/>
    <cellStyle name="Notas 12 3 5 2 4" xfId="21042" xr:uid="{7CBC8F60-FC70-4C0C-8213-63A2AFC2B2AB}"/>
    <cellStyle name="Notas 12 3 5 3" xfId="9679" xr:uid="{5C2AE0EA-0778-4525-9985-9AD9CB50F79E}"/>
    <cellStyle name="Notas 12 3 5 3 2" xfId="24787" xr:uid="{DC47FA0E-4955-4108-BEDC-7239B8132354}"/>
    <cellStyle name="Notas 12 3 5 4" xfId="13711" xr:uid="{390F5BA3-75C5-4B15-B32A-21D78F3B05CB}"/>
    <cellStyle name="Notas 12 3 5 4 2" xfId="28819" xr:uid="{09D70F66-CA03-496C-9B31-0CF317083A4F}"/>
    <cellStyle name="Notas 12 3 5 5" xfId="18405" xr:uid="{DAEF07A0-549B-4AA1-BE47-504362CE52F5}"/>
    <cellStyle name="Notas 12 3 6" xfId="3603" xr:uid="{CCA642A3-3608-4867-A34B-A6B8E17085B8}"/>
    <cellStyle name="Notas 12 3 6 2" xfId="6240" xr:uid="{78A3146F-1CE4-4209-9549-5426823D0E0D}"/>
    <cellStyle name="Notas 12 3 6 2 2" xfId="12551" xr:uid="{12C99457-0E49-46CB-8191-E817685840A5}"/>
    <cellStyle name="Notas 12 3 6 2 2 2" xfId="27659" xr:uid="{FB210FBB-AE89-4DD4-9E17-CBC524F6FE3E}"/>
    <cellStyle name="Notas 12 3 6 2 3" xfId="11243" xr:uid="{A294442C-3B53-45AF-96B4-BF843D628B27}"/>
    <cellStyle name="Notas 12 3 6 2 3 2" xfId="26351" xr:uid="{6021E62D-7FC3-41D6-86E1-9F77CA5BD5DD}"/>
    <cellStyle name="Notas 12 3 6 2 4" xfId="21348" xr:uid="{8E16996B-CE06-45FB-BE00-C37A22049F3F}"/>
    <cellStyle name="Notas 12 3 6 3" xfId="9985" xr:uid="{060B67B1-46F6-488C-89A9-71D1A64303F9}"/>
    <cellStyle name="Notas 12 3 6 3 2" xfId="25093" xr:uid="{466F1C58-3BDD-43E8-B649-7001A7103294}"/>
    <cellStyle name="Notas 12 3 6 4" xfId="7161" xr:uid="{18FB1BA3-3CAA-4556-A4BE-F28FCD31B7C7}"/>
    <cellStyle name="Notas 12 3 6 4 2" xfId="22269" xr:uid="{DD9624CF-B07B-488D-8FC1-C01914DA1909}"/>
    <cellStyle name="Notas 12 3 6 5" xfId="18711" xr:uid="{4415B9D0-EDC3-4210-862F-AB99357458E4}"/>
    <cellStyle name="Notas 12 3 7" xfId="3964" xr:uid="{AC400ACC-C0B9-40DD-9612-730F6EDCE317}"/>
    <cellStyle name="Notas 12 3 7 2" xfId="6601" xr:uid="{3DD9DAD7-E9B7-4BC5-831B-392DA5B32500}"/>
    <cellStyle name="Notas 12 3 7 2 2" xfId="12912" xr:uid="{5A168135-CA22-45B2-93EA-C73A59938284}"/>
    <cellStyle name="Notas 12 3 7 2 2 2" xfId="28020" xr:uid="{9ED4330D-494D-4B37-A638-6D18C6A17B1D}"/>
    <cellStyle name="Notas 12 3 7 2 3" xfId="16602" xr:uid="{63D92808-FD01-40C0-8AFA-9934219EB67E}"/>
    <cellStyle name="Notas 12 3 7 2 3 2" xfId="31710" xr:uid="{9B4B5208-86BD-417E-A4F5-581989ADB1AF}"/>
    <cellStyle name="Notas 12 3 7 2 4" xfId="21709" xr:uid="{9E6E8836-B53F-4F44-BEE8-A1B9ACA9FB7B}"/>
    <cellStyle name="Notas 12 3 7 3" xfId="10346" xr:uid="{7E0E9DE1-5424-424F-B970-EDF9957698F2}"/>
    <cellStyle name="Notas 12 3 7 3 2" xfId="25454" xr:uid="{5EA161BB-0849-4705-9C6F-A5C70CD5F1BA}"/>
    <cellStyle name="Notas 12 3 7 4" xfId="14153" xr:uid="{3607CBE9-B70D-4412-90FB-BA1CF66CC84A}"/>
    <cellStyle name="Notas 12 3 7 4 2" xfId="29261" xr:uid="{8028524A-0E17-4270-ACD9-00828D9B9208}"/>
    <cellStyle name="Notas 12 3 7 5" xfId="19072" xr:uid="{EE080E86-8DAE-491C-9C67-43EBD905D0E7}"/>
    <cellStyle name="Notas 12 3 8" xfId="4296" xr:uid="{1C38138E-E475-4099-A0B6-179D3CF77C26}"/>
    <cellStyle name="Notas 12 3 8 2" xfId="6933" xr:uid="{2E0E0535-33DF-4ADD-87E5-E5FB450D286E}"/>
    <cellStyle name="Notas 12 3 8 2 2" xfId="13244" xr:uid="{D5D16A0D-964E-409E-955A-C00B1D6DB7CB}"/>
    <cellStyle name="Notas 12 3 8 2 2 2" xfId="28352" xr:uid="{95B0802D-BF8E-41BC-A41C-06F9FA7893BD}"/>
    <cellStyle name="Notas 12 3 8 2 3" xfId="16908" xr:uid="{1188C1A5-DC81-45CE-9739-B13BE4F17E6C}"/>
    <cellStyle name="Notas 12 3 8 2 3 2" xfId="32016" xr:uid="{9862659A-74F8-43D2-ABC2-8CFDBCD8E4B0}"/>
    <cellStyle name="Notas 12 3 8 2 4" xfId="22041" xr:uid="{FF5F4D36-DCCF-4BDB-92E7-B9CD5180D403}"/>
    <cellStyle name="Notas 12 3 8 3" xfId="10678" xr:uid="{042ACB36-7B25-4FE6-8EEB-67DFBF952266}"/>
    <cellStyle name="Notas 12 3 8 3 2" xfId="25786" xr:uid="{1CDDE8DB-E1BD-49EB-BC04-640213D9C8BA}"/>
    <cellStyle name="Notas 12 3 8 4" xfId="15691" xr:uid="{C7E39F49-987F-4F88-AD20-DE1E439A2CBA}"/>
    <cellStyle name="Notas 12 3 8 4 2" xfId="30799" xr:uid="{9148B9EC-290A-45C0-8B6F-2BA926E0B99E}"/>
    <cellStyle name="Notas 12 3 8 5" xfId="19404" xr:uid="{F72F8B19-CC05-4C63-9767-2DFE3CC48AC5}"/>
    <cellStyle name="Notas 12 3 9" xfId="4529" xr:uid="{D41824B4-BAA0-4724-92AE-1EE75841F81F}"/>
    <cellStyle name="Notas 12 3 9 2" xfId="10911" xr:uid="{3949547D-057B-40A8-9D96-F6B574E55B0F}"/>
    <cellStyle name="Notas 12 3 9 2 2" xfId="26019" xr:uid="{6659EE5F-ED7E-42B9-B849-3DD7AD285E11}"/>
    <cellStyle name="Notas 12 3 9 3" xfId="7591" xr:uid="{606C6DCD-D328-4661-8866-329CCEA5631A}"/>
    <cellStyle name="Notas 12 3 9 3 2" xfId="22699" xr:uid="{25BC4BE7-8C24-4D7F-9114-9E142CA09CBE}"/>
    <cellStyle name="Notas 12 3 9 4" xfId="19637" xr:uid="{46A18687-608A-4A67-81FA-1D34E962310F}"/>
    <cellStyle name="Notas 12 4" xfId="2102" xr:uid="{453D0426-08BE-4F04-A0F4-DD418DB0FBA2}"/>
    <cellStyle name="Notas 12 4 10" xfId="8600" xr:uid="{FC715D93-0D40-4078-A975-701C902DD443}"/>
    <cellStyle name="Notas 12 4 10 2" xfId="23708" xr:uid="{36DE9C0E-3141-4A0C-8918-E99B598F6278}"/>
    <cellStyle name="Notas 12 4 11" xfId="14528" xr:uid="{CB148A74-58F3-42F9-8DA9-E2EB68E99827}"/>
    <cellStyle name="Notas 12 4 11 2" xfId="29636" xr:uid="{D809E771-54C8-4C89-AAD3-319F28DE35CF}"/>
    <cellStyle name="Notas 12 4 12" xfId="14619" xr:uid="{588331C1-D06E-492A-8C65-797E6040DA20}"/>
    <cellStyle name="Notas 12 4 12 2" xfId="29727" xr:uid="{44DCA1B4-44B4-4B89-9B29-B318043E4344}"/>
    <cellStyle name="Notas 12 4 13" xfId="17327" xr:uid="{55E8AEC9-5490-4869-A776-B6ED7FAEF905}"/>
    <cellStyle name="Notas 12 4 2" xfId="2592" xr:uid="{5ECCED31-D4B6-4F9E-B34E-48ACD140F6EA}"/>
    <cellStyle name="Notas 12 4 2 2" xfId="5229" xr:uid="{EB9EC94D-81BC-4996-85B6-09F775BFF4A3}"/>
    <cellStyle name="Notas 12 4 2 2 2" xfId="11593" xr:uid="{88101983-7107-46E4-A74C-A3282A0B50A9}"/>
    <cellStyle name="Notas 12 4 2 2 2 2" xfId="26701" xr:uid="{A888D161-FE8F-4BF4-A1E1-A9DE41330F01}"/>
    <cellStyle name="Notas 12 4 2 2 3" xfId="7940" xr:uid="{646F0529-EE1C-4CD6-B168-57151CE1D4C2}"/>
    <cellStyle name="Notas 12 4 2 2 3 2" xfId="23048" xr:uid="{3476DC76-C21D-4B30-8F14-0FF0C84CE345}"/>
    <cellStyle name="Notas 12 4 2 2 4" xfId="20337" xr:uid="{5048AB46-DF09-43F3-A8F5-E0E29B24C685}"/>
    <cellStyle name="Notas 12 4 2 3" xfId="9059" xr:uid="{EBD8422D-A1FD-48E8-B424-B0EB3BB6C212}"/>
    <cellStyle name="Notas 12 4 2 3 2" xfId="24167" xr:uid="{2F8927CD-438D-4CD2-A8CA-77CF723865E6}"/>
    <cellStyle name="Notas 12 4 2 4" xfId="15362" xr:uid="{3312A4BE-459C-43A3-B3DE-B1AD145FC582}"/>
    <cellStyle name="Notas 12 4 2 4 2" xfId="30470" xr:uid="{A49600EE-6FB4-4C6A-950C-78E21E0ABA3F}"/>
    <cellStyle name="Notas 12 4 2 5" xfId="9298" xr:uid="{E636EC8E-33AF-4F1D-9B0C-2582F46172F0}"/>
    <cellStyle name="Notas 12 4 2 5 2" xfId="24406" xr:uid="{BBC91FAD-13A9-405E-B658-C2F31675F386}"/>
    <cellStyle name="Notas 12 4 2 6" xfId="17700" xr:uid="{5375A64A-6F47-4B58-AB5D-3A6C05EF3B9A}"/>
    <cellStyle name="Notas 12 4 3" xfId="2857" xr:uid="{B401BDF5-D8D8-4B73-A542-C77B4D68F257}"/>
    <cellStyle name="Notas 12 4 3 2" xfId="5494" xr:uid="{A0A5C58B-0380-4CE5-A1F8-19EFAC42A905}"/>
    <cellStyle name="Notas 12 4 3 2 2" xfId="15539" xr:uid="{4B95C2F5-62C5-4F6F-8B44-7C908E53C48B}"/>
    <cellStyle name="Notas 12 4 3 2 2 2" xfId="30647" xr:uid="{5FC829E8-1FEF-4418-BA54-28E1D91E27A3}"/>
    <cellStyle name="Notas 12 4 3 2 3" xfId="20602" xr:uid="{8086C5FC-A69D-4E84-819A-D88C767D9177}"/>
    <cellStyle name="Notas 12 4 3 3" xfId="14188" xr:uid="{DB4B788E-4B7E-4166-ACB5-4091B26DDB38}"/>
    <cellStyle name="Notas 12 4 3 3 2" xfId="29296" xr:uid="{4FBB4E86-FDB1-43F3-AFBE-1AE171E39F0D}"/>
    <cellStyle name="Notas 12 4 3 4" xfId="17965" xr:uid="{C945F2EC-AFC2-4DE0-928B-6E1A5D1970B4}"/>
    <cellStyle name="Notas 12 4 4" xfId="3160" xr:uid="{44EC9ED3-EB69-41B2-93C4-8CA052DDF25C}"/>
    <cellStyle name="Notas 12 4 4 2" xfId="5797" xr:uid="{10278646-97A7-4825-8F39-13DEC3E711D0}"/>
    <cellStyle name="Notas 12 4 4 2 2" xfId="12108" xr:uid="{DD3A2D7D-920D-492E-9503-BBF549E11DA4}"/>
    <cellStyle name="Notas 12 4 4 2 2 2" xfId="27216" xr:uid="{4A06A174-1C0A-4973-BE47-A4A86EB313CD}"/>
    <cellStyle name="Notas 12 4 4 2 3" xfId="15223" xr:uid="{8CADDC1A-0F11-4B2F-BD5D-3B478CCE6DDE}"/>
    <cellStyle name="Notas 12 4 4 2 3 2" xfId="30331" xr:uid="{BCD9CD7C-636B-4B34-A4A0-B0CC6FFD5728}"/>
    <cellStyle name="Notas 12 4 4 2 4" xfId="20905" xr:uid="{9F1047E2-F264-49B9-972E-777F8DD19FBA}"/>
    <cellStyle name="Notas 12 4 4 3" xfId="9542" xr:uid="{963A5353-AFFC-4421-9041-F0AD1E068E20}"/>
    <cellStyle name="Notas 12 4 4 3 2" xfId="24650" xr:uid="{286B2704-F4BB-4512-86BC-1BA808625BDA}"/>
    <cellStyle name="Notas 12 4 4 4" xfId="7578" xr:uid="{BEBC6A0E-79D1-44EC-9372-383E6748CC26}"/>
    <cellStyle name="Notas 12 4 4 4 2" xfId="22686" xr:uid="{327241C2-EC12-4D2C-85EB-5F4B148A83D2}"/>
    <cellStyle name="Notas 12 4 4 5" xfId="18268" xr:uid="{F153A9D8-F472-4449-A528-64BF527D1ECB}"/>
    <cellStyle name="Notas 12 4 5" xfId="3486" xr:uid="{2E7C7ADA-7FA3-4E8B-98C0-37B4CFCB8E37}"/>
    <cellStyle name="Notas 12 4 5 2" xfId="6123" xr:uid="{9EB8D283-9E72-4FB3-9E8B-278A0A47515F}"/>
    <cellStyle name="Notas 12 4 5 2 2" xfId="12434" xr:uid="{36BC541C-0653-4835-9CE9-2F7FF7A2E8A1}"/>
    <cellStyle name="Notas 12 4 5 2 2 2" xfId="27542" xr:uid="{18B9A200-063F-4888-BDF7-28C869401AA0}"/>
    <cellStyle name="Notas 12 4 5 2 3" xfId="15268" xr:uid="{9DBA8F40-532C-433E-9845-5499574FB2E4}"/>
    <cellStyle name="Notas 12 4 5 2 3 2" xfId="30376" xr:uid="{B3251304-FB6C-479A-A290-FA4164ACCEAB}"/>
    <cellStyle name="Notas 12 4 5 2 4" xfId="21231" xr:uid="{CABC43A4-5DA5-4D3C-A4F3-12ED9DBF6B73}"/>
    <cellStyle name="Notas 12 4 5 3" xfId="9868" xr:uid="{A9BD7943-BB36-4991-B6F2-7E60DBCEF4F0}"/>
    <cellStyle name="Notas 12 4 5 3 2" xfId="24976" xr:uid="{0C5E9F6D-DE4E-472E-829F-8F159A3B7823}"/>
    <cellStyle name="Notas 12 4 5 4" xfId="9200" xr:uid="{80F73300-ED44-4975-898F-C8C8BA085442}"/>
    <cellStyle name="Notas 12 4 5 4 2" xfId="24308" xr:uid="{9776C0C5-2259-483B-B5A0-5C341DC34826}"/>
    <cellStyle name="Notas 12 4 5 5" xfId="18594" xr:uid="{27135E21-E14A-4DF5-B0C4-ACEFEE5BDD48}"/>
    <cellStyle name="Notas 12 4 6" xfId="3792" xr:uid="{78A53154-DF48-437A-96F2-07DDA52E910E}"/>
    <cellStyle name="Notas 12 4 6 2" xfId="6429" xr:uid="{1B9EBF10-706D-43EB-BAB8-894C74F3320D}"/>
    <cellStyle name="Notas 12 4 6 2 2" xfId="12740" xr:uid="{3357FFFA-6412-43D7-9D6A-E4CEA025A3A9}"/>
    <cellStyle name="Notas 12 4 6 2 2 2" xfId="27848" xr:uid="{CE5DDFB2-99BC-4408-91AE-328772A9632B}"/>
    <cellStyle name="Notas 12 4 6 2 3" xfId="15795" xr:uid="{A79A141A-56DE-44FB-8609-71A4046CDCE2}"/>
    <cellStyle name="Notas 12 4 6 2 3 2" xfId="30903" xr:uid="{5735CF7E-07D4-4777-9C03-24F0CE05364E}"/>
    <cellStyle name="Notas 12 4 6 2 4" xfId="21537" xr:uid="{9EE80546-757C-4741-BB9B-C31AF4BF0AA5}"/>
    <cellStyle name="Notas 12 4 6 3" xfId="10174" xr:uid="{B3D3F7C9-E6D4-4139-B9F7-428B611AD2E4}"/>
    <cellStyle name="Notas 12 4 6 3 2" xfId="25282" xr:uid="{C0E84D46-DDCC-47C3-B9BD-F6C250DAA152}"/>
    <cellStyle name="Notas 12 4 6 4" xfId="14878" xr:uid="{C57DA32E-F99A-4F94-933F-23C1EC5CD58F}"/>
    <cellStyle name="Notas 12 4 6 4 2" xfId="29986" xr:uid="{822B0F62-9A50-493C-AF12-3D2553FC645A}"/>
    <cellStyle name="Notas 12 4 6 5" xfId="18900" xr:uid="{01F4828F-078E-48D9-B282-E83E04D2A18B}"/>
    <cellStyle name="Notas 12 4 7" xfId="4174" xr:uid="{62B53686-1F86-47DA-BF5F-34456AFE1E27}"/>
    <cellStyle name="Notas 12 4 7 2" xfId="6811" xr:uid="{8B3B5A3D-353A-435B-BC03-BD5E128E18FF}"/>
    <cellStyle name="Notas 12 4 7 2 2" xfId="13122" xr:uid="{134A144B-B8EF-4A0D-9E24-75F407D37CED}"/>
    <cellStyle name="Notas 12 4 7 2 2 2" xfId="28230" xr:uid="{46A348D7-CA1B-45EF-B8FA-E66C5AAB13F3}"/>
    <cellStyle name="Notas 12 4 7 2 3" xfId="16791" xr:uid="{82744E16-278A-4640-97C7-A94A3177553B}"/>
    <cellStyle name="Notas 12 4 7 2 3 2" xfId="31899" xr:uid="{DF7693A5-194F-4CD7-94FA-333185E8AA51}"/>
    <cellStyle name="Notas 12 4 7 2 4" xfId="21919" xr:uid="{6A0D6D63-D375-4416-924F-2A2FCB5D12A0}"/>
    <cellStyle name="Notas 12 4 7 3" xfId="10556" xr:uid="{6584D9A0-AC0B-4380-B14E-96140FCFD5CA}"/>
    <cellStyle name="Notas 12 4 7 3 2" xfId="25664" xr:uid="{9B952632-E0F2-420D-B20C-49A364DDF8D0}"/>
    <cellStyle name="Notas 12 4 7 4" xfId="14174" xr:uid="{53DB7CA9-F5D2-4983-9F22-C75F97844E33}"/>
    <cellStyle name="Notas 12 4 7 4 2" xfId="29282" xr:uid="{C021768B-2802-4601-B54C-CE8F5D55E721}"/>
    <cellStyle name="Notas 12 4 7 5" xfId="19282" xr:uid="{9C3FBF9F-5116-41B1-B7EE-732866AC9795}"/>
    <cellStyle name="Notas 12 4 8" xfId="4381" xr:uid="{C5A368E5-40E5-4F83-AF3F-80C0A20F308D}"/>
    <cellStyle name="Notas 12 4 8 2" xfId="7018" xr:uid="{6D71E895-D591-4064-8066-DED09332780F}"/>
    <cellStyle name="Notas 12 4 8 2 2" xfId="13329" xr:uid="{89E39055-EAAE-42E4-919E-AF46A72B2709}"/>
    <cellStyle name="Notas 12 4 8 2 2 2" xfId="28437" xr:uid="{3276CF54-29F6-4830-89FE-5FA30315FFA8}"/>
    <cellStyle name="Notas 12 4 8 2 3" xfId="16993" xr:uid="{1465E9EF-9C8A-4EEE-A900-9B100F709E92}"/>
    <cellStyle name="Notas 12 4 8 2 3 2" xfId="32101" xr:uid="{39F02C6E-4607-4CD3-8EF4-431312CD0258}"/>
    <cellStyle name="Notas 12 4 8 2 4" xfId="22126" xr:uid="{99F9400A-83AA-4993-AAF9-94BB6FD70F22}"/>
    <cellStyle name="Notas 12 4 8 3" xfId="10763" xr:uid="{D73A2FCE-11E9-44F4-9586-B659CC2CDC8B}"/>
    <cellStyle name="Notas 12 4 8 3 2" xfId="25871" xr:uid="{C7547C55-CF44-4796-9DFB-A3480D1DBA6B}"/>
    <cellStyle name="Notas 12 4 8 4" xfId="16054" xr:uid="{8B65D988-2B71-41CA-AF1C-030667DC49F3}"/>
    <cellStyle name="Notas 12 4 8 4 2" xfId="31162" xr:uid="{09F9EF41-6E01-4134-AEEE-DB859DEA60F1}"/>
    <cellStyle name="Notas 12 4 8 5" xfId="19489" xr:uid="{B145E9DB-22D8-48EB-9BCC-BE3832AAB366}"/>
    <cellStyle name="Notas 12 4 9" xfId="4739" xr:uid="{512D7CE4-09BC-43B0-9B6C-4A3B1ED364F5}"/>
    <cellStyle name="Notas 12 4 9 2" xfId="11121" xr:uid="{05BFE651-4B53-43BC-B0A7-FC3305311D4D}"/>
    <cellStyle name="Notas 12 4 9 2 2" xfId="26229" xr:uid="{AE5A9FB2-5B71-4E0E-82BE-DC712909352F}"/>
    <cellStyle name="Notas 12 4 9 3" xfId="8172" xr:uid="{A1BC33C9-409A-45E7-A3F9-AF48A42EC27A}"/>
    <cellStyle name="Notas 12 4 9 3 2" xfId="23280" xr:uid="{A603460D-C49D-4FBE-883B-4C4771097DF0}"/>
    <cellStyle name="Notas 12 4 9 4" xfId="19847" xr:uid="{4C4C0A13-B05A-459A-88A6-6439DECE9A66}"/>
    <cellStyle name="Notas 12 5" xfId="2022" xr:uid="{9F4C4A20-1DF6-400C-9906-281AA198C258}"/>
    <cellStyle name="Notas 12 5 10" xfId="16332" xr:uid="{8DAD523A-B10A-4267-98F0-89A42E34471F}"/>
    <cellStyle name="Notas 12 5 10 2" xfId="31440" xr:uid="{36E8E544-CC5D-4B63-9B62-094AF54B52C6}"/>
    <cellStyle name="Notas 12 5 11" xfId="9198" xr:uid="{AB1A9ACB-EA5C-451B-89CF-F81F945C0118}"/>
    <cellStyle name="Notas 12 5 11 2" xfId="24306" xr:uid="{CD4E27A4-0EE2-4912-84B6-1EB1AD48446E}"/>
    <cellStyle name="Notas 12 5 12" xfId="17247" xr:uid="{72C97141-2610-4E34-A16E-4C9DDAB72280}"/>
    <cellStyle name="Notas 12 5 2" xfId="2784" xr:uid="{89C76CE7-3538-4F4E-A9B6-B5F8AEA345E5}"/>
    <cellStyle name="Notas 12 5 2 2" xfId="5421" xr:uid="{936A0CFA-A4D0-41BB-8481-A57FB81D0987}"/>
    <cellStyle name="Notas 12 5 2 2 2" xfId="14142" xr:uid="{854910CA-2174-4A91-ACE2-8557B08D0C9E}"/>
    <cellStyle name="Notas 12 5 2 2 2 2" xfId="29250" xr:uid="{8A6435F6-934A-40EC-83D6-4FF35A8783CC}"/>
    <cellStyle name="Notas 12 5 2 2 3" xfId="20529" xr:uid="{04CC7663-FCB5-4719-8960-8317BD028B48}"/>
    <cellStyle name="Notas 12 5 2 3" xfId="16114" xr:uid="{4FDC2D3C-581F-4C57-A10D-98137F3BEA78}"/>
    <cellStyle name="Notas 12 5 2 3 2" xfId="31222" xr:uid="{46BFEC95-DFE0-447C-AE9D-8EA2149326CF}"/>
    <cellStyle name="Notas 12 5 2 4" xfId="17892" xr:uid="{F38E432B-26EF-425A-8FB7-D4F388132971}"/>
    <cellStyle name="Notas 12 5 3" xfId="3087" xr:uid="{B4155F9B-244C-4929-BE43-FA8CD4DC134D}"/>
    <cellStyle name="Notas 12 5 3 2" xfId="5724" xr:uid="{2685CDE3-F319-45EB-9438-33D5C8F82167}"/>
    <cellStyle name="Notas 12 5 3 2 2" xfId="12035" xr:uid="{43B5EF60-6A04-4091-B2F2-8EB85E6D08F8}"/>
    <cellStyle name="Notas 12 5 3 2 2 2" xfId="27143" xr:uid="{CB71952B-CEFF-4402-9930-558FFED1FE3B}"/>
    <cellStyle name="Notas 12 5 3 2 3" xfId="15811" xr:uid="{72B5A192-1F64-416B-B064-C1E2538F45A5}"/>
    <cellStyle name="Notas 12 5 3 2 3 2" xfId="30919" xr:uid="{79F5FBE4-7D44-43E2-9C4C-D105A134E0A8}"/>
    <cellStyle name="Notas 12 5 3 2 4" xfId="20832" xr:uid="{7290D1EE-A653-4D66-87A4-C1BCE4DA52E1}"/>
    <cellStyle name="Notas 12 5 3 3" xfId="9469" xr:uid="{8D02BB2D-1826-4016-8944-5163ECE06F4B}"/>
    <cellStyle name="Notas 12 5 3 3 2" xfId="24577" xr:uid="{FDAF82D1-5A74-411F-92FD-BE3482210F2E}"/>
    <cellStyle name="Notas 12 5 3 4" xfId="15621" xr:uid="{E82E9F2B-55E8-4279-8D84-B2BADB04CF82}"/>
    <cellStyle name="Notas 12 5 3 4 2" xfId="30729" xr:uid="{031F091F-8179-4248-B8F3-29925D8F1495}"/>
    <cellStyle name="Notas 12 5 3 5" xfId="18195" xr:uid="{9D67A93B-D8A0-4A5C-B02C-DD0DE8A7FE61}"/>
    <cellStyle name="Notas 12 5 4" xfId="3413" xr:uid="{95787F9B-C8E3-416C-A6A8-3825888C6CD5}"/>
    <cellStyle name="Notas 12 5 4 2" xfId="6050" xr:uid="{F85A468F-5587-4F81-A574-3808A5BDC3C0}"/>
    <cellStyle name="Notas 12 5 4 2 2" xfId="12361" xr:uid="{1E2DD673-F772-4081-9B94-E970C9D9E74E}"/>
    <cellStyle name="Notas 12 5 4 2 2 2" xfId="27469" xr:uid="{3ABF6008-3A30-4644-8BCB-693EB14CE3EB}"/>
    <cellStyle name="Notas 12 5 4 2 3" xfId="16041" xr:uid="{ADBB85C8-02B1-4361-8279-F4B496C08781}"/>
    <cellStyle name="Notas 12 5 4 2 3 2" xfId="31149" xr:uid="{2DBC5D3F-5D3A-48E9-AF5F-4BDD563A17F7}"/>
    <cellStyle name="Notas 12 5 4 2 4" xfId="21158" xr:uid="{B54DF050-0260-441D-8B4E-4D8551C8322A}"/>
    <cellStyle name="Notas 12 5 4 3" xfId="9795" xr:uid="{56397830-D93E-49A9-A955-6E1FECF6B4C5}"/>
    <cellStyle name="Notas 12 5 4 3 2" xfId="24903" xr:uid="{7744627A-D8C2-452A-A96B-B847B60DCBB8}"/>
    <cellStyle name="Notas 12 5 4 4" xfId="14351" xr:uid="{892404B9-1064-44A8-8B98-E038F13F59BD}"/>
    <cellStyle name="Notas 12 5 4 4 2" xfId="29459" xr:uid="{3627377D-6576-46E9-9935-E954F7D1E3BB}"/>
    <cellStyle name="Notas 12 5 4 5" xfId="18521" xr:uid="{B3E5B112-9F65-490C-909A-E9B4DABFAAEC}"/>
    <cellStyle name="Notas 12 5 5" xfId="3719" xr:uid="{5CD58204-238E-40B3-8102-A09BBACF3C57}"/>
    <cellStyle name="Notas 12 5 5 2" xfId="6356" xr:uid="{A8BBBB0A-8B0C-4D53-8ADB-0EC11C346EC9}"/>
    <cellStyle name="Notas 12 5 5 2 2" xfId="12667" xr:uid="{34C4509B-F9F7-48E8-AD38-135DA0329707}"/>
    <cellStyle name="Notas 12 5 5 2 2 2" xfId="27775" xr:uid="{7AE14464-B8B7-41F8-88EA-EC24DB62EA16}"/>
    <cellStyle name="Notas 12 5 5 2 3" xfId="14548" xr:uid="{955899DC-C0CF-462C-8D4B-7A503954C158}"/>
    <cellStyle name="Notas 12 5 5 2 3 2" xfId="29656" xr:uid="{73E253E8-4986-4D2A-AD24-B1FAC1F53B8C}"/>
    <cellStyle name="Notas 12 5 5 2 4" xfId="21464" xr:uid="{5DB57B67-72A6-4295-9296-ED1D222FA45C}"/>
    <cellStyle name="Notas 12 5 5 3" xfId="10101" xr:uid="{C02E90C5-2D70-4A10-935D-7685387E1581}"/>
    <cellStyle name="Notas 12 5 5 3 2" xfId="25209" xr:uid="{0DBC16E1-B584-4259-9E6B-70DD4BE62D5A}"/>
    <cellStyle name="Notas 12 5 5 4" xfId="14043" xr:uid="{E0390DD2-8E1C-43CC-8BA5-28DCDDB7BE40}"/>
    <cellStyle name="Notas 12 5 5 4 2" xfId="29151" xr:uid="{59E35BA7-91C3-455B-8B91-8B2F6E15DAC8}"/>
    <cellStyle name="Notas 12 5 5 5" xfId="18827" xr:uid="{96252436-0668-49EA-A94C-C80277271B6E}"/>
    <cellStyle name="Notas 12 5 6" xfId="4094" xr:uid="{0237F279-1865-4642-B0AC-D78E5AA0B445}"/>
    <cellStyle name="Notas 12 5 6 2" xfId="6731" xr:uid="{2858240C-B4DD-4EF1-9EE0-46A9F3003439}"/>
    <cellStyle name="Notas 12 5 6 2 2" xfId="13042" xr:uid="{F2D6DC88-B2C4-4E22-9294-59E9601A712E}"/>
    <cellStyle name="Notas 12 5 6 2 2 2" xfId="28150" xr:uid="{5FF40384-0C49-49E8-A41D-E379062BE4ED}"/>
    <cellStyle name="Notas 12 5 6 2 3" xfId="16718" xr:uid="{C8237D35-C0C6-4D86-A801-7B9F34456E5A}"/>
    <cellStyle name="Notas 12 5 6 2 3 2" xfId="31826" xr:uid="{B2B6F30F-D352-435C-A0E1-130542636FC7}"/>
    <cellStyle name="Notas 12 5 6 2 4" xfId="21839" xr:uid="{FA525719-E2CB-4905-9D16-9648DE12BFB8}"/>
    <cellStyle name="Notas 12 5 6 3" xfId="10476" xr:uid="{CCAF3F1A-DCB2-412C-B6C1-A7FF8E761F91}"/>
    <cellStyle name="Notas 12 5 6 3 2" xfId="25584" xr:uid="{C2142976-198F-40EF-81A6-4877258E2B14}"/>
    <cellStyle name="Notas 12 5 6 4" xfId="15832" xr:uid="{E87A31D4-64D7-47D7-A767-CB2D4B6EE3EF}"/>
    <cellStyle name="Notas 12 5 6 4 2" xfId="30940" xr:uid="{AB3CF68F-F146-4A06-812F-03B616BB9BE1}"/>
    <cellStyle name="Notas 12 5 6 5" xfId="19202" xr:uid="{DB73D80D-4067-4CA9-88BA-2249BDDE2CFF}"/>
    <cellStyle name="Notas 12 5 7" xfId="4376" xr:uid="{A47075C1-60ED-44A6-A246-0EA456F0C729}"/>
    <cellStyle name="Notas 12 5 7 2" xfId="7013" xr:uid="{F29CDB48-8902-4398-AD86-7D9B989C2FCD}"/>
    <cellStyle name="Notas 12 5 7 2 2" xfId="13324" xr:uid="{41C04343-1B59-40F3-BD13-C71B0D27CA2F}"/>
    <cellStyle name="Notas 12 5 7 2 2 2" xfId="28432" xr:uid="{ECE193D5-E1C6-4DFE-A3ED-DC56D4615F6C}"/>
    <cellStyle name="Notas 12 5 7 2 3" xfId="16988" xr:uid="{7D1B1706-4F59-45A1-B9E3-A50EB0DEEE59}"/>
    <cellStyle name="Notas 12 5 7 2 3 2" xfId="32096" xr:uid="{FD4E97F0-9251-4FFF-813D-01D190E20E5F}"/>
    <cellStyle name="Notas 12 5 7 2 4" xfId="22121" xr:uid="{F73D4E34-7046-4219-AA9D-FF6BF313A50C}"/>
    <cellStyle name="Notas 12 5 7 3" xfId="10758" xr:uid="{5EB8F2AE-22A1-42B4-BD49-0868CF8CB917}"/>
    <cellStyle name="Notas 12 5 7 3 2" xfId="25866" xr:uid="{B0590F50-7634-44AF-8A0D-42A29E5BF6D7}"/>
    <cellStyle name="Notas 12 5 7 4" xfId="7951" xr:uid="{669D73DB-9C6B-4948-8118-EC1B73C0AB8C}"/>
    <cellStyle name="Notas 12 5 7 4 2" xfId="23059" xr:uid="{4450A744-9A77-40EE-939F-BDFFFE6DBA2E}"/>
    <cellStyle name="Notas 12 5 7 5" xfId="19484" xr:uid="{950A62DD-CF39-4851-8D35-5D93111D96EF}"/>
    <cellStyle name="Notas 12 5 8" xfId="4659" xr:uid="{28412E2C-2F15-4DD5-A9FB-5FFB30ABE48B}"/>
    <cellStyle name="Notas 12 5 8 2" xfId="11041" xr:uid="{009279EF-CD0E-4C26-9299-7B05C1F63978}"/>
    <cellStyle name="Notas 12 5 8 2 2" xfId="26149" xr:uid="{3C50FD66-D72B-457C-9A8C-AC6B47FA48A1}"/>
    <cellStyle name="Notas 12 5 8 3" xfId="7388" xr:uid="{47DA551D-A6EF-4941-9CF4-E8CDD3B9B77C}"/>
    <cellStyle name="Notas 12 5 8 3 2" xfId="22496" xr:uid="{7E9B7D35-4A96-49FF-94FE-04BAB5006AEF}"/>
    <cellStyle name="Notas 12 5 8 4" xfId="19767" xr:uid="{DF972B43-79D7-49F5-A423-AB946A796B9A}"/>
    <cellStyle name="Notas 12 5 9" xfId="8520" xr:uid="{072BCFC6-1270-4675-8A58-F63E149CDB6A}"/>
    <cellStyle name="Notas 12 5 9 2" xfId="23628" xr:uid="{75B0CB51-66F8-4DCE-9C70-CBC5591D15FB}"/>
    <cellStyle name="Notas 13" xfId="1451" xr:uid="{00000000-0005-0000-0000-0000AF050000}"/>
    <cellStyle name="Notas 13 2" xfId="1906" xr:uid="{F8C6C10B-F0A0-4DF4-A567-A9D4CAAA2458}"/>
    <cellStyle name="Notas 13 2 10" xfId="7231" xr:uid="{2BC27EAC-F5FB-46D9-B0F3-03FB752E9CA5}"/>
    <cellStyle name="Notas 13 2 10 2" xfId="22339" xr:uid="{E64328D6-A351-4DFA-96AB-260C3F0C54ED}"/>
    <cellStyle name="Notas 13 2 11" xfId="16525" xr:uid="{8F1069EF-8B27-4642-8F24-BBA4E9516D29}"/>
    <cellStyle name="Notas 13 2 11 2" xfId="31633" xr:uid="{2B2E4DCE-247F-435E-B9DE-9B459C914864}"/>
    <cellStyle name="Notas 13 2 12" xfId="17131" xr:uid="{A94D20AD-06E9-4AB2-8269-32ED45491693}"/>
    <cellStyle name="Notas 13 2 2" xfId="2466" xr:uid="{CD481200-9D6A-42EF-A47A-994FDE1E8BE4}"/>
    <cellStyle name="Notas 13 2 2 2" xfId="5103" xr:uid="{83266639-BE21-452C-93A5-F5FD4B7C02FB}"/>
    <cellStyle name="Notas 13 2 2 2 2" xfId="11467" xr:uid="{577D3D9E-CF63-480A-ABE2-F0C175AC63C5}"/>
    <cellStyle name="Notas 13 2 2 2 2 2" xfId="26575" xr:uid="{B2049FCF-B285-43A6-8D35-A61051065BA7}"/>
    <cellStyle name="Notas 13 2 2 2 3" xfId="9190" xr:uid="{48BACE0D-FF59-4D6B-ADC9-AF372A2A1D15}"/>
    <cellStyle name="Notas 13 2 2 2 3 2" xfId="24298" xr:uid="{C9021625-BEE0-477F-8E90-710B4D52314C}"/>
    <cellStyle name="Notas 13 2 2 2 4" xfId="20211" xr:uid="{702864F3-FF94-4069-B363-A499E7AAAA3E}"/>
    <cellStyle name="Notas 13 2 2 3" xfId="8933" xr:uid="{57E87389-A326-404E-8E40-80A773A33502}"/>
    <cellStyle name="Notas 13 2 2 3 2" xfId="24041" xr:uid="{890A3E14-D2A2-4ED5-9ABF-7B6817378A56}"/>
    <cellStyle name="Notas 13 2 3" xfId="2682" xr:uid="{DE3A56FA-03CC-4D1E-B819-87D48DFC4FC2}"/>
    <cellStyle name="Notas 13 2 3 2" xfId="5319" xr:uid="{9BC9DB39-3CD9-4611-B230-B38A0E76A070}"/>
    <cellStyle name="Notas 13 2 3 2 2" xfId="7597" xr:uid="{44DC87D3-E713-4B99-94AF-DE3B1FC3EEF3}"/>
    <cellStyle name="Notas 13 2 3 2 2 2" xfId="22705" xr:uid="{40662CD4-764E-46A4-8D06-52CBB8920401}"/>
    <cellStyle name="Notas 13 2 3 2 3" xfId="20427" xr:uid="{2F3CD92C-78D8-4EA9-90D7-AA996B745E65}"/>
    <cellStyle name="Notas 13 2 3 3" xfId="7403" xr:uid="{585E5942-E9AE-4993-B4C5-196809BC0091}"/>
    <cellStyle name="Notas 13 2 3 3 2" xfId="22511" xr:uid="{9F06B31C-195E-42AA-BD85-C1659CC3E448}"/>
    <cellStyle name="Notas 13 2 3 4" xfId="17790" xr:uid="{CAF80A39-CD39-4A72-A818-4952C1263C70}"/>
    <cellStyle name="Notas 13 2 4" xfId="2985" xr:uid="{B2A29F6C-582F-47D6-A2BD-68CFF4F92C00}"/>
    <cellStyle name="Notas 13 2 4 2" xfId="5622" xr:uid="{5C9175CA-14A9-4FF0-8A6E-3F00DCCF091A}"/>
    <cellStyle name="Notas 13 2 4 2 2" xfId="11933" xr:uid="{A8F0360A-8D59-4874-8EF5-420F7FB42AA5}"/>
    <cellStyle name="Notas 13 2 4 2 2 2" xfId="27041" xr:uid="{2D41304D-0870-4B0D-BDFE-2B6F17578D22}"/>
    <cellStyle name="Notas 13 2 4 2 3" xfId="14996" xr:uid="{509D5AFE-6A74-4632-BA21-779A260E2A04}"/>
    <cellStyle name="Notas 13 2 4 2 3 2" xfId="30104" xr:uid="{AC5A1C62-26A8-41BC-8A74-EFAF22F46431}"/>
    <cellStyle name="Notas 13 2 4 2 4" xfId="20730" xr:uid="{6C24FF44-A088-4F47-830E-F8CD29FE898A}"/>
    <cellStyle name="Notas 13 2 4 3" xfId="9367" xr:uid="{84639D85-C203-43DC-BC43-4A1ACDAD6BD2}"/>
    <cellStyle name="Notas 13 2 4 3 2" xfId="24475" xr:uid="{96511CB4-69F2-4E9B-8A09-6B839DB96BDA}"/>
    <cellStyle name="Notas 13 2 4 4" xfId="14483" xr:uid="{40177622-84D4-48AC-B255-1C4E4D196BB2}"/>
    <cellStyle name="Notas 13 2 4 4 2" xfId="29591" xr:uid="{5DF27104-B48F-4178-8579-2A3C32A904C9}"/>
    <cellStyle name="Notas 13 2 4 5" xfId="18093" xr:uid="{F5AFA584-D85C-4519-9DF4-5CEEFC16B870}"/>
    <cellStyle name="Notas 13 2 5" xfId="3311" xr:uid="{65A15825-2C4A-4245-9F32-CD208D4C9CBD}"/>
    <cellStyle name="Notas 13 2 5 2" xfId="5948" xr:uid="{20A9EB99-7E23-4091-86EA-D0166D09C196}"/>
    <cellStyle name="Notas 13 2 5 2 2" xfId="12259" xr:uid="{59953F02-B59F-4A54-97C3-4423EE2D4851}"/>
    <cellStyle name="Notas 13 2 5 2 2 2" xfId="27367" xr:uid="{919E238A-035D-459E-A18A-46A78EB75164}"/>
    <cellStyle name="Notas 13 2 5 2 3" xfId="7312" xr:uid="{6AA61EEC-2846-4F9B-AED9-682C6DC57A60}"/>
    <cellStyle name="Notas 13 2 5 2 3 2" xfId="22420" xr:uid="{FA945CEE-7AB7-4990-8C64-78B2B3DC54DD}"/>
    <cellStyle name="Notas 13 2 5 2 4" xfId="21056" xr:uid="{7BEF78AC-DEF4-462C-8F3A-D75D929ABAF1}"/>
    <cellStyle name="Notas 13 2 5 3" xfId="9693" xr:uid="{68D52B6B-F946-475F-B6F9-7D5C04C81127}"/>
    <cellStyle name="Notas 13 2 5 3 2" xfId="24801" xr:uid="{FD687C91-5750-4809-B2C7-9AABEDA03B0D}"/>
    <cellStyle name="Notas 13 2 5 4" xfId="15992" xr:uid="{4C123A31-EDC2-4868-87DD-6EC74FF72BC4}"/>
    <cellStyle name="Notas 13 2 5 4 2" xfId="31100" xr:uid="{7938C19F-0CF4-4BF5-B32E-3B6070AA0F97}"/>
    <cellStyle name="Notas 13 2 5 5" xfId="18419" xr:uid="{94942CF5-C36D-4BAC-8E9B-F2CB1F95739A}"/>
    <cellStyle name="Notas 13 2 6" xfId="3617" xr:uid="{237ECEC6-89D0-4C2A-906A-50877797BC92}"/>
    <cellStyle name="Notas 13 2 6 2" xfId="6254" xr:uid="{2EFBF652-B365-4FD9-8749-D28E1E8D3B12}"/>
    <cellStyle name="Notas 13 2 6 2 2" xfId="12565" xr:uid="{BAAB3A0E-EEBB-4197-B799-F011FCC38453}"/>
    <cellStyle name="Notas 13 2 6 2 2 2" xfId="27673" xr:uid="{367A6213-4368-424F-BDA2-CD6FA1A4825D}"/>
    <cellStyle name="Notas 13 2 6 2 3" xfId="8143" xr:uid="{4F6B3E81-A591-475C-9A47-4833B4157AA0}"/>
    <cellStyle name="Notas 13 2 6 2 3 2" xfId="23251" xr:uid="{9954B237-D85B-446B-94E8-245797E74A10}"/>
    <cellStyle name="Notas 13 2 6 2 4" xfId="21362" xr:uid="{464167AB-D6A4-49F4-9F09-07CC1D40DA50}"/>
    <cellStyle name="Notas 13 2 6 3" xfId="9999" xr:uid="{0A9134AF-C0E7-4548-B4AF-32327BAE6390}"/>
    <cellStyle name="Notas 13 2 6 3 2" xfId="25107" xr:uid="{D09A87A3-5AA6-4B08-A3B0-FB9C9C123203}"/>
    <cellStyle name="Notas 13 2 6 4" xfId="16303" xr:uid="{88E63863-0539-4357-995F-1ACE48EFA239}"/>
    <cellStyle name="Notas 13 2 6 4 2" xfId="31411" xr:uid="{2B133846-E2B0-4A85-940E-25D2E494344D}"/>
    <cellStyle name="Notas 13 2 6 5" xfId="18725" xr:uid="{C04B8F04-6A49-46B3-AC7A-BE77BEC0AE3C}"/>
    <cellStyle name="Notas 13 2 7" xfId="3978" xr:uid="{6D43F3BC-D126-48E2-87D6-0DA04A3C86E8}"/>
    <cellStyle name="Notas 13 2 7 2" xfId="6615" xr:uid="{D79135E9-993E-4807-BF5F-F4ADFBC54F65}"/>
    <cellStyle name="Notas 13 2 7 2 2" xfId="12926" xr:uid="{D8621128-00EB-4F3B-A244-157D96D217DE}"/>
    <cellStyle name="Notas 13 2 7 2 2 2" xfId="28034" xr:uid="{485BC02B-96E2-4B27-B4CF-7BC6E66BD2B1}"/>
    <cellStyle name="Notas 13 2 7 2 3" xfId="16616" xr:uid="{FEC94C12-87FD-4F49-B632-C1C720872D0F}"/>
    <cellStyle name="Notas 13 2 7 2 3 2" xfId="31724" xr:uid="{B917182E-6D51-4C0E-940A-05F367EC8AD2}"/>
    <cellStyle name="Notas 13 2 7 2 4" xfId="21723" xr:uid="{1C6F3241-D58B-44F5-A3EA-248F0F5FB0AC}"/>
    <cellStyle name="Notas 13 2 7 3" xfId="10360" xr:uid="{02E4994A-07A4-4EB7-9B4F-8B5C9FB0188D}"/>
    <cellStyle name="Notas 13 2 7 3 2" xfId="25468" xr:uid="{07F48889-718A-4658-BD2A-559710890A5D}"/>
    <cellStyle name="Notas 13 2 7 4" xfId="8002" xr:uid="{3F3733C0-0933-4546-864C-B539A1082C46}"/>
    <cellStyle name="Notas 13 2 7 4 2" xfId="23110" xr:uid="{69FEE6E0-6809-4CF8-B39B-63BEBDBCF483}"/>
    <cellStyle name="Notas 13 2 7 5" xfId="19086" xr:uid="{7F32453B-20C1-4957-AD81-4989B8E2B596}"/>
    <cellStyle name="Notas 13 2 8" xfId="4543" xr:uid="{E13E9CFA-36C1-4900-B378-97629B0347F5}"/>
    <cellStyle name="Notas 13 2 8 2" xfId="10925" xr:uid="{5165C6C9-50BA-4F4D-938F-0E3E8DA830AF}"/>
    <cellStyle name="Notas 13 2 8 2 2" xfId="26033" xr:uid="{A5E0692C-3A93-4369-A8BE-8D19376E1FB7}"/>
    <cellStyle name="Notas 13 2 8 3" xfId="7635" xr:uid="{32B3C608-CBE3-439C-A09A-D86397184E0D}"/>
    <cellStyle name="Notas 13 2 8 3 2" xfId="22743" xr:uid="{4E6DABCE-7BA2-49BC-93F6-7E5E88FE0B25}"/>
    <cellStyle name="Notas 13 2 8 4" xfId="19651" xr:uid="{4189B89D-0F4E-42D5-811F-2C14082FE041}"/>
    <cellStyle name="Notas 13 2 9" xfId="8407" xr:uid="{29FF2DA1-A08D-4BA5-AAA3-4BFD9402AF5E}"/>
    <cellStyle name="Notas 13 2 9 2" xfId="23515" xr:uid="{C587D8BF-4732-4B4A-A9A1-0454E3E501AC}"/>
    <cellStyle name="Notas 13 3" xfId="1893" xr:uid="{F97266BB-BE6E-45F1-9B53-FED32CAB89E1}"/>
    <cellStyle name="Notas 13 3 10" xfId="8394" xr:uid="{935FF37B-E338-40A9-A082-CFFDB2C2694F}"/>
    <cellStyle name="Notas 13 3 10 2" xfId="23502" xr:uid="{082E6154-FD90-46E3-B020-8C462F39E3F0}"/>
    <cellStyle name="Notas 13 3 11" xfId="9176" xr:uid="{F3A099BA-1277-42D2-BDFA-C0F42D71102D}"/>
    <cellStyle name="Notas 13 3 11 2" xfId="24284" xr:uid="{EBFFD26D-0F05-4631-84E9-F040289E3A5B}"/>
    <cellStyle name="Notas 13 3 12" xfId="7608" xr:uid="{569273AA-FD37-4C5D-92F6-B8255972F8B9}"/>
    <cellStyle name="Notas 13 3 12 2" xfId="22716" xr:uid="{DA77F231-B7CA-4329-8FD5-A7DC070177B0}"/>
    <cellStyle name="Notas 13 3 13" xfId="17118" xr:uid="{FDBBB406-2D39-4337-9538-B9952DB9DD8B}"/>
    <cellStyle name="Notas 13 3 2" xfId="2453" xr:uid="{96967C2C-0C79-4211-BC16-F990C723F5C7}"/>
    <cellStyle name="Notas 13 3 2 2" xfId="5090" xr:uid="{CA560CC7-2C40-4E62-A06E-1C9936A0AB41}"/>
    <cellStyle name="Notas 13 3 2 2 2" xfId="11454" xr:uid="{12362452-1ECD-4023-8238-9A234B598047}"/>
    <cellStyle name="Notas 13 3 2 2 2 2" xfId="26562" xr:uid="{99FB015D-B56D-4FCB-9F42-516B16698F92}"/>
    <cellStyle name="Notas 13 3 2 2 3" xfId="15472" xr:uid="{094B2EE4-B073-4B03-84FC-3B68FC13585D}"/>
    <cellStyle name="Notas 13 3 2 2 3 2" xfId="30580" xr:uid="{F1788AE9-B50A-45F7-9B0C-9FE0BBEE8393}"/>
    <cellStyle name="Notas 13 3 2 2 4" xfId="20198" xr:uid="{C5BF7D20-4CB2-4F90-AD8D-E47A78270C1A}"/>
    <cellStyle name="Notas 13 3 2 3" xfId="8920" xr:uid="{72B84C88-82F3-43AE-A89A-83F05ADE3031}"/>
    <cellStyle name="Notas 13 3 2 3 2" xfId="24028" xr:uid="{29375A89-1900-48E1-8C82-41F911AF4BC4}"/>
    <cellStyle name="Notas 13 3 2 4" xfId="16270" xr:uid="{85B88B86-A67F-4900-B19A-11D144E809E9}"/>
    <cellStyle name="Notas 13 3 2 4 2" xfId="31378" xr:uid="{8FAA556D-A3E7-44EE-8FD9-FCA07E24124D}"/>
    <cellStyle name="Notas 13 3 2 5" xfId="8736" xr:uid="{CF2A805B-E603-4FF8-9D73-E6B3243FB010}"/>
    <cellStyle name="Notas 13 3 2 5 2" xfId="23844" xr:uid="{84D3974E-E594-42D6-AE2B-9B65FCC97AE2}"/>
    <cellStyle name="Notas 13 3 2 6" xfId="17627" xr:uid="{E2BB7E8B-1F81-4090-A971-77F9EADC5995}"/>
    <cellStyle name="Notas 13 3 3" xfId="2669" xr:uid="{D81D45D6-E60D-4493-8BB6-69E571210FA9}"/>
    <cellStyle name="Notas 13 3 3 2" xfId="5306" xr:uid="{16D4B0ED-8C18-4125-A47E-DFC20E98F942}"/>
    <cellStyle name="Notas 13 3 3 2 2" xfId="15139" xr:uid="{6391F201-1B99-4FD5-8EBE-748D23CBEA97}"/>
    <cellStyle name="Notas 13 3 3 2 2 2" xfId="30247" xr:uid="{676AF8DC-5B25-4FA3-9FBB-0661DBF69256}"/>
    <cellStyle name="Notas 13 3 3 2 3" xfId="20414" xr:uid="{B2944546-7FCC-43B6-A219-ABFCFC22E53D}"/>
    <cellStyle name="Notas 13 3 3 3" xfId="15882" xr:uid="{189581D9-C926-4941-A61D-CF0E0D6AF968}"/>
    <cellStyle name="Notas 13 3 3 3 2" xfId="30990" xr:uid="{44837831-B819-479D-86F8-C0FA93E2870D}"/>
    <cellStyle name="Notas 13 3 3 4" xfId="17777" xr:uid="{9BF2C282-91BE-4385-B90C-EC7CD0490E46}"/>
    <cellStyle name="Notas 13 3 4" xfId="2972" xr:uid="{33FDAD44-9AE5-4D59-8DC0-3B125A70B01B}"/>
    <cellStyle name="Notas 13 3 4 2" xfId="5609" xr:uid="{35BB9946-1520-472C-8C23-7138CA63F134}"/>
    <cellStyle name="Notas 13 3 4 2 2" xfId="11920" xr:uid="{DF07020D-DC8B-4C77-A688-78E01590A929}"/>
    <cellStyle name="Notas 13 3 4 2 2 2" xfId="27028" xr:uid="{105CDEC5-66C6-4297-B699-5E7FACD1FE00}"/>
    <cellStyle name="Notas 13 3 4 2 3" xfId="16207" xr:uid="{B6CD4B44-038A-40F4-A5C7-3B9A8C8DAA45}"/>
    <cellStyle name="Notas 13 3 4 2 3 2" xfId="31315" xr:uid="{2673594C-BB96-42C5-8414-2C8CAA49C7D7}"/>
    <cellStyle name="Notas 13 3 4 2 4" xfId="20717" xr:uid="{9CDEE895-D189-4C8B-AC69-381858CABACE}"/>
    <cellStyle name="Notas 13 3 4 3" xfId="9354" xr:uid="{F66C9CA7-923E-46E5-8BD6-8A06E096AB43}"/>
    <cellStyle name="Notas 13 3 4 3 2" xfId="24462" xr:uid="{E6C80755-A161-4CC8-989E-E7533676BDF7}"/>
    <cellStyle name="Notas 13 3 4 4" xfId="15765" xr:uid="{73667EAA-85F7-45AC-816F-D5A9594FC4B7}"/>
    <cellStyle name="Notas 13 3 4 4 2" xfId="30873" xr:uid="{64078CDB-F3C1-4857-B612-2F11C90CC774}"/>
    <cellStyle name="Notas 13 3 4 5" xfId="18080" xr:uid="{BA69895D-D7BB-41FA-BD6F-F9E306E6D3F0}"/>
    <cellStyle name="Notas 13 3 5" xfId="3298" xr:uid="{0C3E7E4E-0C11-4770-A658-AC4282FC3F73}"/>
    <cellStyle name="Notas 13 3 5 2" xfId="5935" xr:uid="{8FF7DE10-664E-473D-9C8B-C77258132D3A}"/>
    <cellStyle name="Notas 13 3 5 2 2" xfId="12246" xr:uid="{6977D21B-4DB6-4E19-9443-B5CE3188B250}"/>
    <cellStyle name="Notas 13 3 5 2 2 2" xfId="27354" xr:uid="{152D4870-61B0-46F9-AF2D-188183D327C2}"/>
    <cellStyle name="Notas 13 3 5 2 3" xfId="8059" xr:uid="{8100A247-1716-4CD5-B06F-4C62F90D3E47}"/>
    <cellStyle name="Notas 13 3 5 2 3 2" xfId="23167" xr:uid="{DF551AE2-7BAF-420F-A382-76A57B056F4A}"/>
    <cellStyle name="Notas 13 3 5 2 4" xfId="21043" xr:uid="{4C363E2B-E2E2-4BFB-93A5-5396A60366D3}"/>
    <cellStyle name="Notas 13 3 5 3" xfId="9680" xr:uid="{72C5B66E-D693-4A4F-8BB6-661F1B1C7AAA}"/>
    <cellStyle name="Notas 13 3 5 3 2" xfId="24788" xr:uid="{75413254-906B-40B3-886E-162AC9288431}"/>
    <cellStyle name="Notas 13 3 5 4" xfId="14872" xr:uid="{ECA57094-6078-4237-A1A7-66B7601FFFFF}"/>
    <cellStyle name="Notas 13 3 5 4 2" xfId="29980" xr:uid="{1166ECBC-C7AB-4D5B-8F38-FB7B90F0733C}"/>
    <cellStyle name="Notas 13 3 5 5" xfId="18406" xr:uid="{1572CC0F-3EE6-4935-814A-323D24DE05E0}"/>
    <cellStyle name="Notas 13 3 6" xfId="3604" xr:uid="{71D0ACD2-B555-4799-9AB6-AF82C97F5A5E}"/>
    <cellStyle name="Notas 13 3 6 2" xfId="6241" xr:uid="{67F3A40E-2E56-4115-8E38-A1BA6627B734}"/>
    <cellStyle name="Notas 13 3 6 2 2" xfId="12552" xr:uid="{39D7137A-B25C-471D-9693-FC5EEB94E30C}"/>
    <cellStyle name="Notas 13 3 6 2 2 2" xfId="27660" xr:uid="{70F36345-28D3-4F6A-8BF7-7D5DCD881A8E}"/>
    <cellStyle name="Notas 13 3 6 2 3" xfId="15419" xr:uid="{8248B9F4-71D8-478A-9634-C4EDB4A5416D}"/>
    <cellStyle name="Notas 13 3 6 2 3 2" xfId="30527" xr:uid="{FB8A4688-7818-4289-B418-704C9591E3D8}"/>
    <cellStyle name="Notas 13 3 6 2 4" xfId="21349" xr:uid="{D3074184-B9C3-46FD-9CC6-61712E665F49}"/>
    <cellStyle name="Notas 13 3 6 3" xfId="9986" xr:uid="{9D2501D1-D101-4E63-BEFF-BADF50C739E5}"/>
    <cellStyle name="Notas 13 3 6 3 2" xfId="25094" xr:uid="{4A36C50F-0FD2-4E58-B730-A398554AC8B3}"/>
    <cellStyle name="Notas 13 3 6 4" xfId="14519" xr:uid="{B39A142A-2319-4CFA-9F28-08E1CEA4DACD}"/>
    <cellStyle name="Notas 13 3 6 4 2" xfId="29627" xr:uid="{48635A26-AD48-4051-949E-3EDAC210177E}"/>
    <cellStyle name="Notas 13 3 6 5" xfId="18712" xr:uid="{99999A68-9B75-4EB5-9E38-2A0693378E57}"/>
    <cellStyle name="Notas 13 3 7" xfId="3965" xr:uid="{90C8BC02-3481-4439-8752-0B41F45B66C5}"/>
    <cellStyle name="Notas 13 3 7 2" xfId="6602" xr:uid="{2A5D55B9-59B5-422A-BE42-D74A217F95F0}"/>
    <cellStyle name="Notas 13 3 7 2 2" xfId="12913" xr:uid="{F6801376-0661-4F15-A864-A2EB245DBF01}"/>
    <cellStyle name="Notas 13 3 7 2 2 2" xfId="28021" xr:uid="{E95BC091-CA9B-4F15-820F-61A6ECCBD9B3}"/>
    <cellStyle name="Notas 13 3 7 2 3" xfId="16603" xr:uid="{A805F334-8178-4FD9-84B0-95C54CBF2E18}"/>
    <cellStyle name="Notas 13 3 7 2 3 2" xfId="31711" xr:uid="{0AC1B219-093E-4FD8-8EB4-F3AC9F938CA3}"/>
    <cellStyle name="Notas 13 3 7 2 4" xfId="21710" xr:uid="{9D604148-3C56-4954-8CE4-87AB61341889}"/>
    <cellStyle name="Notas 13 3 7 3" xfId="10347" xr:uid="{0DD26FFB-7A05-4312-8895-735E2AE38251}"/>
    <cellStyle name="Notas 13 3 7 3 2" xfId="25455" xr:uid="{FFB579E0-CB74-4332-8D38-EF7283D75D7E}"/>
    <cellStyle name="Notas 13 3 7 4" xfId="16028" xr:uid="{CE408CCF-F6AC-45F6-BC1C-9A05D7B39D2F}"/>
    <cellStyle name="Notas 13 3 7 4 2" xfId="31136" xr:uid="{571BE34C-242F-4C33-AC11-AC452719C30F}"/>
    <cellStyle name="Notas 13 3 7 5" xfId="19073" xr:uid="{346DE614-0A6D-4D5D-8264-FA3810893CB8}"/>
    <cellStyle name="Notas 13 3 8" xfId="4297" xr:uid="{A4DFCC31-88B4-4D9F-BD7F-4A8325A43EAE}"/>
    <cellStyle name="Notas 13 3 8 2" xfId="6934" xr:uid="{C6017F8E-E01A-44FB-BE84-61D87944861D}"/>
    <cellStyle name="Notas 13 3 8 2 2" xfId="13245" xr:uid="{0697B1FF-C911-4899-A3FB-60BE9D9E4201}"/>
    <cellStyle name="Notas 13 3 8 2 2 2" xfId="28353" xr:uid="{FA399AF1-358A-4C49-9BD5-9F0FA9DFD6A0}"/>
    <cellStyle name="Notas 13 3 8 2 3" xfId="16909" xr:uid="{6603C203-4D05-4427-B00F-C503B93209C7}"/>
    <cellStyle name="Notas 13 3 8 2 3 2" xfId="32017" xr:uid="{DD699A91-4F49-4CE4-8531-160DE3A07BF8}"/>
    <cellStyle name="Notas 13 3 8 2 4" xfId="22042" xr:uid="{E656122B-C36B-4FB0-96BE-A80B1BD3E0FB}"/>
    <cellStyle name="Notas 13 3 8 3" xfId="10679" xr:uid="{7C3DA54D-2979-4AC1-B182-6524E6B8ECC7}"/>
    <cellStyle name="Notas 13 3 8 3 2" xfId="25787" xr:uid="{95F67DD4-9A58-40AF-83C0-A1A9E6B988CB}"/>
    <cellStyle name="Notas 13 3 8 4" xfId="14333" xr:uid="{9E61E059-467C-469A-9A9B-A56C67913BC3}"/>
    <cellStyle name="Notas 13 3 8 4 2" xfId="29441" xr:uid="{6557D7B9-C429-4B65-9E58-C5892C3777B0}"/>
    <cellStyle name="Notas 13 3 8 5" xfId="19405" xr:uid="{F9180EB5-2724-4C87-BC73-DD7DCFE65CF8}"/>
    <cellStyle name="Notas 13 3 9" xfId="4530" xr:uid="{4CDA31EA-DC49-473B-8CDC-8FA7268CADAA}"/>
    <cellStyle name="Notas 13 3 9 2" xfId="10912" xr:uid="{53782D61-4C9D-45B0-B8FD-39B3B1AA1F83}"/>
    <cellStyle name="Notas 13 3 9 2 2" xfId="26020" xr:uid="{35393C7C-DDB9-41E3-9CCA-073A6B5BF36D}"/>
    <cellStyle name="Notas 13 3 9 3" xfId="15679" xr:uid="{25E037D9-8E20-4CFF-B772-E31B6445C133}"/>
    <cellStyle name="Notas 13 3 9 3 2" xfId="30787" xr:uid="{5ABF1900-FFB7-494D-A595-000307EB1A46}"/>
    <cellStyle name="Notas 13 3 9 4" xfId="19638" xr:uid="{B126CD01-51F1-4127-B2A3-93D06785784C}"/>
    <cellStyle name="Notas 13 4" xfId="2103" xr:uid="{E2563713-D884-47DF-9E8C-6801AD08C748}"/>
    <cellStyle name="Notas 13 4 10" xfId="8601" xr:uid="{FF1004E2-44A0-4A89-BCC8-FBBCBAA7ADA0}"/>
    <cellStyle name="Notas 13 4 10 2" xfId="23709" xr:uid="{F54D1D23-3845-44DE-8A15-3FE7FE3881E0}"/>
    <cellStyle name="Notas 13 4 11" xfId="14496" xr:uid="{DA5D0B55-C723-4220-981A-DD5F1E3030B6}"/>
    <cellStyle name="Notas 13 4 11 2" xfId="29604" xr:uid="{09690F12-5D1A-4BAD-9E2A-5991A7A444D3}"/>
    <cellStyle name="Notas 13 4 12" xfId="7658" xr:uid="{359E17A7-DD70-4EC7-8E24-222ED11CD07F}"/>
    <cellStyle name="Notas 13 4 12 2" xfId="22766" xr:uid="{DEB19B3D-2DA4-4EC0-BD62-515A14F79CCE}"/>
    <cellStyle name="Notas 13 4 13" xfId="17328" xr:uid="{5BFA7A5A-214C-41B3-9CB5-24A87F6A1956}"/>
    <cellStyle name="Notas 13 4 2" xfId="2593" xr:uid="{8C148CC2-3E62-433E-BFCC-6A4694D9B00E}"/>
    <cellStyle name="Notas 13 4 2 2" xfId="5230" xr:uid="{A8964833-F8BA-44E3-BD38-7973816DC0E3}"/>
    <cellStyle name="Notas 13 4 2 2 2" xfId="11594" xr:uid="{2690AB9D-E59C-4718-AC5D-DC99EBF73944}"/>
    <cellStyle name="Notas 13 4 2 2 2 2" xfId="26702" xr:uid="{B0A240F2-089B-4D9B-9A94-8E5F86B229CE}"/>
    <cellStyle name="Notas 13 4 2 2 3" xfId="13962" xr:uid="{F08C61FD-D990-433C-B52F-F25A86800643}"/>
    <cellStyle name="Notas 13 4 2 2 3 2" xfId="29070" xr:uid="{AD3EC74B-AEE5-40C8-8E82-C962538BC984}"/>
    <cellStyle name="Notas 13 4 2 2 4" xfId="20338" xr:uid="{96012CBD-D04F-4943-8CA7-0EE93F098827}"/>
    <cellStyle name="Notas 13 4 2 3" xfId="9060" xr:uid="{AEFD30BF-FAF9-436F-8D4E-3CFEDF2DC188}"/>
    <cellStyle name="Notas 13 4 2 3 2" xfId="24168" xr:uid="{D41C0776-CE68-4C83-BF4B-C22870C8AA59}"/>
    <cellStyle name="Notas 13 4 2 4" xfId="8204" xr:uid="{59423E93-4F94-4E1B-82EB-32B114D3E604}"/>
    <cellStyle name="Notas 13 4 2 4 2" xfId="23312" xr:uid="{15EDAD77-54A5-4202-B27E-D829F78E1D35}"/>
    <cellStyle name="Notas 13 4 2 5" xfId="7953" xr:uid="{9E559C04-0CCF-42C7-B009-0BE70768C069}"/>
    <cellStyle name="Notas 13 4 2 5 2" xfId="23061" xr:uid="{C6919743-83E3-4D10-9E16-E46D2D7599FA}"/>
    <cellStyle name="Notas 13 4 2 6" xfId="17701" xr:uid="{2D69E9E3-D308-43F7-B9BD-13BB5ED6502E}"/>
    <cellStyle name="Notas 13 4 3" xfId="2858" xr:uid="{F22AC511-C313-457F-A8D2-D162ADFCA008}"/>
    <cellStyle name="Notas 13 4 3 2" xfId="5495" xr:uid="{D1C05CD2-F343-4F6D-AFA2-F0E91EAD19C2}"/>
    <cellStyle name="Notas 13 4 3 2 2" xfId="13621" xr:uid="{804D5284-AE6A-4D2E-B4E5-6777B8E71DAE}"/>
    <cellStyle name="Notas 13 4 3 2 2 2" xfId="28729" xr:uid="{66CDEDB9-B969-453C-8308-EA1864A8F148}"/>
    <cellStyle name="Notas 13 4 3 2 3" xfId="20603" xr:uid="{4B49694F-FDCD-41D5-B261-41385E1BC439}"/>
    <cellStyle name="Notas 13 4 3 3" xfId="13777" xr:uid="{028882B6-D0A8-4682-B453-16DF023ED8E9}"/>
    <cellStyle name="Notas 13 4 3 3 2" xfId="28885" xr:uid="{45D71920-30EA-4E59-91B1-0439C5568848}"/>
    <cellStyle name="Notas 13 4 3 4" xfId="17966" xr:uid="{8451298A-EC03-4941-B3C4-7555B4CA2FBD}"/>
    <cellStyle name="Notas 13 4 4" xfId="3161" xr:uid="{8BD9D121-4F89-48CB-A965-39DB2A4F4A2A}"/>
    <cellStyle name="Notas 13 4 4 2" xfId="5798" xr:uid="{F6B3A47B-1716-4027-904A-A55F40256971}"/>
    <cellStyle name="Notas 13 4 4 2 2" xfId="12109" xr:uid="{31398F98-B1D9-4CE7-8FFD-B8F1D28BC568}"/>
    <cellStyle name="Notas 13 4 4 2 2 2" xfId="27217" xr:uid="{4F918213-CFDF-4F35-B2FA-4B018149F952}"/>
    <cellStyle name="Notas 13 4 4 2 3" xfId="14913" xr:uid="{D4D94B2B-2E37-4A93-BE43-F7F948BD7302}"/>
    <cellStyle name="Notas 13 4 4 2 3 2" xfId="30021" xr:uid="{2B8418D2-F87C-4705-8CCB-B42A5E3E1A07}"/>
    <cellStyle name="Notas 13 4 4 2 4" xfId="20906" xr:uid="{B7D1B195-2074-4D41-A4BF-2ADF937A2DBB}"/>
    <cellStyle name="Notas 13 4 4 3" xfId="9543" xr:uid="{EB00A3F3-D191-4A19-9D10-93D802F2A8B5}"/>
    <cellStyle name="Notas 13 4 4 3 2" xfId="24651" xr:uid="{DC2A74F5-4916-4423-B8D4-6B726B5FD05D}"/>
    <cellStyle name="Notas 13 4 4 4" xfId="14906" xr:uid="{92856BCE-3093-4E4C-9243-F4BCD62CF261}"/>
    <cellStyle name="Notas 13 4 4 4 2" xfId="30014" xr:uid="{F8B94C73-29F6-4D2C-B624-7819192B9CFB}"/>
    <cellStyle name="Notas 13 4 4 5" xfId="18269" xr:uid="{00B827B3-F655-4344-8CD9-076A5F004A65}"/>
    <cellStyle name="Notas 13 4 5" xfId="3487" xr:uid="{9ACB8A56-325D-46A8-A4B7-DEF8A6D788E6}"/>
    <cellStyle name="Notas 13 4 5 2" xfId="6124" xr:uid="{B0B3E59B-0C32-4D5E-B278-E90187A89CFF}"/>
    <cellStyle name="Notas 13 4 5 2 2" xfId="12435" xr:uid="{31BD5972-393E-4E7D-9087-EAD6CCE5A4B8}"/>
    <cellStyle name="Notas 13 4 5 2 2 2" xfId="27543" xr:uid="{09C25F88-0EB9-43F8-867A-1401CB92FA44}"/>
    <cellStyle name="Notas 13 4 5 2 3" xfId="9141" xr:uid="{A33251B6-4F3C-4EC4-8E2E-19752760B1A9}"/>
    <cellStyle name="Notas 13 4 5 2 3 2" xfId="24249" xr:uid="{49B53FD8-2BCA-46FC-9596-B3F85315ACA3}"/>
    <cellStyle name="Notas 13 4 5 2 4" xfId="21232" xr:uid="{772EE8E2-5C39-469C-A9FC-282B402BECDB}"/>
    <cellStyle name="Notas 13 4 5 3" xfId="9869" xr:uid="{6AC1FF59-0D65-460C-9EFF-37C0480ACAE0}"/>
    <cellStyle name="Notas 13 4 5 3 2" xfId="24977" xr:uid="{9243D2B5-7C3D-4C41-BB02-9870D2CA2944}"/>
    <cellStyle name="Notas 13 4 5 4" xfId="14346" xr:uid="{80B7C4DC-DC94-48F4-881A-D1944E8D8544}"/>
    <cellStyle name="Notas 13 4 5 4 2" xfId="29454" xr:uid="{19E24363-A03A-4444-9CC4-28C87CE34D3D}"/>
    <cellStyle name="Notas 13 4 5 5" xfId="18595" xr:uid="{75635367-7113-466F-918C-B50DEE519964}"/>
    <cellStyle name="Notas 13 4 6" xfId="3793" xr:uid="{189449E0-7B50-43A9-9192-A29AC66F4B1C}"/>
    <cellStyle name="Notas 13 4 6 2" xfId="6430" xr:uid="{719C191D-8BB1-452A-A323-86BE73E63ABD}"/>
    <cellStyle name="Notas 13 4 6 2 2" xfId="12741" xr:uid="{02C604E1-C090-4422-8493-E833AF704C63}"/>
    <cellStyle name="Notas 13 4 6 2 2 2" xfId="27849" xr:uid="{67DEE5FA-E9C0-47EC-9FEE-5EC921AB327A}"/>
    <cellStyle name="Notas 13 4 6 2 3" xfId="13633" xr:uid="{A7359D9B-0B81-4F3A-BE90-A39FFAF1828F}"/>
    <cellStyle name="Notas 13 4 6 2 3 2" xfId="28741" xr:uid="{8B35D609-7AEB-43C0-8ACA-F70C150BE5FF}"/>
    <cellStyle name="Notas 13 4 6 2 4" xfId="21538" xr:uid="{ABD51935-6C0F-487C-B80D-E37298C28935}"/>
    <cellStyle name="Notas 13 4 6 3" xfId="10175" xr:uid="{4E9CFB7E-EA26-41E3-AAEE-9DFBB59A003E}"/>
    <cellStyle name="Notas 13 4 6 3 2" xfId="25283" xr:uid="{49B559D8-1F2F-4640-8F76-C4A3736BFD46}"/>
    <cellStyle name="Notas 13 4 6 4" xfId="15049" xr:uid="{58AA219B-8119-4925-A1C4-E0CCE8E3B5F2}"/>
    <cellStyle name="Notas 13 4 6 4 2" xfId="30157" xr:uid="{5092B39D-CBB5-418C-AFB8-3EBE0F7F4C61}"/>
    <cellStyle name="Notas 13 4 6 5" xfId="18901" xr:uid="{84D532F6-E4EB-4EE4-A6B0-91A9B96E6B54}"/>
    <cellStyle name="Notas 13 4 7" xfId="4175" xr:uid="{2368C615-BC9B-4006-B281-FF1FF76E1153}"/>
    <cellStyle name="Notas 13 4 7 2" xfId="6812" xr:uid="{14732D61-706B-4D1B-9BE0-68644552FC77}"/>
    <cellStyle name="Notas 13 4 7 2 2" xfId="13123" xr:uid="{ED9FDC63-DCB7-4096-8B01-B52D35B8B9AA}"/>
    <cellStyle name="Notas 13 4 7 2 2 2" xfId="28231" xr:uid="{9E18ECBA-D3A2-4872-B077-9D22BF35A35E}"/>
    <cellStyle name="Notas 13 4 7 2 3" xfId="16792" xr:uid="{D3D31FE2-18CD-4D07-999F-BFC769CA0E69}"/>
    <cellStyle name="Notas 13 4 7 2 3 2" xfId="31900" xr:uid="{777675B1-ABD6-4380-93B7-2AB47DC7A25B}"/>
    <cellStyle name="Notas 13 4 7 2 4" xfId="21920" xr:uid="{1D8C7561-1C90-4702-8295-F8E4C4D677F4}"/>
    <cellStyle name="Notas 13 4 7 3" xfId="10557" xr:uid="{ACFFFDFD-A3C9-4FFF-BD53-916A4D429480}"/>
    <cellStyle name="Notas 13 4 7 3 2" xfId="25665" xr:uid="{1EB41665-34A3-4C7B-B449-E49C1752B150}"/>
    <cellStyle name="Notas 13 4 7 4" xfId="7584" xr:uid="{5BC92B8D-62CE-4E92-8A91-1EF693C1F04B}"/>
    <cellStyle name="Notas 13 4 7 4 2" xfId="22692" xr:uid="{BBD5E139-5C35-4B97-928F-58143A80CA31}"/>
    <cellStyle name="Notas 13 4 7 5" xfId="19283" xr:uid="{2E71F4E5-79A9-4EE5-B860-A397F88B0D26}"/>
    <cellStyle name="Notas 13 4 8" xfId="4382" xr:uid="{1854B30B-6A6E-4999-BE66-3061CA1293E4}"/>
    <cellStyle name="Notas 13 4 8 2" xfId="7019" xr:uid="{47958644-3404-4416-BF2F-EC3679DEFBE3}"/>
    <cellStyle name="Notas 13 4 8 2 2" xfId="13330" xr:uid="{64C16BDA-611D-4049-8A01-DD2ACC3C7A10}"/>
    <cellStyle name="Notas 13 4 8 2 2 2" xfId="28438" xr:uid="{9CCB077D-CA87-46D2-BA23-FC19B3B6421C}"/>
    <cellStyle name="Notas 13 4 8 2 3" xfId="16994" xr:uid="{6096972E-A14B-4FF0-A11F-7EAA1880A6F3}"/>
    <cellStyle name="Notas 13 4 8 2 3 2" xfId="32102" xr:uid="{B545A720-B483-4F01-8B6D-EF87B666FF13}"/>
    <cellStyle name="Notas 13 4 8 2 4" xfId="22127" xr:uid="{24D420F6-CAA9-4502-A3E5-29191ADB66D7}"/>
    <cellStyle name="Notas 13 4 8 3" xfId="10764" xr:uid="{281CA1C1-3469-46AD-99A7-B3012740C872}"/>
    <cellStyle name="Notas 13 4 8 3 2" xfId="25872" xr:uid="{98345F38-C04E-4B6B-9C67-3EA714E77913}"/>
    <cellStyle name="Notas 13 4 8 4" xfId="15938" xr:uid="{C4D85EBF-743E-4F47-B52D-C0B8EDEEDE02}"/>
    <cellStyle name="Notas 13 4 8 4 2" xfId="31046" xr:uid="{6FE9D4BA-21D0-4058-8A5D-542B86654306}"/>
    <cellStyle name="Notas 13 4 8 5" xfId="19490" xr:uid="{DC2C0EDE-6E5B-44AC-8AD2-30C15B6A59C2}"/>
    <cellStyle name="Notas 13 4 9" xfId="4740" xr:uid="{63277FC4-99BC-4634-B897-F79A2F92D63E}"/>
    <cellStyle name="Notas 13 4 9 2" xfId="11122" xr:uid="{8787AE40-1842-4D9B-B08A-5A908B107B73}"/>
    <cellStyle name="Notas 13 4 9 2 2" xfId="26230" xr:uid="{C9D99581-7551-4CF3-BB9A-A37A8A7B5631}"/>
    <cellStyle name="Notas 13 4 9 3" xfId="16361" xr:uid="{8503A776-128C-4A89-8CC6-1DD48845973F}"/>
    <cellStyle name="Notas 13 4 9 3 2" xfId="31469" xr:uid="{E7360D2C-9F58-455F-BA44-26B2759778D2}"/>
    <cellStyle name="Notas 13 4 9 4" xfId="19848" xr:uid="{0B293D4E-050E-4F94-979D-998F652DA146}"/>
    <cellStyle name="Notas 13 5" xfId="2021" xr:uid="{E5A4B0C4-3002-4665-B50D-D731E512232F}"/>
    <cellStyle name="Notas 13 5 10" xfId="7708" xr:uid="{786509B3-08B9-4752-A3D9-D2D7C7D5DD57}"/>
    <cellStyle name="Notas 13 5 10 2" xfId="22816" xr:uid="{8D8836A2-CCEC-4023-B7F5-0AC1A880EC56}"/>
    <cellStyle name="Notas 13 5 11" xfId="7855" xr:uid="{D5F9E9FD-E5AC-447E-BFD3-7A43F0024F7A}"/>
    <cellStyle name="Notas 13 5 11 2" xfId="22963" xr:uid="{5BCAC807-1617-44F3-985D-8F49EE901AA5}"/>
    <cellStyle name="Notas 13 5 12" xfId="17246" xr:uid="{A2BC64E5-0F78-4445-94D0-91C0D90D09F8}"/>
    <cellStyle name="Notas 13 5 2" xfId="2783" xr:uid="{6CE0AACC-5FF3-4360-8838-427868D25432}"/>
    <cellStyle name="Notas 13 5 2 2" xfId="5420" xr:uid="{DEF28675-55CB-4314-B478-B5D895E1C252}"/>
    <cellStyle name="Notas 13 5 2 2 2" xfId="14320" xr:uid="{DD2CD8D8-FF58-41B7-AC31-5A95715867C9}"/>
    <cellStyle name="Notas 13 5 2 2 2 2" xfId="29428" xr:uid="{03C6BBF5-5474-40EA-B9D3-3E802E49BD6C}"/>
    <cellStyle name="Notas 13 5 2 2 3" xfId="20528" xr:uid="{EF88E8C2-5C13-4683-98AD-2C61B522B07D}"/>
    <cellStyle name="Notas 13 5 2 3" xfId="7344" xr:uid="{6252EBC2-6805-4307-8B62-74CDB28C577A}"/>
    <cellStyle name="Notas 13 5 2 3 2" xfId="22452" xr:uid="{D46E0491-B252-424D-83AB-43640C5B9D0C}"/>
    <cellStyle name="Notas 13 5 2 4" xfId="17891" xr:uid="{9DE9300C-DCF8-49B3-B2B5-08108C62ACF8}"/>
    <cellStyle name="Notas 13 5 3" xfId="3086" xr:uid="{8D5E662C-7A67-4043-A936-ED2ED13834DC}"/>
    <cellStyle name="Notas 13 5 3 2" xfId="5723" xr:uid="{6D638C05-1A57-47A4-9BFD-885A2F135E86}"/>
    <cellStyle name="Notas 13 5 3 2 2" xfId="12034" xr:uid="{FA6FBA1E-379F-4476-84DA-5602B58016A0}"/>
    <cellStyle name="Notas 13 5 3 2 2 2" xfId="27142" xr:uid="{A299D691-495F-46A0-A671-AAD4B894236D}"/>
    <cellStyle name="Notas 13 5 3 2 3" xfId="15885" xr:uid="{B7ECD034-9954-4FF4-AA5F-9ED008416AE6}"/>
    <cellStyle name="Notas 13 5 3 2 3 2" xfId="30993" xr:uid="{06281804-A801-4581-94C6-72FD5540082C}"/>
    <cellStyle name="Notas 13 5 3 2 4" xfId="20831" xr:uid="{75E3D42D-E9A0-46E5-8444-0A4042ECA9EA}"/>
    <cellStyle name="Notas 13 5 3 3" xfId="9468" xr:uid="{F98F379B-AAAC-4492-928E-C75E94F75F88}"/>
    <cellStyle name="Notas 13 5 3 3 2" xfId="24576" xr:uid="{BAFB02A7-AA8C-4143-A79B-2CB7F6E074C7}"/>
    <cellStyle name="Notas 13 5 3 4" xfId="13394" xr:uid="{06D94648-7113-4187-AB27-17619E5C163B}"/>
    <cellStyle name="Notas 13 5 3 4 2" xfId="28502" xr:uid="{9057128B-355C-4A11-A30C-6F06050FF344}"/>
    <cellStyle name="Notas 13 5 3 5" xfId="18194" xr:uid="{FF897B69-993E-49BC-B09E-A923D371B43C}"/>
    <cellStyle name="Notas 13 5 4" xfId="3412" xr:uid="{968DC9BF-0847-41C4-9989-5A0CC7430B2A}"/>
    <cellStyle name="Notas 13 5 4 2" xfId="6049" xr:uid="{B0ECDAF7-E99E-4377-914F-9146A5EC3805}"/>
    <cellStyle name="Notas 13 5 4 2 2" xfId="12360" xr:uid="{18F75F31-D5FF-4514-862F-7851A7E1DF1C}"/>
    <cellStyle name="Notas 13 5 4 2 2 2" xfId="27468" xr:uid="{87B502B1-B434-4BB6-9215-884F757E2157}"/>
    <cellStyle name="Notas 13 5 4 2 3" xfId="16007" xr:uid="{E8391AFF-A751-4918-9289-F96EE3A6EFD5}"/>
    <cellStyle name="Notas 13 5 4 2 3 2" xfId="31115" xr:uid="{F6AC41BB-EE81-469B-85EA-DC01D6215A84}"/>
    <cellStyle name="Notas 13 5 4 2 4" xfId="21157" xr:uid="{480D4D04-AC31-4EF5-9E0A-794C2985E748}"/>
    <cellStyle name="Notas 13 5 4 3" xfId="9794" xr:uid="{BF4DBA32-84F0-40F3-BA98-1B9EBC05F92B}"/>
    <cellStyle name="Notas 13 5 4 3 2" xfId="24902" xr:uid="{FE57E3EA-05D9-4D89-856A-CE673FAB05A6}"/>
    <cellStyle name="Notas 13 5 4 4" xfId="8702" xr:uid="{62C17B84-AB34-4972-8900-D987E9B6054D}"/>
    <cellStyle name="Notas 13 5 4 4 2" xfId="23810" xr:uid="{D19C525D-9AEA-457D-88E7-B5698CEFF387}"/>
    <cellStyle name="Notas 13 5 4 5" xfId="18520" xr:uid="{AD1BC920-97DA-4493-9FCB-E101C1DAAEF5}"/>
    <cellStyle name="Notas 13 5 5" xfId="3718" xr:uid="{C5D30832-A084-4845-8A12-F35F5BF60D4D}"/>
    <cellStyle name="Notas 13 5 5 2" xfId="6355" xr:uid="{EA194751-D168-4011-AFFB-C873CC4CB3E3}"/>
    <cellStyle name="Notas 13 5 5 2 2" xfId="12666" xr:uid="{410B624C-8D21-45A8-8CCA-F3D7F9619901}"/>
    <cellStyle name="Notas 13 5 5 2 2 2" xfId="27774" xr:uid="{6608B7F9-480A-4755-8D78-F82FCBB910E5}"/>
    <cellStyle name="Notas 13 5 5 2 3" xfId="15967" xr:uid="{6BFF0C0B-A433-4400-A211-E4C6E07F0759}"/>
    <cellStyle name="Notas 13 5 5 2 3 2" xfId="31075" xr:uid="{40F2BE1A-7438-4547-9E32-51CE33C1DF85}"/>
    <cellStyle name="Notas 13 5 5 2 4" xfId="21463" xr:uid="{7C1676B7-C49E-47BC-9C53-98C4853A0EE7}"/>
    <cellStyle name="Notas 13 5 5 3" xfId="10100" xr:uid="{11F8A848-AE13-4DA0-8F58-B38349006EAB}"/>
    <cellStyle name="Notas 13 5 5 3 2" xfId="25208" xr:uid="{6041E2C8-E192-40C8-8E34-092CDF3DDF04}"/>
    <cellStyle name="Notas 13 5 5 4" xfId="14283" xr:uid="{97BC4BB4-5494-449D-8D35-90B6430FB8EB}"/>
    <cellStyle name="Notas 13 5 5 4 2" xfId="29391" xr:uid="{DA2A1F9E-47F4-430B-8612-6639B85980D3}"/>
    <cellStyle name="Notas 13 5 5 5" xfId="18826" xr:uid="{BF22B5FD-C8AC-4801-8936-549456A3FC25}"/>
    <cellStyle name="Notas 13 5 6" xfId="4093" xr:uid="{E36C0252-16F3-4DA5-93BF-C4335B6A8AEF}"/>
    <cellStyle name="Notas 13 5 6 2" xfId="6730" xr:uid="{654A0B3E-7908-4BFA-8AC1-351F47860B48}"/>
    <cellStyle name="Notas 13 5 6 2 2" xfId="13041" xr:uid="{B0F3A2EA-7171-454E-B89F-BADFDD7A8C1C}"/>
    <cellStyle name="Notas 13 5 6 2 2 2" xfId="28149" xr:uid="{B2859003-D02C-4091-8A2F-64EAC0EFD431}"/>
    <cellStyle name="Notas 13 5 6 2 3" xfId="16717" xr:uid="{7F6F9CE1-E7A4-4C28-AF73-B1DA04CBE23C}"/>
    <cellStyle name="Notas 13 5 6 2 3 2" xfId="31825" xr:uid="{A1111C11-0E4F-4EA9-86C0-65648D14BBE3}"/>
    <cellStyle name="Notas 13 5 6 2 4" xfId="21838" xr:uid="{A2838DE0-DBE8-45D1-8785-46207652CEF7}"/>
    <cellStyle name="Notas 13 5 6 3" xfId="10475" xr:uid="{FBF38AB6-488B-40CC-A2F4-F49EA8B3C9DA}"/>
    <cellStyle name="Notas 13 5 6 3 2" xfId="25583" xr:uid="{0C5F1EE5-FDBE-4293-82AC-EE34B624D202}"/>
    <cellStyle name="Notas 13 5 6 4" xfId="14403" xr:uid="{2A54AACB-1016-43DB-AC43-2F175333028A}"/>
    <cellStyle name="Notas 13 5 6 4 2" xfId="29511" xr:uid="{B101F60D-9925-48D9-8F45-CC25E9E83C1B}"/>
    <cellStyle name="Notas 13 5 6 5" xfId="19201" xr:uid="{3D9E2F1D-3C8A-48E9-9D2D-571EA3E3EC5A}"/>
    <cellStyle name="Notas 13 5 7" xfId="4375" xr:uid="{75531848-6B1F-408D-A536-989692B94CDE}"/>
    <cellStyle name="Notas 13 5 7 2" xfId="7012" xr:uid="{7CB88F6E-8E36-467B-A666-6E7523F3F50A}"/>
    <cellStyle name="Notas 13 5 7 2 2" xfId="13323" xr:uid="{21ED57C0-1F83-4046-99B5-EDA3C5A61AE4}"/>
    <cellStyle name="Notas 13 5 7 2 2 2" xfId="28431" xr:uid="{ABE97825-3280-4955-A0DA-3B6669300E91}"/>
    <cellStyle name="Notas 13 5 7 2 3" xfId="16987" xr:uid="{FCCDF74C-2475-4D12-9F14-AC10F6103AE1}"/>
    <cellStyle name="Notas 13 5 7 2 3 2" xfId="32095" xr:uid="{CF9E589C-1B21-465D-9874-2F5E7BB31F23}"/>
    <cellStyle name="Notas 13 5 7 2 4" xfId="22120" xr:uid="{E1B3B65A-0440-4260-A5CA-A1EB26E0A5CA}"/>
    <cellStyle name="Notas 13 5 7 3" xfId="10757" xr:uid="{51611C29-091B-465E-BDE5-E2619EE00EC0}"/>
    <cellStyle name="Notas 13 5 7 3 2" xfId="25865" xr:uid="{8AE20B14-3A6D-4910-9609-C96D021C48C3}"/>
    <cellStyle name="Notas 13 5 7 4" xfId="8715" xr:uid="{3F28298C-CBF8-4B31-B93A-BB74E7990D84}"/>
    <cellStyle name="Notas 13 5 7 4 2" xfId="23823" xr:uid="{23F3D77F-C4E2-4A74-B025-A34928252FF7}"/>
    <cellStyle name="Notas 13 5 7 5" xfId="19483" xr:uid="{A3579B32-DA33-4C30-84FD-03B5B7F97E4A}"/>
    <cellStyle name="Notas 13 5 8" xfId="4658" xr:uid="{38E506CC-AE9D-4356-80AC-38252C994384}"/>
    <cellStyle name="Notas 13 5 8 2" xfId="11040" xr:uid="{C0CD572A-DAA8-4128-8833-B40102BDFA86}"/>
    <cellStyle name="Notas 13 5 8 2 2" xfId="26148" xr:uid="{F909E5B7-CE9D-4492-8ABA-DBA93766459E}"/>
    <cellStyle name="Notas 13 5 8 3" xfId="7588" xr:uid="{77D52AE3-9AF2-4F0B-8354-226F23DF9E66}"/>
    <cellStyle name="Notas 13 5 8 3 2" xfId="22696" xr:uid="{BD71112A-3146-4674-9964-B3F6D10D913F}"/>
    <cellStyle name="Notas 13 5 8 4" xfId="19766" xr:uid="{8889BCE2-5FB9-45FA-941B-11EDC0745BD9}"/>
    <cellStyle name="Notas 13 5 9" xfId="8519" xr:uid="{9C37B429-5E2F-4E83-AC7E-E0C146F79832}"/>
    <cellStyle name="Notas 13 5 9 2" xfId="23627" xr:uid="{0B5ED1EB-02CC-411C-A317-9223E531E8B4}"/>
    <cellStyle name="Notas 14" xfId="1452" xr:uid="{00000000-0005-0000-0000-0000B0050000}"/>
    <cellStyle name="Notas 14 2" xfId="1907" xr:uid="{E031036B-CA96-409C-868A-2F04DE531252}"/>
    <cellStyle name="Notas 14 2 10" xfId="15840" xr:uid="{0DADF482-DF7A-4114-8A96-5A382DD37706}"/>
    <cellStyle name="Notas 14 2 10 2" xfId="30948" xr:uid="{609FF664-F886-4560-90EF-3F0E5DD21362}"/>
    <cellStyle name="Notas 14 2 11" xfId="7704" xr:uid="{680B312B-8B95-4D26-860C-10C34367B42B}"/>
    <cellStyle name="Notas 14 2 11 2" xfId="22812" xr:uid="{CF5196B8-C014-49ED-B686-805B2A92915A}"/>
    <cellStyle name="Notas 14 2 12" xfId="17132" xr:uid="{196FCB35-C5EE-4AB0-AFAB-7A4B9D65E78C}"/>
    <cellStyle name="Notas 14 2 2" xfId="2467" xr:uid="{6E349D4B-FCCE-47F9-814C-FA296B835EC9}"/>
    <cellStyle name="Notas 14 2 2 2" xfId="5104" xr:uid="{67A00D20-C0CC-457E-90F9-B1325C9C7CC2}"/>
    <cellStyle name="Notas 14 2 2 2 2" xfId="11468" xr:uid="{6ADBFA14-5633-47D5-AAA0-29AA5A694540}"/>
    <cellStyle name="Notas 14 2 2 2 2 2" xfId="26576" xr:uid="{8685ED89-C530-4F84-AB28-1F406409B1D2}"/>
    <cellStyle name="Notas 14 2 2 2 3" xfId="9255" xr:uid="{C00D486E-73C5-4A51-BEA1-E04657AB10AA}"/>
    <cellStyle name="Notas 14 2 2 2 3 2" xfId="24363" xr:uid="{C619B483-EE05-4C97-9FB9-EFDC764E732D}"/>
    <cellStyle name="Notas 14 2 2 2 4" xfId="20212" xr:uid="{CAC83243-2274-4192-A249-900C9FA75B7A}"/>
    <cellStyle name="Notas 14 2 2 3" xfId="8934" xr:uid="{4711EAF6-1572-438F-BE84-8E4C21CAC7D2}"/>
    <cellStyle name="Notas 14 2 2 3 2" xfId="24042" xr:uid="{07F5284D-8E0B-4290-8E3B-BC16A790525E}"/>
    <cellStyle name="Notas 14 2 3" xfId="2683" xr:uid="{5A11D768-3A6B-4A5A-936D-75B5BA924C92}"/>
    <cellStyle name="Notas 14 2 3 2" xfId="5320" xr:uid="{4E57E0EF-3FF0-4267-AE60-ED9A8769D2BD}"/>
    <cellStyle name="Notas 14 2 3 2 2" xfId="8085" xr:uid="{DC9E2828-C25D-47D6-A038-06D1E38BD252}"/>
    <cellStyle name="Notas 14 2 3 2 2 2" xfId="23193" xr:uid="{3107C77D-0C2A-40DF-8DB6-4C4BD957577A}"/>
    <cellStyle name="Notas 14 2 3 2 3" xfId="20428" xr:uid="{579AD61B-DA69-42B8-8729-FD0F1BD7A8B2}"/>
    <cellStyle name="Notas 14 2 3 3" xfId="16259" xr:uid="{04AE14F4-904E-4FC2-934D-5BFACB54569D}"/>
    <cellStyle name="Notas 14 2 3 3 2" xfId="31367" xr:uid="{A0FA50C0-D2B6-43C6-99EE-9712E8F5E15F}"/>
    <cellStyle name="Notas 14 2 3 4" xfId="17791" xr:uid="{06149154-4BA4-4DF5-B442-C2803F4D86F7}"/>
    <cellStyle name="Notas 14 2 4" xfId="2986" xr:uid="{9E9C7373-B6A9-4458-A822-B89A9F1994DD}"/>
    <cellStyle name="Notas 14 2 4 2" xfId="5623" xr:uid="{2D2289C2-3317-427C-B046-566FDAAF4EA6}"/>
    <cellStyle name="Notas 14 2 4 2 2" xfId="11934" xr:uid="{904F4BCE-6134-4C7C-9896-E1C842531844}"/>
    <cellStyle name="Notas 14 2 4 2 2 2" xfId="27042" xr:uid="{BEC067F2-650A-4705-B4AB-F7739B819CCC}"/>
    <cellStyle name="Notas 14 2 4 2 3" xfId="14400" xr:uid="{790114E0-46D7-42DA-B2D5-D48AE51AF150}"/>
    <cellStyle name="Notas 14 2 4 2 3 2" xfId="29508" xr:uid="{3DE076CA-B79C-4CE6-85D6-4B844B9519E7}"/>
    <cellStyle name="Notas 14 2 4 2 4" xfId="20731" xr:uid="{4499DE81-5E64-4FC7-8E15-94253ECC0CEF}"/>
    <cellStyle name="Notas 14 2 4 3" xfId="9368" xr:uid="{15865EF7-A068-45DB-8A59-E28F10B0125A}"/>
    <cellStyle name="Notas 14 2 4 3 2" xfId="24476" xr:uid="{302235AF-5320-4AA5-ABA4-A2BFDAB41CB7}"/>
    <cellStyle name="Notas 14 2 4 4" xfId="13422" xr:uid="{DAE45E08-3BC0-4FE1-BA81-4C28E182E541}"/>
    <cellStyle name="Notas 14 2 4 4 2" xfId="28530" xr:uid="{25550FC4-C490-4822-8483-3FECB97936CA}"/>
    <cellStyle name="Notas 14 2 4 5" xfId="18094" xr:uid="{B4CDE8A7-504B-4E67-9286-6E1AD73C6D88}"/>
    <cellStyle name="Notas 14 2 5" xfId="3312" xr:uid="{3A4A4682-6219-44F1-B095-718CC064DE32}"/>
    <cellStyle name="Notas 14 2 5 2" xfId="5949" xr:uid="{56C00CF4-8190-41ED-ABE8-E59207AB63C9}"/>
    <cellStyle name="Notas 14 2 5 2 2" xfId="12260" xr:uid="{48465ADF-210C-4A85-BE28-F04906E19BFF}"/>
    <cellStyle name="Notas 14 2 5 2 2 2" xfId="27368" xr:uid="{479C92C7-1702-4072-8CE5-6244B0E589AB}"/>
    <cellStyle name="Notas 14 2 5 2 3" xfId="14157" xr:uid="{3FA4DAD1-25EB-408F-8987-4935346708FC}"/>
    <cellStyle name="Notas 14 2 5 2 3 2" xfId="29265" xr:uid="{2DCF4914-C95A-4844-AA23-78C716B8338E}"/>
    <cellStyle name="Notas 14 2 5 2 4" xfId="21057" xr:uid="{73E81ABB-FA81-467E-811D-0C60A0FB8AA3}"/>
    <cellStyle name="Notas 14 2 5 3" xfId="9694" xr:uid="{CC639931-D5C0-456A-BC52-D52C49DF73B1}"/>
    <cellStyle name="Notas 14 2 5 3 2" xfId="24802" xr:uid="{66E04B8A-A537-45B4-8CAB-DCA16C1EF177}"/>
    <cellStyle name="Notas 14 2 5 4" xfId="7852" xr:uid="{DBA348BC-F410-4A7F-9C6A-277397759B07}"/>
    <cellStyle name="Notas 14 2 5 4 2" xfId="22960" xr:uid="{F6A2020C-F40B-4BE6-9EE0-54549B31FF0E}"/>
    <cellStyle name="Notas 14 2 5 5" xfId="18420" xr:uid="{C2194CF3-5093-43B6-B2E3-DE636391602C}"/>
    <cellStyle name="Notas 14 2 6" xfId="3618" xr:uid="{CFE68107-94A3-4873-8008-05D5E6B98A8E}"/>
    <cellStyle name="Notas 14 2 6 2" xfId="6255" xr:uid="{07CC2607-5414-49AB-A496-DFEA6A596B52}"/>
    <cellStyle name="Notas 14 2 6 2 2" xfId="12566" xr:uid="{5E302CEA-F841-4672-87AA-8F1C34481DFB}"/>
    <cellStyle name="Notas 14 2 6 2 2 2" xfId="27674" xr:uid="{AD183A48-4A9D-4410-8935-D0D3996A637C}"/>
    <cellStyle name="Notas 14 2 6 2 3" xfId="16443" xr:uid="{6CAFD127-2463-459E-89FB-A29BC7ED4435}"/>
    <cellStyle name="Notas 14 2 6 2 3 2" xfId="31551" xr:uid="{B455E670-36D8-49A4-A3E7-285414D03FC2}"/>
    <cellStyle name="Notas 14 2 6 2 4" xfId="21363" xr:uid="{8685F49A-1790-4F89-8165-7E11011E32DF}"/>
    <cellStyle name="Notas 14 2 6 3" xfId="10000" xr:uid="{2CEBFB5D-0228-4B5E-9988-8B630A06FDBA}"/>
    <cellStyle name="Notas 14 2 6 3 2" xfId="25108" xr:uid="{0D535E3E-5143-46A5-995B-1ECF56CFB45D}"/>
    <cellStyle name="Notas 14 2 6 4" xfId="11214" xr:uid="{5DA411A1-3746-41FB-9D3B-404329C8A2D0}"/>
    <cellStyle name="Notas 14 2 6 4 2" xfId="26322" xr:uid="{EED880B8-9C08-42B8-A626-73234CFE01D5}"/>
    <cellStyle name="Notas 14 2 6 5" xfId="18726" xr:uid="{F4ABF8F8-2DE7-47EF-8F16-AD703B30603B}"/>
    <cellStyle name="Notas 14 2 7" xfId="3979" xr:uid="{1F66BB96-6164-4254-8F35-028DD92B2552}"/>
    <cellStyle name="Notas 14 2 7 2" xfId="6616" xr:uid="{2F92BA5B-55B9-4E90-AFE6-54F4F31A8B52}"/>
    <cellStyle name="Notas 14 2 7 2 2" xfId="12927" xr:uid="{ACDDCC46-A54E-4EF4-97C8-302D279D6A07}"/>
    <cellStyle name="Notas 14 2 7 2 2 2" xfId="28035" xr:uid="{52796638-464B-4FFA-9FD8-00C7023E0268}"/>
    <cellStyle name="Notas 14 2 7 2 3" xfId="16617" xr:uid="{5B9016D2-04CD-492C-A8AC-821498241BA6}"/>
    <cellStyle name="Notas 14 2 7 2 3 2" xfId="31725" xr:uid="{1CF95F74-A47B-4EB9-966D-853762673573}"/>
    <cellStyle name="Notas 14 2 7 2 4" xfId="21724" xr:uid="{8F69DF0B-4925-4DE6-89BF-7997E9EA32EF}"/>
    <cellStyle name="Notas 14 2 7 3" xfId="10361" xr:uid="{86882F8A-FAB6-4D2B-ACA3-2B644989522B}"/>
    <cellStyle name="Notas 14 2 7 3 2" xfId="25469" xr:uid="{5FEDA704-CE96-4968-9C16-728082982C69}"/>
    <cellStyle name="Notas 14 2 7 4" xfId="16368" xr:uid="{6E1BB69E-43A4-4175-A4F1-7619106F4FED}"/>
    <cellStyle name="Notas 14 2 7 4 2" xfId="31476" xr:uid="{06C42CB5-CDCA-4CC3-8044-DF4352B66249}"/>
    <cellStyle name="Notas 14 2 7 5" xfId="19087" xr:uid="{F7843E76-7B0F-49F3-B3DF-2ACEAC514778}"/>
    <cellStyle name="Notas 14 2 8" xfId="4544" xr:uid="{09D5E8BD-D807-4D2F-AD01-DC6AA2B7D601}"/>
    <cellStyle name="Notas 14 2 8 2" xfId="10926" xr:uid="{0DF2D4D7-7371-407B-AE3B-353B873E2750}"/>
    <cellStyle name="Notas 14 2 8 2 2" xfId="26034" xr:uid="{109503F7-85FE-41E8-9500-35DB79EEAB5D}"/>
    <cellStyle name="Notas 14 2 8 3" xfId="7246" xr:uid="{90F082E2-C11A-47D3-A9DE-8FBAD996CFF4}"/>
    <cellStyle name="Notas 14 2 8 3 2" xfId="22354" xr:uid="{EBB3E88A-6C70-48FF-8F2E-25F769504846}"/>
    <cellStyle name="Notas 14 2 8 4" xfId="19652" xr:uid="{B00C86B4-370D-4E13-A555-4EB00273E6E1}"/>
    <cellStyle name="Notas 14 2 9" xfId="8408" xr:uid="{C8B7532A-E3AA-461A-9034-C5545C62B556}"/>
    <cellStyle name="Notas 14 2 9 2" xfId="23516" xr:uid="{6B0596E0-D0A0-4155-AC3C-12927FC743E9}"/>
    <cellStyle name="Notas 14 3" xfId="1894" xr:uid="{889C1E46-D607-40B9-8098-FB7E498E7765}"/>
    <cellStyle name="Notas 14 3 10" xfId="8395" xr:uid="{A67711A4-2E9B-4E8B-94E7-E5BFE1D66B47}"/>
    <cellStyle name="Notas 14 3 10 2" xfId="23503" xr:uid="{84BA8E75-E06B-4077-A912-94063F328030}"/>
    <cellStyle name="Notas 14 3 11" xfId="7499" xr:uid="{B443BB90-AF60-4A0C-A61A-CEBDCFAB0851}"/>
    <cellStyle name="Notas 14 3 11 2" xfId="22607" xr:uid="{8AFCA1AA-FE0F-4D3F-A4CA-E79D1CEB9ED0}"/>
    <cellStyle name="Notas 14 3 12" xfId="8135" xr:uid="{FA18EB3D-82B2-43A7-8890-5893909B9907}"/>
    <cellStyle name="Notas 14 3 12 2" xfId="23243" xr:uid="{FB2620FA-B002-41C1-BCAB-CD9BE39D3B75}"/>
    <cellStyle name="Notas 14 3 13" xfId="17119" xr:uid="{3D5CD4ED-49D8-4E8D-BB3A-B5B2D2A05AD7}"/>
    <cellStyle name="Notas 14 3 2" xfId="2454" xr:uid="{8B5CFB82-F00E-4DD5-AEB4-A00FF35844FD}"/>
    <cellStyle name="Notas 14 3 2 2" xfId="5091" xr:uid="{D33669CA-3A06-46A7-AC65-8F1662AD3486}"/>
    <cellStyle name="Notas 14 3 2 2 2" xfId="11455" xr:uid="{7B4E8AE2-FAA4-4E0F-9ADE-94D197B5198B}"/>
    <cellStyle name="Notas 14 3 2 2 2 2" xfId="26563" xr:uid="{871BC6A8-DBF4-4487-8970-8A9C2BCCA7C0}"/>
    <cellStyle name="Notas 14 3 2 2 3" xfId="8291" xr:uid="{C87C12CD-7F07-4D2A-8570-DD37E19A6929}"/>
    <cellStyle name="Notas 14 3 2 2 3 2" xfId="23399" xr:uid="{F8FD69E7-ED2A-44EA-9742-B4B334A48C7B}"/>
    <cellStyle name="Notas 14 3 2 2 4" xfId="20199" xr:uid="{BC04ABF5-D732-4AD6-A333-781AFD0F95EC}"/>
    <cellStyle name="Notas 14 3 2 3" xfId="8921" xr:uid="{5C7F4F13-63DA-418E-9188-E5613E24B63E}"/>
    <cellStyle name="Notas 14 3 2 3 2" xfId="24029" xr:uid="{AEA33D6F-5507-481F-925B-CBB09790DDF3}"/>
    <cellStyle name="Notas 14 3 2 4" xfId="8139" xr:uid="{B30583A6-C67C-499D-A849-32263DA65E60}"/>
    <cellStyle name="Notas 14 3 2 4 2" xfId="23247" xr:uid="{61CB3AB5-4F0F-4E73-9A24-813EA17B4A53}"/>
    <cellStyle name="Notas 14 3 2 5" xfId="11792" xr:uid="{324BA0FE-D331-4FD0-A788-82CCC04D8192}"/>
    <cellStyle name="Notas 14 3 2 5 2" xfId="26900" xr:uid="{BE731587-E557-416B-9436-5D77ACCDF24B}"/>
    <cellStyle name="Notas 14 3 2 6" xfId="17628" xr:uid="{42C4D2F7-7408-4BFB-A4C0-0ECC4BF0A9CA}"/>
    <cellStyle name="Notas 14 3 3" xfId="2670" xr:uid="{380FC7D7-7573-41BE-A50A-C17DE0C0864E}"/>
    <cellStyle name="Notas 14 3 3 2" xfId="5307" xr:uid="{83BB337C-8FEE-4F72-B8F2-EC636B9C7B25}"/>
    <cellStyle name="Notas 14 3 3 2 2" xfId="14965" xr:uid="{CB683549-8516-46CF-B6A5-F883C79B8CA4}"/>
    <cellStyle name="Notas 14 3 3 2 2 2" xfId="30073" xr:uid="{12726BF4-DCB2-4F2A-9641-F8D4BE12DFA4}"/>
    <cellStyle name="Notas 14 3 3 2 3" xfId="20415" xr:uid="{BEF762CB-572B-473A-A1B5-1BB0CB337509}"/>
    <cellStyle name="Notas 14 3 3 3" xfId="14886" xr:uid="{777984EB-D777-4FC3-8A37-26B55BE1AA4C}"/>
    <cellStyle name="Notas 14 3 3 3 2" xfId="29994" xr:uid="{23F8A9D9-15CE-4B6C-9DC0-D36C752B81DF}"/>
    <cellStyle name="Notas 14 3 3 4" xfId="17778" xr:uid="{2F34274C-6433-45C7-B08E-4B64BC1C7100}"/>
    <cellStyle name="Notas 14 3 4" xfId="2973" xr:uid="{6040F090-63CC-478C-AF3E-69BD626B59A5}"/>
    <cellStyle name="Notas 14 3 4 2" xfId="5610" xr:uid="{D3F9AA0F-ADFB-4C9E-B097-6F30DA56D0E7}"/>
    <cellStyle name="Notas 14 3 4 2 2" xfId="11921" xr:uid="{FC8197D4-119F-41B9-87D6-8D1A3C353DE2}"/>
    <cellStyle name="Notas 14 3 4 2 2 2" xfId="27029" xr:uid="{45A45D8D-697E-4E5F-BCF4-5CBFBBA7B5DA}"/>
    <cellStyle name="Notas 14 3 4 2 3" xfId="14251" xr:uid="{06395052-B11C-4646-A3AC-040DEF64DDC3}"/>
    <cellStyle name="Notas 14 3 4 2 3 2" xfId="29359" xr:uid="{6601BD52-DB7F-40A9-84AB-481BD8A48BE0}"/>
    <cellStyle name="Notas 14 3 4 2 4" xfId="20718" xr:uid="{4ED55715-12AE-4CAD-8EE9-CC8A92460F4C}"/>
    <cellStyle name="Notas 14 3 4 3" xfId="9355" xr:uid="{011A226E-1F31-4B4A-A692-49CC4342A0F3}"/>
    <cellStyle name="Notas 14 3 4 3 2" xfId="24463" xr:uid="{8E7793B3-075D-4C5F-8AC7-003DD0C01566}"/>
    <cellStyle name="Notas 14 3 4 4" xfId="7058" xr:uid="{65CC30E6-F6E5-4F1C-B553-2840B9F2A5ED}"/>
    <cellStyle name="Notas 14 3 4 4 2" xfId="22166" xr:uid="{E52971EE-8029-4290-88D1-3A2756691FB1}"/>
    <cellStyle name="Notas 14 3 4 5" xfId="18081" xr:uid="{CB812985-6107-42DE-AF29-6FB4F5CDE19C}"/>
    <cellStyle name="Notas 14 3 5" xfId="3299" xr:uid="{2574929C-6FAF-48C9-AAE9-ED830E83BC40}"/>
    <cellStyle name="Notas 14 3 5 2" xfId="5936" xr:uid="{A6247D3D-DFA7-45AD-9C6D-D18B3A874CC0}"/>
    <cellStyle name="Notas 14 3 5 2 2" xfId="12247" xr:uid="{420C271C-5C39-4262-A9C5-B26C0EE035F4}"/>
    <cellStyle name="Notas 14 3 5 2 2 2" xfId="27355" xr:uid="{48F7C6D2-EBD8-44F6-962D-D0A1FEF6ADFD}"/>
    <cellStyle name="Notas 14 3 5 2 3" xfId="14211" xr:uid="{8488C5CF-7B64-43FC-AB41-52B75BAB0FDB}"/>
    <cellStyle name="Notas 14 3 5 2 3 2" xfId="29319" xr:uid="{1625FAAB-0DDE-490F-81DA-68E0C99A7FC3}"/>
    <cellStyle name="Notas 14 3 5 2 4" xfId="21044" xr:uid="{B796BFE3-E2A7-4FFA-805B-8414A995807B}"/>
    <cellStyle name="Notas 14 3 5 3" xfId="9681" xr:uid="{BFDD0171-39B4-43EF-9AF0-F366B7E4496A}"/>
    <cellStyle name="Notas 14 3 5 3 2" xfId="24789" xr:uid="{C090CCF5-A1AA-4D8F-B9FF-B61BF88837ED}"/>
    <cellStyle name="Notas 14 3 5 4" xfId="15151" xr:uid="{F90765A7-DB0F-4949-9546-BC12BE61BC20}"/>
    <cellStyle name="Notas 14 3 5 4 2" xfId="30259" xr:uid="{64743F4C-F065-4FB8-AA77-7CB7EB0184BB}"/>
    <cellStyle name="Notas 14 3 5 5" xfId="18407" xr:uid="{96005EBE-A878-45EA-9903-A09B8F192960}"/>
    <cellStyle name="Notas 14 3 6" xfId="3605" xr:uid="{26E94548-6C64-48F1-9150-7D3D3C55D51B}"/>
    <cellStyle name="Notas 14 3 6 2" xfId="6242" xr:uid="{AA59D64C-CA77-49B7-B379-CBBB619D51A9}"/>
    <cellStyle name="Notas 14 3 6 2 2" xfId="12553" xr:uid="{5B4B8129-4FD3-428C-A118-9F749832BDFA}"/>
    <cellStyle name="Notas 14 3 6 2 2 2" xfId="27661" xr:uid="{51787DEE-1E5A-43E8-9441-369DDBDC24F7}"/>
    <cellStyle name="Notas 14 3 6 2 3" xfId="8295" xr:uid="{7FAB693F-B3C0-4C9B-9054-34B5A7D3E0EE}"/>
    <cellStyle name="Notas 14 3 6 2 3 2" xfId="23403" xr:uid="{E4CC87CA-4685-4728-9AC9-DF1C815458A5}"/>
    <cellStyle name="Notas 14 3 6 2 4" xfId="21350" xr:uid="{A8A81F2A-26F7-4975-833F-B7159AC6BC36}"/>
    <cellStyle name="Notas 14 3 6 3" xfId="9987" xr:uid="{0F66EA71-24F4-4D24-BDEE-0BBD1575949C}"/>
    <cellStyle name="Notas 14 3 6 3 2" xfId="25095" xr:uid="{D25193FD-4A42-4043-BF90-DD23C5D85A7A}"/>
    <cellStyle name="Notas 14 3 6 4" xfId="15329" xr:uid="{A51AB139-DE83-4A2F-98BB-8C2971AC7B65}"/>
    <cellStyle name="Notas 14 3 6 4 2" xfId="30437" xr:uid="{8CABFCEC-9872-4828-8024-D7E8F0952651}"/>
    <cellStyle name="Notas 14 3 6 5" xfId="18713" xr:uid="{67FFC411-97A0-44BA-BBD1-8B804A513C60}"/>
    <cellStyle name="Notas 14 3 7" xfId="3966" xr:uid="{60CA4373-A5F3-4CBF-95C3-9E2FC4129250}"/>
    <cellStyle name="Notas 14 3 7 2" xfId="6603" xr:uid="{A6C9BB4C-BA04-46EC-8A3B-45FF2DE96960}"/>
    <cellStyle name="Notas 14 3 7 2 2" xfId="12914" xr:uid="{6B2ED6A5-4A1C-46B6-8969-A6D054665F3E}"/>
    <cellStyle name="Notas 14 3 7 2 2 2" xfId="28022" xr:uid="{B77D6854-2B96-40C2-8066-8B27380EDDCB}"/>
    <cellStyle name="Notas 14 3 7 2 3" xfId="16604" xr:uid="{16904935-2694-400D-9004-0B9650323A53}"/>
    <cellStyle name="Notas 14 3 7 2 3 2" xfId="31712" xr:uid="{EA9D47E7-033B-4909-A06A-F195F31FA5EE}"/>
    <cellStyle name="Notas 14 3 7 2 4" xfId="21711" xr:uid="{DABB19F5-9410-4939-BE28-CC187108E8A4}"/>
    <cellStyle name="Notas 14 3 7 3" xfId="10348" xr:uid="{7DEA63D4-FC82-476E-8147-6A162D8AC8E8}"/>
    <cellStyle name="Notas 14 3 7 3 2" xfId="25456" xr:uid="{39F3000F-2300-4FFF-84A6-8CFD9FB60411}"/>
    <cellStyle name="Notas 14 3 7 4" xfId="7472" xr:uid="{2240625D-DE19-4FE3-9114-B257E1379BBF}"/>
    <cellStyle name="Notas 14 3 7 4 2" xfId="22580" xr:uid="{8459F25B-1CE8-42D3-B480-0AB3552ABDC7}"/>
    <cellStyle name="Notas 14 3 7 5" xfId="19074" xr:uid="{DB917A64-0E7A-4266-835C-8D2A2ACAD1F3}"/>
    <cellStyle name="Notas 14 3 8" xfId="4298" xr:uid="{5D83CD09-1E6A-44D3-84FA-E1276C961EA1}"/>
    <cellStyle name="Notas 14 3 8 2" xfId="6935" xr:uid="{089CF16B-5569-46DD-9431-182DEA5D0F96}"/>
    <cellStyle name="Notas 14 3 8 2 2" xfId="13246" xr:uid="{9BFA4156-21E8-461C-BBD9-8B6AE08E1FAA}"/>
    <cellStyle name="Notas 14 3 8 2 2 2" xfId="28354" xr:uid="{AB7185B3-FC56-47B3-B5A6-7F24FEA4674A}"/>
    <cellStyle name="Notas 14 3 8 2 3" xfId="16910" xr:uid="{68E35696-FFF1-4581-B374-0214430182C2}"/>
    <cellStyle name="Notas 14 3 8 2 3 2" xfId="32018" xr:uid="{773601A9-A0A7-4F2D-BBAD-E4CE157F37B4}"/>
    <cellStyle name="Notas 14 3 8 2 4" xfId="22043" xr:uid="{B1925A2C-8747-40B4-B447-D75809DA02B3}"/>
    <cellStyle name="Notas 14 3 8 3" xfId="10680" xr:uid="{755D9088-FB43-4FD5-B138-B54D35C9F5B8}"/>
    <cellStyle name="Notas 14 3 8 3 2" xfId="25788" xr:uid="{82B26601-1029-40E8-A92C-C1BAEE4695D9}"/>
    <cellStyle name="Notas 14 3 8 4" xfId="13467" xr:uid="{8258E303-2D18-400A-9953-13617CB970C3}"/>
    <cellStyle name="Notas 14 3 8 4 2" xfId="28575" xr:uid="{28AA96DF-CED1-4335-99A8-98245C029A43}"/>
    <cellStyle name="Notas 14 3 8 5" xfId="19406" xr:uid="{0A044093-E0B1-4C45-BB53-A848307415BD}"/>
    <cellStyle name="Notas 14 3 9" xfId="4531" xr:uid="{0F44648B-7510-4EE8-9395-5DF14AA61B4A}"/>
    <cellStyle name="Notas 14 3 9 2" xfId="10913" xr:uid="{1ACF346D-0F21-4289-B5DB-7CA97C162071}"/>
    <cellStyle name="Notas 14 3 9 2 2" xfId="26021" xr:uid="{6B99C1D8-C3AC-4896-B63E-B4CF96C0169E}"/>
    <cellStyle name="Notas 14 3 9 3" xfId="7517" xr:uid="{1CFB4A99-E1ED-4E33-8CFB-D2E31E7EBADC}"/>
    <cellStyle name="Notas 14 3 9 3 2" xfId="22625" xr:uid="{22F03EC8-8DC9-4671-875F-2DF4E2394A94}"/>
    <cellStyle name="Notas 14 3 9 4" xfId="19639" xr:uid="{28E5275B-1A7A-4271-8071-5104F41F2B65}"/>
    <cellStyle name="Notas 14 4" xfId="2104" xr:uid="{103C101A-9B6F-4D01-ADD8-B5EE81239ECF}"/>
    <cellStyle name="Notas 14 4 10" xfId="8602" xr:uid="{880C718C-882F-4B0B-A752-1EEFEBEC125E}"/>
    <cellStyle name="Notas 14 4 10 2" xfId="23710" xr:uid="{066B0E87-E454-42C0-A086-9192F2FBED69}"/>
    <cellStyle name="Notas 14 4 11" xfId="7434" xr:uid="{F7400E61-569F-4593-A760-C76CE6FA3F6A}"/>
    <cellStyle name="Notas 14 4 11 2" xfId="22542" xr:uid="{916D05E9-5C0E-4467-8A98-87989F392723}"/>
    <cellStyle name="Notas 14 4 12" xfId="14434" xr:uid="{8717FE12-5E29-495B-BC4A-F7CF22AF0F0E}"/>
    <cellStyle name="Notas 14 4 12 2" xfId="29542" xr:uid="{A3B31E21-D7D6-4F8E-91F5-488790179980}"/>
    <cellStyle name="Notas 14 4 13" xfId="17329" xr:uid="{C64C2561-4DC8-428A-B12E-A83793A04E1A}"/>
    <cellStyle name="Notas 14 4 2" xfId="2594" xr:uid="{8A64DF2E-ED21-404C-A474-1260E20045F1}"/>
    <cellStyle name="Notas 14 4 2 2" xfId="5231" xr:uid="{8FC77E1D-1B88-476D-B499-DC03584A456D}"/>
    <cellStyle name="Notas 14 4 2 2 2" xfId="11595" xr:uid="{7879834D-B76C-43A5-8A9E-7780D6CEC581}"/>
    <cellStyle name="Notas 14 4 2 2 2 2" xfId="26703" xr:uid="{D16FE30F-0651-45CE-BB5D-D9F9DD29863D}"/>
    <cellStyle name="Notas 14 4 2 2 3" xfId="7964" xr:uid="{3A31D4B5-E787-4483-A16F-9B457DC0A95D}"/>
    <cellStyle name="Notas 14 4 2 2 3 2" xfId="23072" xr:uid="{C62A3DF1-6300-46EA-9DA7-947DFACFCBB5}"/>
    <cellStyle name="Notas 14 4 2 2 4" xfId="20339" xr:uid="{304B4804-0C8D-404C-BC49-F062BC906519}"/>
    <cellStyle name="Notas 14 4 2 3" xfId="9061" xr:uid="{650FD7E0-76D2-4E38-928A-203A481C5F82}"/>
    <cellStyle name="Notas 14 4 2 3 2" xfId="24169" xr:uid="{A2703B73-320D-462F-BAD2-EB808CB4540E}"/>
    <cellStyle name="Notas 14 4 2 4" xfId="15163" xr:uid="{B7539A8C-7290-4AE6-8348-719DAF4C49C4}"/>
    <cellStyle name="Notas 14 4 2 4 2" xfId="30271" xr:uid="{4C9681CC-376E-4108-8936-BE28A246CA5A}"/>
    <cellStyle name="Notas 14 4 2 5" xfId="15466" xr:uid="{4B9F388C-15CA-42AF-92DF-804D649D8581}"/>
    <cellStyle name="Notas 14 4 2 5 2" xfId="30574" xr:uid="{65A8F319-5898-4259-B1BF-E6254A002AD2}"/>
    <cellStyle name="Notas 14 4 2 6" xfId="17702" xr:uid="{A8AC96B7-5A7D-410F-9F4B-AB1887A4469B}"/>
    <cellStyle name="Notas 14 4 3" xfId="2859" xr:uid="{8579DB05-7FDA-4954-A0D3-3E88DD61BF3F}"/>
    <cellStyle name="Notas 14 4 3 2" xfId="5496" xr:uid="{0AD0EB1D-C3D1-492C-8F0C-DD6A131C4931}"/>
    <cellStyle name="Notas 14 4 3 2 2" xfId="16513" xr:uid="{5C154D93-372E-4C47-AEB9-6BEE468FD685}"/>
    <cellStyle name="Notas 14 4 3 2 2 2" xfId="31621" xr:uid="{28E36267-2803-458F-8307-10BB0C7039F6}"/>
    <cellStyle name="Notas 14 4 3 2 3" xfId="20604" xr:uid="{B11C57F9-DF8C-42B8-8447-89D44F5036F0}"/>
    <cellStyle name="Notas 14 4 3 3" xfId="16066" xr:uid="{A7C6966C-6883-4D0E-A322-6E92F9B7E780}"/>
    <cellStyle name="Notas 14 4 3 3 2" xfId="31174" xr:uid="{4E547E60-79FE-4217-9A7A-B9701398C238}"/>
    <cellStyle name="Notas 14 4 3 4" xfId="17967" xr:uid="{8C063DC0-E651-4B0D-BCD4-3DD74F501381}"/>
    <cellStyle name="Notas 14 4 4" xfId="3162" xr:uid="{89D36A86-F6BA-43A6-8062-C01AE23C797C}"/>
    <cellStyle name="Notas 14 4 4 2" xfId="5799" xr:uid="{41E2EF55-AE0A-46C1-A12A-A98380BFC977}"/>
    <cellStyle name="Notas 14 4 4 2 2" xfId="12110" xr:uid="{923F4570-D3C3-4B14-8AAB-7445D87374DC}"/>
    <cellStyle name="Notas 14 4 4 2 2 2" xfId="27218" xr:uid="{D8975A0C-8AE0-422F-9CDC-F64CD7213CF3}"/>
    <cellStyle name="Notas 14 4 4 2 3" xfId="8047" xr:uid="{A47F58EE-26E6-4CBA-B7A1-6234C1E33269}"/>
    <cellStyle name="Notas 14 4 4 2 3 2" xfId="23155" xr:uid="{C449C47E-AE25-4EAD-9A86-A445C3BF0D98}"/>
    <cellStyle name="Notas 14 4 4 2 4" xfId="20907" xr:uid="{62315356-50AC-4A8A-81D5-73940D648606}"/>
    <cellStyle name="Notas 14 4 4 3" xfId="9544" xr:uid="{0730C64B-56E2-448C-A752-4F9B1E7AD220}"/>
    <cellStyle name="Notas 14 4 4 3 2" xfId="24652" xr:uid="{A9BA5754-8D7F-4B3A-8900-94E704D9C949}"/>
    <cellStyle name="Notas 14 4 4 4" xfId="13417" xr:uid="{487631BC-7AA2-4242-8A71-90C970F16160}"/>
    <cellStyle name="Notas 14 4 4 4 2" xfId="28525" xr:uid="{732DF32C-9824-4D01-ABB1-3E89A314EAF9}"/>
    <cellStyle name="Notas 14 4 4 5" xfId="18270" xr:uid="{2E583D8D-4493-478E-A548-75444E02693A}"/>
    <cellStyle name="Notas 14 4 5" xfId="3488" xr:uid="{C67EE4F7-5E0E-487C-B58D-0611BD030EB8}"/>
    <cellStyle name="Notas 14 4 5 2" xfId="6125" xr:uid="{91FDF06A-C5E9-4E4A-8B80-A6065A1B1930}"/>
    <cellStyle name="Notas 14 4 5 2 2" xfId="12436" xr:uid="{2D0CBBC9-468E-43D7-ACB4-86950A73CC39}"/>
    <cellStyle name="Notas 14 4 5 2 2 2" xfId="27544" xr:uid="{3E544FB9-7B1E-44D8-A701-3476A3980572}"/>
    <cellStyle name="Notas 14 4 5 2 3" xfId="15588" xr:uid="{20EFD29E-21D2-44B5-8D75-A445FD11D0A2}"/>
    <cellStyle name="Notas 14 4 5 2 3 2" xfId="30696" xr:uid="{724DFDB2-D4FE-419B-982D-F972CD4D10CC}"/>
    <cellStyle name="Notas 14 4 5 2 4" xfId="21233" xr:uid="{AB4C884A-B2E1-4195-B826-011AC4096932}"/>
    <cellStyle name="Notas 14 4 5 3" xfId="9870" xr:uid="{8D19069C-6727-4C25-B7AA-0EFD0502F747}"/>
    <cellStyle name="Notas 14 4 5 3 2" xfId="24978" xr:uid="{52080684-1AD5-429F-8567-7ED2470DB093}"/>
    <cellStyle name="Notas 14 4 5 4" xfId="14815" xr:uid="{E7C96621-44BF-4B93-B073-4C428EDAF6C3}"/>
    <cellStyle name="Notas 14 4 5 4 2" xfId="29923" xr:uid="{6822D56C-62EC-4DAF-A912-87284F164710}"/>
    <cellStyle name="Notas 14 4 5 5" xfId="18596" xr:uid="{E1E682D9-0051-49AF-AC3C-35C1077B01F0}"/>
    <cellStyle name="Notas 14 4 6" xfId="3794" xr:uid="{26232F71-A0D6-4612-A59D-3FDE37236A4D}"/>
    <cellStyle name="Notas 14 4 6 2" xfId="6431" xr:uid="{17BC4736-2A36-4465-9ED9-166548ECC37A}"/>
    <cellStyle name="Notas 14 4 6 2 2" xfId="12742" xr:uid="{82D2930A-23B5-44DD-B4E7-75CB34D77222}"/>
    <cellStyle name="Notas 14 4 6 2 2 2" xfId="27850" xr:uid="{869E8DAA-E750-4279-A3FB-E83DBCF009FC}"/>
    <cellStyle name="Notas 14 4 6 2 3" xfId="14647" xr:uid="{E8496D0D-041A-43EC-ACBD-69C6E1080B0C}"/>
    <cellStyle name="Notas 14 4 6 2 3 2" xfId="29755" xr:uid="{D461271D-7521-4A9E-88D5-1C1BC5E37374}"/>
    <cellStyle name="Notas 14 4 6 2 4" xfId="21539" xr:uid="{60FF1324-427F-4978-B51D-03342F0B8682}"/>
    <cellStyle name="Notas 14 4 6 3" xfId="10176" xr:uid="{C5CA88C3-4536-40F1-A7B1-C8D4B6F64876}"/>
    <cellStyle name="Notas 14 4 6 3 2" xfId="25284" xr:uid="{95AE45A1-5AF4-4805-9256-C066A8A77943}"/>
    <cellStyle name="Notas 14 4 6 4" xfId="14039" xr:uid="{A2ECF662-597E-4ABC-8B96-AC413B36CBDE}"/>
    <cellStyle name="Notas 14 4 6 4 2" xfId="29147" xr:uid="{0903DC95-E653-42EF-948B-7617E55E9ED4}"/>
    <cellStyle name="Notas 14 4 6 5" xfId="18902" xr:uid="{C29919A4-D473-4098-B780-F1DCEC6E7515}"/>
    <cellStyle name="Notas 14 4 7" xfId="4176" xr:uid="{6539C27E-4CDD-4B12-9A60-8548253427BF}"/>
    <cellStyle name="Notas 14 4 7 2" xfId="6813" xr:uid="{2C23A838-96DF-42C4-B52A-BA2B8D021157}"/>
    <cellStyle name="Notas 14 4 7 2 2" xfId="13124" xr:uid="{8A90486C-2E02-4644-9A2C-4594A537C867}"/>
    <cellStyle name="Notas 14 4 7 2 2 2" xfId="28232" xr:uid="{18E55D86-B4CC-4053-BC90-9A1FBF76540E}"/>
    <cellStyle name="Notas 14 4 7 2 3" xfId="16793" xr:uid="{58BDCDFC-1417-45F3-B066-C5C0BFE4E127}"/>
    <cellStyle name="Notas 14 4 7 2 3 2" xfId="31901" xr:uid="{F2EC7D4C-8639-452E-AA41-70ED532D07CA}"/>
    <cellStyle name="Notas 14 4 7 2 4" xfId="21921" xr:uid="{F2180CFD-B548-44E6-8CD0-7AE9141C9FEF}"/>
    <cellStyle name="Notas 14 4 7 3" xfId="10558" xr:uid="{2A02556B-C622-45AD-974C-2224F5A53440}"/>
    <cellStyle name="Notas 14 4 7 3 2" xfId="25666" xr:uid="{BFC9E24A-B9EB-4530-99C8-C1B34806B70B}"/>
    <cellStyle name="Notas 14 4 7 4" xfId="14711" xr:uid="{3138AED4-B493-48F2-9367-E1E950638731}"/>
    <cellStyle name="Notas 14 4 7 4 2" xfId="29819" xr:uid="{65FB1EE3-389B-4408-9CD7-05B97C9EAB46}"/>
    <cellStyle name="Notas 14 4 7 5" xfId="19284" xr:uid="{F2732E3B-6A8D-4C41-9BED-145C287B2C2B}"/>
    <cellStyle name="Notas 14 4 8" xfId="4383" xr:uid="{4C8BA6D1-6E0A-4BFF-A456-2A7AE9C1BCD9}"/>
    <cellStyle name="Notas 14 4 8 2" xfId="7020" xr:uid="{6CA3BBFD-3CE1-4D46-91E0-BF0245D7B2B7}"/>
    <cellStyle name="Notas 14 4 8 2 2" xfId="13331" xr:uid="{F76777EB-8C32-4C48-BE89-095B9410A864}"/>
    <cellStyle name="Notas 14 4 8 2 2 2" xfId="28439" xr:uid="{FA19232B-E695-4488-80E3-AC6A3714DFF5}"/>
    <cellStyle name="Notas 14 4 8 2 3" xfId="16995" xr:uid="{19C5366A-53B9-4C56-A9F6-8AE751270C7D}"/>
    <cellStyle name="Notas 14 4 8 2 3 2" xfId="32103" xr:uid="{A0418522-5FEE-4A14-871C-0E935074CC54}"/>
    <cellStyle name="Notas 14 4 8 2 4" xfId="22128" xr:uid="{13AF1BD2-CD1D-4A0D-93E2-DA2FBFA2CD2A}"/>
    <cellStyle name="Notas 14 4 8 3" xfId="10765" xr:uid="{A78AC04D-62C4-4B2C-86EB-5AEA71FC522D}"/>
    <cellStyle name="Notas 14 4 8 3 2" xfId="25873" xr:uid="{D2F660C5-0A96-490F-A95C-3F4BF144AD27}"/>
    <cellStyle name="Notas 14 4 8 4" xfId="15457" xr:uid="{7E500161-EF07-44A1-900F-3B143B585598}"/>
    <cellStyle name="Notas 14 4 8 4 2" xfId="30565" xr:uid="{56AD3591-C261-4AB8-8D01-157778FCC8A7}"/>
    <cellStyle name="Notas 14 4 8 5" xfId="19491" xr:uid="{BB7D20D3-D41E-4571-9008-AEC00F244047}"/>
    <cellStyle name="Notas 14 4 9" xfId="4741" xr:uid="{7311467B-1CAF-419D-9152-8365D2FD3090}"/>
    <cellStyle name="Notas 14 4 9 2" xfId="11123" xr:uid="{1DCB712A-5A91-4F21-9494-A390AFE725B5}"/>
    <cellStyle name="Notas 14 4 9 2 2" xfId="26231" xr:uid="{EF08547F-458C-450B-83DA-ADA10C786FD4}"/>
    <cellStyle name="Notas 14 4 9 3" xfId="9134" xr:uid="{0DCE9FDE-D5BC-4BA7-BED2-2902DB765460}"/>
    <cellStyle name="Notas 14 4 9 3 2" xfId="24242" xr:uid="{B384A09F-6D28-4973-821A-67E4B59AF448}"/>
    <cellStyle name="Notas 14 4 9 4" xfId="19849" xr:uid="{E27A4D8A-8613-4ACE-B7AF-9ADF602C21B1}"/>
    <cellStyle name="Notas 14 5" xfId="2020" xr:uid="{5C8FA850-EF3B-41FB-992D-2C9E5478B8E2}"/>
    <cellStyle name="Notas 14 5 10" xfId="7758" xr:uid="{39AB6A97-9AA4-451C-A64C-115C6A8AB73B}"/>
    <cellStyle name="Notas 14 5 10 2" xfId="22866" xr:uid="{0A16C8F0-CD74-42B6-B706-7FDB0BC003C6}"/>
    <cellStyle name="Notas 14 5 11" xfId="15806" xr:uid="{A8D915FE-40F3-4314-B3FC-3838CFFE50DC}"/>
    <cellStyle name="Notas 14 5 11 2" xfId="30914" xr:uid="{35F9B37B-83F9-4A5B-8BEC-98E90A98CD97}"/>
    <cellStyle name="Notas 14 5 12" xfId="17245" xr:uid="{C969AC5C-11AD-4D7D-9320-BCFA7EE23E58}"/>
    <cellStyle name="Notas 14 5 2" xfId="2782" xr:uid="{DFD49165-B7F4-4639-8C0C-37C3B499044F}"/>
    <cellStyle name="Notas 14 5 2 2" xfId="5419" xr:uid="{B11C4BC4-61C9-4EC6-B07B-0D1718BD2ED9}"/>
    <cellStyle name="Notas 14 5 2 2 2" xfId="7074" xr:uid="{A45E026A-361E-4D41-9492-638868A35D09}"/>
    <cellStyle name="Notas 14 5 2 2 2 2" xfId="22182" xr:uid="{F9531148-D5E7-44B5-A7FF-BB309E7DB470}"/>
    <cellStyle name="Notas 14 5 2 2 3" xfId="20527" xr:uid="{7389F6BA-93CD-4838-BFA1-E5D3362D492C}"/>
    <cellStyle name="Notas 14 5 2 3" xfId="13994" xr:uid="{74C1C10B-8684-4649-B430-23B850DD2192}"/>
    <cellStyle name="Notas 14 5 2 3 2" xfId="29102" xr:uid="{4C2A8AFE-5FDC-404E-B588-BB602FEC2EF7}"/>
    <cellStyle name="Notas 14 5 2 4" xfId="17890" xr:uid="{E7638353-06EC-4F7F-8D9C-392E98ACF124}"/>
    <cellStyle name="Notas 14 5 3" xfId="3085" xr:uid="{94FCD64A-13EF-4CC1-BF11-824EFA7D9D66}"/>
    <cellStyle name="Notas 14 5 3 2" xfId="5722" xr:uid="{584D7874-A77B-452A-8CFD-90A6DDAFAA9A}"/>
    <cellStyle name="Notas 14 5 3 2 2" xfId="12033" xr:uid="{85D9609F-BEE3-4741-81EC-3914F629ECF4}"/>
    <cellStyle name="Notas 14 5 3 2 2 2" xfId="27141" xr:uid="{F9015004-3955-4347-A941-D3FCDAB972DD}"/>
    <cellStyle name="Notas 14 5 3 2 3" xfId="13686" xr:uid="{064B836D-B3E0-4F7B-B627-98FC52F8C7E7}"/>
    <cellStyle name="Notas 14 5 3 2 3 2" xfId="28794" xr:uid="{AAFE0C80-EE45-4306-BC70-C6FEFB0D9DFC}"/>
    <cellStyle name="Notas 14 5 3 2 4" xfId="20830" xr:uid="{795DCB3B-76CE-4C2A-831A-2459897C9F4E}"/>
    <cellStyle name="Notas 14 5 3 3" xfId="9467" xr:uid="{C6F8DEDC-4EBB-4117-B1D3-CA46F2CA0202}"/>
    <cellStyle name="Notas 14 5 3 3 2" xfId="24575" xr:uid="{E69A2FED-5A56-49BE-B132-D7DA16897019}"/>
    <cellStyle name="Notas 14 5 3 4" xfId="7992" xr:uid="{C4E4F4F8-8FBA-487A-B271-2E1BE7413EF8}"/>
    <cellStyle name="Notas 14 5 3 4 2" xfId="23100" xr:uid="{696B9582-3548-452E-9AEF-7613EC507A2D}"/>
    <cellStyle name="Notas 14 5 3 5" xfId="18193" xr:uid="{AED5066C-96AD-4EEE-8DE9-990A4F35E797}"/>
    <cellStyle name="Notas 14 5 4" xfId="3411" xr:uid="{2CA34053-623D-4947-958A-2D13BD19789A}"/>
    <cellStyle name="Notas 14 5 4 2" xfId="6048" xr:uid="{0ECD3CCE-6379-42A2-88A2-B5C02F4EFC14}"/>
    <cellStyle name="Notas 14 5 4 2 2" xfId="12359" xr:uid="{011CA5A0-D113-43B3-BFCA-4BF00B944193}"/>
    <cellStyle name="Notas 14 5 4 2 2 2" xfId="27467" xr:uid="{E4247DD7-0749-4AB7-A12B-E501AFEEFD5A}"/>
    <cellStyle name="Notas 14 5 4 2 3" xfId="15014" xr:uid="{0C94F29C-5D68-4B99-B4C3-042B860563F8}"/>
    <cellStyle name="Notas 14 5 4 2 3 2" xfId="30122" xr:uid="{56795B12-E8BC-4077-A35A-24628FE04230}"/>
    <cellStyle name="Notas 14 5 4 2 4" xfId="21156" xr:uid="{1FE6E379-48AE-409C-99DA-C27042621E49}"/>
    <cellStyle name="Notas 14 5 4 3" xfId="9793" xr:uid="{8D53734B-D09C-430B-885E-88D0AC9C5183}"/>
    <cellStyle name="Notas 14 5 4 3 2" xfId="24901" xr:uid="{CB804840-E7D6-4B91-B0DD-0A1EAFC43CED}"/>
    <cellStyle name="Notas 14 5 4 4" xfId="7769" xr:uid="{CFF4D73D-488B-4215-9A76-67E26158A70D}"/>
    <cellStyle name="Notas 14 5 4 4 2" xfId="22877" xr:uid="{6F19ED77-EA03-4030-A321-F2A696BF99CA}"/>
    <cellStyle name="Notas 14 5 4 5" xfId="18519" xr:uid="{ECC82387-13EF-4B31-A3E2-F7A05CDC0549}"/>
    <cellStyle name="Notas 14 5 5" xfId="3717" xr:uid="{E56E8E1B-7C8D-43E8-96BF-0DB99F5A1DC2}"/>
    <cellStyle name="Notas 14 5 5 2" xfId="6354" xr:uid="{79B381A0-587B-48A1-8EBF-7C6EFB57B419}"/>
    <cellStyle name="Notas 14 5 5 2 2" xfId="12665" xr:uid="{1CD59838-D4B4-4EA6-9FE0-84C93B4E4F89}"/>
    <cellStyle name="Notas 14 5 5 2 2 2" xfId="27773" xr:uid="{34CA3C03-8157-4330-9622-FD91AE3B77F0}"/>
    <cellStyle name="Notas 14 5 5 2 3" xfId="13651" xr:uid="{F7378161-637A-4544-80CD-207C338CC2A7}"/>
    <cellStyle name="Notas 14 5 5 2 3 2" xfId="28759" xr:uid="{618CD73F-04D8-4D2E-AA7C-BC4E0103AFE6}"/>
    <cellStyle name="Notas 14 5 5 2 4" xfId="21462" xr:uid="{38D612D8-EB31-48A4-87A8-B5D308DB0520}"/>
    <cellStyle name="Notas 14 5 5 3" xfId="10099" xr:uid="{3608DF3A-1349-46F3-B80E-F6BD5F202F86}"/>
    <cellStyle name="Notas 14 5 5 3 2" xfId="25207" xr:uid="{93FCF219-812F-44E6-A42E-E027D2B71BC4}"/>
    <cellStyle name="Notas 14 5 5 4" xfId="14635" xr:uid="{456CAE41-9ED7-4242-8AD9-BFD244EACEF4}"/>
    <cellStyle name="Notas 14 5 5 4 2" xfId="29743" xr:uid="{224958F0-BBA5-412A-B76F-5582DFC20F8C}"/>
    <cellStyle name="Notas 14 5 5 5" xfId="18825" xr:uid="{0B4D9B9E-0429-454F-9D04-30E1B29A218A}"/>
    <cellStyle name="Notas 14 5 6" xfId="4092" xr:uid="{4CD5A537-63C6-4A6D-BC78-1CB5AB5EEBE1}"/>
    <cellStyle name="Notas 14 5 6 2" xfId="6729" xr:uid="{2CDD2621-39FC-47F6-A526-59A910A2BCF2}"/>
    <cellStyle name="Notas 14 5 6 2 2" xfId="13040" xr:uid="{1286591C-6BD1-4F20-8AEB-C83368E9CFF3}"/>
    <cellStyle name="Notas 14 5 6 2 2 2" xfId="28148" xr:uid="{44AAA3B2-ECF8-4B9E-9028-9742AABEE258}"/>
    <cellStyle name="Notas 14 5 6 2 3" xfId="16716" xr:uid="{D97B3A0E-BE59-4F98-9D96-38C0AB15F3F3}"/>
    <cellStyle name="Notas 14 5 6 2 3 2" xfId="31824" xr:uid="{2F742B5C-262D-4EC6-8EB7-CDA317703867}"/>
    <cellStyle name="Notas 14 5 6 2 4" xfId="21837" xr:uid="{DE7431CD-88A6-424B-9ADE-A89CB4A27768}"/>
    <cellStyle name="Notas 14 5 6 3" xfId="10474" xr:uid="{10A9DB90-BEC6-48F0-A456-FDAC85FB8979}"/>
    <cellStyle name="Notas 14 5 6 3 2" xfId="25582" xr:uid="{54159A06-C81C-43A0-85A9-6906283B5332}"/>
    <cellStyle name="Notas 14 5 6 4" xfId="15480" xr:uid="{B6B1F2DD-EE26-4BFA-8FBD-2F109E5DB11B}"/>
    <cellStyle name="Notas 14 5 6 4 2" xfId="30588" xr:uid="{D35B7C59-6108-4ED9-BA3D-B7DC152C972D}"/>
    <cellStyle name="Notas 14 5 6 5" xfId="19200" xr:uid="{BA1935E2-6925-48A8-A2B2-E9988FCB816B}"/>
    <cellStyle name="Notas 14 5 7" xfId="4374" xr:uid="{543EC8CE-7464-4F3B-8105-59733053C613}"/>
    <cellStyle name="Notas 14 5 7 2" xfId="7011" xr:uid="{5EA0EC43-6B09-44DF-87DA-5D27CC829833}"/>
    <cellStyle name="Notas 14 5 7 2 2" xfId="13322" xr:uid="{8C92B2E5-BAD4-4F61-92CA-A750F1A6E9C4}"/>
    <cellStyle name="Notas 14 5 7 2 2 2" xfId="28430" xr:uid="{4D2D9833-0797-41AF-9C49-575F394B2701}"/>
    <cellStyle name="Notas 14 5 7 2 3" xfId="16986" xr:uid="{2C5569A5-0CC7-4944-BEB7-7394168CB5AF}"/>
    <cellStyle name="Notas 14 5 7 2 3 2" xfId="32094" xr:uid="{201579CE-2DB4-4718-8757-4432819D0101}"/>
    <cellStyle name="Notas 14 5 7 2 4" xfId="22119" xr:uid="{62B395E7-B1AF-4A9B-A078-6C4EE42F0756}"/>
    <cellStyle name="Notas 14 5 7 3" xfId="10756" xr:uid="{A21593BE-5836-4EEF-8CF9-8BAEC31A8A63}"/>
    <cellStyle name="Notas 14 5 7 3 2" xfId="25864" xr:uid="{789A3440-5140-4AC4-B85C-5560A04CFC01}"/>
    <cellStyle name="Notas 14 5 7 4" xfId="7534" xr:uid="{DAB385F3-3B0E-42F9-B737-DB71CD4D805E}"/>
    <cellStyle name="Notas 14 5 7 4 2" xfId="22642" xr:uid="{D10CEB3F-FB6E-4414-A609-1C4C2CF25738}"/>
    <cellStyle name="Notas 14 5 7 5" xfId="19482" xr:uid="{8E333CA8-4381-435F-87EF-14510784EC79}"/>
    <cellStyle name="Notas 14 5 8" xfId="4657" xr:uid="{0B4D1CCB-7690-4332-83A7-4B4570DEE943}"/>
    <cellStyle name="Notas 14 5 8 2" xfId="11039" xr:uid="{853783BF-3FD1-42DF-8BAE-54E0AB776D13}"/>
    <cellStyle name="Notas 14 5 8 2 2" xfId="26147" xr:uid="{E4599CA5-5193-4692-B5E8-6C62EEC37703}"/>
    <cellStyle name="Notas 14 5 8 3" xfId="7400" xr:uid="{013E92CD-C81A-4162-8990-99C90594286D}"/>
    <cellStyle name="Notas 14 5 8 3 2" xfId="22508" xr:uid="{3B2F6163-39C3-4962-B957-37E09E8FEBA4}"/>
    <cellStyle name="Notas 14 5 8 4" xfId="19765" xr:uid="{E4CF9525-871D-41F6-802B-A7BBF3BDE601}"/>
    <cellStyle name="Notas 14 5 9" xfId="8518" xr:uid="{3F1093E5-3191-4964-8FF6-47884762AB78}"/>
    <cellStyle name="Notas 14 5 9 2" xfId="23626" xr:uid="{18745158-0DF9-4A4D-AD18-41DFB77A3A21}"/>
    <cellStyle name="Notas 15" xfId="1453" xr:uid="{00000000-0005-0000-0000-0000B1050000}"/>
    <cellStyle name="Notas 15 2" xfId="1908" xr:uid="{30C9E267-029D-4FEC-A0E5-EA4EA2AEB802}"/>
    <cellStyle name="Notas 15 2 10" xfId="11804" xr:uid="{F18B1F4E-6639-4A43-93B0-89F8E528EE3D}"/>
    <cellStyle name="Notas 15 2 10 2" xfId="26912" xr:uid="{22991935-B105-4E3E-8CF7-33AB39BE3C23}"/>
    <cellStyle name="Notas 15 2 11" xfId="14322" xr:uid="{AF33DF8C-ED97-48F2-A4EC-748E7C682E20}"/>
    <cellStyle name="Notas 15 2 11 2" xfId="29430" xr:uid="{D8035717-C368-4285-B14C-80D711BC5776}"/>
    <cellStyle name="Notas 15 2 12" xfId="17133" xr:uid="{D87C7E66-D2F7-4F56-94CA-977DDD264BFB}"/>
    <cellStyle name="Notas 15 2 2" xfId="2468" xr:uid="{E21A8E64-8C1A-4C83-81D2-2C767A0280E1}"/>
    <cellStyle name="Notas 15 2 2 2" xfId="5105" xr:uid="{C8ED46FB-62EC-490B-8A32-FCC5975D6641}"/>
    <cellStyle name="Notas 15 2 2 2 2" xfId="11469" xr:uid="{E6002BA0-7CB9-40D8-B44B-3A69CCC44BB6}"/>
    <cellStyle name="Notas 15 2 2 2 2 2" xfId="26577" xr:uid="{51099EB5-6089-4A8A-90BB-80EB4D0FF72F}"/>
    <cellStyle name="Notas 15 2 2 2 3" xfId="15922" xr:uid="{4298F18E-750B-4482-ABD6-7151F625986D}"/>
    <cellStyle name="Notas 15 2 2 2 3 2" xfId="31030" xr:uid="{0ADAD041-47BA-4F57-8D3C-9850DFF3B7FF}"/>
    <cellStyle name="Notas 15 2 2 2 4" xfId="20213" xr:uid="{B95E42C9-5BED-4E49-88CD-3A0BA5CD0D16}"/>
    <cellStyle name="Notas 15 2 2 3" xfId="8935" xr:uid="{1285E8A3-94F1-45D2-9550-BE4053D96CF4}"/>
    <cellStyle name="Notas 15 2 2 3 2" xfId="24043" xr:uid="{1180907D-5BA5-4B9F-94C7-84FB4ECE32D3}"/>
    <cellStyle name="Notas 15 2 3" xfId="2684" xr:uid="{1C1D74BA-54EE-4A07-9862-3014EF6A889B}"/>
    <cellStyle name="Notas 15 2 3 2" xfId="5321" xr:uid="{C56F0427-69FE-4343-812C-BE870E8E46D6}"/>
    <cellStyle name="Notas 15 2 3 2 2" xfId="13660" xr:uid="{3EA39636-E8EB-4650-89DE-7E4D463DAD27}"/>
    <cellStyle name="Notas 15 2 3 2 2 2" xfId="28768" xr:uid="{64C473DA-A080-49F7-B139-3C4B38AAC276}"/>
    <cellStyle name="Notas 15 2 3 2 3" xfId="20429" xr:uid="{DE95F2FC-17A4-410E-B947-EAEA8D8DCF6C}"/>
    <cellStyle name="Notas 15 2 3 3" xfId="15431" xr:uid="{BA2E642E-DBEB-4FD4-A212-9F3AA3A3F3EA}"/>
    <cellStyle name="Notas 15 2 3 3 2" xfId="30539" xr:uid="{00234C64-3BE9-4DC6-B56E-0D4884A54C61}"/>
    <cellStyle name="Notas 15 2 3 4" xfId="17792" xr:uid="{0DB02377-8880-498E-923A-C85195125682}"/>
    <cellStyle name="Notas 15 2 4" xfId="2987" xr:uid="{3818C4B2-4477-4577-9BE3-6DF492FC368E}"/>
    <cellStyle name="Notas 15 2 4 2" xfId="5624" xr:uid="{C2F3BD0D-C854-4B00-A468-42372BE1944F}"/>
    <cellStyle name="Notas 15 2 4 2 2" xfId="11935" xr:uid="{BE3EA13C-0391-4464-AF93-D1F2DE52760F}"/>
    <cellStyle name="Notas 15 2 4 2 2 2" xfId="27043" xr:uid="{F61775A1-F82A-4146-9135-6221E8CE2F7A}"/>
    <cellStyle name="Notas 15 2 4 2 3" xfId="15108" xr:uid="{DC87C1F2-DC35-4F3B-993D-55AA6D16648B}"/>
    <cellStyle name="Notas 15 2 4 2 3 2" xfId="30216" xr:uid="{B4A788C5-D2F5-4D96-B17A-2DA46ACA87FF}"/>
    <cellStyle name="Notas 15 2 4 2 4" xfId="20732" xr:uid="{58DA1426-BC85-4EE0-9535-F6BAA475D8EF}"/>
    <cellStyle name="Notas 15 2 4 3" xfId="9369" xr:uid="{DB83563C-2C94-4E6A-82FD-97073C1924C9}"/>
    <cellStyle name="Notas 15 2 4 3 2" xfId="24477" xr:uid="{54D3FF7C-B423-4C6C-8843-DC91A2B0D226}"/>
    <cellStyle name="Notas 15 2 4 4" xfId="16294" xr:uid="{7EC3CB82-50BF-4B59-9850-32B2054BACB5}"/>
    <cellStyle name="Notas 15 2 4 4 2" xfId="31402" xr:uid="{C6DB45D7-7A3E-4382-8380-47EE1C3A0E8A}"/>
    <cellStyle name="Notas 15 2 4 5" xfId="18095" xr:uid="{EE0940D2-6BF1-4AB4-A6F1-338200E6DE63}"/>
    <cellStyle name="Notas 15 2 5" xfId="3313" xr:uid="{68E0ED57-7501-495D-8265-3050D1AA1608}"/>
    <cellStyle name="Notas 15 2 5 2" xfId="5950" xr:uid="{77938672-0D9E-4ABE-988A-9AD944EB7320}"/>
    <cellStyle name="Notas 15 2 5 2 2" xfId="12261" xr:uid="{FCB7AAAF-1A30-4F42-BD42-667080D90B22}"/>
    <cellStyle name="Notas 15 2 5 2 2 2" xfId="27369" xr:uid="{3A74EF81-1C9D-4358-AB46-D4026A084A3A}"/>
    <cellStyle name="Notas 15 2 5 2 3" xfId="7437" xr:uid="{014BF5A2-232F-474C-B9E6-19C0EBFCB844}"/>
    <cellStyle name="Notas 15 2 5 2 3 2" xfId="22545" xr:uid="{5F0F7D0A-95C5-4D6E-8186-98BE214F275F}"/>
    <cellStyle name="Notas 15 2 5 2 4" xfId="21058" xr:uid="{D3DB29DD-0E55-4A0E-8340-08D78FE7072B}"/>
    <cellStyle name="Notas 15 2 5 3" xfId="9695" xr:uid="{582ECAF0-654A-41B7-939B-360A53E1E127}"/>
    <cellStyle name="Notas 15 2 5 3 2" xfId="24803" xr:uid="{1C634BF0-D7CF-4CBB-870B-DC46338FBE79}"/>
    <cellStyle name="Notas 15 2 5 4" xfId="16514" xr:uid="{FD7E2C30-EB50-4395-9B29-3B77BDB59F59}"/>
    <cellStyle name="Notas 15 2 5 4 2" xfId="31622" xr:uid="{1A978044-B999-4A47-BDEE-E700145FC8C7}"/>
    <cellStyle name="Notas 15 2 5 5" xfId="18421" xr:uid="{42AAC4BE-01C2-4C97-86BE-58C9872B61C9}"/>
    <cellStyle name="Notas 15 2 6" xfId="3619" xr:uid="{FF0D2F15-4620-4533-A1D9-0D9514EB2FFE}"/>
    <cellStyle name="Notas 15 2 6 2" xfId="6256" xr:uid="{98B427D6-3778-4AB5-BAAF-3AA9D609967C}"/>
    <cellStyle name="Notas 15 2 6 2 2" xfId="12567" xr:uid="{D13E0BD8-2E91-4F3B-BA41-2E80C4415C3F}"/>
    <cellStyle name="Notas 15 2 6 2 2 2" xfId="27675" xr:uid="{8E90EADE-3FCE-424F-94AC-217401347F0F}"/>
    <cellStyle name="Notas 15 2 6 2 3" xfId="16027" xr:uid="{DF32625F-9FC4-423B-972D-296E517BBDBA}"/>
    <cellStyle name="Notas 15 2 6 2 3 2" xfId="31135" xr:uid="{C7998267-602B-4B19-BCED-E1710048AEC1}"/>
    <cellStyle name="Notas 15 2 6 2 4" xfId="21364" xr:uid="{A6B46A74-E88B-463C-BC47-4A27B1E15B78}"/>
    <cellStyle name="Notas 15 2 6 3" xfId="10001" xr:uid="{E16A7E16-5FF7-462B-97D8-E74AB37731C0}"/>
    <cellStyle name="Notas 15 2 6 3 2" xfId="25109" xr:uid="{2CD386B9-AF09-4823-8D51-E39EC965A124}"/>
    <cellStyle name="Notas 15 2 6 4" xfId="13635" xr:uid="{15CF9033-EE49-4595-BCF2-01D1676B83D3}"/>
    <cellStyle name="Notas 15 2 6 4 2" xfId="28743" xr:uid="{5ABC4819-1601-4E0F-B2F4-86C3F2FAC0ED}"/>
    <cellStyle name="Notas 15 2 6 5" xfId="18727" xr:uid="{6592A809-E9FF-4C9A-A6EB-70F91F59CD96}"/>
    <cellStyle name="Notas 15 2 7" xfId="3980" xr:uid="{4713494E-5F8C-490D-8AEA-D36CFCB2361E}"/>
    <cellStyle name="Notas 15 2 7 2" xfId="6617" xr:uid="{5E6F3E9E-15CB-4F59-955E-1401672AAE68}"/>
    <cellStyle name="Notas 15 2 7 2 2" xfId="12928" xr:uid="{C872AC16-148B-498C-A139-853B101157CE}"/>
    <cellStyle name="Notas 15 2 7 2 2 2" xfId="28036" xr:uid="{0A7CB036-8356-421F-A7A0-08A58D6660DD}"/>
    <cellStyle name="Notas 15 2 7 2 3" xfId="16618" xr:uid="{41D4919D-B71B-492B-A80C-0D8F3ECB4D78}"/>
    <cellStyle name="Notas 15 2 7 2 3 2" xfId="31726" xr:uid="{2798E117-1EE1-4384-A917-BEBDC3501722}"/>
    <cellStyle name="Notas 15 2 7 2 4" xfId="21725" xr:uid="{FC7889F6-BA6A-4115-BE5F-383510CC5DD5}"/>
    <cellStyle name="Notas 15 2 7 3" xfId="10362" xr:uid="{E0ACA5E6-113D-4931-A302-B57CCF5BCA39}"/>
    <cellStyle name="Notas 15 2 7 3 2" xfId="25470" xr:uid="{410614A0-ED01-4528-833F-6F903EFF0C88}"/>
    <cellStyle name="Notas 15 2 7 4" xfId="15423" xr:uid="{C14FDA14-83C0-4CE3-B8CF-E700C493268D}"/>
    <cellStyle name="Notas 15 2 7 4 2" xfId="30531" xr:uid="{2AC2E57A-7ABA-45CB-B417-1B4812BFC354}"/>
    <cellStyle name="Notas 15 2 7 5" xfId="19088" xr:uid="{02F81932-17ED-434E-929F-B730BCEA6E98}"/>
    <cellStyle name="Notas 15 2 8" xfId="4545" xr:uid="{65B1E7A5-07C0-47E3-AB0E-D4EBEA9C5A23}"/>
    <cellStyle name="Notas 15 2 8 2" xfId="10927" xr:uid="{10CC756C-028A-4168-A4E6-D1703B35DFAB}"/>
    <cellStyle name="Notas 15 2 8 2 2" xfId="26035" xr:uid="{29D46637-B586-47AD-A2B0-DC2D21CDE782}"/>
    <cellStyle name="Notas 15 2 8 3" xfId="16204" xr:uid="{FFAE99F4-8317-4400-9A71-46A9B40AE106}"/>
    <cellStyle name="Notas 15 2 8 3 2" xfId="31312" xr:uid="{F98C9F05-90AD-4F41-A2D3-2542EB2278F4}"/>
    <cellStyle name="Notas 15 2 8 4" xfId="19653" xr:uid="{C94573C7-D494-47F8-80A0-FC68E4D41532}"/>
    <cellStyle name="Notas 15 2 9" xfId="8409" xr:uid="{CBCCC076-43DD-4FCC-992E-724B6B38189E}"/>
    <cellStyle name="Notas 15 2 9 2" xfId="23517" xr:uid="{A5818F33-C1DF-4F9C-AAB1-DD5FA4716C4C}"/>
    <cellStyle name="Notas 15 3" xfId="1895" xr:uid="{ECF78FF2-EACC-4B13-B117-D4519F7D7E4E}"/>
    <cellStyle name="Notas 15 3 10" xfId="8396" xr:uid="{4C4CD675-05DA-4359-B13E-7B069969567E}"/>
    <cellStyle name="Notas 15 3 10 2" xfId="23504" xr:uid="{2CA0617B-9899-4D48-872F-60453CF7B88C}"/>
    <cellStyle name="Notas 15 3 11" xfId="15207" xr:uid="{442D64F1-B4DC-4B56-9467-06D404ED37D5}"/>
    <cellStyle name="Notas 15 3 11 2" xfId="30315" xr:uid="{A634EAFF-7028-46D6-9FA4-313EAD90F16B}"/>
    <cellStyle name="Notas 15 3 12" xfId="11812" xr:uid="{BBF33B5A-5A34-49EC-B521-DC616E80D3A9}"/>
    <cellStyle name="Notas 15 3 12 2" xfId="26920" xr:uid="{8AE8FA34-B656-47C4-AE71-222B2EAB3A07}"/>
    <cellStyle name="Notas 15 3 13" xfId="17120" xr:uid="{587C8BEF-6D35-4CF6-A7F0-862516B1F05B}"/>
    <cellStyle name="Notas 15 3 2" xfId="2455" xr:uid="{B86BD7C4-B409-4B31-9963-AAFB9BCA176E}"/>
    <cellStyle name="Notas 15 3 2 2" xfId="5092" xr:uid="{4275B2F3-32BE-4639-B14F-9C3BD1FEF0BC}"/>
    <cellStyle name="Notas 15 3 2 2 2" xfId="11456" xr:uid="{3999DC21-342E-40A7-91AA-3D39C47B2D1F}"/>
    <cellStyle name="Notas 15 3 2 2 2 2" xfId="26564" xr:uid="{101238B7-98F3-4B78-A900-D30C912F8BE1}"/>
    <cellStyle name="Notas 15 3 2 2 3" xfId="7339" xr:uid="{52D91164-7B65-4DFD-A260-265D0DE1FFD6}"/>
    <cellStyle name="Notas 15 3 2 2 3 2" xfId="22447" xr:uid="{2CD73D20-2635-431A-ACB7-AC7FB95FBB8E}"/>
    <cellStyle name="Notas 15 3 2 2 4" xfId="20200" xr:uid="{D3E4A4A0-55EC-48ED-8FBB-F42E541E5EFF}"/>
    <cellStyle name="Notas 15 3 2 3" xfId="8922" xr:uid="{CBBFD38E-42A8-43F6-B6BD-252D3A18A7F8}"/>
    <cellStyle name="Notas 15 3 2 3 2" xfId="24030" xr:uid="{44FDAD35-CD24-4F04-A530-EEE328A7677B}"/>
    <cellStyle name="Notas 15 3 2 4" xfId="15021" xr:uid="{2F856AAB-C46E-4826-B46A-D318E3010D67}"/>
    <cellStyle name="Notas 15 3 2 4 2" xfId="30129" xr:uid="{8F6CC511-3AD5-4380-8E18-5F2937DD45F7}"/>
    <cellStyle name="Notas 15 3 2 5" xfId="7595" xr:uid="{4DDD924B-4A17-4BD5-934F-6CB45694C96B}"/>
    <cellStyle name="Notas 15 3 2 5 2" xfId="22703" xr:uid="{3FA83F4D-CCDB-481E-9B72-2E8A998469FD}"/>
    <cellStyle name="Notas 15 3 2 6" xfId="17629" xr:uid="{E2A1767E-E939-4E9B-829F-8CFC3AFFD25C}"/>
    <cellStyle name="Notas 15 3 3" xfId="2671" xr:uid="{51F3FB02-413E-4ECC-A024-CC4C2DE165FA}"/>
    <cellStyle name="Notas 15 3 3 2" xfId="5308" xr:uid="{64390C89-5F1D-4B66-BCF5-CE2D5F6956AD}"/>
    <cellStyle name="Notas 15 3 3 2 2" xfId="8001" xr:uid="{59B7049A-A5CB-4396-8B32-C086105211FE}"/>
    <cellStyle name="Notas 15 3 3 2 2 2" xfId="23109" xr:uid="{C4DBB329-0C92-4A73-89D3-E4147A61C331}"/>
    <cellStyle name="Notas 15 3 3 2 3" xfId="20416" xr:uid="{0991D142-D13F-4979-B578-36689717EB53}"/>
    <cellStyle name="Notas 15 3 3 3" xfId="13746" xr:uid="{0126B1D4-BE14-4269-B9BB-15FB30D49D00}"/>
    <cellStyle name="Notas 15 3 3 3 2" xfId="28854" xr:uid="{CDA77D97-3B51-422E-BFAE-9A4CFBB8E39A}"/>
    <cellStyle name="Notas 15 3 3 4" xfId="17779" xr:uid="{DAFCEC1E-CDA3-4F16-85F0-1432F923C740}"/>
    <cellStyle name="Notas 15 3 4" xfId="2974" xr:uid="{FA3AE8E5-A799-4421-AEB3-D0BF2EBF7DA8}"/>
    <cellStyle name="Notas 15 3 4 2" xfId="5611" xr:uid="{05AFA7AA-AA64-4E2C-A918-EC10B74FB2D8}"/>
    <cellStyle name="Notas 15 3 4 2 2" xfId="11922" xr:uid="{E49EBC46-5F94-417D-9029-89D47C66A2AB}"/>
    <cellStyle name="Notas 15 3 4 2 2 2" xfId="27030" xr:uid="{AABAE7AA-7F75-4402-8AC5-AEB3F69B4A59}"/>
    <cellStyle name="Notas 15 3 4 2 3" xfId="7662" xr:uid="{2B4904CC-C2FC-419F-A83A-2F42C5029354}"/>
    <cellStyle name="Notas 15 3 4 2 3 2" xfId="22770" xr:uid="{EEE8E48F-921B-4545-841A-F5B432EFDFD6}"/>
    <cellStyle name="Notas 15 3 4 2 4" xfId="20719" xr:uid="{47BF69E0-1016-48C3-8734-F7A6F2A1080D}"/>
    <cellStyle name="Notas 15 3 4 3" xfId="9356" xr:uid="{65EF656C-AC6A-4ED9-8AB4-7E0A7AA57012}"/>
    <cellStyle name="Notas 15 3 4 3 2" xfId="24464" xr:uid="{297BF848-42BF-482A-B220-1BBACF554A24}"/>
    <cellStyle name="Notas 15 3 4 4" xfId="14991" xr:uid="{4427F334-2109-4581-84D2-B05496CFBFAF}"/>
    <cellStyle name="Notas 15 3 4 4 2" xfId="30099" xr:uid="{CF662489-E577-46A8-AC04-25D87826EA76}"/>
    <cellStyle name="Notas 15 3 4 5" xfId="18082" xr:uid="{1233F6BA-6AF5-41E6-91B4-45C0F4E5B005}"/>
    <cellStyle name="Notas 15 3 5" xfId="3300" xr:uid="{FD857081-01FD-4EA7-B53A-5F4847CBE449}"/>
    <cellStyle name="Notas 15 3 5 2" xfId="5937" xr:uid="{E945DD5F-C341-4023-8523-E5D3C29E4599}"/>
    <cellStyle name="Notas 15 3 5 2 2" xfId="12248" xr:uid="{3F73E305-4B65-453E-8C14-D27A8412569D}"/>
    <cellStyle name="Notas 15 3 5 2 2 2" xfId="27356" xr:uid="{B24E9B6E-62D8-4D64-9705-FCEF5E87811F}"/>
    <cellStyle name="Notas 15 3 5 2 3" xfId="14697" xr:uid="{D7EF6EC1-AB03-472D-B3EC-FFE23E717AD6}"/>
    <cellStyle name="Notas 15 3 5 2 3 2" xfId="29805" xr:uid="{C2FF97F3-6C18-43C5-ABDC-9E1772B68BD1}"/>
    <cellStyle name="Notas 15 3 5 2 4" xfId="21045" xr:uid="{4D5DDD8C-8251-4F90-AEA4-8A5E548BF73A}"/>
    <cellStyle name="Notas 15 3 5 3" xfId="9682" xr:uid="{EA9FF447-E67E-4DAF-8FE5-9EFD40092E28}"/>
    <cellStyle name="Notas 15 3 5 3 2" xfId="24790" xr:uid="{7B4A71E3-1DDA-4D0A-8F05-A803FD6EAF22}"/>
    <cellStyle name="Notas 15 3 5 4" xfId="16102" xr:uid="{2B908A1A-2462-4898-9B1F-D352ED25B974}"/>
    <cellStyle name="Notas 15 3 5 4 2" xfId="31210" xr:uid="{8A7B9082-D425-4345-94AA-DEA9C5932619}"/>
    <cellStyle name="Notas 15 3 5 5" xfId="18408" xr:uid="{837A5C5E-CE2A-4676-99CB-44A61DF5D966}"/>
    <cellStyle name="Notas 15 3 6" xfId="3606" xr:uid="{1D3D8518-2714-401A-BC23-169E9CA17186}"/>
    <cellStyle name="Notas 15 3 6 2" xfId="6243" xr:uid="{F0E0F9B4-B272-478C-803F-BD6A559F7F8F}"/>
    <cellStyle name="Notas 15 3 6 2 2" xfId="12554" xr:uid="{23957F30-5F42-49BC-990C-A76ACEA8CBB9}"/>
    <cellStyle name="Notas 15 3 6 2 2 2" xfId="27662" xr:uid="{29C41803-5772-4610-8FF6-D0E69A8038AE}"/>
    <cellStyle name="Notas 15 3 6 2 3" xfId="13575" xr:uid="{722EE6AE-F063-468D-BFAA-A9AA16D32C1A}"/>
    <cellStyle name="Notas 15 3 6 2 3 2" xfId="28683" xr:uid="{3FFE9FCE-DA0E-4703-951D-BC0F65B6B53D}"/>
    <cellStyle name="Notas 15 3 6 2 4" xfId="21351" xr:uid="{70F4913F-8613-49BF-852A-6EF30AE0C9BC}"/>
    <cellStyle name="Notas 15 3 6 3" xfId="9988" xr:uid="{B125077C-A2C1-4B4C-896E-F6DDC74854F3}"/>
    <cellStyle name="Notas 15 3 6 3 2" xfId="25096" xr:uid="{7C36BB92-5B15-4744-9B7F-F978E1E6F714}"/>
    <cellStyle name="Notas 15 3 6 4" xfId="7909" xr:uid="{7FCF066C-6888-47B0-B153-E631B46EA62E}"/>
    <cellStyle name="Notas 15 3 6 4 2" xfId="23017" xr:uid="{E8A92569-188F-49CB-ADD7-1194FAFFFB36}"/>
    <cellStyle name="Notas 15 3 6 5" xfId="18714" xr:uid="{0301411C-030A-4E9D-8B83-706D45C726D1}"/>
    <cellStyle name="Notas 15 3 7" xfId="3967" xr:uid="{2F998455-0542-411F-B801-73744217FFDC}"/>
    <cellStyle name="Notas 15 3 7 2" xfId="6604" xr:uid="{8AA976E0-CB93-476E-8D07-514B980D9177}"/>
    <cellStyle name="Notas 15 3 7 2 2" xfId="12915" xr:uid="{A412655B-3CB1-4205-832D-F55E3BF26DF6}"/>
    <cellStyle name="Notas 15 3 7 2 2 2" xfId="28023" xr:uid="{4AAB9AD6-88E0-4C67-9317-CEF1755798A0}"/>
    <cellStyle name="Notas 15 3 7 2 3" xfId="16605" xr:uid="{6756F9D6-5409-40C2-901D-43840A5A5C85}"/>
    <cellStyle name="Notas 15 3 7 2 3 2" xfId="31713" xr:uid="{591A7A00-836E-48AE-BFE8-F4560A040A3C}"/>
    <cellStyle name="Notas 15 3 7 2 4" xfId="21712" xr:uid="{9C68ED86-A6EC-483A-8994-40F7F80BACC0}"/>
    <cellStyle name="Notas 15 3 7 3" xfId="10349" xr:uid="{60D06FC4-1C3A-415C-9DB4-84F3E628DBC3}"/>
    <cellStyle name="Notas 15 3 7 3 2" xfId="25457" xr:uid="{5B40CE13-0BA4-44E5-917B-7022F95B5AC6}"/>
    <cellStyle name="Notas 15 3 7 4" xfId="8006" xr:uid="{A3DB4BA6-2403-47A9-B8A0-5C9F9392371D}"/>
    <cellStyle name="Notas 15 3 7 4 2" xfId="23114" xr:uid="{9D388F83-2007-4FDE-93BA-EC0E1DE11181}"/>
    <cellStyle name="Notas 15 3 7 5" xfId="19075" xr:uid="{1ADBB82C-7575-4F8D-8689-04C39E261118}"/>
    <cellStyle name="Notas 15 3 8" xfId="4299" xr:uid="{3FD994AE-4511-437E-AEBF-BE9D14570C60}"/>
    <cellStyle name="Notas 15 3 8 2" xfId="6936" xr:uid="{C512CAF4-9141-4E72-ADEC-0C08781EFABA}"/>
    <cellStyle name="Notas 15 3 8 2 2" xfId="13247" xr:uid="{0C877CA7-B1D3-4EFF-8C04-F15D4C323354}"/>
    <cellStyle name="Notas 15 3 8 2 2 2" xfId="28355" xr:uid="{63F87575-9CFB-49EB-9817-B052084E8E22}"/>
    <cellStyle name="Notas 15 3 8 2 3" xfId="16911" xr:uid="{D2B0183D-A9E0-4B94-A02A-BF83694A8F5B}"/>
    <cellStyle name="Notas 15 3 8 2 3 2" xfId="32019" xr:uid="{2A54FE19-72F9-4999-B05D-4CECF616EB2C}"/>
    <cellStyle name="Notas 15 3 8 2 4" xfId="22044" xr:uid="{B502BA3C-5DCA-41B0-909E-8DF167C329BE}"/>
    <cellStyle name="Notas 15 3 8 3" xfId="10681" xr:uid="{2B02E88E-F86E-46C0-B147-01DA29CBFA37}"/>
    <cellStyle name="Notas 15 3 8 3 2" xfId="25789" xr:uid="{ECC77C9D-EAA2-410D-B2DB-592B447CCB05}"/>
    <cellStyle name="Notas 15 3 8 4" xfId="8122" xr:uid="{C426CF3B-44BC-407A-A087-721AC3665467}"/>
    <cellStyle name="Notas 15 3 8 4 2" xfId="23230" xr:uid="{7016B0AE-FA53-4836-8F4F-0983B81C8781}"/>
    <cellStyle name="Notas 15 3 8 5" xfId="19407" xr:uid="{B4CBF729-EB96-4826-8396-59C1BE23E4E7}"/>
    <cellStyle name="Notas 15 3 9" xfId="4532" xr:uid="{BB41D0B4-9A78-4DA4-A624-A7975CE435CA}"/>
    <cellStyle name="Notas 15 3 9 2" xfId="10914" xr:uid="{25890F44-CFE2-4F5C-B6EB-7A3C0645F9F2}"/>
    <cellStyle name="Notas 15 3 9 2 2" xfId="26022" xr:uid="{B8392794-96BD-498B-A497-DF1887D68B35}"/>
    <cellStyle name="Notas 15 3 9 3" xfId="13448" xr:uid="{EBCA70F9-C8D1-4A4E-8303-95AC88C086D7}"/>
    <cellStyle name="Notas 15 3 9 3 2" xfId="28556" xr:uid="{14EE82A4-04E2-4BFD-A2B2-4AE268DEBD9D}"/>
    <cellStyle name="Notas 15 3 9 4" xfId="19640" xr:uid="{A0E2EFD3-ED0C-473B-B3F8-E384E486F04B}"/>
    <cellStyle name="Notas 15 4" xfId="2105" xr:uid="{9D9BE87B-5A3C-4B87-901D-7052B7C948B5}"/>
    <cellStyle name="Notas 15 4 10" xfId="8603" xr:uid="{3740F223-6243-4D38-A9D7-84FB035E355B}"/>
    <cellStyle name="Notas 15 4 10 2" xfId="23711" xr:uid="{7CF38479-979F-4DCE-B8D6-85E2E873F597}"/>
    <cellStyle name="Notas 15 4 11" xfId="13995" xr:uid="{7E453BF8-2BEC-47AB-A824-D3FC0C915E7C}"/>
    <cellStyle name="Notas 15 4 11 2" xfId="29103" xr:uid="{6D56FDE1-F4E6-41FA-982D-F002AA185F30}"/>
    <cellStyle name="Notas 15 4 12" xfId="13905" xr:uid="{AD3E8127-B070-4760-893E-1E7B16EDF73E}"/>
    <cellStyle name="Notas 15 4 12 2" xfId="29013" xr:uid="{CF22B086-98D3-4C9F-9A83-29F496AD28DA}"/>
    <cellStyle name="Notas 15 4 13" xfId="17330" xr:uid="{53D211A4-B293-42BD-9582-10DE6E2AB9BD}"/>
    <cellStyle name="Notas 15 4 2" xfId="2595" xr:uid="{DBD94381-645C-4DFF-921E-409E18566547}"/>
    <cellStyle name="Notas 15 4 2 2" xfId="5232" xr:uid="{7147C7F7-9A98-47CF-BA9B-8CC95D4A3CCC}"/>
    <cellStyle name="Notas 15 4 2 2 2" xfId="11596" xr:uid="{2A9C6F1F-706D-4491-9FA3-F5E78FA85E27}"/>
    <cellStyle name="Notas 15 4 2 2 2 2" xfId="26704" xr:uid="{4C1E798F-F982-45E3-8D8A-DCB558F8F13D}"/>
    <cellStyle name="Notas 15 4 2 2 3" xfId="7214" xr:uid="{BBF00385-13CC-4646-BE5D-ED23A89EEF5E}"/>
    <cellStyle name="Notas 15 4 2 2 3 2" xfId="22322" xr:uid="{A7267D45-5F11-4FA2-9DA1-55C3A78B6C53}"/>
    <cellStyle name="Notas 15 4 2 2 4" xfId="20340" xr:uid="{540AE5E4-DAD1-4019-8353-6667FB73D64D}"/>
    <cellStyle name="Notas 15 4 2 3" xfId="9062" xr:uid="{03010FDF-7509-4FC9-BEA8-86042BA0B849}"/>
    <cellStyle name="Notas 15 4 2 3 2" xfId="24170" xr:uid="{BD2A409C-DE32-405B-ABD0-BE2302153364}"/>
    <cellStyle name="Notas 15 4 2 4" xfId="13500" xr:uid="{3D406DFE-5E43-485C-AE72-6BE08CD614C0}"/>
    <cellStyle name="Notas 15 4 2 4 2" xfId="28608" xr:uid="{D20AD1A1-4D15-4895-87A6-7A13A43AE536}"/>
    <cellStyle name="Notas 15 4 2 5" xfId="7903" xr:uid="{704331F6-9572-4BBF-B216-6A34F5BD2C2B}"/>
    <cellStyle name="Notas 15 4 2 5 2" xfId="23011" xr:uid="{5D63B28C-4B70-49B0-99D3-6962F783A629}"/>
    <cellStyle name="Notas 15 4 2 6" xfId="17703" xr:uid="{891C3F8F-70C6-4654-9CD2-3C5B2EBD38E9}"/>
    <cellStyle name="Notas 15 4 3" xfId="2860" xr:uid="{A8FA3432-B5FF-43CC-B7CC-2B34B761EC55}"/>
    <cellStyle name="Notas 15 4 3 2" xfId="5497" xr:uid="{5A07EAB7-CFB1-4D1A-B41E-416AF9C2FBD5}"/>
    <cellStyle name="Notas 15 4 3 2 2" xfId="7511" xr:uid="{1D1DE1AC-8DA1-4376-BD41-D74B87ECFC93}"/>
    <cellStyle name="Notas 15 4 3 2 2 2" xfId="22619" xr:uid="{EE7B8373-FA8A-48BF-99FD-1642D94FE44E}"/>
    <cellStyle name="Notas 15 4 3 2 3" xfId="20605" xr:uid="{12AD2399-EC0E-44A6-8261-53515014DD04}"/>
    <cellStyle name="Notas 15 4 3 3" xfId="7641" xr:uid="{508F402D-5B4D-4C66-855E-798EBD717A52}"/>
    <cellStyle name="Notas 15 4 3 3 2" xfId="22749" xr:uid="{35A0C260-1120-49BF-AE21-A3A9A0AE7789}"/>
    <cellStyle name="Notas 15 4 3 4" xfId="17968" xr:uid="{69C19B77-7C40-4C7E-8ED3-7D49A4C34113}"/>
    <cellStyle name="Notas 15 4 4" xfId="3163" xr:uid="{44DFBCD2-8A52-44EC-8007-DEF9735F7062}"/>
    <cellStyle name="Notas 15 4 4 2" xfId="5800" xr:uid="{C1211454-1957-44D2-AA17-F2547F2D60BC}"/>
    <cellStyle name="Notas 15 4 4 2 2" xfId="12111" xr:uid="{A6F74726-2906-494F-94C9-B3606C1D7F57}"/>
    <cellStyle name="Notas 15 4 4 2 2 2" xfId="27219" xr:uid="{B151AA85-289F-4AA2-B8EA-5B8316F2245C}"/>
    <cellStyle name="Notas 15 4 4 2 3" xfId="15249" xr:uid="{431349A8-5D8E-4C58-8FB7-EA61C5BC9DB6}"/>
    <cellStyle name="Notas 15 4 4 2 3 2" xfId="30357" xr:uid="{6609F19A-797C-4F82-A7FC-FBADADFB0821}"/>
    <cellStyle name="Notas 15 4 4 2 4" xfId="20908" xr:uid="{695DD793-82EE-49C1-81AE-D19772369A3B}"/>
    <cellStyle name="Notas 15 4 4 3" xfId="9545" xr:uid="{6FE8C74A-3ACE-48F3-9DE6-4732E325FE05}"/>
    <cellStyle name="Notas 15 4 4 3 2" xfId="24653" xr:uid="{247A79CD-61EB-4A3D-A711-AD7CB33FBEB0}"/>
    <cellStyle name="Notas 15 4 4 4" xfId="15278" xr:uid="{F8475AA3-398A-4C16-80F7-3FD20A8AE21D}"/>
    <cellStyle name="Notas 15 4 4 4 2" xfId="30386" xr:uid="{A883EAD5-C586-4D5D-B4CC-2257E5A2C45F}"/>
    <cellStyle name="Notas 15 4 4 5" xfId="18271" xr:uid="{DD561547-CB3B-49C6-9F1A-BE3B3796E46F}"/>
    <cellStyle name="Notas 15 4 5" xfId="3489" xr:uid="{0A5F556D-D6CC-44B9-95F9-DD6410E2E0D2}"/>
    <cellStyle name="Notas 15 4 5 2" xfId="6126" xr:uid="{139A56F1-31ED-454C-95B2-DF9552B1B92D}"/>
    <cellStyle name="Notas 15 4 5 2 2" xfId="12437" xr:uid="{FDCDA692-74AE-49BB-B99B-72444E53CB3E}"/>
    <cellStyle name="Notas 15 4 5 2 2 2" xfId="27545" xr:uid="{AC800B35-739E-49E9-BBC1-E028F8725056}"/>
    <cellStyle name="Notas 15 4 5 2 3" xfId="15580" xr:uid="{49A16EF7-25DD-4F1B-BC6C-BC74BE71A657}"/>
    <cellStyle name="Notas 15 4 5 2 3 2" xfId="30688" xr:uid="{723D4748-C971-4CD0-B11B-15767CA38896}"/>
    <cellStyle name="Notas 15 4 5 2 4" xfId="21234" xr:uid="{2EA6A8EA-A479-4057-B2C3-523A409170B3}"/>
    <cellStyle name="Notas 15 4 5 3" xfId="9871" xr:uid="{0DA72970-11D3-485E-A70D-31A7F7773E4B}"/>
    <cellStyle name="Notas 15 4 5 3 2" xfId="24979" xr:uid="{269C7A98-0218-48EB-8C94-AE66BC988402}"/>
    <cellStyle name="Notas 15 4 5 4" xfId="7078" xr:uid="{B88A6138-A279-4738-BBB4-CEFBC6B859D2}"/>
    <cellStyle name="Notas 15 4 5 4 2" xfId="22186" xr:uid="{75D323EE-CA67-4669-9887-024346B4223A}"/>
    <cellStyle name="Notas 15 4 5 5" xfId="18597" xr:uid="{B0615B66-1D35-49A8-B0F2-2E209BD6CFBD}"/>
    <cellStyle name="Notas 15 4 6" xfId="3795" xr:uid="{0D46B544-08ED-4EAD-8A7F-FBFFE4D66AD3}"/>
    <cellStyle name="Notas 15 4 6 2" xfId="6432" xr:uid="{8E6117E9-9E70-4BF6-ACFB-D4E2A1A3E6FA}"/>
    <cellStyle name="Notas 15 4 6 2 2" xfId="12743" xr:uid="{C2579AFC-10F9-4CEA-95D5-CAAC92DECC50}"/>
    <cellStyle name="Notas 15 4 6 2 2 2" xfId="27851" xr:uid="{0B0812E8-AC27-4EE2-A5AE-2B4829DC13CD}"/>
    <cellStyle name="Notas 15 4 6 2 3" xfId="13749" xr:uid="{85F91B96-3389-4922-BEDB-54853A7C734E}"/>
    <cellStyle name="Notas 15 4 6 2 3 2" xfId="28857" xr:uid="{14C54E0D-2CB4-45BD-A925-015A12E59663}"/>
    <cellStyle name="Notas 15 4 6 2 4" xfId="21540" xr:uid="{6018E4DB-D718-4E1D-BEA3-1367BAC34864}"/>
    <cellStyle name="Notas 15 4 6 3" xfId="10177" xr:uid="{D325388E-3B86-4B89-825D-3D8FD4F39AF1}"/>
    <cellStyle name="Notas 15 4 6 3 2" xfId="25285" xr:uid="{1A227A90-5719-4D4B-A60C-11C04C3230EA}"/>
    <cellStyle name="Notas 15 4 6 4" xfId="16465" xr:uid="{86DA370A-D811-4F5C-AAB3-DDEA5BEEEF26}"/>
    <cellStyle name="Notas 15 4 6 4 2" xfId="31573" xr:uid="{05995286-1DB7-42EB-B878-46D66141A476}"/>
    <cellStyle name="Notas 15 4 6 5" xfId="18903" xr:uid="{80B1FA2D-72D5-42C7-8F16-0ABBB1308D5E}"/>
    <cellStyle name="Notas 15 4 7" xfId="4177" xr:uid="{A4AF62FB-806B-48B6-B3EF-B9E552E30009}"/>
    <cellStyle name="Notas 15 4 7 2" xfId="6814" xr:uid="{50EFEA3C-AFD5-44C1-BA2C-429FC7EFF81F}"/>
    <cellStyle name="Notas 15 4 7 2 2" xfId="13125" xr:uid="{D6780E4A-816B-4258-8A52-25F0F56F610A}"/>
    <cellStyle name="Notas 15 4 7 2 2 2" xfId="28233" xr:uid="{0C763351-B83D-4296-AFA9-CA0B62DB7921}"/>
    <cellStyle name="Notas 15 4 7 2 3" xfId="16794" xr:uid="{090FAA25-0C32-4E64-8E2E-999966A8F8C6}"/>
    <cellStyle name="Notas 15 4 7 2 3 2" xfId="31902" xr:uid="{D8491CCE-4543-4A6F-A773-3CF989B63987}"/>
    <cellStyle name="Notas 15 4 7 2 4" xfId="21922" xr:uid="{9C5A6175-3E5D-42A0-BAA9-CCB035EBA629}"/>
    <cellStyle name="Notas 15 4 7 3" xfId="10559" xr:uid="{BF6A6A86-909C-4EAF-9149-92657CFA557F}"/>
    <cellStyle name="Notas 15 4 7 3 2" xfId="25667" xr:uid="{33589BA0-0FBF-4EA7-8C5F-8EEE491B08A6}"/>
    <cellStyle name="Notas 15 4 7 4" xfId="16091" xr:uid="{AD3A36A2-1C60-4903-B235-C3CCF93411B4}"/>
    <cellStyle name="Notas 15 4 7 4 2" xfId="31199" xr:uid="{665F8DB1-7726-4D4E-8BA4-8CA1E1045065}"/>
    <cellStyle name="Notas 15 4 7 5" xfId="19285" xr:uid="{FFA0F0E9-6227-45D1-8C3B-D491481046AC}"/>
    <cellStyle name="Notas 15 4 8" xfId="4384" xr:uid="{6A47EC00-9197-4834-8FFA-6094C9E02079}"/>
    <cellStyle name="Notas 15 4 8 2" xfId="7021" xr:uid="{15D44702-B4C7-471F-9A1A-5A681FF6A875}"/>
    <cellStyle name="Notas 15 4 8 2 2" xfId="13332" xr:uid="{42D07247-3764-4CF1-93A9-AF572EAE1E79}"/>
    <cellStyle name="Notas 15 4 8 2 2 2" xfId="28440" xr:uid="{DD769516-34F8-40D7-A54D-921D540084FE}"/>
    <cellStyle name="Notas 15 4 8 2 3" xfId="16996" xr:uid="{47B64808-DD2E-4518-83AC-1F8B4E71D68A}"/>
    <cellStyle name="Notas 15 4 8 2 3 2" xfId="32104" xr:uid="{D2D28AB1-883E-49D1-A5CD-DE0171CA8DD8}"/>
    <cellStyle name="Notas 15 4 8 2 4" xfId="22129" xr:uid="{7ECE2005-434D-4435-8A68-BC4414FB2696}"/>
    <cellStyle name="Notas 15 4 8 3" xfId="10766" xr:uid="{2CBEC3FE-0524-429A-97C4-D24FDAC54E5A}"/>
    <cellStyle name="Notas 15 4 8 3 2" xfId="25874" xr:uid="{C387BEFC-34FA-403D-A9BD-8DEBCDF5525E}"/>
    <cellStyle name="Notas 15 4 8 4" xfId="15812" xr:uid="{6026B5FC-7DE8-4043-99FD-F09A70FC27A4}"/>
    <cellStyle name="Notas 15 4 8 4 2" xfId="30920" xr:uid="{F89C2B15-9944-4B1A-9E4B-5F508FE3A6EF}"/>
    <cellStyle name="Notas 15 4 8 5" xfId="19492" xr:uid="{153D0AE6-2828-4CE9-B2DE-74B40F42B37D}"/>
    <cellStyle name="Notas 15 4 9" xfId="4742" xr:uid="{FFD46660-D7C3-4294-A232-377774870E58}"/>
    <cellStyle name="Notas 15 4 9 2" xfId="11124" xr:uid="{B457958F-E871-4D01-BDE6-FEB3DB4EE865}"/>
    <cellStyle name="Notas 15 4 9 2 2" xfId="26232" xr:uid="{9152D0F2-E045-4F88-AE5D-B77264579215}"/>
    <cellStyle name="Notas 15 4 9 3" xfId="15317" xr:uid="{7065FE73-DC9F-4568-8DBA-CEF396AB4C3C}"/>
    <cellStyle name="Notas 15 4 9 3 2" xfId="30425" xr:uid="{2A495254-4DD5-41CB-BFB7-5133AEBC80BE}"/>
    <cellStyle name="Notas 15 4 9 4" xfId="19850" xr:uid="{3EE9EB2C-72A8-4600-BFA9-B75BD7F65625}"/>
    <cellStyle name="Notas 15 5" xfId="2019" xr:uid="{4C941824-9660-450A-AFFE-8B4012E94F7B}"/>
    <cellStyle name="Notas 15 5 10" xfId="7304" xr:uid="{A89D6B1E-6CD3-4D97-9FFA-F76D666AC973}"/>
    <cellStyle name="Notas 15 5 10 2" xfId="22412" xr:uid="{F435E024-F3CF-4594-A51F-792F8753D2DF}"/>
    <cellStyle name="Notas 15 5 11" xfId="16283" xr:uid="{B3483BA3-AA14-44D9-BDFA-9576E1AC092A}"/>
    <cellStyle name="Notas 15 5 11 2" xfId="31391" xr:uid="{1B3CC936-AE54-4865-9738-016ECCDD635F}"/>
    <cellStyle name="Notas 15 5 12" xfId="17244" xr:uid="{7CA8ACAC-D563-4799-B7DC-EEF9FF20169F}"/>
    <cellStyle name="Notas 15 5 2" xfId="2781" xr:uid="{0E1A17D5-D695-42FB-A641-13581DEFBC53}"/>
    <cellStyle name="Notas 15 5 2 2" xfId="5418" xr:uid="{B56D19E2-9616-4D82-9B15-CDB68AE1BB7F}"/>
    <cellStyle name="Notas 15 5 2 2 2" xfId="8233" xr:uid="{0F6231ED-2FBA-4CC0-9256-3C531FE5A62D}"/>
    <cellStyle name="Notas 15 5 2 2 2 2" xfId="23341" xr:uid="{DE3B07C9-037D-4BB6-BB75-EBA413A8617D}"/>
    <cellStyle name="Notas 15 5 2 2 3" xfId="20526" xr:uid="{87127A55-BABD-466A-9B04-5165E6085BD0}"/>
    <cellStyle name="Notas 15 5 2 3" xfId="7276" xr:uid="{A9C39067-842D-48E0-9E43-C44080D7936C}"/>
    <cellStyle name="Notas 15 5 2 3 2" xfId="22384" xr:uid="{1DBB93E6-A00A-48AF-B5FB-5CB072CC03A1}"/>
    <cellStyle name="Notas 15 5 2 4" xfId="17889" xr:uid="{5485ADC7-21E3-4858-8685-51BCEA2D6DBC}"/>
    <cellStyle name="Notas 15 5 3" xfId="3084" xr:uid="{97D364CE-FFDB-494A-8F8F-72054E391114}"/>
    <cellStyle name="Notas 15 5 3 2" xfId="5721" xr:uid="{7D93EA14-BD5B-4520-AA16-817F4AA78363}"/>
    <cellStyle name="Notas 15 5 3 2 2" xfId="12032" xr:uid="{8E1EBC25-083F-4D0D-AC96-8B2C317645ED}"/>
    <cellStyle name="Notas 15 5 3 2 2 2" xfId="27140" xr:uid="{58ABDEF8-5B87-4C29-84FC-84D4A78773B6}"/>
    <cellStyle name="Notas 15 5 3 2 3" xfId="7653" xr:uid="{0E0295BE-4226-4290-BBA4-C970CAA5992D}"/>
    <cellStyle name="Notas 15 5 3 2 3 2" xfId="22761" xr:uid="{9E4FBCE4-D820-4256-8521-3DA854050B0B}"/>
    <cellStyle name="Notas 15 5 3 2 4" xfId="20829" xr:uid="{01951B1F-41F2-4450-8270-2153AD7F6E57}"/>
    <cellStyle name="Notas 15 5 3 3" xfId="9466" xr:uid="{2E1D05A7-E5A4-4B42-A94E-8D43C4AFB84E}"/>
    <cellStyle name="Notas 15 5 3 3 2" xfId="24574" xr:uid="{F78D3A9C-EC4E-4E96-913E-F9BC108F8D97}"/>
    <cellStyle name="Notas 15 5 3 4" xfId="14571" xr:uid="{407558DF-A20C-400D-ABF8-85C09B7D1341}"/>
    <cellStyle name="Notas 15 5 3 4 2" xfId="29679" xr:uid="{6214EE99-32B3-4116-8EF2-96839B522C98}"/>
    <cellStyle name="Notas 15 5 3 5" xfId="18192" xr:uid="{B7867B36-1FCB-4178-A9ED-7ACE943DDF7C}"/>
    <cellStyle name="Notas 15 5 4" xfId="3410" xr:uid="{8D82B0E4-1E1B-46A3-836D-BAA470C7F3DC}"/>
    <cellStyle name="Notas 15 5 4 2" xfId="6047" xr:uid="{2BC75C19-04BE-489B-B696-3C4BDC404A18}"/>
    <cellStyle name="Notas 15 5 4 2 2" xfId="12358" xr:uid="{48E06B27-1562-4D5B-A117-92C661C9F421}"/>
    <cellStyle name="Notas 15 5 4 2 2 2" xfId="27466" xr:uid="{23982D25-A866-42F5-A1B2-F301053637F6}"/>
    <cellStyle name="Notas 15 5 4 2 3" xfId="7295" xr:uid="{E0B07014-773F-49F3-9BC5-F1BC1D6BB5B0}"/>
    <cellStyle name="Notas 15 5 4 2 3 2" xfId="22403" xr:uid="{99ABF947-7173-4DCE-9048-565EA4510FC5}"/>
    <cellStyle name="Notas 15 5 4 2 4" xfId="21155" xr:uid="{5089B6A6-A5AE-431E-8537-2C36D43E7694}"/>
    <cellStyle name="Notas 15 5 4 3" xfId="9792" xr:uid="{16C947B8-03BA-4E30-8882-F5E803F5781E}"/>
    <cellStyle name="Notas 15 5 4 3 2" xfId="24900" xr:uid="{0797EC71-3793-4612-9DC9-CD58FD13E68C}"/>
    <cellStyle name="Notas 15 5 4 4" xfId="15293" xr:uid="{1275CDED-F624-458F-A48A-3BDAAE2EC3C6}"/>
    <cellStyle name="Notas 15 5 4 4 2" xfId="30401" xr:uid="{03C89E89-E379-49FA-A1D4-E3C5FEEE09A1}"/>
    <cellStyle name="Notas 15 5 4 5" xfId="18518" xr:uid="{839B5CDF-2290-4B8F-A546-931F60CA0FA5}"/>
    <cellStyle name="Notas 15 5 5" xfId="3716" xr:uid="{3B8E05F8-06AA-4757-A07D-09DC3D62087C}"/>
    <cellStyle name="Notas 15 5 5 2" xfId="6353" xr:uid="{A7D87B5E-7590-4E3F-9469-6ADE976C8ECE}"/>
    <cellStyle name="Notas 15 5 5 2 2" xfId="12664" xr:uid="{F1390E28-4C47-4417-88D7-DFF6DFDE7804}"/>
    <cellStyle name="Notas 15 5 5 2 2 2" xfId="27772" xr:uid="{5625898A-531B-4EA2-99F9-18FDFE8D3258}"/>
    <cellStyle name="Notas 15 5 5 2 3" xfId="16231" xr:uid="{F2C407FC-B692-4336-9629-EAF31BEF38B2}"/>
    <cellStyle name="Notas 15 5 5 2 3 2" xfId="31339" xr:uid="{FB18F979-52B9-4B58-B334-DF6B2FFEF57B}"/>
    <cellStyle name="Notas 15 5 5 2 4" xfId="21461" xr:uid="{D7E5BA5C-8EE9-486D-AAEF-7F0BEB3CFE9A}"/>
    <cellStyle name="Notas 15 5 5 3" xfId="10098" xr:uid="{5E80FA12-AD2F-4500-BE22-823C9F2F1B29}"/>
    <cellStyle name="Notas 15 5 5 3 2" xfId="25206" xr:uid="{C403AA5A-054F-45B4-B4A4-C3471685CD60}"/>
    <cellStyle name="Notas 15 5 5 4" xfId="7270" xr:uid="{C1C8ED3E-A6E3-4973-BE6F-848B916289C0}"/>
    <cellStyle name="Notas 15 5 5 4 2" xfId="22378" xr:uid="{D44C42A6-B0D8-4DC0-A7C3-81A2F8736830}"/>
    <cellStyle name="Notas 15 5 5 5" xfId="18824" xr:uid="{04A5ED00-95BA-4454-A587-7FED8E221AB1}"/>
    <cellStyle name="Notas 15 5 6" xfId="4091" xr:uid="{1B1EEB73-09CA-43D3-A6E8-57F04C842523}"/>
    <cellStyle name="Notas 15 5 6 2" xfId="6728" xr:uid="{061D38BD-87B6-4B42-8B34-9E341E313DDF}"/>
    <cellStyle name="Notas 15 5 6 2 2" xfId="13039" xr:uid="{D1B1C218-1DE8-4F8E-850E-C482D8A00FFB}"/>
    <cellStyle name="Notas 15 5 6 2 2 2" xfId="28147" xr:uid="{DF39FA84-FADB-4A08-955D-A5E2A8AB9BC8}"/>
    <cellStyle name="Notas 15 5 6 2 3" xfId="16715" xr:uid="{848A07D3-98D1-4813-8D09-6DA48FCBA605}"/>
    <cellStyle name="Notas 15 5 6 2 3 2" xfId="31823" xr:uid="{E1AC3AFF-4E76-442F-8989-C4D044950A4D}"/>
    <cellStyle name="Notas 15 5 6 2 4" xfId="21836" xr:uid="{2F48D4DF-6CF0-4311-BBDC-125CD48ED075}"/>
    <cellStyle name="Notas 15 5 6 3" xfId="10473" xr:uid="{F411E2C3-5448-4757-86BB-C9DAADDC85D8}"/>
    <cellStyle name="Notas 15 5 6 3 2" xfId="25581" xr:uid="{431B3400-7655-4099-9C09-223BDCD5D3B0}"/>
    <cellStyle name="Notas 15 5 6 4" xfId="7317" xr:uid="{9A3D57F6-8218-4FCC-8180-4259D78293A1}"/>
    <cellStyle name="Notas 15 5 6 4 2" xfId="22425" xr:uid="{B7B56D29-6761-44CF-9C1C-ECC72EA04F84}"/>
    <cellStyle name="Notas 15 5 6 5" xfId="19199" xr:uid="{9E2236E9-FF8B-45B4-B433-243E6DFC149F}"/>
    <cellStyle name="Notas 15 5 7" xfId="4373" xr:uid="{5C696E64-36B6-4399-95C2-64AA121C9E5D}"/>
    <cellStyle name="Notas 15 5 7 2" xfId="7010" xr:uid="{E490D535-BBD7-4648-9CD5-4DB6570EECEF}"/>
    <cellStyle name="Notas 15 5 7 2 2" xfId="13321" xr:uid="{7ACE1235-9195-4A64-9492-A7CA9EC06C2D}"/>
    <cellStyle name="Notas 15 5 7 2 2 2" xfId="28429" xr:uid="{A3DDE80F-8378-4529-A864-CD39F54F2FB3}"/>
    <cellStyle name="Notas 15 5 7 2 3" xfId="16985" xr:uid="{13AC5EAA-EFB0-4C94-9C4B-417A4E426659}"/>
    <cellStyle name="Notas 15 5 7 2 3 2" xfId="32093" xr:uid="{95C77610-8C46-4CAF-B3FA-60250A1862CE}"/>
    <cellStyle name="Notas 15 5 7 2 4" xfId="22118" xr:uid="{F17B2A30-A59C-4461-A681-BE8673EF3F62}"/>
    <cellStyle name="Notas 15 5 7 3" xfId="10755" xr:uid="{9F6137BE-E322-4490-8B2E-5E73836A8EF0}"/>
    <cellStyle name="Notas 15 5 7 3 2" xfId="25863" xr:uid="{8AA07E3F-A4D2-4114-B0C3-4FF1EE5E030C}"/>
    <cellStyle name="Notas 15 5 7 4" xfId="15310" xr:uid="{F3EBFCF9-BF98-45E2-A78E-8CE466134865}"/>
    <cellStyle name="Notas 15 5 7 4 2" xfId="30418" xr:uid="{7FEB6548-0756-4ED7-AFB7-F7B74D569407}"/>
    <cellStyle name="Notas 15 5 7 5" xfId="19481" xr:uid="{FB3990D9-27EB-49E6-A1DD-6CAF373D2FB1}"/>
    <cellStyle name="Notas 15 5 8" xfId="4656" xr:uid="{AE0DCB7A-7914-4F9C-89EC-BA2B960DFDA7}"/>
    <cellStyle name="Notas 15 5 8 2" xfId="11038" xr:uid="{9EED4CE4-B214-43AD-B5EA-95CB0C7686D2}"/>
    <cellStyle name="Notas 15 5 8 2 2" xfId="26146" xr:uid="{531ACCCF-612D-41AA-8262-A862991BB313}"/>
    <cellStyle name="Notas 15 5 8 3" xfId="7695" xr:uid="{C47FBB14-9DF4-4B2D-A3F6-EFFE29F2B628}"/>
    <cellStyle name="Notas 15 5 8 3 2" xfId="22803" xr:uid="{8EDCA42F-21CB-4EAC-9E4C-F2F6066F53E3}"/>
    <cellStyle name="Notas 15 5 8 4" xfId="19764" xr:uid="{ED8B8B0D-08FF-4889-A576-5B0CD0E914CA}"/>
    <cellStyle name="Notas 15 5 9" xfId="8517" xr:uid="{BD507A10-4A2F-4D8A-90E6-2374AD661D8F}"/>
    <cellStyle name="Notas 15 5 9 2" xfId="23625" xr:uid="{8793B9A8-5664-4F86-9CFA-ACBBD2DEF9C0}"/>
    <cellStyle name="Notas 16" xfId="1454" xr:uid="{00000000-0005-0000-0000-0000B2050000}"/>
    <cellStyle name="Notas 16 2" xfId="1909" xr:uid="{1098660D-0869-4E0F-871F-94F501C76F0B}"/>
    <cellStyle name="Notas 16 2 10" xfId="16098" xr:uid="{7BF1DA0A-8D58-4DB5-B180-41D84B628C49}"/>
    <cellStyle name="Notas 16 2 10 2" xfId="31206" xr:uid="{19A76B23-B166-4FDF-A042-424C3C40EA6C}"/>
    <cellStyle name="Notas 16 2 11" xfId="14907" xr:uid="{8D96D444-874A-4A9F-B015-9196027075E7}"/>
    <cellStyle name="Notas 16 2 11 2" xfId="30015" xr:uid="{444288C1-A6D4-4AAD-8A72-33EE28865001}"/>
    <cellStyle name="Notas 16 2 12" xfId="17134" xr:uid="{48037982-C212-45C7-AEAF-755C11FBFA4A}"/>
    <cellStyle name="Notas 16 2 2" xfId="2469" xr:uid="{0EBD0749-2A3B-4ADC-B3F1-3CF0B8E80B3C}"/>
    <cellStyle name="Notas 16 2 2 2" xfId="5106" xr:uid="{49561804-12D1-4347-AA0B-FFDFE6CCBF55}"/>
    <cellStyle name="Notas 16 2 2 2 2" xfId="11470" xr:uid="{8AE20B36-AE77-45A9-8017-9D0DE7CFB3D6}"/>
    <cellStyle name="Notas 16 2 2 2 2 2" xfId="26578" xr:uid="{5F5CCE75-0955-4D85-B5E1-B221975DF300}"/>
    <cellStyle name="Notas 16 2 2 2 3" xfId="7474" xr:uid="{A7DDFB27-D901-4CDE-84B4-C6A5ACD327AD}"/>
    <cellStyle name="Notas 16 2 2 2 3 2" xfId="22582" xr:uid="{83C68235-8912-4799-9B14-C3ED503EA920}"/>
    <cellStyle name="Notas 16 2 2 2 4" xfId="20214" xr:uid="{C174ADE4-D20D-48BC-B628-F1F2D93BDBB4}"/>
    <cellStyle name="Notas 16 2 2 3" xfId="8936" xr:uid="{4BCB6E43-8028-4E58-946E-D5F9494F5A33}"/>
    <cellStyle name="Notas 16 2 2 3 2" xfId="24044" xr:uid="{70043EB4-F806-4789-8BB6-1F306A181D3C}"/>
    <cellStyle name="Notas 16 2 3" xfId="2685" xr:uid="{D99E8697-A85C-409B-9856-8BC334FE332B}"/>
    <cellStyle name="Notas 16 2 3 2" xfId="5322" xr:uid="{E8391FAB-14A5-4E44-8B5A-F647CCA3B210}"/>
    <cellStyle name="Notas 16 2 3 2 2" xfId="14578" xr:uid="{1B297CF5-1FDD-4EBA-9712-56A120206793}"/>
    <cellStyle name="Notas 16 2 3 2 2 2" xfId="29686" xr:uid="{43164BF0-2DB2-463B-8E75-7EF0EC4BDF8F}"/>
    <cellStyle name="Notas 16 2 3 2 3" xfId="20430" xr:uid="{E540C5AA-8707-41CB-B6EB-519C7F74E91F}"/>
    <cellStyle name="Notas 16 2 3 3" xfId="7131" xr:uid="{D7E28723-0306-4BC8-B9C1-D1F888BC406B}"/>
    <cellStyle name="Notas 16 2 3 3 2" xfId="22239" xr:uid="{6BEEBF0F-A546-499C-8FFE-F1BA4775E76C}"/>
    <cellStyle name="Notas 16 2 3 4" xfId="17793" xr:uid="{E7A69F58-4F13-441A-833F-557111165E03}"/>
    <cellStyle name="Notas 16 2 4" xfId="2988" xr:uid="{B42288AC-C65F-4429-9D80-821A107E0893}"/>
    <cellStyle name="Notas 16 2 4 2" xfId="5625" xr:uid="{BB302B8A-713F-4A5A-9F28-BC2E51E7380D}"/>
    <cellStyle name="Notas 16 2 4 2 2" xfId="11936" xr:uid="{CBBC990E-3BC1-485C-8CA8-4CE4D458E281}"/>
    <cellStyle name="Notas 16 2 4 2 2 2" xfId="27044" xr:uid="{30BD2867-33AD-49F2-9B61-4DDAD9B2E2E6}"/>
    <cellStyle name="Notas 16 2 4 2 3" xfId="15243" xr:uid="{1464C6EB-42F2-48BC-9EB9-5CC3548B5EA4}"/>
    <cellStyle name="Notas 16 2 4 2 3 2" xfId="30351" xr:uid="{FCF23334-7775-4C01-A03A-B9DC598A10DA}"/>
    <cellStyle name="Notas 16 2 4 2 4" xfId="20733" xr:uid="{964DBB03-AF85-4467-A02F-95D711A31EA2}"/>
    <cellStyle name="Notas 16 2 4 3" xfId="9370" xr:uid="{1DD2FC07-421F-4936-BC6C-A45BC87AD18B}"/>
    <cellStyle name="Notas 16 2 4 3 2" xfId="24478" xr:uid="{EECBA4B6-BF49-4260-A8F8-DCDFF0079E4E}"/>
    <cellStyle name="Notas 16 2 4 4" xfId="7301" xr:uid="{A36C6389-B44F-4E67-8885-351F04CB0107}"/>
    <cellStyle name="Notas 16 2 4 4 2" xfId="22409" xr:uid="{6A681783-F6CA-4FAC-A07E-D554B18761EA}"/>
    <cellStyle name="Notas 16 2 4 5" xfId="18096" xr:uid="{E793ACB7-5AF8-477A-8672-DDFB01252477}"/>
    <cellStyle name="Notas 16 2 5" xfId="3314" xr:uid="{39AAFF79-7F1C-4AE4-9686-2D3032303BCA}"/>
    <cellStyle name="Notas 16 2 5 2" xfId="5951" xr:uid="{6234BEE8-C55A-4EF6-8C6F-A94B7B4F3CB6}"/>
    <cellStyle name="Notas 16 2 5 2 2" xfId="12262" xr:uid="{B033421E-308E-42B7-945D-8F12B7A5E497}"/>
    <cellStyle name="Notas 16 2 5 2 2 2" xfId="27370" xr:uid="{62FA8B56-C4FD-4736-B9ED-1A681885B239}"/>
    <cellStyle name="Notas 16 2 5 2 3" xfId="8093" xr:uid="{2C584749-5770-4750-B6DE-98E6AEC49888}"/>
    <cellStyle name="Notas 16 2 5 2 3 2" xfId="23201" xr:uid="{FA432F3E-6512-4932-82AE-DA7B2D824403}"/>
    <cellStyle name="Notas 16 2 5 2 4" xfId="21059" xr:uid="{2491A854-48BF-4A3C-8B26-F3B3F9578749}"/>
    <cellStyle name="Notas 16 2 5 3" xfId="9696" xr:uid="{72FA7424-BF79-44E8-ACE2-34E04BDCE417}"/>
    <cellStyle name="Notas 16 2 5 3 2" xfId="24804" xr:uid="{E6B22FD2-3D8E-45CA-9F74-2C3F898A1013}"/>
    <cellStyle name="Notas 16 2 5 4" xfId="13367" xr:uid="{C64461A7-758C-4176-9B59-C1700BB07BA8}"/>
    <cellStyle name="Notas 16 2 5 4 2" xfId="28475" xr:uid="{ADBCAB3A-08B4-4E8C-B429-8F26EE7BFD3F}"/>
    <cellStyle name="Notas 16 2 5 5" xfId="18422" xr:uid="{3683E2B1-3F3B-465F-AF92-007F48CA3532}"/>
    <cellStyle name="Notas 16 2 6" xfId="3620" xr:uid="{A75E09D1-68F6-414A-9B02-649A397FD46E}"/>
    <cellStyle name="Notas 16 2 6 2" xfId="6257" xr:uid="{3A2C2686-F249-4336-9C89-90CEB0E44C3C}"/>
    <cellStyle name="Notas 16 2 6 2 2" xfId="12568" xr:uid="{7C754A4E-2AEB-4064-8EF4-DBBBD0510E64}"/>
    <cellStyle name="Notas 16 2 6 2 2 2" xfId="27676" xr:uid="{24A7AF67-3412-4C68-9C3A-6F5AEC84E7F4}"/>
    <cellStyle name="Notas 16 2 6 2 3" xfId="11667" xr:uid="{D1DE56D4-84E7-4570-A649-500086EA37D4}"/>
    <cellStyle name="Notas 16 2 6 2 3 2" xfId="26775" xr:uid="{3A7E1CD1-D202-42C5-8572-6C84744D0D27}"/>
    <cellStyle name="Notas 16 2 6 2 4" xfId="21365" xr:uid="{2DD2C590-B19C-47E5-A431-33F92ED41834}"/>
    <cellStyle name="Notas 16 2 6 3" xfId="10002" xr:uid="{4DE8643B-6FAD-455C-92B5-CC3CBDE1F281}"/>
    <cellStyle name="Notas 16 2 6 3 2" xfId="25110" xr:uid="{2AF29E7D-43E4-4E31-828A-D1E6C7EE2E63}"/>
    <cellStyle name="Notas 16 2 6 4" xfId="7194" xr:uid="{4A0B3B6F-4162-4268-BBDF-670A3F717BAA}"/>
    <cellStyle name="Notas 16 2 6 4 2" xfId="22302" xr:uid="{74027CDD-CC93-4755-B7A2-ECC6203AB375}"/>
    <cellStyle name="Notas 16 2 6 5" xfId="18728" xr:uid="{D7319CCC-0758-491C-820F-877EA41542CE}"/>
    <cellStyle name="Notas 16 2 7" xfId="3981" xr:uid="{BA7DC271-966C-450F-9350-05AD841BF2BC}"/>
    <cellStyle name="Notas 16 2 7 2" xfId="6618" xr:uid="{8FC2365D-10E9-4612-B071-CF764568ADB4}"/>
    <cellStyle name="Notas 16 2 7 2 2" xfId="12929" xr:uid="{569AC220-CA94-4C94-8872-EB5A35FEE4FC}"/>
    <cellStyle name="Notas 16 2 7 2 2 2" xfId="28037" xr:uid="{BC051700-6804-4C55-963F-1CD915D435F6}"/>
    <cellStyle name="Notas 16 2 7 2 3" xfId="16619" xr:uid="{B028B671-2F55-426F-A04A-4A98E18F5D4A}"/>
    <cellStyle name="Notas 16 2 7 2 3 2" xfId="31727" xr:uid="{97883048-49A8-421F-BE49-DD8DF66F95F3}"/>
    <cellStyle name="Notas 16 2 7 2 4" xfId="21726" xr:uid="{838B6F7D-D3A4-4054-97BA-B3F9C9E1BA67}"/>
    <cellStyle name="Notas 16 2 7 3" xfId="10363" xr:uid="{6F5A834C-264A-4488-9B43-E2F1C8FE3F29}"/>
    <cellStyle name="Notas 16 2 7 3 2" xfId="25471" xr:uid="{01103A78-8406-489C-8D0A-4E41BB38C31F}"/>
    <cellStyle name="Notas 16 2 7 4" xfId="11230" xr:uid="{1C52B520-90DA-4CFA-AA39-57C1CE30A0AD}"/>
    <cellStyle name="Notas 16 2 7 4 2" xfId="26338" xr:uid="{F8776520-10A3-4BA6-B7FC-933190A37D2D}"/>
    <cellStyle name="Notas 16 2 7 5" xfId="19089" xr:uid="{DE429445-6EA9-4079-9ED1-B5B44E3C53F1}"/>
    <cellStyle name="Notas 16 2 8" xfId="4546" xr:uid="{63ABCDC9-7CD3-4633-9315-1AD21C58C6EE}"/>
    <cellStyle name="Notas 16 2 8 2" xfId="10928" xr:uid="{FDC2D98A-4A9B-4276-A724-39C9974325F4}"/>
    <cellStyle name="Notas 16 2 8 2 2" xfId="26036" xr:uid="{A7749D47-4F90-4AA2-A7C7-29D7D55AEB02}"/>
    <cellStyle name="Notas 16 2 8 3" xfId="13612" xr:uid="{F6298A3D-994C-4DA4-8D08-73F5870810F1}"/>
    <cellStyle name="Notas 16 2 8 3 2" xfId="28720" xr:uid="{A461AE59-0596-4209-8B22-486A0A31AB19}"/>
    <cellStyle name="Notas 16 2 8 4" xfId="19654" xr:uid="{7BDC8049-49B3-43B6-8A24-7B83937EB75D}"/>
    <cellStyle name="Notas 16 2 9" xfId="8410" xr:uid="{A4A60171-A530-445C-BA95-1D62C3CC1638}"/>
    <cellStyle name="Notas 16 2 9 2" xfId="23518" xr:uid="{92AC8FD8-5866-44BA-8C99-026CF0B3D1CD}"/>
    <cellStyle name="Notas 16 3" xfId="1896" xr:uid="{6C1E9C07-A76E-421B-8DF2-00795D7EC2A4}"/>
    <cellStyle name="Notas 16 3 10" xfId="8397" xr:uid="{BFD181E1-C159-4596-B870-1DCDE1B87736}"/>
    <cellStyle name="Notas 16 3 10 2" xfId="23505" xr:uid="{2073C62A-80BD-46D2-9364-031C133085B4}"/>
    <cellStyle name="Notas 16 3 11" xfId="8248" xr:uid="{49F6462E-D1C1-402F-88FE-681BCD8797FD}"/>
    <cellStyle name="Notas 16 3 11 2" xfId="23356" xr:uid="{765E1044-6E79-4FEE-B890-B10BE18785D8}"/>
    <cellStyle name="Notas 16 3 12" xfId="7538" xr:uid="{9DFF7086-E518-4E53-89CB-3F2832CA30EF}"/>
    <cellStyle name="Notas 16 3 12 2" xfId="22646" xr:uid="{279817E3-6C19-4F18-9488-A460943EA726}"/>
    <cellStyle name="Notas 16 3 13" xfId="17121" xr:uid="{2FBEB5E9-3928-4468-930E-80324CC46212}"/>
    <cellStyle name="Notas 16 3 2" xfId="2456" xr:uid="{B23019AF-62A0-41D4-ADE6-4D4ABB6CC96E}"/>
    <cellStyle name="Notas 16 3 2 2" xfId="5093" xr:uid="{A7AF3A00-32CA-4EBE-8ABB-7E03E73BBAD6}"/>
    <cellStyle name="Notas 16 3 2 2 2" xfId="11457" xr:uid="{DEF606BA-C2F3-4B3C-9980-9079A771702B}"/>
    <cellStyle name="Notas 16 3 2 2 2 2" xfId="26565" xr:uid="{6F7C2CE9-F6A3-4DBD-A77D-E056A405FF39}"/>
    <cellStyle name="Notas 16 3 2 2 3" xfId="7549" xr:uid="{26D892F8-C0BA-472C-B804-F492034E67F3}"/>
    <cellStyle name="Notas 16 3 2 2 3 2" xfId="22657" xr:uid="{68799236-88A8-4FE9-B9C7-BFF1CAEB1918}"/>
    <cellStyle name="Notas 16 3 2 2 4" xfId="20201" xr:uid="{3D90771A-F948-4C9D-8F91-89D65BA9A04C}"/>
    <cellStyle name="Notas 16 3 2 3" xfId="8923" xr:uid="{22D76B14-1B53-49D9-B568-714903F45F2F}"/>
    <cellStyle name="Notas 16 3 2 3 2" xfId="24031" xr:uid="{D1A7F8A3-E681-44CF-8F32-2873A4D152D1}"/>
    <cellStyle name="Notas 16 3 2 4" xfId="15510" xr:uid="{69C8C52F-9610-4D0B-BC97-BA67BDD0D4E8}"/>
    <cellStyle name="Notas 16 3 2 4 2" xfId="30618" xr:uid="{C1E8C671-A63A-476D-9FEA-5A1AB35CE456}"/>
    <cellStyle name="Notas 16 3 2 5" xfId="7533" xr:uid="{8A008433-A037-4DA2-BED0-0FF965F46DC6}"/>
    <cellStyle name="Notas 16 3 2 5 2" xfId="22641" xr:uid="{ACD89E28-D53E-4D55-9D41-19DDCAAFF166}"/>
    <cellStyle name="Notas 16 3 2 6" xfId="17630" xr:uid="{54A5D11B-1CBC-4910-8A5D-BADB29CD7669}"/>
    <cellStyle name="Notas 16 3 3" xfId="2672" xr:uid="{AC6C4B97-9595-43E9-80A2-8CC54051E1D1}"/>
    <cellStyle name="Notas 16 3 3 2" xfId="5309" xr:uid="{54DC8BB2-C920-4E39-BEA7-4E6620356E07}"/>
    <cellStyle name="Notas 16 3 3 2 2" xfId="8179" xr:uid="{3CFE1DFD-70C6-4E42-9B39-F2FA40141E22}"/>
    <cellStyle name="Notas 16 3 3 2 2 2" xfId="23287" xr:uid="{16007B7F-A365-4E32-B44A-5A24357A1569}"/>
    <cellStyle name="Notas 16 3 3 2 3" xfId="20417" xr:uid="{596C8829-B235-4753-99C1-595AF9948315}"/>
    <cellStyle name="Notas 16 3 3 3" xfId="15020" xr:uid="{E6C39F97-95F5-40D5-91CE-C3A31FCBF79E}"/>
    <cellStyle name="Notas 16 3 3 3 2" xfId="30128" xr:uid="{1A76E483-4C98-4908-B2B9-3FEA605F1D9C}"/>
    <cellStyle name="Notas 16 3 3 4" xfId="17780" xr:uid="{AE03DD2E-13EF-465F-B45D-4EA16209429A}"/>
    <cellStyle name="Notas 16 3 4" xfId="2975" xr:uid="{900D3267-85F0-4AE8-84AB-E74BF1EF4AD1}"/>
    <cellStyle name="Notas 16 3 4 2" xfId="5612" xr:uid="{E8B1C3C5-6728-4F10-9E53-F77388B2CB2A}"/>
    <cellStyle name="Notas 16 3 4 2 2" xfId="11923" xr:uid="{BA724CBE-3517-4623-8322-F58D51D50A01}"/>
    <cellStyle name="Notas 16 3 4 2 2 2" xfId="27031" xr:uid="{D18738AB-CB7E-45F4-A9DE-1397359540A0}"/>
    <cellStyle name="Notas 16 3 4 2 3" xfId="13493" xr:uid="{B498259A-F27B-4190-B55C-0063843D23F8}"/>
    <cellStyle name="Notas 16 3 4 2 3 2" xfId="28601" xr:uid="{E45CCD87-5D46-44DD-8C94-9E0583C4D0BD}"/>
    <cellStyle name="Notas 16 3 4 2 4" xfId="20720" xr:uid="{294A6191-9798-4B91-B868-5352A504BC80}"/>
    <cellStyle name="Notas 16 3 4 3" xfId="9357" xr:uid="{5D2FAF6F-9C76-41BF-93F8-2FB2A36E7521}"/>
    <cellStyle name="Notas 16 3 4 3 2" xfId="24465" xr:uid="{61CC24E5-BA28-41B7-90C6-2B616D0E854F}"/>
    <cellStyle name="Notas 16 3 4 4" xfId="16345" xr:uid="{977AEC15-EA18-4AED-BEB5-6B007090D789}"/>
    <cellStyle name="Notas 16 3 4 4 2" xfId="31453" xr:uid="{E6AE38FF-DCC7-43D4-8597-BEDC472D7AEB}"/>
    <cellStyle name="Notas 16 3 4 5" xfId="18083" xr:uid="{F3A2BF2A-F7C1-4D1B-B01B-A70E5D30C90A}"/>
    <cellStyle name="Notas 16 3 5" xfId="3301" xr:uid="{4CA94884-038C-49F6-A3EE-484B79E3D113}"/>
    <cellStyle name="Notas 16 3 5 2" xfId="5938" xr:uid="{E2A2F883-D101-4B93-8E08-5E7CAF125E79}"/>
    <cellStyle name="Notas 16 3 5 2 2" xfId="12249" xr:uid="{4EC24B61-B7E1-4349-ABE6-98145D83684C}"/>
    <cellStyle name="Notas 16 3 5 2 2 2" xfId="27357" xr:uid="{8A752D08-55D7-42BE-B89F-5DB3C9CF6D66}"/>
    <cellStyle name="Notas 16 3 5 2 3" xfId="7659" xr:uid="{BE7FFA23-D7B3-4269-9691-6091EC8EAD44}"/>
    <cellStyle name="Notas 16 3 5 2 3 2" xfId="22767" xr:uid="{51A4732C-5948-4E38-B1E8-380713BA8B5D}"/>
    <cellStyle name="Notas 16 3 5 2 4" xfId="21046" xr:uid="{1C9A125E-32AB-4914-9125-E413ADCF6081}"/>
    <cellStyle name="Notas 16 3 5 3" xfId="9683" xr:uid="{FF9FF99D-F2E4-4D47-9349-080DF3BED86A}"/>
    <cellStyle name="Notas 16 3 5 3 2" xfId="24791" xr:uid="{F4CBD38C-410B-4100-8294-D346E4D459FA}"/>
    <cellStyle name="Notas 16 3 5 4" xfId="7373" xr:uid="{53A21480-FE2F-483F-894A-8732C9D05C4A}"/>
    <cellStyle name="Notas 16 3 5 4 2" xfId="22481" xr:uid="{D4AFDB89-A166-4ACC-BEA0-8C9E03079B39}"/>
    <cellStyle name="Notas 16 3 5 5" xfId="18409" xr:uid="{09EAA435-A383-4B67-941A-BEDEE08DEC5B}"/>
    <cellStyle name="Notas 16 3 6" xfId="3607" xr:uid="{FE153480-591F-425A-A53A-D9D25685CA84}"/>
    <cellStyle name="Notas 16 3 6 2" xfId="6244" xr:uid="{F73FA3C9-5717-464F-9826-A58BFF70E8E8}"/>
    <cellStyle name="Notas 16 3 6 2 2" xfId="12555" xr:uid="{61C0C942-D165-4534-8E98-1247E178FC31}"/>
    <cellStyle name="Notas 16 3 6 2 2 2" xfId="27663" xr:uid="{0D59533F-CBEC-4E93-BF21-B487321712B1}"/>
    <cellStyle name="Notas 16 3 6 2 3" xfId="14390" xr:uid="{489F4B7F-2549-4254-B405-34CD5995D963}"/>
    <cellStyle name="Notas 16 3 6 2 3 2" xfId="29498" xr:uid="{1150FE12-537E-43DD-A5E8-7A24A1A55A6B}"/>
    <cellStyle name="Notas 16 3 6 2 4" xfId="21352" xr:uid="{6803B588-17A4-479C-8422-19B3A0AA2308}"/>
    <cellStyle name="Notas 16 3 6 3" xfId="9989" xr:uid="{1E1E4068-4BD7-4669-9FA2-BAC4ED1731EE}"/>
    <cellStyle name="Notas 16 3 6 3 2" xfId="25097" xr:uid="{62AC97F6-14B9-46A8-BE7C-8D3F4EEC8027}"/>
    <cellStyle name="Notas 16 3 6 4" xfId="14294" xr:uid="{96B7C83E-5AC9-495E-8669-5CBD9586F74F}"/>
    <cellStyle name="Notas 16 3 6 4 2" xfId="29402" xr:uid="{034C139B-A60E-4EE5-98E5-5259B7D1A50C}"/>
    <cellStyle name="Notas 16 3 6 5" xfId="18715" xr:uid="{02155970-66FF-4B98-B359-D6C914E71045}"/>
    <cellStyle name="Notas 16 3 7" xfId="3968" xr:uid="{9112BF59-8811-4197-B017-8B770FB26B8C}"/>
    <cellStyle name="Notas 16 3 7 2" xfId="6605" xr:uid="{15819675-DA3D-409C-BC76-A4B89CE27D16}"/>
    <cellStyle name="Notas 16 3 7 2 2" xfId="12916" xr:uid="{0ABC5625-9FE6-4D45-A84A-E2935B3D97EC}"/>
    <cellStyle name="Notas 16 3 7 2 2 2" xfId="28024" xr:uid="{73C65A4A-FE8C-4D17-8B7E-FF61CF840630}"/>
    <cellStyle name="Notas 16 3 7 2 3" xfId="16606" xr:uid="{31672592-BB44-4345-839E-23AEE82E0EF0}"/>
    <cellStyle name="Notas 16 3 7 2 3 2" xfId="31714" xr:uid="{075EBE9C-F284-4925-8008-560C825EAE56}"/>
    <cellStyle name="Notas 16 3 7 2 4" xfId="21713" xr:uid="{012850CD-9355-4E9F-A55D-42672EAE2BDD}"/>
    <cellStyle name="Notas 16 3 7 3" xfId="10350" xr:uid="{983327D8-5ABE-429B-99E8-FB3600FD9976}"/>
    <cellStyle name="Notas 16 3 7 3 2" xfId="25458" xr:uid="{CDBF6BCC-F372-4CDA-9B3F-8BBE2861CE41}"/>
    <cellStyle name="Notas 16 3 7 4" xfId="16162" xr:uid="{E94691CD-CE6B-4AFC-8370-027E08104B9E}"/>
    <cellStyle name="Notas 16 3 7 4 2" xfId="31270" xr:uid="{9D40EC91-199B-4C2F-B66B-A4BD1C2C5BE2}"/>
    <cellStyle name="Notas 16 3 7 5" xfId="19076" xr:uid="{F8AAD270-58FA-464F-9D76-283E28B84071}"/>
    <cellStyle name="Notas 16 3 8" xfId="4300" xr:uid="{8BFF258B-F059-4D8D-A5BE-2EF4EA52DA2D}"/>
    <cellStyle name="Notas 16 3 8 2" xfId="6937" xr:uid="{03C6D485-C064-4E78-AB49-330995DD2B69}"/>
    <cellStyle name="Notas 16 3 8 2 2" xfId="13248" xr:uid="{5E94B37E-FF17-4953-A0E9-703863EB9D78}"/>
    <cellStyle name="Notas 16 3 8 2 2 2" xfId="28356" xr:uid="{FD9EF0BB-FA77-492E-AEEA-AE689527D667}"/>
    <cellStyle name="Notas 16 3 8 2 3" xfId="16912" xr:uid="{9F69689B-992F-4989-A9D5-A32C85CF1922}"/>
    <cellStyle name="Notas 16 3 8 2 3 2" xfId="32020" xr:uid="{E0B3B60A-082E-4DD5-A41A-46917AC1D5D1}"/>
    <cellStyle name="Notas 16 3 8 2 4" xfId="22045" xr:uid="{9D7F0285-B0E7-470A-A27E-4D8F278197D6}"/>
    <cellStyle name="Notas 16 3 8 3" xfId="10682" xr:uid="{CD76AB58-A0B2-46E4-8332-8ADC13D6C25F}"/>
    <cellStyle name="Notas 16 3 8 3 2" xfId="25790" xr:uid="{6070C646-E430-4227-9A83-6E611D15C6A0}"/>
    <cellStyle name="Notas 16 3 8 4" xfId="13423" xr:uid="{C5AE15B5-883A-4D92-80E6-8673E5AFF1F2}"/>
    <cellStyle name="Notas 16 3 8 4 2" xfId="28531" xr:uid="{F6F8EED0-C8AE-4DCA-AEA2-E9997F53067C}"/>
    <cellStyle name="Notas 16 3 8 5" xfId="19408" xr:uid="{EE0A01A1-7BDC-43A2-A068-DD8E2F0BB517}"/>
    <cellStyle name="Notas 16 3 9" xfId="4533" xr:uid="{A867A8EC-42D1-46B2-894C-BA2FA3EA1B25}"/>
    <cellStyle name="Notas 16 3 9 2" xfId="10915" xr:uid="{1579CCC5-8323-4D43-81BB-30EFD3DB8942}"/>
    <cellStyle name="Notas 16 3 9 2 2" xfId="26023" xr:uid="{C83AE228-60C4-4DE9-BDDB-A8FDA02E1287}"/>
    <cellStyle name="Notas 16 3 9 3" xfId="14020" xr:uid="{66AD4D36-852E-40F0-80E5-DFB23DFBD331}"/>
    <cellStyle name="Notas 16 3 9 3 2" xfId="29128" xr:uid="{311C7FB7-3079-42AA-A3E1-184D2332A7F4}"/>
    <cellStyle name="Notas 16 3 9 4" xfId="19641" xr:uid="{301762A9-E0FC-41BA-A7E0-888E786F4377}"/>
    <cellStyle name="Notas 16 4" xfId="2106" xr:uid="{BF88E4AD-5CB6-462E-A15A-CE0404882D08}"/>
    <cellStyle name="Notas 16 4 10" xfId="8604" xr:uid="{8C4EB7EA-FC61-403E-ACD5-20C79FC20B9D}"/>
    <cellStyle name="Notas 16 4 10 2" xfId="23712" xr:uid="{5CBA3723-5F8A-4BF9-8FDA-40E475572F17}"/>
    <cellStyle name="Notas 16 4 11" xfId="15534" xr:uid="{83CC2BF3-05BB-4D79-8E71-612A1E80BB00}"/>
    <cellStyle name="Notas 16 4 11 2" xfId="30642" xr:uid="{B4A4687D-408E-4F98-8F5B-0836F98521BB}"/>
    <cellStyle name="Notas 16 4 12" xfId="14214" xr:uid="{AF9C26E2-BD68-4106-8E67-3C691A3F0DE1}"/>
    <cellStyle name="Notas 16 4 12 2" xfId="29322" xr:uid="{BFAE9119-46EB-4B59-B541-FF53DAB56D42}"/>
    <cellStyle name="Notas 16 4 13" xfId="17331" xr:uid="{A5079974-04E2-4104-B3C7-4B0941B496E5}"/>
    <cellStyle name="Notas 16 4 2" xfId="2596" xr:uid="{248EC42B-08BC-4F3A-AF29-16381E2BA242}"/>
    <cellStyle name="Notas 16 4 2 2" xfId="5233" xr:uid="{2412042F-B54C-40B1-8318-443E86A78192}"/>
    <cellStyle name="Notas 16 4 2 2 2" xfId="11597" xr:uid="{B597134C-6147-41AA-82A1-56A339FBF964}"/>
    <cellStyle name="Notas 16 4 2 2 2 2" xfId="26705" xr:uid="{824ADCA9-9D4B-4F0E-9C97-06036520F6C9}"/>
    <cellStyle name="Notas 16 4 2 2 3" xfId="9156" xr:uid="{9AB5CE51-F628-421C-B995-9F9E84889664}"/>
    <cellStyle name="Notas 16 4 2 2 3 2" xfId="24264" xr:uid="{C2290B94-D884-4496-A107-D271C3A77C26}"/>
    <cellStyle name="Notas 16 4 2 2 4" xfId="20341" xr:uid="{FA4EC2C3-B831-4A10-8D1B-F5B32EA5AFB5}"/>
    <cellStyle name="Notas 16 4 2 3" xfId="9063" xr:uid="{BFA600A8-F9E3-4F80-A567-E8E52B44EB22}"/>
    <cellStyle name="Notas 16 4 2 3 2" xfId="24171" xr:uid="{9A9B5A79-D19C-40EE-A4B6-6B88ABC86772}"/>
    <cellStyle name="Notas 16 4 2 4" xfId="16388" xr:uid="{4E97D168-49CF-44DF-A4EC-ADA93F9F3E10}"/>
    <cellStyle name="Notas 16 4 2 4 2" xfId="31496" xr:uid="{B762D00A-32E3-450B-B7CC-6798E038B122}"/>
    <cellStyle name="Notas 16 4 2 5" xfId="15348" xr:uid="{A4862EC9-5398-4A3A-829F-C06EB889E1BB}"/>
    <cellStyle name="Notas 16 4 2 5 2" xfId="30456" xr:uid="{D38FF3BA-0EAD-4242-A015-49456733AB04}"/>
    <cellStyle name="Notas 16 4 2 6" xfId="17704" xr:uid="{9A0D3488-A166-42BE-B168-D4E871BA792A}"/>
    <cellStyle name="Notas 16 4 3" xfId="2861" xr:uid="{BD78CA82-E08C-40C8-A896-1ADF00CDBB9D}"/>
    <cellStyle name="Notas 16 4 3 2" xfId="5498" xr:uid="{28C99D41-4933-4706-8DE2-A824CC12BA24}"/>
    <cellStyle name="Notas 16 4 3 2 2" xfId="15961" xr:uid="{1107E068-4A2D-45E1-8799-5485EB462FDD}"/>
    <cellStyle name="Notas 16 4 3 2 2 2" xfId="31069" xr:uid="{B8842A86-8566-4633-836D-614563B594AB}"/>
    <cellStyle name="Notas 16 4 3 2 3" xfId="20606" xr:uid="{7EF82C35-D490-49DB-84AF-D22183496795}"/>
    <cellStyle name="Notas 16 4 3 3" xfId="13484" xr:uid="{A1507814-7262-47CC-81C1-935DCC3F1521}"/>
    <cellStyle name="Notas 16 4 3 3 2" xfId="28592" xr:uid="{15896A1E-74A1-47E1-9299-660E706B4A65}"/>
    <cellStyle name="Notas 16 4 3 4" xfId="17969" xr:uid="{E2E76831-0949-4DAD-A2A2-A9EBA5BA2539}"/>
    <cellStyle name="Notas 16 4 4" xfId="3164" xr:uid="{F91553FB-911C-4DA3-9472-BCCF8D7493B8}"/>
    <cellStyle name="Notas 16 4 4 2" xfId="5801" xr:uid="{76348A1E-4590-41E6-B650-041DA5FB52CF}"/>
    <cellStyle name="Notas 16 4 4 2 2" xfId="12112" xr:uid="{1802A49F-C50F-42F4-8AA1-EE933789A870}"/>
    <cellStyle name="Notas 16 4 4 2 2 2" xfId="27220" xr:uid="{BF134F4F-88DE-4BA8-8C49-7D5245F87B92}"/>
    <cellStyle name="Notas 16 4 4 2 3" xfId="7795" xr:uid="{F18FCB6F-CEBC-4377-B38F-9CB1472A35D9}"/>
    <cellStyle name="Notas 16 4 4 2 3 2" xfId="22903" xr:uid="{775697E2-9617-4947-B6A9-DEBEC0DF9816}"/>
    <cellStyle name="Notas 16 4 4 2 4" xfId="20909" xr:uid="{DDAAAACF-6C00-4E8A-9A65-B54C9EB71DCB}"/>
    <cellStyle name="Notas 16 4 4 3" xfId="9546" xr:uid="{D1781A3E-A838-4BB1-8585-26695D1529D7}"/>
    <cellStyle name="Notas 16 4 4 3 2" xfId="24654" xr:uid="{5BC8B210-B2B4-49FA-B504-EA78FB84D917}"/>
    <cellStyle name="Notas 16 4 4 4" xfId="14002" xr:uid="{9F0F30BE-33F9-44AA-968A-EF0D33892065}"/>
    <cellStyle name="Notas 16 4 4 4 2" xfId="29110" xr:uid="{A1C0232B-55A1-4BE2-98F6-6F7D1169FFAF}"/>
    <cellStyle name="Notas 16 4 4 5" xfId="18272" xr:uid="{2BECD826-6A5E-443C-8F7C-C410E7E040E8}"/>
    <cellStyle name="Notas 16 4 5" xfId="3490" xr:uid="{412E2830-34FA-4235-80B9-59448D10819D}"/>
    <cellStyle name="Notas 16 4 5 2" xfId="6127" xr:uid="{7C265BC2-26C9-4F3E-BCE6-32084DC44A0E}"/>
    <cellStyle name="Notas 16 4 5 2 2" xfId="12438" xr:uid="{7B1B39A4-5C9A-4732-A54C-A537C5ADE894}"/>
    <cellStyle name="Notas 16 4 5 2 2 2" xfId="27546" xr:uid="{62480348-C5D7-45FB-AD83-1271B67C2561}"/>
    <cellStyle name="Notas 16 4 5 2 3" xfId="15259" xr:uid="{752A5FD3-FD41-40B4-80B9-D44CE17D861A}"/>
    <cellStyle name="Notas 16 4 5 2 3 2" xfId="30367" xr:uid="{A8B741FA-6986-4B60-BBA9-2873398CA0D5}"/>
    <cellStyle name="Notas 16 4 5 2 4" xfId="21235" xr:uid="{834EE656-CDD1-49F8-85DE-A1C8E78969ED}"/>
    <cellStyle name="Notas 16 4 5 3" xfId="9872" xr:uid="{F92DFAAB-73EE-4089-8ED7-592F0A44720B}"/>
    <cellStyle name="Notas 16 4 5 3 2" xfId="24980" xr:uid="{6E369C72-9340-4B0F-B5F8-D00E85C4B541}"/>
    <cellStyle name="Notas 16 4 5 4" xfId="15138" xr:uid="{E62846E4-07B3-458D-94E9-A5F296CA0E72}"/>
    <cellStyle name="Notas 16 4 5 4 2" xfId="30246" xr:uid="{7C862394-FB80-445D-AC48-30A43C4CCA1B}"/>
    <cellStyle name="Notas 16 4 5 5" xfId="18598" xr:uid="{B8067001-6E97-4D31-8989-B6D13AA4EE8A}"/>
    <cellStyle name="Notas 16 4 6" xfId="3796" xr:uid="{4EEB3FF1-AF2B-42B9-9E61-01108160DC8D}"/>
    <cellStyle name="Notas 16 4 6 2" xfId="6433" xr:uid="{F0DA69AE-83DF-4A5C-9A3A-A9445B8B9AA5}"/>
    <cellStyle name="Notas 16 4 6 2 2" xfId="12744" xr:uid="{A39FED39-C3BA-4555-A51C-AF8AB6320520}"/>
    <cellStyle name="Notas 16 4 6 2 2 2" xfId="27852" xr:uid="{BC57989C-A8D7-40D5-9935-5D0E68EDD3D4}"/>
    <cellStyle name="Notas 16 4 6 2 3" xfId="13371" xr:uid="{CBAD1B88-8BD1-4D47-91AB-DDFA0204AFE9}"/>
    <cellStyle name="Notas 16 4 6 2 3 2" xfId="28479" xr:uid="{7C52CB26-FC4C-4654-AA25-956CE9175F65}"/>
    <cellStyle name="Notas 16 4 6 2 4" xfId="21541" xr:uid="{122897F0-A088-4747-8E92-DF8DCC816434}"/>
    <cellStyle name="Notas 16 4 6 3" xfId="10178" xr:uid="{3F9F471E-189E-4CE3-B6C7-20CD55B551C1}"/>
    <cellStyle name="Notas 16 4 6 3 2" xfId="25286" xr:uid="{468ECAF3-F287-4DF1-B775-4724B4281367}"/>
    <cellStyle name="Notas 16 4 6 4" xfId="8016" xr:uid="{61F9089C-5B5F-4308-9374-C56CB97E0E44}"/>
    <cellStyle name="Notas 16 4 6 4 2" xfId="23124" xr:uid="{7D472513-534E-4E41-A45F-23302DD75D07}"/>
    <cellStyle name="Notas 16 4 6 5" xfId="18904" xr:uid="{48541070-D86B-4620-8D69-8FA4CACC15DB}"/>
    <cellStyle name="Notas 16 4 7" xfId="4178" xr:uid="{E5F80D25-C536-4F08-9CCE-719742E9C271}"/>
    <cellStyle name="Notas 16 4 7 2" xfId="6815" xr:uid="{88D13D26-C2DF-4139-B532-B4A62A12D709}"/>
    <cellStyle name="Notas 16 4 7 2 2" xfId="13126" xr:uid="{E4D34482-1639-4C81-AB48-5F90E1707FAF}"/>
    <cellStyle name="Notas 16 4 7 2 2 2" xfId="28234" xr:uid="{B657F813-F8BD-4A30-81B8-CFCE84A4C0EF}"/>
    <cellStyle name="Notas 16 4 7 2 3" xfId="16795" xr:uid="{2498DF52-893D-473A-9440-56FCB317BAFC}"/>
    <cellStyle name="Notas 16 4 7 2 3 2" xfId="31903" xr:uid="{A8933CE5-EF54-4FE0-A7D5-60E1439CD345}"/>
    <cellStyle name="Notas 16 4 7 2 4" xfId="21923" xr:uid="{989DC5E3-8C97-4E5C-8294-881727B314CC}"/>
    <cellStyle name="Notas 16 4 7 3" xfId="10560" xr:uid="{322DDAE0-7EDD-4454-888A-F167E3EFE604}"/>
    <cellStyle name="Notas 16 4 7 3 2" xfId="25668" xr:uid="{85DEFB4C-AE4C-49F6-A1A3-DBFE832ADA79}"/>
    <cellStyle name="Notas 16 4 7 4" xfId="16082" xr:uid="{AF96905C-57E6-4646-BED5-21721AC61A33}"/>
    <cellStyle name="Notas 16 4 7 4 2" xfId="31190" xr:uid="{F70B18A0-60DE-4A3A-9B19-48829C58FE6A}"/>
    <cellStyle name="Notas 16 4 7 5" xfId="19286" xr:uid="{0C1EE74E-1082-420A-95EB-B5DE2A9CCDF1}"/>
    <cellStyle name="Notas 16 4 8" xfId="4385" xr:uid="{0FC1A135-5760-4F57-BA63-77C39FA14D4A}"/>
    <cellStyle name="Notas 16 4 8 2" xfId="7022" xr:uid="{BEBD0D69-A74A-4808-8CDB-CC25030FC73D}"/>
    <cellStyle name="Notas 16 4 8 2 2" xfId="13333" xr:uid="{522D3213-9FF4-4CAC-B623-855961994A51}"/>
    <cellStyle name="Notas 16 4 8 2 2 2" xfId="28441" xr:uid="{3DC43BEA-6A2A-4590-894A-7F15394AC1AF}"/>
    <cellStyle name="Notas 16 4 8 2 3" xfId="16997" xr:uid="{260EDAFB-6742-4129-9BE8-2E8ED2C18C75}"/>
    <cellStyle name="Notas 16 4 8 2 3 2" xfId="32105" xr:uid="{BB9F7A07-5FE5-4FA4-AD61-E34A70EA3745}"/>
    <cellStyle name="Notas 16 4 8 2 4" xfId="22130" xr:uid="{0F435BEA-E46D-4D26-9004-7C9C4C00A8BE}"/>
    <cellStyle name="Notas 16 4 8 3" xfId="10767" xr:uid="{9E4B9528-7FD9-4549-A4CC-DDA7314F0E2F}"/>
    <cellStyle name="Notas 16 4 8 3 2" xfId="25875" xr:uid="{298E4830-E873-4388-AF8A-5A97A39202D1}"/>
    <cellStyle name="Notas 16 4 8 4" xfId="7451" xr:uid="{664D14FB-4F49-4E0C-A050-B64AACB2B984}"/>
    <cellStyle name="Notas 16 4 8 4 2" xfId="22559" xr:uid="{A7DA342B-97B2-42D2-9441-14E24061FBA4}"/>
    <cellStyle name="Notas 16 4 8 5" xfId="19493" xr:uid="{3F6060E4-B50A-4B05-A05A-50A8080E4EEB}"/>
    <cellStyle name="Notas 16 4 9" xfId="4743" xr:uid="{182F74B9-9779-4FB3-BF74-B0C82CDAF2B4}"/>
    <cellStyle name="Notas 16 4 9 2" xfId="11125" xr:uid="{1B733BCB-8B40-4A90-A54F-B802D17D85B9}"/>
    <cellStyle name="Notas 16 4 9 2 2" xfId="26233" xr:uid="{8BF8E6EC-F893-4EFB-ABDC-98FC11651F44}"/>
    <cellStyle name="Notas 16 4 9 3" xfId="7088" xr:uid="{2B51835C-9E48-4828-93D3-14C5CC8B977E}"/>
    <cellStyle name="Notas 16 4 9 3 2" xfId="22196" xr:uid="{0422C070-439D-41F9-8858-8B1E30319872}"/>
    <cellStyle name="Notas 16 4 9 4" xfId="19851" xr:uid="{B8B0F303-E388-482B-B1F4-7186FC29E705}"/>
    <cellStyle name="Notas 16 5" xfId="2018" xr:uid="{621CC0EA-927F-4AD1-9075-77E1EDF8ABB6}"/>
    <cellStyle name="Notas 16 5 10" xfId="8049" xr:uid="{5F00CCB6-3DE9-4D3E-81F2-92A3FE4E7714}"/>
    <cellStyle name="Notas 16 5 10 2" xfId="23157" xr:uid="{B5814AFB-8D8F-4EB5-86B7-8A8174B7D640}"/>
    <cellStyle name="Notas 16 5 11" xfId="7168" xr:uid="{2D437B91-7DF6-40C9-BB53-96E7375BEFC9}"/>
    <cellStyle name="Notas 16 5 11 2" xfId="22276" xr:uid="{07281E29-336D-49AA-BFEA-2839486C8104}"/>
    <cellStyle name="Notas 16 5 12" xfId="17243" xr:uid="{5D19DE26-6C8A-4368-81F8-4B59E6919D9C}"/>
    <cellStyle name="Notas 16 5 2" xfId="2780" xr:uid="{BE1133FA-E46B-488E-A0AA-CAB6FDB9DC64}"/>
    <cellStyle name="Notas 16 5 2 2" xfId="5417" xr:uid="{31911962-AE3D-4382-BFD3-3EB3954DC479}"/>
    <cellStyle name="Notas 16 5 2 2 2" xfId="7707" xr:uid="{1505B57F-859A-4A1C-B185-71C89671C6D9}"/>
    <cellStyle name="Notas 16 5 2 2 2 2" xfId="22815" xr:uid="{8A1FF4D7-B40A-4350-A00C-58719727D44D}"/>
    <cellStyle name="Notas 16 5 2 2 3" xfId="20525" xr:uid="{206D45B5-2FB2-4360-B641-D7DB9D3E8585}"/>
    <cellStyle name="Notas 16 5 2 3" xfId="13714" xr:uid="{0671914B-55EC-4CD5-B751-DD5B8BD38FAF}"/>
    <cellStyle name="Notas 16 5 2 3 2" xfId="28822" xr:uid="{89163E2B-D730-442A-911B-43B04FFF0DAC}"/>
    <cellStyle name="Notas 16 5 2 4" xfId="17888" xr:uid="{EB93ED10-A55E-40F5-A029-ABA2F33EC215}"/>
    <cellStyle name="Notas 16 5 3" xfId="3083" xr:uid="{72492A6C-FAA0-479A-ADA6-79164711CCA7}"/>
    <cellStyle name="Notas 16 5 3 2" xfId="5720" xr:uid="{84A63DB1-23FF-44A1-A957-355921873913}"/>
    <cellStyle name="Notas 16 5 3 2 2" xfId="12031" xr:uid="{322A2807-2C09-4CEB-9149-A8F8695CEFAA}"/>
    <cellStyle name="Notas 16 5 3 2 2 2" xfId="27139" xr:uid="{9ADC0196-4E36-42AB-A7B3-84723960D99E}"/>
    <cellStyle name="Notas 16 5 3 2 3" xfId="15230" xr:uid="{A904FDAF-84FE-4869-94F7-D52F4729BA8C}"/>
    <cellStyle name="Notas 16 5 3 2 3 2" xfId="30338" xr:uid="{ADCC9D2E-8ABF-4B7E-A5C4-155CDA2E0EF2}"/>
    <cellStyle name="Notas 16 5 3 2 4" xfId="20828" xr:uid="{CBD7406C-1895-4593-BA68-EBEEF1D08EE1}"/>
    <cellStyle name="Notas 16 5 3 3" xfId="9465" xr:uid="{288350D4-7F17-477E-BE25-A8AF17E5C988}"/>
    <cellStyle name="Notas 16 5 3 3 2" xfId="24573" xr:uid="{81F4260D-15D0-4AE9-94FF-084F32338ECA}"/>
    <cellStyle name="Notas 16 5 3 4" xfId="15924" xr:uid="{5AE92E1B-8FC6-4E54-AF2A-263516369D6C}"/>
    <cellStyle name="Notas 16 5 3 4 2" xfId="31032" xr:uid="{8B8DFDB0-8FD8-48BC-B35A-C5A37E075369}"/>
    <cellStyle name="Notas 16 5 3 5" xfId="18191" xr:uid="{67FC59A3-6442-4B8D-97E7-3990EA6806A3}"/>
    <cellStyle name="Notas 16 5 4" xfId="3409" xr:uid="{9B806649-DB20-4415-BE87-D8B128C2D081}"/>
    <cellStyle name="Notas 16 5 4 2" xfId="6046" xr:uid="{AA378954-168F-4834-AE63-75757296D00E}"/>
    <cellStyle name="Notas 16 5 4 2 2" xfId="12357" xr:uid="{8A3F9D4F-E78B-4FED-AD96-70ACF7CBD688}"/>
    <cellStyle name="Notas 16 5 4 2 2 2" xfId="27465" xr:uid="{D5F6DA31-6C22-464E-ABEF-F07F902FBEB9}"/>
    <cellStyle name="Notas 16 5 4 2 3" xfId="14525" xr:uid="{9B76A2D0-BEBC-4746-927C-49447F1D99C9}"/>
    <cellStyle name="Notas 16 5 4 2 3 2" xfId="29633" xr:uid="{D0090DC6-343A-443B-BC60-DBE394F4DA88}"/>
    <cellStyle name="Notas 16 5 4 2 4" xfId="21154" xr:uid="{2A6401C2-45AF-4661-8F0E-C0C764642F68}"/>
    <cellStyle name="Notas 16 5 4 3" xfId="9791" xr:uid="{D5A6B05E-3380-4A50-BFBE-8027B6AF27E4}"/>
    <cellStyle name="Notas 16 5 4 3 2" xfId="24899" xr:uid="{55DE4754-5219-4F25-B5B2-A37602F93132}"/>
    <cellStyle name="Notas 16 5 4 4" xfId="16089" xr:uid="{8C3C458C-932E-43D0-9B68-7F013F17962B}"/>
    <cellStyle name="Notas 16 5 4 4 2" xfId="31197" xr:uid="{BB2E0A9A-491E-4D4C-A00C-137669701235}"/>
    <cellStyle name="Notas 16 5 4 5" xfId="18517" xr:uid="{CBD3F1B3-4E12-479E-95BF-444ADE25D72C}"/>
    <cellStyle name="Notas 16 5 5" xfId="3715" xr:uid="{6DDCD889-504B-40F7-9BF7-64E3FE571999}"/>
    <cellStyle name="Notas 16 5 5 2" xfId="6352" xr:uid="{2ED111B1-E7A1-400D-973C-5D351AC07819}"/>
    <cellStyle name="Notas 16 5 5 2 2" xfId="12663" xr:uid="{676B7B9A-D50E-4D53-80F8-9C096CA6DA70}"/>
    <cellStyle name="Notas 16 5 5 2 2 2" xfId="27771" xr:uid="{C4B6FE26-2590-4A36-84B9-E3442AE75837}"/>
    <cellStyle name="Notas 16 5 5 2 3" xfId="13941" xr:uid="{AC6AFA08-0924-42D4-B2DE-634AEF401E4D}"/>
    <cellStyle name="Notas 16 5 5 2 3 2" xfId="29049" xr:uid="{BEA07E35-A855-440C-AAD3-A5763A633F45}"/>
    <cellStyle name="Notas 16 5 5 2 4" xfId="21460" xr:uid="{DBA991F0-D137-4D8D-A278-6AFFBFAE9412}"/>
    <cellStyle name="Notas 16 5 5 3" xfId="10097" xr:uid="{72621F40-F43E-4C32-8F6F-7E821FA6B999}"/>
    <cellStyle name="Notas 16 5 5 3 2" xfId="25205" xr:uid="{044327A3-9D81-47C8-9221-622472DCF298}"/>
    <cellStyle name="Notas 16 5 5 4" xfId="7829" xr:uid="{4D83F98C-D507-47E0-B723-27E3B66647FA}"/>
    <cellStyle name="Notas 16 5 5 4 2" xfId="22937" xr:uid="{00C04812-BCE6-406F-B756-2206D2E3DF3D}"/>
    <cellStyle name="Notas 16 5 5 5" xfId="18823" xr:uid="{DD35976F-71E4-4A04-882D-27CECE7C6287}"/>
    <cellStyle name="Notas 16 5 6" xfId="4090" xr:uid="{F0905533-8C4E-42E4-AC5B-BD9BBF1D78AF}"/>
    <cellStyle name="Notas 16 5 6 2" xfId="6727" xr:uid="{AF3EA1F7-22D6-4381-8FA4-9F445EB06A4D}"/>
    <cellStyle name="Notas 16 5 6 2 2" xfId="13038" xr:uid="{AB64D3DB-6EBC-42F5-A216-0F1150232B86}"/>
    <cellStyle name="Notas 16 5 6 2 2 2" xfId="28146" xr:uid="{6C30E908-C7E3-4C68-9B76-EBEE703488AA}"/>
    <cellStyle name="Notas 16 5 6 2 3" xfId="16714" xr:uid="{245121E7-F051-4432-8126-6FED9FEA00C1}"/>
    <cellStyle name="Notas 16 5 6 2 3 2" xfId="31822" xr:uid="{C77D113A-B151-4719-AF0F-CC3F8D5ADCDC}"/>
    <cellStyle name="Notas 16 5 6 2 4" xfId="21835" xr:uid="{14985ED1-F63E-4F17-8E99-0FB2B1F184D3}"/>
    <cellStyle name="Notas 16 5 6 3" xfId="10472" xr:uid="{FE9A2D5D-D05B-4989-BCDD-93ECDEE38B33}"/>
    <cellStyle name="Notas 16 5 6 3 2" xfId="25580" xr:uid="{F94E192B-EAE3-43D3-AE57-621E13FF6646}"/>
    <cellStyle name="Notas 16 5 6 4" xfId="14276" xr:uid="{D0425476-77CC-478B-948D-42328EF716C9}"/>
    <cellStyle name="Notas 16 5 6 4 2" xfId="29384" xr:uid="{B62C7CF6-17C1-4FB2-8DA2-C2188FE3BAE3}"/>
    <cellStyle name="Notas 16 5 6 5" xfId="19198" xr:uid="{3ADBBAA8-3D99-454F-9EA4-14BE1952EA9F}"/>
    <cellStyle name="Notas 16 5 7" xfId="4372" xr:uid="{DCFBC2D0-6D95-4371-A4E6-52A6F183BFBE}"/>
    <cellStyle name="Notas 16 5 7 2" xfId="7009" xr:uid="{B448A580-95DD-47EC-ADA5-305C50347A8A}"/>
    <cellStyle name="Notas 16 5 7 2 2" xfId="13320" xr:uid="{2D1E6489-9B6A-4327-BFDA-DAC2B6995063}"/>
    <cellStyle name="Notas 16 5 7 2 2 2" xfId="28428" xr:uid="{4F6012E5-CDD7-487F-B97D-D3909F9D90B4}"/>
    <cellStyle name="Notas 16 5 7 2 3" xfId="16984" xr:uid="{447759D1-82EA-4A26-BE6A-0CE136A687AD}"/>
    <cellStyle name="Notas 16 5 7 2 3 2" xfId="32092" xr:uid="{A6CD0450-CF2B-4236-9B3F-4C32610B85D2}"/>
    <cellStyle name="Notas 16 5 7 2 4" xfId="22117" xr:uid="{C35BC74D-666C-429A-AA6C-42C2465FEACF}"/>
    <cellStyle name="Notas 16 5 7 3" xfId="10754" xr:uid="{F70B089B-358F-4E43-BD14-A61FB83819B6}"/>
    <cellStyle name="Notas 16 5 7 3 2" xfId="25862" xr:uid="{56453AC2-322B-4E0C-85C7-774C5973EA30}"/>
    <cellStyle name="Notas 16 5 7 4" xfId="8725" xr:uid="{075DBECF-4BF9-46A1-9BAB-9C1182CEFE2B}"/>
    <cellStyle name="Notas 16 5 7 4 2" xfId="23833" xr:uid="{AEFA5CBA-71E6-4EB0-85DF-9C0924C3AB1D}"/>
    <cellStyle name="Notas 16 5 7 5" xfId="19480" xr:uid="{7D6AAAAA-F50F-4709-AC7B-967468E937D1}"/>
    <cellStyle name="Notas 16 5 8" xfId="4655" xr:uid="{FA387E6C-7409-4D80-B34E-02E582772E15}"/>
    <cellStyle name="Notas 16 5 8 2" xfId="11037" xr:uid="{63009CBB-2E8C-44D1-88C6-1E048A873891}"/>
    <cellStyle name="Notas 16 5 8 2 2" xfId="26145" xr:uid="{283F9C45-21D0-4360-92F1-C54AF1FFA73F}"/>
    <cellStyle name="Notas 16 5 8 3" xfId="7948" xr:uid="{07C714AF-F438-4871-9F65-27358609C774}"/>
    <cellStyle name="Notas 16 5 8 3 2" xfId="23056" xr:uid="{FEC94F0B-F2BC-44E2-B3CF-CB12F3288D60}"/>
    <cellStyle name="Notas 16 5 8 4" xfId="19763" xr:uid="{7AC42335-F36A-4A85-A1D9-096A95694D03}"/>
    <cellStyle name="Notas 16 5 9" xfId="8516" xr:uid="{E96F32F8-AFC7-43CE-A696-DA0CDC14DB5E}"/>
    <cellStyle name="Notas 16 5 9 2" xfId="23624" xr:uid="{11342035-0049-4631-A4CC-64416324AA0D}"/>
    <cellStyle name="Notas 17" xfId="1455" xr:uid="{00000000-0005-0000-0000-0000B3050000}"/>
    <cellStyle name="Notas 17 2" xfId="1910" xr:uid="{F07729F0-1C59-4722-A5E0-6D28A9E7460E}"/>
    <cellStyle name="Notas 17 2 10" xfId="14816" xr:uid="{60A916DF-2E46-4521-928A-E3F53A8520F8}"/>
    <cellStyle name="Notas 17 2 10 2" xfId="29924" xr:uid="{F1943170-5FF2-4423-9F45-092EFFEC3657}"/>
    <cellStyle name="Notas 17 2 11" xfId="7842" xr:uid="{2C61FF10-338F-42FD-BCF0-2D438F6D6DF8}"/>
    <cellStyle name="Notas 17 2 11 2" xfId="22950" xr:uid="{F37816CF-FD3D-40F5-A4AA-0CD4EF111F81}"/>
    <cellStyle name="Notas 17 2 12" xfId="17135" xr:uid="{764F93B0-E25B-4AAF-8DF5-21681D480DD1}"/>
    <cellStyle name="Notas 17 2 2" xfId="2470" xr:uid="{0CC91F92-D59A-4042-B911-95C46A11A0B2}"/>
    <cellStyle name="Notas 17 2 2 2" xfId="5107" xr:uid="{A9B5DB03-E290-481E-AA0E-E7ED00D64E70}"/>
    <cellStyle name="Notas 17 2 2 2 2" xfId="11471" xr:uid="{A2323A28-8F23-40CB-A220-155AAE0F339E}"/>
    <cellStyle name="Notas 17 2 2 2 2 2" xfId="26579" xr:uid="{141160CE-0F76-4B2A-88C8-EB68069B035B}"/>
    <cellStyle name="Notas 17 2 2 2 3" xfId="13832" xr:uid="{37880B58-07B3-40CC-BB53-24275DCFBE30}"/>
    <cellStyle name="Notas 17 2 2 2 3 2" xfId="28940" xr:uid="{55E66F1A-F637-44DC-8F4D-177B81A54DD8}"/>
    <cellStyle name="Notas 17 2 2 2 4" xfId="20215" xr:uid="{0A5FBBA5-606C-450D-A3EB-B2D7C3676778}"/>
    <cellStyle name="Notas 17 2 2 3" xfId="8937" xr:uid="{59F5693D-047E-4072-9C30-8E1CFC726394}"/>
    <cellStyle name="Notas 17 2 2 3 2" xfId="24045" xr:uid="{D0BA7CDB-B8A6-4CB7-9109-D6E132A0BFC4}"/>
    <cellStyle name="Notas 17 2 3" xfId="2686" xr:uid="{7B33E454-AE4D-44C7-9BA3-425E566BADE7}"/>
    <cellStyle name="Notas 17 2 3 2" xfId="5323" xr:uid="{09098E9A-FFFE-4798-AD02-C7DB9103481D}"/>
    <cellStyle name="Notas 17 2 3 2 2" xfId="13597" xr:uid="{977171AE-0FFB-42FB-8860-388D5896D699}"/>
    <cellStyle name="Notas 17 2 3 2 2 2" xfId="28705" xr:uid="{CA48CAC8-F2D7-49A1-A57D-AB3D61762F16}"/>
    <cellStyle name="Notas 17 2 3 2 3" xfId="20431" xr:uid="{E619BB65-343F-419C-AA16-435E429C7EBC}"/>
    <cellStyle name="Notas 17 2 3 3" xfId="16561" xr:uid="{A3622F76-9552-4F99-BF83-777802EAC117}"/>
    <cellStyle name="Notas 17 2 3 3 2" xfId="31669" xr:uid="{B8CD8314-F9D9-422A-9BD3-CAAA1DF35FFC}"/>
    <cellStyle name="Notas 17 2 3 4" xfId="17794" xr:uid="{0193F5FF-E799-43C0-824C-F0EF77AFC5BC}"/>
    <cellStyle name="Notas 17 2 4" xfId="2989" xr:uid="{23F3242E-B9D4-4E1C-BAB2-E811213A1B91}"/>
    <cellStyle name="Notas 17 2 4 2" xfId="5626" xr:uid="{BDAFC61B-015C-4DAD-B641-C1CEC6B51941}"/>
    <cellStyle name="Notas 17 2 4 2 2" xfId="11937" xr:uid="{AB8C865E-4FB7-4777-A219-22752A7386C3}"/>
    <cellStyle name="Notas 17 2 4 2 2 2" xfId="27045" xr:uid="{6140B5A7-5F60-4361-9B6B-BE53DFB618F9}"/>
    <cellStyle name="Notas 17 2 4 2 3" xfId="13951" xr:uid="{55092E84-F6F2-411F-943F-5CA8E3636100}"/>
    <cellStyle name="Notas 17 2 4 2 3 2" xfId="29059" xr:uid="{9A3CC193-FC23-4BDA-BACD-0DB570182929}"/>
    <cellStyle name="Notas 17 2 4 2 4" xfId="20734" xr:uid="{3AE1342A-362F-436E-BD4C-AD031F80B2B2}"/>
    <cellStyle name="Notas 17 2 4 3" xfId="9371" xr:uid="{47A4D05D-BD60-4116-A05F-1C6344FA7B85}"/>
    <cellStyle name="Notas 17 2 4 3 2" xfId="24479" xr:uid="{A7567F40-4FF8-4060-A5BD-1EB52EC7F889}"/>
    <cellStyle name="Notas 17 2 4 4" xfId="15057" xr:uid="{A66A9EF8-5BE1-4349-B3F0-B18FB6E1F822}"/>
    <cellStyle name="Notas 17 2 4 4 2" xfId="30165" xr:uid="{A17FA5FC-5025-48BC-BDBB-577226597F67}"/>
    <cellStyle name="Notas 17 2 4 5" xfId="18097" xr:uid="{B8BFB0D4-4C72-4381-9ACF-A166E7216B44}"/>
    <cellStyle name="Notas 17 2 5" xfId="3315" xr:uid="{772DF63D-CFC8-474C-B55E-C9B1219E480D}"/>
    <cellStyle name="Notas 17 2 5 2" xfId="5952" xr:uid="{C5B0207C-CFD7-4B3F-8AFA-AC3092F00EB9}"/>
    <cellStyle name="Notas 17 2 5 2 2" xfId="12263" xr:uid="{1974A376-F118-4CD7-BC37-D48FDEF650DF}"/>
    <cellStyle name="Notas 17 2 5 2 2 2" xfId="27371" xr:uid="{A1D5FED3-8502-4111-8E58-23E647669FEA}"/>
    <cellStyle name="Notas 17 2 5 2 3" xfId="8222" xr:uid="{E6970326-B545-4FCF-9E45-06BC864CF9BE}"/>
    <cellStyle name="Notas 17 2 5 2 3 2" xfId="23330" xr:uid="{0F4C222E-0AE0-4D6F-8BFC-BE76EC8E4D31}"/>
    <cellStyle name="Notas 17 2 5 2 4" xfId="21060" xr:uid="{37EB5C74-B2C8-44C0-94A4-CB3FAB49D718}"/>
    <cellStyle name="Notas 17 2 5 3" xfId="9697" xr:uid="{236F4E22-81CE-4B29-B335-FD176B274F4D}"/>
    <cellStyle name="Notas 17 2 5 3 2" xfId="24805" xr:uid="{595C9398-B548-4F59-B9A4-9A90D403842B}"/>
    <cellStyle name="Notas 17 2 5 4" xfId="15733" xr:uid="{238DBC64-E447-4059-90C8-B93597E7E88D}"/>
    <cellStyle name="Notas 17 2 5 4 2" xfId="30841" xr:uid="{5E42CDF5-551F-47E6-939E-488C8BB04CBF}"/>
    <cellStyle name="Notas 17 2 5 5" xfId="18423" xr:uid="{1E1AC2A8-6FEA-407D-A39B-04089E294C59}"/>
    <cellStyle name="Notas 17 2 6" xfId="3621" xr:uid="{6DA13957-B6A7-4278-AE64-53D29D968F4B}"/>
    <cellStyle name="Notas 17 2 6 2" xfId="6258" xr:uid="{1377F887-35AA-4106-B548-C2A871085472}"/>
    <cellStyle name="Notas 17 2 6 2 2" xfId="12569" xr:uid="{3F9CF78F-363B-475A-90DB-F3E500F980D9}"/>
    <cellStyle name="Notas 17 2 6 2 2 2" xfId="27677" xr:uid="{78BA4BEC-3370-4C05-A8CE-D8751B105283}"/>
    <cellStyle name="Notas 17 2 6 2 3" xfId="13971" xr:uid="{1312FE0B-0512-46D0-A360-71E7BAF86CB6}"/>
    <cellStyle name="Notas 17 2 6 2 3 2" xfId="29079" xr:uid="{E09DFF5F-4BC5-48C0-BBE4-FF928BF8FEBC}"/>
    <cellStyle name="Notas 17 2 6 2 4" xfId="21366" xr:uid="{E139B609-0419-4D97-A521-3458B3E4A8CD}"/>
    <cellStyle name="Notas 17 2 6 3" xfId="10003" xr:uid="{26C1BA67-0820-4325-A778-346433907C81}"/>
    <cellStyle name="Notas 17 2 6 3 2" xfId="25111" xr:uid="{4CA75A07-81D7-4A3B-B00B-F1D714E12BD4}"/>
    <cellStyle name="Notas 17 2 6 4" xfId="13955" xr:uid="{14D27BCE-3352-4788-BD6E-6F01478E51A2}"/>
    <cellStyle name="Notas 17 2 6 4 2" xfId="29063" xr:uid="{95FE9523-1D2E-4939-AD84-1C92F35E3CF7}"/>
    <cellStyle name="Notas 17 2 6 5" xfId="18729" xr:uid="{BAEDABE2-B97B-47A7-9A6D-DA053DD3E903}"/>
    <cellStyle name="Notas 17 2 7" xfId="3982" xr:uid="{C9AFC9CF-198B-4ED9-80FE-8BF36A8E2FB4}"/>
    <cellStyle name="Notas 17 2 7 2" xfId="6619" xr:uid="{E871BE2A-C9A2-44E0-B82A-AC1ED55BD0EF}"/>
    <cellStyle name="Notas 17 2 7 2 2" xfId="12930" xr:uid="{463AC166-4338-40C4-92FD-523E0C8F34DE}"/>
    <cellStyle name="Notas 17 2 7 2 2 2" xfId="28038" xr:uid="{C3C989FF-5B51-4D1A-86AB-B226482CF652}"/>
    <cellStyle name="Notas 17 2 7 2 3" xfId="16620" xr:uid="{6BC44409-77C6-47DA-908B-992FDB03DE31}"/>
    <cellStyle name="Notas 17 2 7 2 3 2" xfId="31728" xr:uid="{F5D6BA3E-EEF9-45D9-8E9D-7CA009D3720B}"/>
    <cellStyle name="Notas 17 2 7 2 4" xfId="21727" xr:uid="{CEDE8E74-671D-4CC8-8DB2-C988215DB6BC}"/>
    <cellStyle name="Notas 17 2 7 3" xfId="10364" xr:uid="{153D37C4-66A5-4F2E-A2AF-B2ECE00AAEE2}"/>
    <cellStyle name="Notas 17 2 7 3 2" xfId="25472" xr:uid="{CC584F5F-1773-4710-83D4-14F44958C3DA}"/>
    <cellStyle name="Notas 17 2 7 4" xfId="15559" xr:uid="{769279BE-6935-4705-B601-B01CF150CCC0}"/>
    <cellStyle name="Notas 17 2 7 4 2" xfId="30667" xr:uid="{8038EA80-B66C-4AA3-86E4-2AEB4EFC82C7}"/>
    <cellStyle name="Notas 17 2 7 5" xfId="19090" xr:uid="{DAF93774-3CD9-45F2-8A78-F3369731C222}"/>
    <cellStyle name="Notas 17 2 8" xfId="4547" xr:uid="{06A8B0D5-BE9C-493B-B085-9B7F3D6B5E3A}"/>
    <cellStyle name="Notas 17 2 8 2" xfId="10929" xr:uid="{205BD7EA-BD38-453E-9C92-106658374C13}"/>
    <cellStyle name="Notas 17 2 8 2 2" xfId="26037" xr:uid="{ED3AF779-3BD6-4534-880E-2BCAC1AB98BA}"/>
    <cellStyle name="Notas 17 2 8 3" xfId="7897" xr:uid="{8514B4FA-C43E-4A89-BA58-8DD1D5EE6070}"/>
    <cellStyle name="Notas 17 2 8 3 2" xfId="23005" xr:uid="{DAB13B0E-6BE2-48E7-B28F-8CC0D9772633}"/>
    <cellStyle name="Notas 17 2 8 4" xfId="19655" xr:uid="{BC6E6656-C5FB-4A4A-B6F0-4DF419DE281D}"/>
    <cellStyle name="Notas 17 2 9" xfId="8411" xr:uid="{20A1E370-3C91-4C3E-880D-832002B1D085}"/>
    <cellStyle name="Notas 17 2 9 2" xfId="23519" xr:uid="{24332482-0352-4521-A631-DB1F78FA4A79}"/>
    <cellStyle name="Notas 17 3" xfId="1897" xr:uid="{2E74BE33-F94C-46BF-BE11-E2BEE9E8F3E4}"/>
    <cellStyle name="Notas 17 3 10" xfId="8398" xr:uid="{AE8D8209-72E5-4982-92A6-DF152E32F40E}"/>
    <cellStyle name="Notas 17 3 10 2" xfId="23506" xr:uid="{DBE44BC3-71DE-4A41-B9A5-4BA703E4FCDA}"/>
    <cellStyle name="Notas 17 3 11" xfId="16370" xr:uid="{70B90EEC-ADDC-483A-8C8E-5F3E1A2F45F6}"/>
    <cellStyle name="Notas 17 3 11 2" xfId="31478" xr:uid="{0E2377E1-89BF-4FE9-AD31-5FC4CA5A481D}"/>
    <cellStyle name="Notas 17 3 12" xfId="15848" xr:uid="{7369B631-DA61-4FC3-B9EB-F603923DAE45}"/>
    <cellStyle name="Notas 17 3 12 2" xfId="30956" xr:uid="{88334B73-3808-4522-AE64-A57E9DEBAB16}"/>
    <cellStyle name="Notas 17 3 13" xfId="17122" xr:uid="{5F88B68D-4DDE-4CFF-B460-ECF7EECB0B47}"/>
    <cellStyle name="Notas 17 3 2" xfId="2457" xr:uid="{B285AD25-476A-4678-9922-CD9BE729D757}"/>
    <cellStyle name="Notas 17 3 2 2" xfId="5094" xr:uid="{7F09C17C-91CC-4379-B35F-995FA1392CF4}"/>
    <cellStyle name="Notas 17 3 2 2 2" xfId="11458" xr:uid="{9A9F78AF-1CA1-416D-A718-29FF32EC868F}"/>
    <cellStyle name="Notas 17 3 2 2 2 2" xfId="26566" xr:uid="{DF94179E-A299-4C76-8D5D-846967FF333C}"/>
    <cellStyle name="Notas 17 3 2 2 3" xfId="16008" xr:uid="{C07EAC12-4C17-4ECB-ACA7-CEED3955A3FA}"/>
    <cellStyle name="Notas 17 3 2 2 3 2" xfId="31116" xr:uid="{4A1F960E-8BF0-460D-A140-84537A3F1BDA}"/>
    <cellStyle name="Notas 17 3 2 2 4" xfId="20202" xr:uid="{DEB39B94-516D-4B36-8838-5F211DDB86B2}"/>
    <cellStyle name="Notas 17 3 2 3" xfId="8924" xr:uid="{AAB4BC90-C9B3-471E-8FC4-443196DE48FB}"/>
    <cellStyle name="Notas 17 3 2 3 2" xfId="24032" xr:uid="{734090B5-98D9-456F-8443-4818DD88467B}"/>
    <cellStyle name="Notas 17 3 2 4" xfId="16040" xr:uid="{3FF0B81C-6F07-465A-A7E7-3F0171447903}"/>
    <cellStyle name="Notas 17 3 2 4 2" xfId="31148" xr:uid="{7B2BC7B5-4A3B-4C2E-85A7-E139136AD39F}"/>
    <cellStyle name="Notas 17 3 2 5" xfId="14367" xr:uid="{142ADD1C-2BEF-4A6D-8795-CC3224AF1ED3}"/>
    <cellStyle name="Notas 17 3 2 5 2" xfId="29475" xr:uid="{FA99CFF3-97B6-4E0B-B2F8-4D1C8A2AAD29}"/>
    <cellStyle name="Notas 17 3 2 6" xfId="17631" xr:uid="{CE19667B-1ECD-413E-A5F6-51A0F5E6F800}"/>
    <cellStyle name="Notas 17 3 3" xfId="2673" xr:uid="{4A0256D3-001C-4B11-9E8C-1FD5A257AA58}"/>
    <cellStyle name="Notas 17 3 3 2" xfId="5310" xr:uid="{9E996A7B-4326-4545-8E7D-4700DA049E1A}"/>
    <cellStyle name="Notas 17 3 3 2 2" xfId="16505" xr:uid="{7F07F4AD-5744-4A88-B4AD-DDEB92536D5A}"/>
    <cellStyle name="Notas 17 3 3 2 2 2" xfId="31613" xr:uid="{22751905-6C5E-4011-8B8B-776BE1505D65}"/>
    <cellStyle name="Notas 17 3 3 2 3" xfId="20418" xr:uid="{700457EA-3379-4C33-9038-D62C1199BA87}"/>
    <cellStyle name="Notas 17 3 3 3" xfId="16038" xr:uid="{57D11A82-F769-497D-8338-240D68F61FCB}"/>
    <cellStyle name="Notas 17 3 3 3 2" xfId="31146" xr:uid="{810A2CED-2121-43A3-831A-80090505DF43}"/>
    <cellStyle name="Notas 17 3 3 4" xfId="17781" xr:uid="{E437303B-9DD4-4F24-ACB2-E90B8FAEF264}"/>
    <cellStyle name="Notas 17 3 4" xfId="2976" xr:uid="{EDDA0801-C34A-4B74-8495-EA759419E4FB}"/>
    <cellStyle name="Notas 17 3 4 2" xfId="5613" xr:uid="{7ABB35A5-5EB8-4AF4-B1A1-261560494551}"/>
    <cellStyle name="Notas 17 3 4 2 2" xfId="11924" xr:uid="{B8AD830F-691F-44DA-BED7-612634F1E30C}"/>
    <cellStyle name="Notas 17 3 4 2 2 2" xfId="27032" xr:uid="{91554C1B-3461-4ABE-A8AF-F72EB7B11B13}"/>
    <cellStyle name="Notas 17 3 4 2 3" xfId="7843" xr:uid="{1A55E7C9-843A-4B26-9E7D-2194FD918BEB}"/>
    <cellStyle name="Notas 17 3 4 2 3 2" xfId="22951" xr:uid="{2D6A1468-5C03-4BBE-9F86-C28771DE7929}"/>
    <cellStyle name="Notas 17 3 4 2 4" xfId="20721" xr:uid="{21506088-54F5-432B-80A5-576145CCF700}"/>
    <cellStyle name="Notas 17 3 4 3" xfId="9358" xr:uid="{9A3AE229-41DC-45C8-9AA7-1DA20226E387}"/>
    <cellStyle name="Notas 17 3 4 3 2" xfId="24466" xr:uid="{E3409D9A-44FB-487F-A6C8-8F2F2DDE59C3}"/>
    <cellStyle name="Notas 17 3 4 4" xfId="7901" xr:uid="{5102BBB2-34CB-4B7D-AF9D-F551022F9ACC}"/>
    <cellStyle name="Notas 17 3 4 4 2" xfId="23009" xr:uid="{C848658B-041B-46E9-87A9-CC7EBE6C95AD}"/>
    <cellStyle name="Notas 17 3 4 5" xfId="18084" xr:uid="{8579C7C0-CC1D-469D-AAE1-ADD6C8D83642}"/>
    <cellStyle name="Notas 17 3 5" xfId="3302" xr:uid="{B42015F6-DD85-429B-88B9-95A764D819C0}"/>
    <cellStyle name="Notas 17 3 5 2" xfId="5939" xr:uid="{81943497-599B-4260-A973-B0CC4109A331}"/>
    <cellStyle name="Notas 17 3 5 2 2" xfId="12250" xr:uid="{BC258709-6DD5-4C9E-AB89-69E90651A1DA}"/>
    <cellStyle name="Notas 17 3 5 2 2 2" xfId="27358" xr:uid="{553084F5-DD88-4975-9C25-940855DE3CC7}"/>
    <cellStyle name="Notas 17 3 5 2 3" xfId="16463" xr:uid="{C4A84538-DC7A-4EF9-AC79-3CE75DF94DAF}"/>
    <cellStyle name="Notas 17 3 5 2 3 2" xfId="31571" xr:uid="{FB4890F4-0009-4949-8AAF-0162337AB1FF}"/>
    <cellStyle name="Notas 17 3 5 2 4" xfId="21047" xr:uid="{57F65EBE-5017-4DA2-BD7E-BA6328393561}"/>
    <cellStyle name="Notas 17 3 5 3" xfId="9684" xr:uid="{23971BCD-0B0D-4A66-9FA1-2548601C6E7D}"/>
    <cellStyle name="Notas 17 3 5 3 2" xfId="24792" xr:uid="{7D403095-77A0-41CB-AD62-765975463C4F}"/>
    <cellStyle name="Notas 17 3 5 4" xfId="15800" xr:uid="{E30491BA-5FF0-4585-9075-27F09DDB01D5}"/>
    <cellStyle name="Notas 17 3 5 4 2" xfId="30908" xr:uid="{5B808B7C-EDD1-4EDF-BBAC-A331EE243844}"/>
    <cellStyle name="Notas 17 3 5 5" xfId="18410" xr:uid="{986ACE74-A305-4095-8DB3-6CDAA69A9128}"/>
    <cellStyle name="Notas 17 3 6" xfId="3608" xr:uid="{CAED2E65-8907-45E3-94B6-FD90D224672E}"/>
    <cellStyle name="Notas 17 3 6 2" xfId="6245" xr:uid="{15DBF125-40F6-4AFA-BC30-E1CC193D3346}"/>
    <cellStyle name="Notas 17 3 6 2 2" xfId="12556" xr:uid="{F45485F1-B8F5-4B65-BEF6-9D16C67C8F3D}"/>
    <cellStyle name="Notas 17 3 6 2 2 2" xfId="27664" xr:uid="{819B97A5-5296-40AA-A878-733289729819}"/>
    <cellStyle name="Notas 17 3 6 2 3" xfId="15407" xr:uid="{623F7B31-6AA4-456E-9214-AAAF74EFF160}"/>
    <cellStyle name="Notas 17 3 6 2 3 2" xfId="30515" xr:uid="{26293D3E-1AE9-4F6D-AF17-5CC51F905F88}"/>
    <cellStyle name="Notas 17 3 6 2 4" xfId="21353" xr:uid="{DF3205A7-AF7A-47B7-BF67-F9FA164AB37E}"/>
    <cellStyle name="Notas 17 3 6 3" xfId="9990" xr:uid="{D0D8BA2F-F3A1-426E-B794-95CF64C875FA}"/>
    <cellStyle name="Notas 17 3 6 3 2" xfId="25098" xr:uid="{29D7DD87-FC63-44FF-AC34-A0A18A832E5F}"/>
    <cellStyle name="Notas 17 3 6 4" xfId="11222" xr:uid="{50CBB957-2B5A-47D4-94D8-7C0BB66A2349}"/>
    <cellStyle name="Notas 17 3 6 4 2" xfId="26330" xr:uid="{C3EA1E07-1E1D-482F-B83E-80596D72423B}"/>
    <cellStyle name="Notas 17 3 6 5" xfId="18716" xr:uid="{CE171ACC-6A8F-4753-9849-9ABF47EAFBE2}"/>
    <cellStyle name="Notas 17 3 7" xfId="3969" xr:uid="{A622F231-9CD6-4620-9B76-AE1AD5FB51CE}"/>
    <cellStyle name="Notas 17 3 7 2" xfId="6606" xr:uid="{F1C40555-7036-4DDD-B195-D86C4CFAD074}"/>
    <cellStyle name="Notas 17 3 7 2 2" xfId="12917" xr:uid="{2A4876D0-4055-43D6-8430-AC82A54106EB}"/>
    <cellStyle name="Notas 17 3 7 2 2 2" xfId="28025" xr:uid="{07E903F0-4220-4F7B-9203-66FC17CC0DC0}"/>
    <cellStyle name="Notas 17 3 7 2 3" xfId="16607" xr:uid="{0C06575B-9994-4F40-83FA-BF2EBC969C56}"/>
    <cellStyle name="Notas 17 3 7 2 3 2" xfId="31715" xr:uid="{01028653-6FE1-49A4-88C4-701D7350A9C3}"/>
    <cellStyle name="Notas 17 3 7 2 4" xfId="21714" xr:uid="{412682E9-D148-4A3B-B8A3-180FAF73D33E}"/>
    <cellStyle name="Notas 17 3 7 3" xfId="10351" xr:uid="{6BE75B41-2AE9-4DC8-980F-8D428B5266AB}"/>
    <cellStyle name="Notas 17 3 7 3 2" xfId="25459" xr:uid="{E1F3C901-D666-4736-84A5-2C55D0B4C6BB}"/>
    <cellStyle name="Notas 17 3 7 4" xfId="7115" xr:uid="{F2AF4EB3-CAEA-40D7-99A9-A7C705D54301}"/>
    <cellStyle name="Notas 17 3 7 4 2" xfId="22223" xr:uid="{06B7B693-DF69-4B5F-8C92-1DCF0EA17A28}"/>
    <cellStyle name="Notas 17 3 7 5" xfId="19077" xr:uid="{83C3A967-2D3A-4536-BFC8-19C1AD100402}"/>
    <cellStyle name="Notas 17 3 8" xfId="4301" xr:uid="{D29A3262-77A9-4BDC-9708-69C3EE66D53B}"/>
    <cellStyle name="Notas 17 3 8 2" xfId="6938" xr:uid="{E80C338A-6149-4223-9481-511FCEE134C1}"/>
    <cellStyle name="Notas 17 3 8 2 2" xfId="13249" xr:uid="{33F9C4E2-503F-4E9E-9B23-CE0DC09B24CC}"/>
    <cellStyle name="Notas 17 3 8 2 2 2" xfId="28357" xr:uid="{78AF424A-759A-4C44-8DFF-9909DC8479A0}"/>
    <cellStyle name="Notas 17 3 8 2 3" xfId="16913" xr:uid="{00874A49-ADC2-490A-B366-06728EE44D42}"/>
    <cellStyle name="Notas 17 3 8 2 3 2" xfId="32021" xr:uid="{3246DD4B-DFA8-44BF-8C73-C7F3D7FCCD4F}"/>
    <cellStyle name="Notas 17 3 8 2 4" xfId="22046" xr:uid="{7310DAFA-9ACB-4B8D-B35D-528C069A9773}"/>
    <cellStyle name="Notas 17 3 8 3" xfId="10683" xr:uid="{CF5E1B67-8EBA-48A7-A6F2-BC175B5C868D}"/>
    <cellStyle name="Notas 17 3 8 3 2" xfId="25791" xr:uid="{D53115B3-0469-42D3-91CA-AEC6652F0F3E}"/>
    <cellStyle name="Notas 17 3 8 4" xfId="8716" xr:uid="{A1979E2C-F126-4F7F-8ADB-5CDDB186DF7D}"/>
    <cellStyle name="Notas 17 3 8 4 2" xfId="23824" xr:uid="{55FCC16A-D4BB-4C8C-BCA9-CB5DAECFAB2C}"/>
    <cellStyle name="Notas 17 3 8 5" xfId="19409" xr:uid="{EB8A0132-A219-460D-B231-13D2695377EC}"/>
    <cellStyle name="Notas 17 3 9" xfId="4534" xr:uid="{2D9D1CFB-2AA5-4A0D-837C-32BD38858D27}"/>
    <cellStyle name="Notas 17 3 9 2" xfId="10916" xr:uid="{B39E82BB-8640-4604-AD31-3899EBC74DBA}"/>
    <cellStyle name="Notas 17 3 9 2 2" xfId="26024" xr:uid="{1DE242F2-EA42-4158-B895-91EE326060EA}"/>
    <cellStyle name="Notas 17 3 9 3" xfId="14701" xr:uid="{0BF5FF1A-8A0E-48BA-B093-FCAE12D64E13}"/>
    <cellStyle name="Notas 17 3 9 3 2" xfId="29809" xr:uid="{AE8ABCA8-E35C-46C8-A9BA-76229EF094B4}"/>
    <cellStyle name="Notas 17 3 9 4" xfId="19642" xr:uid="{F05B26EE-3C91-4BA7-A029-DF0249664591}"/>
    <cellStyle name="Notas 17 4" xfId="2107" xr:uid="{01944FC3-9623-4F25-B7E3-2834B3F9C513}"/>
    <cellStyle name="Notas 17 4 10" xfId="8605" xr:uid="{4D403459-103B-47CB-899E-22332ACF99D4}"/>
    <cellStyle name="Notas 17 4 10 2" xfId="23713" xr:uid="{8A17DB26-B1FF-4AD2-B383-D9143765AB3C}"/>
    <cellStyle name="Notas 17 4 11" xfId="8244" xr:uid="{D3A44ADA-E3E6-48D9-8E1B-00B82BFA2567}"/>
    <cellStyle name="Notas 17 4 11 2" xfId="23352" xr:uid="{E351267F-8F17-4A03-A8AE-B441DC4058C0}"/>
    <cellStyle name="Notas 17 4 12" xfId="13419" xr:uid="{76602B18-0F2C-4DA8-A27D-10644D848913}"/>
    <cellStyle name="Notas 17 4 12 2" xfId="28527" xr:uid="{582EFE59-559E-45C7-B7C5-F5C9C7533A1F}"/>
    <cellStyle name="Notas 17 4 13" xfId="17332" xr:uid="{7BAB409C-4693-4B08-8C82-654A1CFFAA40}"/>
    <cellStyle name="Notas 17 4 2" xfId="2597" xr:uid="{613B788E-5561-4FC8-B61F-A54D9C01AAED}"/>
    <cellStyle name="Notas 17 4 2 2" xfId="5234" xr:uid="{9A93FF3D-C11B-497F-9062-8CC8CBD991D8}"/>
    <cellStyle name="Notas 17 4 2 2 2" xfId="11598" xr:uid="{2978C3B2-43D0-4E86-AE52-DA8A9662FE3F}"/>
    <cellStyle name="Notas 17 4 2 2 2 2" xfId="26706" xr:uid="{B3098FD4-C3D9-47A1-9E9D-C609A6973559}"/>
    <cellStyle name="Notas 17 4 2 2 3" xfId="7644" xr:uid="{AEB17723-5671-4816-B96B-46B31A35214C}"/>
    <cellStyle name="Notas 17 4 2 2 3 2" xfId="22752" xr:uid="{895F6B62-6F5F-41AD-BCE3-EEC419931251}"/>
    <cellStyle name="Notas 17 4 2 2 4" xfId="20342" xr:uid="{348CDBDB-ECCC-4232-9B40-90498D885749}"/>
    <cellStyle name="Notas 17 4 2 3" xfId="9064" xr:uid="{8B62BA2F-5761-420A-8059-09846E7F4480}"/>
    <cellStyle name="Notas 17 4 2 3 2" xfId="24172" xr:uid="{71875BF5-3792-4080-AD91-BF4FF8454C7B}"/>
    <cellStyle name="Notas 17 4 2 4" xfId="16535" xr:uid="{D8FD4D33-E592-4041-B65C-DE31D1D1A5C5}"/>
    <cellStyle name="Notas 17 4 2 4 2" xfId="31643" xr:uid="{91B12B98-89AE-41E4-8F41-CFA95F613A3C}"/>
    <cellStyle name="Notas 17 4 2 5" xfId="14973" xr:uid="{E522A5AD-D25E-438A-BD84-B3AD3804EC97}"/>
    <cellStyle name="Notas 17 4 2 5 2" xfId="30081" xr:uid="{1FDE4A45-A9C2-4752-8E5C-46676D73F683}"/>
    <cellStyle name="Notas 17 4 2 6" xfId="17705" xr:uid="{D070008A-BF7F-4B51-95B9-8C40A3C3ACF8}"/>
    <cellStyle name="Notas 17 4 3" xfId="2862" xr:uid="{67836B77-81D4-43BF-AEE8-C672F57F95CC}"/>
    <cellStyle name="Notas 17 4 3 2" xfId="5499" xr:uid="{C7A08CD4-19A2-4173-BC06-C0EB42FB23A1}"/>
    <cellStyle name="Notas 17 4 3 2 2" xfId="14689" xr:uid="{E5286C61-9C5E-4BAF-BB1F-11690429B24E}"/>
    <cellStyle name="Notas 17 4 3 2 2 2" xfId="29797" xr:uid="{855DF200-B185-4603-B509-8161C6B9CC96}"/>
    <cellStyle name="Notas 17 4 3 2 3" xfId="20607" xr:uid="{ABB96129-EB95-4C74-A251-DE7DF892C02B}"/>
    <cellStyle name="Notas 17 4 3 3" xfId="14139" xr:uid="{CDF81A14-68EE-42CE-81C0-723483210774}"/>
    <cellStyle name="Notas 17 4 3 3 2" xfId="29247" xr:uid="{A9DFDC96-22D5-49E9-A582-297090B4DAF6}"/>
    <cellStyle name="Notas 17 4 3 4" xfId="17970" xr:uid="{03D4B0DD-8ECA-4666-9310-099D5EDD5F07}"/>
    <cellStyle name="Notas 17 4 4" xfId="3165" xr:uid="{A3414A28-A635-425B-AF5C-03914DB90C01}"/>
    <cellStyle name="Notas 17 4 4 2" xfId="5802" xr:uid="{A686423D-D8D3-4030-9C7D-96DF8D905301}"/>
    <cellStyle name="Notas 17 4 4 2 2" xfId="12113" xr:uid="{4934C365-0C24-4903-B58F-1B91652D51B5}"/>
    <cellStyle name="Notas 17 4 4 2 2 2" xfId="27221" xr:uid="{E2C20D4A-9075-4D4B-AC14-8646B6D4181A}"/>
    <cellStyle name="Notas 17 4 4 2 3" xfId="15083" xr:uid="{5A9CB0AA-CDAA-4033-AF7C-4A0C0E6BAEE4}"/>
    <cellStyle name="Notas 17 4 4 2 3 2" xfId="30191" xr:uid="{C410BAF1-65EA-4B22-BE5C-72C33DAC0254}"/>
    <cellStyle name="Notas 17 4 4 2 4" xfId="20910" xr:uid="{CA1CA7DF-9FD7-479F-AA2C-81C53264AB0D}"/>
    <cellStyle name="Notas 17 4 4 3" xfId="9547" xr:uid="{4CF6C620-29F5-4FA6-8935-CA50706BE668}"/>
    <cellStyle name="Notas 17 4 4 3 2" xfId="24655" xr:uid="{33156560-91D6-4AD5-BB3C-52AE25A955A4}"/>
    <cellStyle name="Notas 17 4 4 4" xfId="7738" xr:uid="{7F486826-D729-4398-8841-2FF12143BE40}"/>
    <cellStyle name="Notas 17 4 4 4 2" xfId="22846" xr:uid="{1245A132-0EBF-4AAE-9C9C-C25BA49F7BF8}"/>
    <cellStyle name="Notas 17 4 4 5" xfId="18273" xr:uid="{FB8B8BA6-42C2-491F-A43F-4853D63CB456}"/>
    <cellStyle name="Notas 17 4 5" xfId="3491" xr:uid="{A0B6737A-3D01-403A-9740-40C87C290888}"/>
    <cellStyle name="Notas 17 4 5 2" xfId="6128" xr:uid="{5E2BC76B-5C02-4A5B-86D0-2F51CFBFC289}"/>
    <cellStyle name="Notas 17 4 5 2 2" xfId="12439" xr:uid="{3F0C3530-1595-48A5-ACAE-EDBF9CCE499D}"/>
    <cellStyle name="Notas 17 4 5 2 2 2" xfId="27547" xr:uid="{228C5058-9F07-4A93-9363-484A5A93069A}"/>
    <cellStyle name="Notas 17 4 5 2 3" xfId="7293" xr:uid="{525ECBEE-261C-4F57-AD8A-D9208AD7B77E}"/>
    <cellStyle name="Notas 17 4 5 2 3 2" xfId="22401" xr:uid="{E7F40180-19DE-4B5D-AA1A-0570D71EE57A}"/>
    <cellStyle name="Notas 17 4 5 2 4" xfId="21236" xr:uid="{538E9B18-651C-4F19-9CB1-0DF2A795051E}"/>
    <cellStyle name="Notas 17 4 5 3" xfId="9873" xr:uid="{A1BEC435-46ED-4320-955B-E3C6BC430843}"/>
    <cellStyle name="Notas 17 4 5 3 2" xfId="24981" xr:uid="{A78CC169-4072-4CCB-A98E-59482A865B93}"/>
    <cellStyle name="Notas 17 4 5 4" xfId="15551" xr:uid="{BD548C89-2E86-4A08-B2EA-6836F7FA7B7D}"/>
    <cellStyle name="Notas 17 4 5 4 2" xfId="30659" xr:uid="{18ED169B-2630-49FA-90E1-2972194D8B3E}"/>
    <cellStyle name="Notas 17 4 5 5" xfId="18599" xr:uid="{CDF777D6-89BC-411B-B3B4-93E265A20316}"/>
    <cellStyle name="Notas 17 4 6" xfId="3797" xr:uid="{B05DD5AC-4C68-4382-AFA7-0E5F0D652FFD}"/>
    <cellStyle name="Notas 17 4 6 2" xfId="6434" xr:uid="{7913FD8A-1E26-4073-A37C-826AD0FDCDA9}"/>
    <cellStyle name="Notas 17 4 6 2 2" xfId="12745" xr:uid="{B0005D8C-F000-41FC-9C27-1E6B9C40D2B0}"/>
    <cellStyle name="Notas 17 4 6 2 2 2" xfId="27853" xr:uid="{668FB9B5-BD1D-4503-BB3D-88E6764828E1}"/>
    <cellStyle name="Notas 17 4 6 2 3" xfId="7419" xr:uid="{2B0468DA-BB4A-492E-80AF-973464E294F3}"/>
    <cellStyle name="Notas 17 4 6 2 3 2" xfId="22527" xr:uid="{4E0F4A66-4533-4D79-B7F0-C9CB0C376E03}"/>
    <cellStyle name="Notas 17 4 6 2 4" xfId="21542" xr:uid="{22534CA1-C5DE-45EA-82F7-D6EA03784F98}"/>
    <cellStyle name="Notas 17 4 6 3" xfId="10179" xr:uid="{8A6673B4-C628-4CAB-85B6-94863282CF2A}"/>
    <cellStyle name="Notas 17 4 6 3 2" xfId="25287" xr:uid="{4D8C3231-A3CA-444C-B682-1D2F42D524CE}"/>
    <cellStyle name="Notas 17 4 6 4" xfId="13379" xr:uid="{91F7DCDA-ADB0-405D-9E15-12D8CA9E74C6}"/>
    <cellStyle name="Notas 17 4 6 4 2" xfId="28487" xr:uid="{A4CD0FA1-E172-4BD9-AB70-E8B010779B63}"/>
    <cellStyle name="Notas 17 4 6 5" xfId="18905" xr:uid="{98B23D1F-E9C2-4273-9750-1B276480DB9F}"/>
    <cellStyle name="Notas 17 4 7" xfId="4179" xr:uid="{64146305-F281-419D-AA33-6E2825D9CE70}"/>
    <cellStyle name="Notas 17 4 7 2" xfId="6816" xr:uid="{F5D6EBAB-A7FC-4034-8DF5-27DAA5F95EB6}"/>
    <cellStyle name="Notas 17 4 7 2 2" xfId="13127" xr:uid="{9B966480-9A2B-4AC4-A131-C1A0617F0B9E}"/>
    <cellStyle name="Notas 17 4 7 2 2 2" xfId="28235" xr:uid="{FEF682A4-00BC-4B10-B95B-6E7CDB2DEF69}"/>
    <cellStyle name="Notas 17 4 7 2 3" xfId="16796" xr:uid="{84B3E379-E698-4266-8707-CB0AD7055747}"/>
    <cellStyle name="Notas 17 4 7 2 3 2" xfId="31904" xr:uid="{6327C731-CCBC-4499-A5B2-790BAD4B50D2}"/>
    <cellStyle name="Notas 17 4 7 2 4" xfId="21924" xr:uid="{833679EE-306C-4CD9-ACFF-8E2116275CBB}"/>
    <cellStyle name="Notas 17 4 7 3" xfId="10561" xr:uid="{36261420-E9E5-4384-84EF-F162C74343C6}"/>
    <cellStyle name="Notas 17 4 7 3 2" xfId="25669" xr:uid="{316F396B-E5D7-402C-A931-890A6A946D99}"/>
    <cellStyle name="Notas 17 4 7 4" xfId="15218" xr:uid="{00C5D0CF-BD4E-4E7F-8C6D-86FCBAACFBB9}"/>
    <cellStyle name="Notas 17 4 7 4 2" xfId="30326" xr:uid="{483A68BE-AE56-4EC7-AF0E-DD9DF99EDA48}"/>
    <cellStyle name="Notas 17 4 7 5" xfId="19287" xr:uid="{2F870FE0-0AC0-4790-A819-D7FC98DB7DB8}"/>
    <cellStyle name="Notas 17 4 8" xfId="4386" xr:uid="{2E74B52D-E19E-41BD-B915-F17E3DF2E523}"/>
    <cellStyle name="Notas 17 4 8 2" xfId="7023" xr:uid="{5E8AAC2F-2D7B-4F3E-88B5-8CFCCCA95C41}"/>
    <cellStyle name="Notas 17 4 8 2 2" xfId="13334" xr:uid="{3E9719D3-5679-4748-968B-C4FA3E7B6E3C}"/>
    <cellStyle name="Notas 17 4 8 2 2 2" xfId="28442" xr:uid="{1FE6ECA1-87BA-434D-AA38-50EC3384D313}"/>
    <cellStyle name="Notas 17 4 8 2 3" xfId="16998" xr:uid="{71E7E5A2-386A-439A-BD1B-34A665B1B21F}"/>
    <cellStyle name="Notas 17 4 8 2 3 2" xfId="32106" xr:uid="{9151041C-EED5-47E7-BE97-35868657EC74}"/>
    <cellStyle name="Notas 17 4 8 2 4" xfId="22131" xr:uid="{420CC8D5-6528-4844-B810-69D6C48049FD}"/>
    <cellStyle name="Notas 17 4 8 3" xfId="10768" xr:uid="{36B1B66F-7AE1-4601-877A-B5F4BE6E21D1}"/>
    <cellStyle name="Notas 17 4 8 3 2" xfId="25876" xr:uid="{D6F23E13-FCC9-402C-8E67-44154AB02CBE}"/>
    <cellStyle name="Notas 17 4 8 4" xfId="14741" xr:uid="{D1B3DA63-F2BD-45A4-A1E5-8A6B96AB6EC8}"/>
    <cellStyle name="Notas 17 4 8 4 2" xfId="29849" xr:uid="{76BD446F-4FE8-465C-B121-22C825BD29D3}"/>
    <cellStyle name="Notas 17 4 8 5" xfId="19494" xr:uid="{1B31E887-DD51-4A03-B28B-6E92D750F1FF}"/>
    <cellStyle name="Notas 17 4 9" xfId="4744" xr:uid="{C647B176-6EB7-4087-9635-24CA571AEF2C}"/>
    <cellStyle name="Notas 17 4 9 2" xfId="11126" xr:uid="{1958900C-168A-41CC-8397-9C727886B4D7}"/>
    <cellStyle name="Notas 17 4 9 2 2" xfId="26234" xr:uid="{1BBEFDE4-EEAC-49F7-81A4-9EFCB70196D9}"/>
    <cellStyle name="Notas 17 4 9 3" xfId="7141" xr:uid="{018E5931-E4FA-426A-A195-65275DD7BBAE}"/>
    <cellStyle name="Notas 17 4 9 3 2" xfId="22249" xr:uid="{41E709B5-6807-4566-A523-B6D2E9444842}"/>
    <cellStyle name="Notas 17 4 9 4" xfId="19852" xr:uid="{FC6F6A90-3CA5-43CC-ACAA-659189127E3C}"/>
    <cellStyle name="Notas 17 5" xfId="2017" xr:uid="{B1A81C9D-4EF1-4093-9AB7-354FBFABD1BA}"/>
    <cellStyle name="Notas 17 5 10" xfId="13843" xr:uid="{D2E54D82-D3C5-4080-9E33-6747507F25DC}"/>
    <cellStyle name="Notas 17 5 10 2" xfId="28951" xr:uid="{BA8671E1-8236-415D-8116-62850DBD51C9}"/>
    <cellStyle name="Notas 17 5 11" xfId="15226" xr:uid="{5D1A4F44-55F2-4D6A-B942-87F94AFB10C5}"/>
    <cellStyle name="Notas 17 5 11 2" xfId="30334" xr:uid="{CE7DC83D-EDBD-4BF0-8148-61FE8F0B1296}"/>
    <cellStyle name="Notas 17 5 12" xfId="17242" xr:uid="{73AB9448-7794-40BB-898D-06B473A01E14}"/>
    <cellStyle name="Notas 17 5 2" xfId="2779" xr:uid="{49933707-DBBB-495D-BACF-191FF4961A62}"/>
    <cellStyle name="Notas 17 5 2 2" xfId="5416" xr:uid="{1A19D868-6C0F-4438-AABA-86D58C3DE7D3}"/>
    <cellStyle name="Notas 17 5 2 2 2" xfId="8230" xr:uid="{1DDA153F-0884-4818-AB1B-0818D809F1C1}"/>
    <cellStyle name="Notas 17 5 2 2 2 2" xfId="23338" xr:uid="{B3912F15-255E-4F0E-A059-394C2BC5D5F2}"/>
    <cellStyle name="Notas 17 5 2 2 3" xfId="20524" xr:uid="{3017E925-895E-4446-BEB7-C6996AB12DB4}"/>
    <cellStyle name="Notas 17 5 2 3" xfId="16088" xr:uid="{9E909B4F-D6E5-4A3E-B4FF-5D2E610572E6}"/>
    <cellStyle name="Notas 17 5 2 3 2" xfId="31196" xr:uid="{4E67F5A1-845C-464F-8DD5-A2CD6EFB2C75}"/>
    <cellStyle name="Notas 17 5 2 4" xfId="17887" xr:uid="{8D80CDE9-AFC0-46DF-A82E-1D3BB98BC36C}"/>
    <cellStyle name="Notas 17 5 3" xfId="3082" xr:uid="{B3A6C9FC-02EB-4B9D-B3AD-C6A70D713E2A}"/>
    <cellStyle name="Notas 17 5 3 2" xfId="5719" xr:uid="{FCD3768B-6D39-4F3F-86F1-0AE0446AA3CF}"/>
    <cellStyle name="Notas 17 5 3 2 2" xfId="12030" xr:uid="{BA82E27E-4CB1-4174-8CD8-E45CBB1A3BAE}"/>
    <cellStyle name="Notas 17 5 3 2 2 2" xfId="27138" xr:uid="{45FB3581-0552-4B66-B7D7-9782B19988AA}"/>
    <cellStyle name="Notas 17 5 3 2 3" xfId="7166" xr:uid="{40995281-2C46-4171-904F-68AD18E4158D}"/>
    <cellStyle name="Notas 17 5 3 2 3 2" xfId="22274" xr:uid="{5D3C7D97-DD89-49A0-91F8-46C9F70B31DE}"/>
    <cellStyle name="Notas 17 5 3 2 4" xfId="20827" xr:uid="{6AA7A74B-F953-4D96-8DD4-8331A402B624}"/>
    <cellStyle name="Notas 17 5 3 3" xfId="9464" xr:uid="{D53989F0-7135-4F8B-B3AF-C925BFC31A9E}"/>
    <cellStyle name="Notas 17 5 3 3 2" xfId="24572" xr:uid="{B9ACF310-D5E7-4AFF-9F24-27CBBF72C105}"/>
    <cellStyle name="Notas 17 5 3 4" xfId="7496" xr:uid="{5D80065C-5082-4D96-B1E9-C393940BDA19}"/>
    <cellStyle name="Notas 17 5 3 4 2" xfId="22604" xr:uid="{C4E8F90C-1BA7-45B1-9FC9-87B4A5D31438}"/>
    <cellStyle name="Notas 17 5 3 5" xfId="18190" xr:uid="{62F037EA-188A-4365-AFDB-B74C0D9800FB}"/>
    <cellStyle name="Notas 17 5 4" xfId="3408" xr:uid="{2B5A5E3D-A959-4A67-81D7-DBCB5E10A5CF}"/>
    <cellStyle name="Notas 17 5 4 2" xfId="6045" xr:uid="{D7795907-19DD-4B6A-B608-E8B7C6C078F6}"/>
    <cellStyle name="Notas 17 5 4 2 2" xfId="12356" xr:uid="{A214BC89-8B09-4628-B0D4-483340014CA0}"/>
    <cellStyle name="Notas 17 5 4 2 2 2" xfId="27464" xr:uid="{9DE4C1A7-89F8-4EEE-BCF2-FC69901C4467}"/>
    <cellStyle name="Notas 17 5 4 2 3" xfId="16060" xr:uid="{CDCB09DB-6476-4BCC-8EDB-733BE1F10F84}"/>
    <cellStyle name="Notas 17 5 4 2 3 2" xfId="31168" xr:uid="{463326EB-AE44-440D-A06D-906125F77C8F}"/>
    <cellStyle name="Notas 17 5 4 2 4" xfId="21153" xr:uid="{431CF8E8-72CB-4C63-B558-1C6FBB88884A}"/>
    <cellStyle name="Notas 17 5 4 3" xfId="9790" xr:uid="{5440158C-E4F3-4E02-AEE7-4D0C76CB4F3D}"/>
    <cellStyle name="Notas 17 5 4 3 2" xfId="24898" xr:uid="{A01856EC-4B9D-4A3B-8300-9438D85FC72F}"/>
    <cellStyle name="Notas 17 5 4 4" xfId="7263" xr:uid="{CD9182B2-04F8-4E20-B512-FCE6BBD59684}"/>
    <cellStyle name="Notas 17 5 4 4 2" xfId="22371" xr:uid="{98BCEB73-0A32-4ABB-932B-390424BD3864}"/>
    <cellStyle name="Notas 17 5 4 5" xfId="18516" xr:uid="{902AAF44-6BC7-48D8-B554-DF755E76EAE5}"/>
    <cellStyle name="Notas 17 5 5" xfId="3714" xr:uid="{E9231968-213C-4FFC-8936-AF44D9E5F344}"/>
    <cellStyle name="Notas 17 5 5 2" xfId="6351" xr:uid="{1D2808D3-D0F7-41B9-9A35-0F8B1EC57361}"/>
    <cellStyle name="Notas 17 5 5 2 2" xfId="12662" xr:uid="{6731DBA4-25E1-4241-8B20-73E953923D64}"/>
    <cellStyle name="Notas 17 5 5 2 2 2" xfId="27770" xr:uid="{EF90E740-9D5D-48EE-B649-1222C1506A28}"/>
    <cellStyle name="Notas 17 5 5 2 3" xfId="15396" xr:uid="{DE4C819E-B6F7-4D21-BECA-AE179641F87F}"/>
    <cellStyle name="Notas 17 5 5 2 3 2" xfId="30504" xr:uid="{714E463C-AC4A-4932-B7DD-F9C823ABC599}"/>
    <cellStyle name="Notas 17 5 5 2 4" xfId="21459" xr:uid="{661C9C1C-3465-4517-BDB9-9B8BEB40B376}"/>
    <cellStyle name="Notas 17 5 5 3" xfId="10096" xr:uid="{A90B77B4-4037-482D-B82F-DBBF977819CE}"/>
    <cellStyle name="Notas 17 5 5 3 2" xfId="25204" xr:uid="{532C470B-022E-4FDF-B284-7D84E50EFE40}"/>
    <cellStyle name="Notas 17 5 5 4" xfId="16379" xr:uid="{D5D29643-CA87-438F-9D29-35389FA8AC0B}"/>
    <cellStyle name="Notas 17 5 5 4 2" xfId="31487" xr:uid="{899126E7-4B31-4FC9-9C3A-6F1F90B47DB5}"/>
    <cellStyle name="Notas 17 5 5 5" xfId="18822" xr:uid="{6E7718CC-2666-4425-8FB9-0B6DEF72F8B2}"/>
    <cellStyle name="Notas 17 5 6" xfId="4089" xr:uid="{6DA7C656-4EBE-4296-8B64-7C65204F31FD}"/>
    <cellStyle name="Notas 17 5 6 2" xfId="6726" xr:uid="{2CB59045-C9C1-45CB-A568-F5AC887B3655}"/>
    <cellStyle name="Notas 17 5 6 2 2" xfId="13037" xr:uid="{836C43C4-BB7E-4825-9963-84F72023664A}"/>
    <cellStyle name="Notas 17 5 6 2 2 2" xfId="28145" xr:uid="{42096671-EDBE-4A5E-86BB-C8142AF6D40E}"/>
    <cellStyle name="Notas 17 5 6 2 3" xfId="16713" xr:uid="{77ADA1F7-BBA6-4D5A-AF07-AC2E0FF88986}"/>
    <cellStyle name="Notas 17 5 6 2 3 2" xfId="31821" xr:uid="{ABFCDF43-3948-4061-BAD7-B94850C00F19}"/>
    <cellStyle name="Notas 17 5 6 2 4" xfId="21834" xr:uid="{59491377-CD3F-46DE-AA08-08882F31D7A9}"/>
    <cellStyle name="Notas 17 5 6 3" xfId="10471" xr:uid="{45E6AA31-C07E-4542-B2A0-87A98B512942}"/>
    <cellStyle name="Notas 17 5 6 3 2" xfId="25579" xr:uid="{B0A621FD-2771-4487-BD49-889B0F85F750}"/>
    <cellStyle name="Notas 17 5 6 4" xfId="14766" xr:uid="{5AFC8D58-1272-4F69-A0E0-48D4C6A63F11}"/>
    <cellStyle name="Notas 17 5 6 4 2" xfId="29874" xr:uid="{1CE727C8-22D8-45E0-A67F-B1AD889250AF}"/>
    <cellStyle name="Notas 17 5 6 5" xfId="19197" xr:uid="{5E2D2FE5-7FEC-4445-A8FE-D80C52EB2492}"/>
    <cellStyle name="Notas 17 5 7" xfId="4371" xr:uid="{DDF8481C-7CC5-47A3-A727-8162FFA5ADD2}"/>
    <cellStyle name="Notas 17 5 7 2" xfId="7008" xr:uid="{446B5F06-1E80-4165-8BF1-00ECBEF3833E}"/>
    <cellStyle name="Notas 17 5 7 2 2" xfId="13319" xr:uid="{DC971737-0F2C-4CFD-AA51-51EF157F4B62}"/>
    <cellStyle name="Notas 17 5 7 2 2 2" xfId="28427" xr:uid="{D97F22D8-3EA6-46C6-989D-6A48B897F1CE}"/>
    <cellStyle name="Notas 17 5 7 2 3" xfId="16983" xr:uid="{D2EBC1B7-7F48-4B10-B36F-D0AC49A0DF0F}"/>
    <cellStyle name="Notas 17 5 7 2 3 2" xfId="32091" xr:uid="{22F121AE-B6DB-4547-9501-3CEC380ABFD2}"/>
    <cellStyle name="Notas 17 5 7 2 4" xfId="22116" xr:uid="{2D9C24F3-22CE-43B8-BF72-C37D48FF44E8}"/>
    <cellStyle name="Notas 17 5 7 3" xfId="10753" xr:uid="{3E71DF87-2F71-4F95-9ADE-9DBF71814032}"/>
    <cellStyle name="Notas 17 5 7 3 2" xfId="25861" xr:uid="{CAC4355F-317F-4C6A-B122-E8E5047245E4}"/>
    <cellStyle name="Notas 17 5 7 4" xfId="13391" xr:uid="{C1827320-4BA8-487A-A331-F8D2162A61BC}"/>
    <cellStyle name="Notas 17 5 7 4 2" xfId="28499" xr:uid="{42F374E0-0860-4C8A-8E19-8990753354D3}"/>
    <cellStyle name="Notas 17 5 7 5" xfId="19479" xr:uid="{F6540100-E7B2-40E3-8AA1-1451BD006DA7}"/>
    <cellStyle name="Notas 17 5 8" xfId="4654" xr:uid="{1E6DCC32-364E-4F6B-9222-AB276A96175E}"/>
    <cellStyle name="Notas 17 5 8 2" xfId="11036" xr:uid="{9E58E8FF-0689-4B6F-98EC-8C6ADF2BCAD5}"/>
    <cellStyle name="Notas 17 5 8 2 2" xfId="26144" xr:uid="{1AB302AC-3CE7-475D-B287-F1859E506B05}"/>
    <cellStyle name="Notas 17 5 8 3" xfId="13418" xr:uid="{41DC6DD0-B09F-448F-B2C4-9C436C53E8A4}"/>
    <cellStyle name="Notas 17 5 8 3 2" xfId="28526" xr:uid="{03DA4B34-999A-4A3D-A796-A1FC422044E4}"/>
    <cellStyle name="Notas 17 5 8 4" xfId="19762" xr:uid="{B84305E9-E3D3-4866-A89D-34666ED8EA4F}"/>
    <cellStyle name="Notas 17 5 9" xfId="8515" xr:uid="{C88090DB-0075-411A-8DB9-9D9C804E85BF}"/>
    <cellStyle name="Notas 17 5 9 2" xfId="23623" xr:uid="{277A771E-6934-480B-BB8A-F2CC46E3ADD2}"/>
    <cellStyle name="Notas 18" xfId="1456" xr:uid="{00000000-0005-0000-0000-0000B4050000}"/>
    <cellStyle name="Notas 18 2" xfId="1911" xr:uid="{4012F3ED-BA72-4219-A184-34119C82D94A}"/>
    <cellStyle name="Notas 18 2 10" xfId="13845" xr:uid="{34AE9C06-F3F0-4077-A5A3-C06D4A2C0EE7}"/>
    <cellStyle name="Notas 18 2 10 2" xfId="28953" xr:uid="{E27553DC-A35A-4325-B2AF-6E3C3DC40FAB}"/>
    <cellStyle name="Notas 18 2 11" xfId="16090" xr:uid="{A6757D0D-DE1E-4914-98AF-9D7D137E21B2}"/>
    <cellStyle name="Notas 18 2 11 2" xfId="31198" xr:uid="{B1B93BB8-A00D-441C-961E-22DE38F12E09}"/>
    <cellStyle name="Notas 18 2 12" xfId="17136" xr:uid="{F9CCC03D-BA23-4124-B6C5-69888E005F27}"/>
    <cellStyle name="Notas 18 2 2" xfId="2471" xr:uid="{22A0E9B0-D0DF-453F-8179-2B43A116045D}"/>
    <cellStyle name="Notas 18 2 2 2" xfId="5108" xr:uid="{0BAF8121-9F8A-4B52-9443-F6187C75804C}"/>
    <cellStyle name="Notas 18 2 2 2 2" xfId="11472" xr:uid="{B796550E-E922-4566-AC1B-408D4EEF00FE}"/>
    <cellStyle name="Notas 18 2 2 2 2 2" xfId="26580" xr:uid="{D4C90580-B13D-429F-9B99-6B7FCE160E51}"/>
    <cellStyle name="Notas 18 2 2 2 3" xfId="14566" xr:uid="{ABAC7C77-0D2E-42EB-B22F-CB175EC63B44}"/>
    <cellStyle name="Notas 18 2 2 2 3 2" xfId="29674" xr:uid="{D7A6AC99-F67E-47B7-8123-15B0046D88B9}"/>
    <cellStyle name="Notas 18 2 2 2 4" xfId="20216" xr:uid="{99FB9420-B76E-4012-82DA-9FCA1F6E504B}"/>
    <cellStyle name="Notas 18 2 2 3" xfId="8938" xr:uid="{E9A4AF5F-148C-4511-866C-FAFCD23409E7}"/>
    <cellStyle name="Notas 18 2 2 3 2" xfId="24046" xr:uid="{BB02F09E-6B48-4568-808F-E67C71FD5C14}"/>
    <cellStyle name="Notas 18 2 3" xfId="2687" xr:uid="{4C7245F7-BE73-4FCF-881B-2A8378BA5DBC}"/>
    <cellStyle name="Notas 18 2 3 2" xfId="5324" xr:uid="{BFBBFD40-354D-4F3E-B16B-99149A6BDD87}"/>
    <cellStyle name="Notas 18 2 3 2 2" xfId="13542" xr:uid="{38F8323D-30E2-4110-BC4E-532E483E1333}"/>
    <cellStyle name="Notas 18 2 3 2 2 2" xfId="28650" xr:uid="{F0BC1008-F9C5-4E16-8E61-4197B7D3B202}"/>
    <cellStyle name="Notas 18 2 3 2 3" xfId="20432" xr:uid="{B7A50EF7-5C3C-49DA-88FF-E8FD0BC3D479}"/>
    <cellStyle name="Notas 18 2 3 3" xfId="14184" xr:uid="{1B55BBD6-2F96-43A6-B40E-154DD07BA710}"/>
    <cellStyle name="Notas 18 2 3 3 2" xfId="29292" xr:uid="{B5A72F23-7543-4BF4-B189-EC10D98A5B76}"/>
    <cellStyle name="Notas 18 2 3 4" xfId="17795" xr:uid="{49125D39-2505-4953-8F24-1A9F08824975}"/>
    <cellStyle name="Notas 18 2 4" xfId="2990" xr:uid="{0945ED03-FF13-4A0D-936C-A1CF3741CC9F}"/>
    <cellStyle name="Notas 18 2 4 2" xfId="5627" xr:uid="{1FF71F50-C9AF-46D2-B5EE-F7686F4F2D46}"/>
    <cellStyle name="Notas 18 2 4 2 2" xfId="11938" xr:uid="{76D8D09A-31EB-4BEA-869D-0EFEA36D35A5}"/>
    <cellStyle name="Notas 18 2 4 2 2 2" xfId="27046" xr:uid="{4BAC96B6-CD64-4C9A-8C09-8EEA601A1328}"/>
    <cellStyle name="Notas 18 2 4 2 3" xfId="15256" xr:uid="{38BB82EC-14B7-4798-BF06-33FC36BC57ED}"/>
    <cellStyle name="Notas 18 2 4 2 3 2" xfId="30364" xr:uid="{0B8CBD36-FCF8-44BE-8C5E-52822D55D37C}"/>
    <cellStyle name="Notas 18 2 4 2 4" xfId="20735" xr:uid="{D0146781-71CC-422E-BBD1-F8ADE3A03100}"/>
    <cellStyle name="Notas 18 2 4 3" xfId="9372" xr:uid="{0B29E6F7-E778-4FAA-84BD-6FEE5BB827E6}"/>
    <cellStyle name="Notas 18 2 4 3 2" xfId="24480" xr:uid="{091A6848-D528-45C9-9C04-E929D6E7803E}"/>
    <cellStyle name="Notas 18 2 4 4" xfId="14113" xr:uid="{224371DE-71A8-4113-8148-6C4A02F288C0}"/>
    <cellStyle name="Notas 18 2 4 4 2" xfId="29221" xr:uid="{176BE57A-8E6C-4366-80F6-821678A0715A}"/>
    <cellStyle name="Notas 18 2 4 5" xfId="18098" xr:uid="{E490EAD5-1838-4E17-8246-E00CE4A41173}"/>
    <cellStyle name="Notas 18 2 5" xfId="3316" xr:uid="{1D875FF1-EB80-4B82-8F76-F1B53D42F880}"/>
    <cellStyle name="Notas 18 2 5 2" xfId="5953" xr:uid="{456F1A06-5E8C-41C9-B835-EF5230410CC1}"/>
    <cellStyle name="Notas 18 2 5 2 2" xfId="12264" xr:uid="{FAF105DD-6000-4037-BFCC-9FD050F0B590}"/>
    <cellStyle name="Notas 18 2 5 2 2 2" xfId="27372" xr:uid="{220C6F35-38CB-496E-9466-BE7AB52B5078}"/>
    <cellStyle name="Notas 18 2 5 2 3" xfId="9301" xr:uid="{8B766373-9ED4-49DF-BFB2-345A34F97F08}"/>
    <cellStyle name="Notas 18 2 5 2 3 2" xfId="24409" xr:uid="{5246304C-1589-4A60-8E73-09A37CE71EAE}"/>
    <cellStyle name="Notas 18 2 5 2 4" xfId="21061" xr:uid="{B47B979E-F5F2-4927-A233-5F353F737EE8}"/>
    <cellStyle name="Notas 18 2 5 3" xfId="9698" xr:uid="{829CA3B4-B786-4276-801D-B616488DAAE9}"/>
    <cellStyle name="Notas 18 2 5 3 2" xfId="24806" xr:uid="{5D15D8AD-8F13-435F-B7A5-643B2FBB8A98}"/>
    <cellStyle name="Notas 18 2 5 4" xfId="15599" xr:uid="{A9BEB072-4A59-4228-8225-59C04EFD4A80}"/>
    <cellStyle name="Notas 18 2 5 4 2" xfId="30707" xr:uid="{BDCD6581-7CA9-4B8B-9151-D68CBFAAAF1B}"/>
    <cellStyle name="Notas 18 2 5 5" xfId="18424" xr:uid="{7B5F5978-0720-4C7A-802E-105B4AE6EE9C}"/>
    <cellStyle name="Notas 18 2 6" xfId="3622" xr:uid="{0ECB584A-74B2-4BD5-A3D9-7FAC0607EFC8}"/>
    <cellStyle name="Notas 18 2 6 2" xfId="6259" xr:uid="{C21E9344-6391-4F72-8355-5AFF3E16B55B}"/>
    <cellStyle name="Notas 18 2 6 2 2" xfId="12570" xr:uid="{658015AB-8650-4FB7-95EB-9CDF0403290C}"/>
    <cellStyle name="Notas 18 2 6 2 2 2" xfId="27678" xr:uid="{8EDE8887-70C5-4C34-B019-C05F4E4E34BC}"/>
    <cellStyle name="Notas 18 2 6 2 3" xfId="15215" xr:uid="{FC9A5806-39B8-4CCE-A73C-3101D3822C26}"/>
    <cellStyle name="Notas 18 2 6 2 3 2" xfId="30323" xr:uid="{5CBCD85E-4AB1-4343-9CC3-BB781FAC040B}"/>
    <cellStyle name="Notas 18 2 6 2 4" xfId="21367" xr:uid="{8C6A5929-C200-48DE-AAF8-B46BC10F1606}"/>
    <cellStyle name="Notas 18 2 6 3" xfId="10004" xr:uid="{E1DB5A1F-AD84-4956-A286-713292141016}"/>
    <cellStyle name="Notas 18 2 6 3 2" xfId="25112" xr:uid="{8D32B7E5-236F-45DF-92B8-D3EE13EA4995}"/>
    <cellStyle name="Notas 18 2 6 4" xfId="15380" xr:uid="{3EE5262D-826A-49CF-B02A-9F81E74163C6}"/>
    <cellStyle name="Notas 18 2 6 4 2" xfId="30488" xr:uid="{94209D89-A251-47FF-A2A1-8143A2CCEA95}"/>
    <cellStyle name="Notas 18 2 6 5" xfId="18730" xr:uid="{ED8F280D-B276-4012-8AED-B3783A083AA7}"/>
    <cellStyle name="Notas 18 2 7" xfId="3983" xr:uid="{09D8E126-E9C4-45B1-92F5-8BCC2A9F78E2}"/>
    <cellStyle name="Notas 18 2 7 2" xfId="6620" xr:uid="{4D28C15C-AD14-4C12-893F-821AFF93EEEA}"/>
    <cellStyle name="Notas 18 2 7 2 2" xfId="12931" xr:uid="{EE3B40BD-9823-4EF3-9DCA-0FA9A0D3C7AF}"/>
    <cellStyle name="Notas 18 2 7 2 2 2" xfId="28039" xr:uid="{A60FD908-C678-468A-8FCD-640BE69999AD}"/>
    <cellStyle name="Notas 18 2 7 2 3" xfId="16621" xr:uid="{929DEF42-0C6E-456B-B8B8-7673F02ED6BD}"/>
    <cellStyle name="Notas 18 2 7 2 3 2" xfId="31729" xr:uid="{0DDEAE33-9337-4F09-86CF-07BAD7F960BD}"/>
    <cellStyle name="Notas 18 2 7 2 4" xfId="21728" xr:uid="{31C0F4A7-53AA-4DD3-BD8B-DCEF14289547}"/>
    <cellStyle name="Notas 18 2 7 3" xfId="10365" xr:uid="{6037C6B7-55AB-4478-8522-6DEE141B0452}"/>
    <cellStyle name="Notas 18 2 7 3 2" xfId="25473" xr:uid="{70CFE85D-AD32-454D-8BC2-6021A4F4EA0D}"/>
    <cellStyle name="Notas 18 2 7 4" xfId="15925" xr:uid="{3C574120-F420-4429-A036-3B93B8C6F449}"/>
    <cellStyle name="Notas 18 2 7 4 2" xfId="31033" xr:uid="{71501DC0-887F-4DA7-B910-E697F8FBF90F}"/>
    <cellStyle name="Notas 18 2 7 5" xfId="19091" xr:uid="{BA04DBFD-0DE9-427F-BA06-2070BABDD5A8}"/>
    <cellStyle name="Notas 18 2 8" xfId="4548" xr:uid="{8DC37567-1673-4FFD-9D7D-5467DD04A30F}"/>
    <cellStyle name="Notas 18 2 8 2" xfId="10930" xr:uid="{29B6B9BB-AEB5-4478-A01A-FEE6D65F1A9A}"/>
    <cellStyle name="Notas 18 2 8 2 2" xfId="26038" xr:uid="{D2026B69-084D-490D-BB0C-3F5E7F8CC753}"/>
    <cellStyle name="Notas 18 2 8 3" xfId="9207" xr:uid="{D1DC9C86-3A6E-4CA1-A5E6-1F6BEF945042}"/>
    <cellStyle name="Notas 18 2 8 3 2" xfId="24315" xr:uid="{CD5745C2-A061-4D18-A692-09C7BB54760D}"/>
    <cellStyle name="Notas 18 2 8 4" xfId="19656" xr:uid="{D66DEDE9-AE28-49D4-A2E1-370633F213DC}"/>
    <cellStyle name="Notas 18 2 9" xfId="8412" xr:uid="{A875BA7D-0EE1-4090-A41F-1EE77B02314F}"/>
    <cellStyle name="Notas 18 2 9 2" xfId="23520" xr:uid="{F9E7FC72-E0C5-4FD7-8067-EF23A82D5DA0}"/>
    <cellStyle name="Notas 18 3" xfId="1898" xr:uid="{F717FE84-B0EE-4A3D-A98B-FC5079354665}"/>
    <cellStyle name="Notas 18 3 10" xfId="8399" xr:uid="{58E252F8-6C93-484D-B1C9-B0A33EA1367E}"/>
    <cellStyle name="Notas 18 3 10 2" xfId="23507" xr:uid="{FD3C43EB-C7EF-4EB7-B60B-DAC0375B0B9C}"/>
    <cellStyle name="Notas 18 3 11" xfId="14545" xr:uid="{EE3B2EE0-7A8F-4A55-B286-4AE2573486CF}"/>
    <cellStyle name="Notas 18 3 11 2" xfId="29653" xr:uid="{F4EA77CC-EDA8-40F2-A62E-5E46D506E638}"/>
    <cellStyle name="Notas 18 3 12" xfId="13355" xr:uid="{39E676CF-DDE7-4175-B8EB-12D37918969F}"/>
    <cellStyle name="Notas 18 3 12 2" xfId="28463" xr:uid="{62052C85-D765-49FE-9019-987003C54D4D}"/>
    <cellStyle name="Notas 18 3 13" xfId="17123" xr:uid="{981113F0-C9B9-4DE6-A883-29575D6C1FAC}"/>
    <cellStyle name="Notas 18 3 2" xfId="2458" xr:uid="{90B67BA2-98DA-4645-9560-827AB568B1EF}"/>
    <cellStyle name="Notas 18 3 2 2" xfId="5095" xr:uid="{21901557-7629-4BF8-8638-789395DCA1FD}"/>
    <cellStyle name="Notas 18 3 2 2 2" xfId="11459" xr:uid="{094BAE01-AECB-4564-BC01-AF1530760426}"/>
    <cellStyle name="Notas 18 3 2 2 2 2" xfId="26567" xr:uid="{D5501CE3-1425-4BB0-A62A-CEB6DF95BBCB}"/>
    <cellStyle name="Notas 18 3 2 2 3" xfId="8711" xr:uid="{D4DE9A67-9064-4901-9060-9FE14C2AF93C}"/>
    <cellStyle name="Notas 18 3 2 2 3 2" xfId="23819" xr:uid="{A15D147A-9D3C-4119-990F-FDDAB2BF07D4}"/>
    <cellStyle name="Notas 18 3 2 2 4" xfId="20203" xr:uid="{C3E6318C-5B71-450B-B0E5-1F2484E2F18B}"/>
    <cellStyle name="Notas 18 3 2 3" xfId="8925" xr:uid="{11AE96BC-268E-4595-8ECC-9F7AA46B1C7C}"/>
    <cellStyle name="Notas 18 3 2 3 2" xfId="24033" xr:uid="{ADD0D4CF-EFD2-4BEE-8BCD-01629F1BBE93}"/>
    <cellStyle name="Notas 18 3 2 4" xfId="11762" xr:uid="{FB361B6D-92FB-4BF5-80BA-8195BE728225}"/>
    <cellStyle name="Notas 18 3 2 4 2" xfId="26870" xr:uid="{7C3ADCAD-2B0D-4694-BB6E-A1256B6075C1}"/>
    <cellStyle name="Notas 18 3 2 5" xfId="7384" xr:uid="{3207AF91-B942-45EC-A7D3-3B00B8CE7774}"/>
    <cellStyle name="Notas 18 3 2 5 2" xfId="22492" xr:uid="{F4DEE875-AD01-4E25-8EF0-140BD0CE3280}"/>
    <cellStyle name="Notas 18 3 2 6" xfId="17632" xr:uid="{90185677-24EE-46B4-98B4-A35CE492271C}"/>
    <cellStyle name="Notas 18 3 3" xfId="2674" xr:uid="{04292690-52F0-42B5-9201-D966F24386EA}"/>
    <cellStyle name="Notas 18 3 3 2" xfId="5311" xr:uid="{3D94C88F-0A11-4821-9A83-0849A594B564}"/>
    <cellStyle name="Notas 18 3 3 2 2" xfId="8705" xr:uid="{87C5536B-50E8-43C5-91AA-5CBC18EA9526}"/>
    <cellStyle name="Notas 18 3 3 2 2 2" xfId="23813" xr:uid="{B9C1E83E-D694-4126-BEDF-B0687A12FCD2}"/>
    <cellStyle name="Notas 18 3 3 2 3" xfId="20419" xr:uid="{9176940E-096A-4ED9-960F-C61C8F127DA7}"/>
    <cellStyle name="Notas 18 3 3 3" xfId="15859" xr:uid="{41835002-A2F1-48AD-B585-12990C9A0A46}"/>
    <cellStyle name="Notas 18 3 3 3 2" xfId="30967" xr:uid="{75C489D6-DAFB-44B1-A51B-D6E77916259D}"/>
    <cellStyle name="Notas 18 3 3 4" xfId="17782" xr:uid="{71791CA8-5565-41B0-80A3-C9D70C34CD0F}"/>
    <cellStyle name="Notas 18 3 4" xfId="2977" xr:uid="{20BBBA4B-2D58-4769-A8C5-DD5CA340CC94}"/>
    <cellStyle name="Notas 18 3 4 2" xfId="5614" xr:uid="{15592EB7-D9FC-4DA3-B707-0E2CA68225C0}"/>
    <cellStyle name="Notas 18 3 4 2 2" xfId="11925" xr:uid="{DB4C1013-05C8-4F88-8DE2-FD1C4CD7B33A}"/>
    <cellStyle name="Notas 18 3 4 2 2 2" xfId="27033" xr:uid="{BA9EB2AD-09AD-4950-A6CA-CA6D3046380A}"/>
    <cellStyle name="Notas 18 3 4 2 3" xfId="11809" xr:uid="{777FD884-F543-48DA-B850-A7EBC0697134}"/>
    <cellStyle name="Notas 18 3 4 2 3 2" xfId="26917" xr:uid="{33856FE1-20DC-4238-A487-9E8C5910746E}"/>
    <cellStyle name="Notas 18 3 4 2 4" xfId="20722" xr:uid="{46846DBA-6D81-4BDB-84B0-D869A1BCC1D8}"/>
    <cellStyle name="Notas 18 3 4 3" xfId="9359" xr:uid="{A837E0B3-96BF-4E5E-BDE8-F0736041729B}"/>
    <cellStyle name="Notas 18 3 4 3 2" xfId="24467" xr:uid="{1199BA71-4C26-4054-821F-F879E1F48CC3}"/>
    <cellStyle name="Notas 18 3 4 4" xfId="7607" xr:uid="{DFCA77FB-EC6B-4021-AD3A-31A4CB07B473}"/>
    <cellStyle name="Notas 18 3 4 4 2" xfId="22715" xr:uid="{1EA822F7-89D7-49BC-ACFD-9954B22441F8}"/>
    <cellStyle name="Notas 18 3 4 5" xfId="18085" xr:uid="{FFD4EC1C-755C-44DB-ADBF-857C3D385F81}"/>
    <cellStyle name="Notas 18 3 5" xfId="3303" xr:uid="{7A16D37C-1A62-4443-8AED-DFBC79B7064A}"/>
    <cellStyle name="Notas 18 3 5 2" xfId="5940" xr:uid="{D4C1C977-00AF-48BE-A008-D916B1210FC1}"/>
    <cellStyle name="Notas 18 3 5 2 2" xfId="12251" xr:uid="{3528346F-B144-4B69-B365-E12DAA6FF85F}"/>
    <cellStyle name="Notas 18 3 5 2 2 2" xfId="27359" xr:uid="{A22D015C-6C8D-4CA2-B629-069EAE8966F4}"/>
    <cellStyle name="Notas 18 3 5 2 3" xfId="15902" xr:uid="{64E550EC-EBDF-43D4-853F-244439CFDB4C}"/>
    <cellStyle name="Notas 18 3 5 2 3 2" xfId="31010" xr:uid="{8A635CEE-CC78-4531-9E12-9034BDB4E6B6}"/>
    <cellStyle name="Notas 18 3 5 2 4" xfId="21048" xr:uid="{B67C55A0-E406-4D69-B380-942F46132EEC}"/>
    <cellStyle name="Notas 18 3 5 3" xfId="9685" xr:uid="{66F15557-5BE7-4C7E-AE81-1BE8440CCA2B}"/>
    <cellStyle name="Notas 18 3 5 3 2" xfId="24793" xr:uid="{B5615AEF-447B-4F06-9D51-B1839CC3B440}"/>
    <cellStyle name="Notas 18 3 5 4" xfId="8467" xr:uid="{55B7AA79-DE08-4671-8C43-21F8F7055231}"/>
    <cellStyle name="Notas 18 3 5 4 2" xfId="23575" xr:uid="{360D8421-777E-4A37-9EF0-FDAC6D66DF03}"/>
    <cellStyle name="Notas 18 3 5 5" xfId="18411" xr:uid="{D4DB0CEC-BECD-440E-9853-AC3B4398DCBC}"/>
    <cellStyle name="Notas 18 3 6" xfId="3609" xr:uid="{299C9A0B-4252-4D39-B7F4-65C248D7CB5E}"/>
    <cellStyle name="Notas 18 3 6 2" xfId="6246" xr:uid="{0FCFA535-0199-43FC-97CC-265B580D5DA0}"/>
    <cellStyle name="Notas 18 3 6 2 2" xfId="12557" xr:uid="{9FC1AC3A-E689-43C2-859E-AC133BFB7CAB}"/>
    <cellStyle name="Notas 18 3 6 2 2 2" xfId="27665" xr:uid="{A67F3054-5517-4C47-80B2-D29F6EDBAE2B}"/>
    <cellStyle name="Notas 18 3 6 2 3" xfId="7631" xr:uid="{1B9FC121-CA55-4907-9774-E1A570178127}"/>
    <cellStyle name="Notas 18 3 6 2 3 2" xfId="22739" xr:uid="{D04D514E-D043-4AEE-B969-AF0799EC731E}"/>
    <cellStyle name="Notas 18 3 6 2 4" xfId="21354" xr:uid="{AE6DECA8-C45A-4B4D-A60B-00064B1C6F88}"/>
    <cellStyle name="Notas 18 3 6 3" xfId="9991" xr:uid="{7F612B28-42EA-4B8C-9A63-63189EA7AC2B}"/>
    <cellStyle name="Notas 18 3 6 3 2" xfId="25099" xr:uid="{68DD4E44-C14C-4C6F-B900-98F48EDDC9E0}"/>
    <cellStyle name="Notas 18 3 6 4" xfId="7493" xr:uid="{BD65A421-8582-478D-9BF3-74D31D025B7A}"/>
    <cellStyle name="Notas 18 3 6 4 2" xfId="22601" xr:uid="{BA36CD83-728B-4FC0-A745-88F90C267E27}"/>
    <cellStyle name="Notas 18 3 6 5" xfId="18717" xr:uid="{1FB847D4-324D-4B20-BD40-DE24C6E1473D}"/>
    <cellStyle name="Notas 18 3 7" xfId="3970" xr:uid="{24C8A4AC-AEBD-4E49-83C0-81A2D15A1AC2}"/>
    <cellStyle name="Notas 18 3 7 2" xfId="6607" xr:uid="{0BC72763-7B6C-4169-92E6-7939D8EC0406}"/>
    <cellStyle name="Notas 18 3 7 2 2" xfId="12918" xr:uid="{DC59E6A5-6C7B-442C-83CC-27A4AA890C6C}"/>
    <cellStyle name="Notas 18 3 7 2 2 2" xfId="28026" xr:uid="{D0488C7D-A493-4542-9607-D7F1DBECD5DF}"/>
    <cellStyle name="Notas 18 3 7 2 3" xfId="16608" xr:uid="{83C3EB5B-D876-4716-B08C-7EF18CA7C513}"/>
    <cellStyle name="Notas 18 3 7 2 3 2" xfId="31716" xr:uid="{31521CB0-9291-49AA-9826-325C203CF694}"/>
    <cellStyle name="Notas 18 3 7 2 4" xfId="21715" xr:uid="{0FA98429-48A6-4632-BE28-35D74783CBBE}"/>
    <cellStyle name="Notas 18 3 7 3" xfId="10352" xr:uid="{88888A1C-7435-4844-9498-F247ACFB2088}"/>
    <cellStyle name="Notas 18 3 7 3 2" xfId="25460" xr:uid="{47ECD538-2E19-4F9C-82DC-223D444135BB}"/>
    <cellStyle name="Notas 18 3 7 4" xfId="7420" xr:uid="{0C906412-E6DE-413A-BA0A-1C32E3CEF56D}"/>
    <cellStyle name="Notas 18 3 7 4 2" xfId="22528" xr:uid="{DA555AB6-E388-4B3C-8EA4-4C7A6A173F42}"/>
    <cellStyle name="Notas 18 3 7 5" xfId="19078" xr:uid="{D282B16F-1CE9-4372-8355-E5685CB0EFE4}"/>
    <cellStyle name="Notas 18 3 8" xfId="4302" xr:uid="{B99C21CA-CCF5-42D7-B52C-73AA71467381}"/>
    <cellStyle name="Notas 18 3 8 2" xfId="6939" xr:uid="{CD6387E4-9C1C-439C-8794-C1606A4FB9B1}"/>
    <cellStyle name="Notas 18 3 8 2 2" xfId="13250" xr:uid="{BFD93C5C-36F4-4B81-95BA-7EF846539721}"/>
    <cellStyle name="Notas 18 3 8 2 2 2" xfId="28358" xr:uid="{0F8B8BFE-9C85-43B2-91FD-EB9C382D7CB5}"/>
    <cellStyle name="Notas 18 3 8 2 3" xfId="16914" xr:uid="{C89C8CB0-7EA3-4FA5-941F-81419008F922}"/>
    <cellStyle name="Notas 18 3 8 2 3 2" xfId="32022" xr:uid="{21297E0D-E8E4-4EE6-8B56-EB0F766A5A28}"/>
    <cellStyle name="Notas 18 3 8 2 4" xfId="22047" xr:uid="{B411F159-0520-42BA-8E5E-D5DC9B13CC8B}"/>
    <cellStyle name="Notas 18 3 8 3" xfId="10684" xr:uid="{463939C2-F01F-4587-B53A-5338811A2857}"/>
    <cellStyle name="Notas 18 3 8 3 2" xfId="25792" xr:uid="{DD750228-81B4-4FCF-AF27-48AADE99C89D}"/>
    <cellStyle name="Notas 18 3 8 4" xfId="14112" xr:uid="{18E7ACA1-82D2-4FB3-A34A-6F3D2770188C}"/>
    <cellStyle name="Notas 18 3 8 4 2" xfId="29220" xr:uid="{C8F957EC-CA42-41F4-A05E-2AC27CCFDD1E}"/>
    <cellStyle name="Notas 18 3 8 5" xfId="19410" xr:uid="{19EC7459-A520-4AC8-90E3-AE0267EA9566}"/>
    <cellStyle name="Notas 18 3 9" xfId="4535" xr:uid="{B7EBF91E-34F2-429D-BA3B-D740C5786448}"/>
    <cellStyle name="Notas 18 3 9 2" xfId="10917" xr:uid="{2464A277-1C4B-4117-9488-87A4FEE3A36E}"/>
    <cellStyle name="Notas 18 3 9 2 2" xfId="26025" xr:uid="{005DFE60-9308-4183-B441-059CBF4C3EEF}"/>
    <cellStyle name="Notas 18 3 9 3" xfId="7554" xr:uid="{EB73B2EB-0A60-4ECB-B27E-5C04BEC1E5D3}"/>
    <cellStyle name="Notas 18 3 9 3 2" xfId="22662" xr:uid="{85718656-97FA-4720-A535-BD7564962696}"/>
    <cellStyle name="Notas 18 3 9 4" xfId="19643" xr:uid="{2D709EA6-5A86-4C4F-BA11-3B0961830B21}"/>
    <cellStyle name="Notas 18 4" xfId="2108" xr:uid="{9934D8AD-8ECD-4FBD-AFF8-0BFC69F590A6}"/>
    <cellStyle name="Notas 18 4 10" xfId="8606" xr:uid="{7F1219AC-C32E-46E0-B10E-C13ADCFE1685}"/>
    <cellStyle name="Notas 18 4 10 2" xfId="23714" xr:uid="{ACA5FE30-003C-4297-A18F-8F1651C7C966}"/>
    <cellStyle name="Notas 18 4 11" xfId="7326" xr:uid="{4018340B-C71B-49F1-A7E6-2C653C2F03C8}"/>
    <cellStyle name="Notas 18 4 11 2" xfId="22434" xr:uid="{90BC65B8-88D5-4554-BC93-89840099A3E3}"/>
    <cellStyle name="Notas 18 4 12" xfId="7621" xr:uid="{D733ED51-4176-425E-9B8A-61A5CCD08499}"/>
    <cellStyle name="Notas 18 4 12 2" xfId="22729" xr:uid="{7D3EBBA8-121B-4A39-8F33-1BA6E4DA9446}"/>
    <cellStyle name="Notas 18 4 13" xfId="17333" xr:uid="{2E3BF2D1-1C9E-4A66-938F-021E2BA0FD57}"/>
    <cellStyle name="Notas 18 4 2" xfId="2598" xr:uid="{E4386EE7-3C92-4B31-A144-3A7D668489CC}"/>
    <cellStyle name="Notas 18 4 2 2" xfId="5235" xr:uid="{93EA62A1-AC23-4BC1-956A-56076057B0B5}"/>
    <cellStyle name="Notas 18 4 2 2 2" xfId="11599" xr:uid="{27F8994A-859C-4CDF-9349-FC1696D8D740}"/>
    <cellStyle name="Notas 18 4 2 2 2 2" xfId="26707" xr:uid="{D093FA8A-1D00-4BDE-9B31-61352195BB8C}"/>
    <cellStyle name="Notas 18 4 2 2 3" xfId="8058" xr:uid="{041685AD-CB18-4A9D-8B8E-C617CD16BED1}"/>
    <cellStyle name="Notas 18 4 2 2 3 2" xfId="23166" xr:uid="{1D3E0D3B-7768-4EE9-97E3-5101BE225A76}"/>
    <cellStyle name="Notas 18 4 2 2 4" xfId="20343" xr:uid="{7FE28083-0268-40AC-8390-266768477E53}"/>
    <cellStyle name="Notas 18 4 2 3" xfId="9065" xr:uid="{8052A38B-5299-4808-BEDE-76300DD8D21E}"/>
    <cellStyle name="Notas 18 4 2 3 2" xfId="24173" xr:uid="{E6383511-C290-4767-B00C-36805E078068}"/>
    <cellStyle name="Notas 18 4 2 4" xfId="15723" xr:uid="{FC356F00-622E-4F0A-A8C7-465371E22FB5}"/>
    <cellStyle name="Notas 18 4 2 4 2" xfId="30831" xr:uid="{97AF94AA-5374-4532-A00A-F3870ABDBFBC}"/>
    <cellStyle name="Notas 18 4 2 5" xfId="11756" xr:uid="{4FB70ED2-B981-4E37-8D84-0ACA8BDAAEF0}"/>
    <cellStyle name="Notas 18 4 2 5 2" xfId="26864" xr:uid="{941CDB88-D699-41C9-B11A-00DCBAD535CE}"/>
    <cellStyle name="Notas 18 4 2 6" xfId="17706" xr:uid="{179594D9-55A1-4097-9823-B5034AC29E73}"/>
    <cellStyle name="Notas 18 4 3" xfId="2863" xr:uid="{FAEAF976-F5D9-49EE-9A4F-DB3B6C6196CB}"/>
    <cellStyle name="Notas 18 4 3 2" xfId="5500" xr:uid="{537D3A7E-7FF3-4BA6-BAA5-FF66CFE8D725}"/>
    <cellStyle name="Notas 18 4 3 2 2" xfId="14206" xr:uid="{09704D14-C2F7-4975-BA16-C248EC2F6DBA}"/>
    <cellStyle name="Notas 18 4 3 2 2 2" xfId="29314" xr:uid="{215199E2-7755-4906-8574-60891A68332D}"/>
    <cellStyle name="Notas 18 4 3 2 3" xfId="20608" xr:uid="{0E761CA7-BA25-45C1-8B24-4D1E0F257117}"/>
    <cellStyle name="Notas 18 4 3 3" xfId="9211" xr:uid="{FA6525C6-FA4D-430C-BE27-4F230AD8F56B}"/>
    <cellStyle name="Notas 18 4 3 3 2" xfId="24319" xr:uid="{256FBCA6-C180-4269-A5C9-84E226FB7C17}"/>
    <cellStyle name="Notas 18 4 3 4" xfId="17971" xr:uid="{CE849503-B241-494F-AE61-61B0BE9F4770}"/>
    <cellStyle name="Notas 18 4 4" xfId="3166" xr:uid="{1DB6295E-0929-4E09-AA47-2323E0AE2788}"/>
    <cellStyle name="Notas 18 4 4 2" xfId="5803" xr:uid="{44EBF41B-159D-41F4-A399-055388DEEA65}"/>
    <cellStyle name="Notas 18 4 4 2 2" xfId="12114" xr:uid="{9D89D7B9-BFB2-4B26-AAFD-08EB269721E6}"/>
    <cellStyle name="Notas 18 4 4 2 2 2" xfId="27222" xr:uid="{AC9AECC2-49AD-4829-988B-203FAA50E77F}"/>
    <cellStyle name="Notas 18 4 4 2 3" xfId="15569" xr:uid="{91FC8A4A-20B3-482F-8C3D-9C10467E3FA2}"/>
    <cellStyle name="Notas 18 4 4 2 3 2" xfId="30677" xr:uid="{23CBAA3B-68C8-48A0-894D-5A95E2013783}"/>
    <cellStyle name="Notas 18 4 4 2 4" xfId="20911" xr:uid="{5DEA0C71-8C2E-4DCB-BED5-9E052E276F6C}"/>
    <cellStyle name="Notas 18 4 4 3" xfId="9548" xr:uid="{ACDCA8EF-4539-4477-98CE-62DB432AD500}"/>
    <cellStyle name="Notas 18 4 4 3 2" xfId="24656" xr:uid="{FF9A65BE-A49A-4F0A-B257-1573DA737F92}"/>
    <cellStyle name="Notas 18 4 4 4" xfId="13988" xr:uid="{502C598D-6911-4023-8E6A-290DF0FF4ECF}"/>
    <cellStyle name="Notas 18 4 4 4 2" xfId="29096" xr:uid="{5BC11566-19AF-4A3A-899A-FD323F2A7E44}"/>
    <cellStyle name="Notas 18 4 4 5" xfId="18274" xr:uid="{62E0C5E2-87EC-42CC-9C6E-D516F1906222}"/>
    <cellStyle name="Notas 18 4 5" xfId="3492" xr:uid="{A273E4AB-EE10-4808-AC4A-68F6D93420D2}"/>
    <cellStyle name="Notas 18 4 5 2" xfId="6129" xr:uid="{F5C0B92D-C13C-4992-AB02-D6789756DC5C}"/>
    <cellStyle name="Notas 18 4 5 2 2" xfId="12440" xr:uid="{E59D29DF-DB4A-41DB-A55F-9BECCF82EBF2}"/>
    <cellStyle name="Notas 18 4 5 2 2 2" xfId="27548" xr:uid="{F7D96D88-0527-43B6-A982-26559809700F}"/>
    <cellStyle name="Notas 18 4 5 2 3" xfId="7725" xr:uid="{70931E94-C0B0-4895-A4E6-EAA225E2FDD3}"/>
    <cellStyle name="Notas 18 4 5 2 3 2" xfId="22833" xr:uid="{D6DEBC81-D3E2-4089-9DD1-935552D59CC9}"/>
    <cellStyle name="Notas 18 4 5 2 4" xfId="21237" xr:uid="{66DCA856-93A8-4F99-88F8-33A86F01675A}"/>
    <cellStyle name="Notas 18 4 5 3" xfId="9874" xr:uid="{65C3DF66-0A82-4B25-913C-7E95204B6725}"/>
    <cellStyle name="Notas 18 4 5 3 2" xfId="24982" xr:uid="{921C28D0-CA8F-41E7-8CF7-6121F07A896A}"/>
    <cellStyle name="Notas 18 4 5 4" xfId="7874" xr:uid="{82B56169-5C6C-4257-B405-A53A5C7EAB21}"/>
    <cellStyle name="Notas 18 4 5 4 2" xfId="22982" xr:uid="{75DF54B2-78E5-4041-A176-96FDF830A95D}"/>
    <cellStyle name="Notas 18 4 5 5" xfId="18600" xr:uid="{68933DDF-9156-479F-AA63-DF5281B44088}"/>
    <cellStyle name="Notas 18 4 6" xfId="3798" xr:uid="{F9FB529A-5F10-426D-B4B8-98B1F2888604}"/>
    <cellStyle name="Notas 18 4 6 2" xfId="6435" xr:uid="{58483A2E-A366-4A67-B9FF-E1E081F24769}"/>
    <cellStyle name="Notas 18 4 6 2 2" xfId="12746" xr:uid="{A4FCDDA5-41B2-4A4C-8785-DF369DE83EB7}"/>
    <cellStyle name="Notas 18 4 6 2 2 2" xfId="27854" xr:uid="{F0118798-3E86-4EEF-967F-8B834333372F}"/>
    <cellStyle name="Notas 18 4 6 2 3" xfId="14225" xr:uid="{F0156F86-3B62-4EB1-B56D-E65352A85F1A}"/>
    <cellStyle name="Notas 18 4 6 2 3 2" xfId="29333" xr:uid="{9D9E641E-0CF1-4D08-9144-03FF967C03C5}"/>
    <cellStyle name="Notas 18 4 6 2 4" xfId="21543" xr:uid="{6698C680-2B73-4BF8-B6E4-AD7257648546}"/>
    <cellStyle name="Notas 18 4 6 3" xfId="10180" xr:uid="{3195B492-62CE-4D84-81E6-53B7574E8782}"/>
    <cellStyle name="Notas 18 4 6 3 2" xfId="25288" xr:uid="{0C93A31A-0504-42C2-A4B0-A84311E68B53}"/>
    <cellStyle name="Notas 18 4 6 4" xfId="13579" xr:uid="{B34ED01E-D837-4CF5-8301-BF22DCDDB024}"/>
    <cellStyle name="Notas 18 4 6 4 2" xfId="28687" xr:uid="{71EEE1B5-3B2E-4F32-A077-B74E41A1A872}"/>
    <cellStyle name="Notas 18 4 6 5" xfId="18906" xr:uid="{9D5C8DD6-83E3-4A79-B065-13732BF5B8DC}"/>
    <cellStyle name="Notas 18 4 7" xfId="4180" xr:uid="{6BC9B311-9A1B-4E6D-98A3-E297F313B75B}"/>
    <cellStyle name="Notas 18 4 7 2" xfId="6817" xr:uid="{22147990-7F6B-4E0D-A78D-06FA0ED02966}"/>
    <cellStyle name="Notas 18 4 7 2 2" xfId="13128" xr:uid="{3786E1E9-DD45-4D43-A939-A58B3EE65E1A}"/>
    <cellStyle name="Notas 18 4 7 2 2 2" xfId="28236" xr:uid="{299D3C9A-5C6C-440E-ABF7-B93080FB6E94}"/>
    <cellStyle name="Notas 18 4 7 2 3" xfId="16797" xr:uid="{B80277D2-55D0-430F-96AC-9D6F4C8C9021}"/>
    <cellStyle name="Notas 18 4 7 2 3 2" xfId="31905" xr:uid="{6FE4328F-DC53-4568-86C0-C47934043B22}"/>
    <cellStyle name="Notas 18 4 7 2 4" xfId="21925" xr:uid="{B83F472B-B9C2-4AB4-B866-1CE5DDF564ED}"/>
    <cellStyle name="Notas 18 4 7 3" xfId="10562" xr:uid="{D892EB9A-91BB-4B7E-8DBB-B7F7A1460797}"/>
    <cellStyle name="Notas 18 4 7 3 2" xfId="25670" xr:uid="{1071C183-3826-4EC2-A6DD-648D9BC1B5AA}"/>
    <cellStyle name="Notas 18 4 7 4" xfId="7337" xr:uid="{0D2CCB87-9D89-4CB9-8112-20BDA0E3BAA7}"/>
    <cellStyle name="Notas 18 4 7 4 2" xfId="22445" xr:uid="{CB8CC915-A0C2-473A-9D6E-EEB585265118}"/>
    <cellStyle name="Notas 18 4 7 5" xfId="19288" xr:uid="{299DDF39-B927-44DB-8E87-D08796BD6D06}"/>
    <cellStyle name="Notas 18 4 8" xfId="4387" xr:uid="{A750AE1E-74F5-4C17-A5E7-14828CD68CB4}"/>
    <cellStyle name="Notas 18 4 8 2" xfId="7024" xr:uid="{3ABCCFAC-3994-4BEE-AB97-52356B98ADD7}"/>
    <cellStyle name="Notas 18 4 8 2 2" xfId="13335" xr:uid="{93E0F178-BFAD-4797-8FB7-BA649FC29D28}"/>
    <cellStyle name="Notas 18 4 8 2 2 2" xfId="28443" xr:uid="{8E71098F-0FB9-4CF7-824C-25E1F97FF460}"/>
    <cellStyle name="Notas 18 4 8 2 3" xfId="16999" xr:uid="{C854079A-7227-47ED-B35C-759548AA3ECF}"/>
    <cellStyle name="Notas 18 4 8 2 3 2" xfId="32107" xr:uid="{43527F7B-9D99-47FD-A08E-2DFE50FB155A}"/>
    <cellStyle name="Notas 18 4 8 2 4" xfId="22132" xr:uid="{B9BB8C0B-9BC1-4E21-8B9D-FC067B43EC81}"/>
    <cellStyle name="Notas 18 4 8 3" xfId="10769" xr:uid="{3237C195-9CAA-4651-98FC-5E03B673C567}"/>
    <cellStyle name="Notas 18 4 8 3 2" xfId="25877" xr:uid="{9BE18417-45B9-48DE-899C-B7A4FEC43EE5}"/>
    <cellStyle name="Notas 18 4 8 4" xfId="7833" xr:uid="{7DE9E951-2B9A-4739-A634-2A236344E5E4}"/>
    <cellStyle name="Notas 18 4 8 4 2" xfId="22941" xr:uid="{FFDBB111-6657-4602-9A93-20C64C361C96}"/>
    <cellStyle name="Notas 18 4 8 5" xfId="19495" xr:uid="{E47FAA49-C448-4CCC-B3EB-26AFF285B6F2}"/>
    <cellStyle name="Notas 18 4 9" xfId="4745" xr:uid="{DD6F96FE-BABF-400A-B592-BA8B36E6898F}"/>
    <cellStyle name="Notas 18 4 9 2" xfId="11127" xr:uid="{7E9F1524-21DA-4526-9949-85D34FB7273C}"/>
    <cellStyle name="Notas 18 4 9 2 2" xfId="26235" xr:uid="{863DE33B-A346-41F3-B2F4-9B17D9624A8C}"/>
    <cellStyle name="Notas 18 4 9 3" xfId="7103" xr:uid="{0D75976B-9D7A-46FD-9906-087FDDAB9AC3}"/>
    <cellStyle name="Notas 18 4 9 3 2" xfId="22211" xr:uid="{47382DA4-7AB4-46BC-8383-EF1D724E52A6}"/>
    <cellStyle name="Notas 18 4 9 4" xfId="19853" xr:uid="{27208177-9AF2-4C41-AF93-8FF4C34E3C7B}"/>
    <cellStyle name="Notas 18 5" xfId="2016" xr:uid="{E8EF2EF9-4087-407B-8A5D-E7C215B06015}"/>
    <cellStyle name="Notas 18 5 10" xfId="7261" xr:uid="{701AB901-A2F5-4CDB-BFE6-558480C46C79}"/>
    <cellStyle name="Notas 18 5 10 2" xfId="22369" xr:uid="{02410C57-9341-4AFC-8D16-BE3C5BF99613}"/>
    <cellStyle name="Notas 18 5 11" xfId="13833" xr:uid="{70BABF17-B381-4EBC-A33A-2C3777763D2E}"/>
    <cellStyle name="Notas 18 5 11 2" xfId="28941" xr:uid="{775DA1C4-BA59-4C1E-8069-4D97A285804A}"/>
    <cellStyle name="Notas 18 5 12" xfId="17241" xr:uid="{4508B29A-DE63-4F4A-BF1F-511DA8880F7F}"/>
    <cellStyle name="Notas 18 5 2" xfId="2778" xr:uid="{769771CC-954C-43AE-8004-9B8CD2F45280}"/>
    <cellStyle name="Notas 18 5 2 2" xfId="5415" xr:uid="{4C899BA3-3357-4C83-A074-67E6CC2DCB43}"/>
    <cellStyle name="Notas 18 5 2 2 2" xfId="7445" xr:uid="{3818DE7E-C068-4E3C-A6C1-3471E75EB276}"/>
    <cellStyle name="Notas 18 5 2 2 2 2" xfId="22553" xr:uid="{5A0B86D6-F25C-4C60-A85A-5273F90E2E56}"/>
    <cellStyle name="Notas 18 5 2 2 3" xfId="20523" xr:uid="{DDC15193-295E-4F45-A058-2FCE0FDD6956}"/>
    <cellStyle name="Notas 18 5 2 3" xfId="14561" xr:uid="{573B7397-2148-440F-AB76-843247ED3F71}"/>
    <cellStyle name="Notas 18 5 2 3 2" xfId="29669" xr:uid="{3CF72F0D-4B44-420E-AA1F-6141A52EC6C2}"/>
    <cellStyle name="Notas 18 5 2 4" xfId="17886" xr:uid="{9046D5B3-CF1C-4F1B-B0D5-DC2A31A43705}"/>
    <cellStyle name="Notas 18 5 3" xfId="3081" xr:uid="{0A0B20F7-D3F1-4527-B070-6094C4C8BA9D}"/>
    <cellStyle name="Notas 18 5 3 2" xfId="5718" xr:uid="{625679AD-EE6D-4321-99E7-7932F8A2C086}"/>
    <cellStyle name="Notas 18 5 3 2 2" xfId="12029" xr:uid="{FDFD52DB-70FC-4CEE-AE4C-64BAFC7A9524}"/>
    <cellStyle name="Notas 18 5 3 2 2 2" xfId="27137" xr:uid="{E27C5986-7833-48AF-AC43-F2C2C936FA72}"/>
    <cellStyle name="Notas 18 5 3 2 3" xfId="14219" xr:uid="{618B8129-1354-4D37-B533-2BFC0097AB3A}"/>
    <cellStyle name="Notas 18 5 3 2 3 2" xfId="29327" xr:uid="{D4638F12-DF3E-4743-9DDD-A107A7299F2C}"/>
    <cellStyle name="Notas 18 5 3 2 4" xfId="20826" xr:uid="{61F84445-5D4D-44CF-990E-4E197EE0D701}"/>
    <cellStyle name="Notas 18 5 3 3" xfId="9463" xr:uid="{9E2D889F-81A0-4299-8045-A30512A100AA}"/>
    <cellStyle name="Notas 18 5 3 3 2" xfId="24571" xr:uid="{95920880-9F8C-4BAA-A30E-1605A9D1159F}"/>
    <cellStyle name="Notas 18 5 3 4" xfId="13432" xr:uid="{C7A70EB9-4C11-4C66-8C8E-0672EBABD603}"/>
    <cellStyle name="Notas 18 5 3 4 2" xfId="28540" xr:uid="{194E941D-6404-4D84-ACBE-38E8026F35DE}"/>
    <cellStyle name="Notas 18 5 3 5" xfId="18189" xr:uid="{FD6818DB-9B73-4151-8A67-17EFBF916127}"/>
    <cellStyle name="Notas 18 5 4" xfId="3407" xr:uid="{227B01A2-65D8-4F4D-B059-4F336DC39129}"/>
    <cellStyle name="Notas 18 5 4 2" xfId="6044" xr:uid="{40F6FC41-5637-4962-8C65-E9B436A30C78}"/>
    <cellStyle name="Notas 18 5 4 2 2" xfId="12355" xr:uid="{7637BD8A-4841-440B-AD16-139BF824BF22}"/>
    <cellStyle name="Notas 18 5 4 2 2 2" xfId="27463" xr:uid="{90D31144-40B8-405F-8068-4DC73EBD55B9}"/>
    <cellStyle name="Notas 18 5 4 2 3" xfId="15422" xr:uid="{D6255D87-EBA3-4E87-BD3C-5A718EC25040}"/>
    <cellStyle name="Notas 18 5 4 2 3 2" xfId="30530" xr:uid="{2764A7A4-A194-4261-AE26-D1817DBD9B9B}"/>
    <cellStyle name="Notas 18 5 4 2 4" xfId="21152" xr:uid="{A128ED9E-D7CD-4638-A453-6AA80CB07272}"/>
    <cellStyle name="Notas 18 5 4 3" xfId="9789" xr:uid="{306E419D-ABCA-4050-8F3D-D14ED7155FF2}"/>
    <cellStyle name="Notas 18 5 4 3 2" xfId="24897" xr:uid="{EB62A90D-B97E-42E7-8E3F-8C948F380BF1}"/>
    <cellStyle name="Notas 18 5 4 4" xfId="13381" xr:uid="{AE51E27A-5ED3-478C-8F17-BD36DEDDD816}"/>
    <cellStyle name="Notas 18 5 4 4 2" xfId="28489" xr:uid="{FFC54442-D751-42E5-8993-41864DF91202}"/>
    <cellStyle name="Notas 18 5 4 5" xfId="18515" xr:uid="{57366EE7-1ACC-447F-AD23-081C6ABE1AC9}"/>
    <cellStyle name="Notas 18 5 5" xfId="3713" xr:uid="{F77C15C2-9590-4039-BFDB-E417032EDB60}"/>
    <cellStyle name="Notas 18 5 5 2" xfId="6350" xr:uid="{C7CCF88C-43D3-4410-A9CE-548DDE5D042C}"/>
    <cellStyle name="Notas 18 5 5 2 2" xfId="12661" xr:uid="{BD859D2D-FBC1-4068-9048-819C9486C697}"/>
    <cellStyle name="Notas 18 5 5 2 2 2" xfId="27769" xr:uid="{A1C2EE75-9390-4D89-86E0-EB194E5AB8C9}"/>
    <cellStyle name="Notas 18 5 5 2 3" xfId="7686" xr:uid="{3C574BCA-AA0D-48A2-A0C0-93018D88276A}"/>
    <cellStyle name="Notas 18 5 5 2 3 2" xfId="22794" xr:uid="{D4422430-9C97-42EF-9EFF-38866B7C1F40}"/>
    <cellStyle name="Notas 18 5 5 2 4" xfId="21458" xr:uid="{B8044380-4970-4EAA-B211-88335DEB2DDB}"/>
    <cellStyle name="Notas 18 5 5 3" xfId="10095" xr:uid="{56DD7B1C-A85A-48F8-A0EB-D035D76EA7E2}"/>
    <cellStyle name="Notas 18 5 5 3 2" xfId="25203" xr:uid="{21AB7EAE-B9A2-45FF-A0FE-B1087E74845C}"/>
    <cellStyle name="Notas 18 5 5 4" xfId="13547" xr:uid="{54171CAB-8E01-4100-8B7D-6B0A5A0BF45D}"/>
    <cellStyle name="Notas 18 5 5 4 2" xfId="28655" xr:uid="{257AFABA-123E-46F8-8D2E-FC5B2154FD5B}"/>
    <cellStyle name="Notas 18 5 5 5" xfId="18821" xr:uid="{9A003B0A-59A1-4A05-A856-347A4803A82B}"/>
    <cellStyle name="Notas 18 5 6" xfId="4088" xr:uid="{7C395369-A616-4959-80C4-C0FD45923B6D}"/>
    <cellStyle name="Notas 18 5 6 2" xfId="6725" xr:uid="{52C1495E-9BFD-4527-A6D5-BA341A9416D2}"/>
    <cellStyle name="Notas 18 5 6 2 2" xfId="13036" xr:uid="{66BFABFD-5458-41A6-ABD5-593C73AD972C}"/>
    <cellStyle name="Notas 18 5 6 2 2 2" xfId="28144" xr:uid="{DCDFB705-3BD5-4058-9E75-2669E2CC8349}"/>
    <cellStyle name="Notas 18 5 6 2 3" xfId="16712" xr:uid="{C584C27D-07DB-49C0-96EB-B5DA2ABA0307}"/>
    <cellStyle name="Notas 18 5 6 2 3 2" xfId="31820" xr:uid="{1DF3EBA5-BF6D-4D92-ADF0-7FB7E9DF5269}"/>
    <cellStyle name="Notas 18 5 6 2 4" xfId="21833" xr:uid="{E29A9EE1-FFAD-4B49-B1EB-F7146A1463EC}"/>
    <cellStyle name="Notas 18 5 6 3" xfId="10470" xr:uid="{E989EE42-90EF-4F37-8875-91D49FC4B35E}"/>
    <cellStyle name="Notas 18 5 6 3 2" xfId="25578" xr:uid="{5117873D-1ACA-407D-879D-C16B7CCEBC8E}"/>
    <cellStyle name="Notas 18 5 6 4" xfId="14394" xr:uid="{7DFC5B93-28E1-4890-B6BE-B98F5A64FA73}"/>
    <cellStyle name="Notas 18 5 6 4 2" xfId="29502" xr:uid="{AF694163-4011-4367-ADC7-735787297CB6}"/>
    <cellStyle name="Notas 18 5 6 5" xfId="19196" xr:uid="{3C1F7634-D754-4C76-A825-25F819412962}"/>
    <cellStyle name="Notas 18 5 7" xfId="4370" xr:uid="{207AAB05-53D8-47DC-AC63-824F63EB27B7}"/>
    <cellStyle name="Notas 18 5 7 2" xfId="7007" xr:uid="{F6404EB4-0A36-4EF1-9B7F-7DF5D5B1907F}"/>
    <cellStyle name="Notas 18 5 7 2 2" xfId="13318" xr:uid="{588714F3-1492-4ABD-BAA4-576704B14C15}"/>
    <cellStyle name="Notas 18 5 7 2 2 2" xfId="28426" xr:uid="{AB10941B-F9A7-4B06-851D-986AB6AA9676}"/>
    <cellStyle name="Notas 18 5 7 2 3" xfId="16982" xr:uid="{E9896701-8BDF-4DF9-935B-16C6015CF01B}"/>
    <cellStyle name="Notas 18 5 7 2 3 2" xfId="32090" xr:uid="{82E0E463-CAC2-45F5-985F-B0ABE75B2B9A}"/>
    <cellStyle name="Notas 18 5 7 2 4" xfId="22115" xr:uid="{6E2203CF-DEB5-498A-82FF-ED317FE8AAC0}"/>
    <cellStyle name="Notas 18 5 7 3" xfId="10752" xr:uid="{A66DEB0A-6F14-4715-A762-74FE6194542B}"/>
    <cellStyle name="Notas 18 5 7 3 2" xfId="25860" xr:uid="{CB339FBD-061A-4F5C-BE15-D32ACF86D16F}"/>
    <cellStyle name="Notas 18 5 7 4" xfId="15768" xr:uid="{81477CC2-0DBF-4652-B76D-BE335E3F0F7E}"/>
    <cellStyle name="Notas 18 5 7 4 2" xfId="30876" xr:uid="{098C902B-1704-415D-831B-64DD9B9460D4}"/>
    <cellStyle name="Notas 18 5 7 5" xfId="19478" xr:uid="{F15DFD34-24D1-4EE1-B7D1-47350EF2F69D}"/>
    <cellStyle name="Notas 18 5 8" xfId="4653" xr:uid="{46E843E2-03BF-49A9-807B-09E11A67DC29}"/>
    <cellStyle name="Notas 18 5 8 2" xfId="11035" xr:uid="{628BB40B-D576-4143-9422-D098EBB8B13A}"/>
    <cellStyle name="Notas 18 5 8 2 2" xfId="26143" xr:uid="{8A5BC652-E131-4352-B12E-895E9BE3923B}"/>
    <cellStyle name="Notas 18 5 8 3" xfId="9163" xr:uid="{CE1C1758-8A1F-4A42-B2A2-42711287C46A}"/>
    <cellStyle name="Notas 18 5 8 3 2" xfId="24271" xr:uid="{43B1A2CC-51A3-412D-8A5F-C6E4E974E34C}"/>
    <cellStyle name="Notas 18 5 8 4" xfId="19761" xr:uid="{4A14F54C-8472-4AFE-8A45-B60C0EAB0A86}"/>
    <cellStyle name="Notas 18 5 9" xfId="8514" xr:uid="{B6B8C58E-1E59-4D65-97C1-9226A89936B0}"/>
    <cellStyle name="Notas 18 5 9 2" xfId="23622" xr:uid="{71F2E8E6-EF42-4998-A544-AE5544FAC3B9}"/>
    <cellStyle name="Notas 19" xfId="1457" xr:uid="{00000000-0005-0000-0000-0000B5050000}"/>
    <cellStyle name="Notas 2" xfId="1458" xr:uid="{00000000-0005-0000-0000-0000B6050000}"/>
    <cellStyle name="Notas 2 2" xfId="1459" xr:uid="{00000000-0005-0000-0000-0000B7050000}"/>
    <cellStyle name="Notas 2 2 2" xfId="1914" xr:uid="{0B02C180-0B9C-44D7-95C1-0AD5FFFF0365}"/>
    <cellStyle name="Notas 2 2 2 10" xfId="14292" xr:uid="{6D67FB62-98CB-430D-A28A-3593A9C74DA7}"/>
    <cellStyle name="Notas 2 2 2 10 2" xfId="29400" xr:uid="{FD61AB96-542F-4777-9919-AA41763863B0}"/>
    <cellStyle name="Notas 2 2 2 11" xfId="14630" xr:uid="{45CC7AFB-B3AF-44C8-BC04-51F0D3D0B82A}"/>
    <cellStyle name="Notas 2 2 2 11 2" xfId="29738" xr:uid="{51DBAE01-87B1-4D5E-9B26-C2089CE7B143}"/>
    <cellStyle name="Notas 2 2 2 12" xfId="17139" xr:uid="{693B8E5E-3B04-4EC7-B86A-E928BE20F39F}"/>
    <cellStyle name="Notas 2 2 2 2" xfId="2474" xr:uid="{455461A8-B3EC-4950-8ABC-7E87D61665DF}"/>
    <cellStyle name="Notas 2 2 2 2 2" xfId="5111" xr:uid="{CC14A3C2-935F-4A68-B496-E88CF104F3A5}"/>
    <cellStyle name="Notas 2 2 2 2 2 2" xfId="11475" xr:uid="{104B2856-37DC-4935-861F-25BE4A3E35BB}"/>
    <cellStyle name="Notas 2 2 2 2 2 2 2" xfId="26583" xr:uid="{13303136-3BB2-49C4-9645-ABE9AFF66915}"/>
    <cellStyle name="Notas 2 2 2 2 2 3" xfId="16037" xr:uid="{F1897A4A-47A2-4D62-B02D-48436B416B02}"/>
    <cellStyle name="Notas 2 2 2 2 2 3 2" xfId="31145" xr:uid="{23D61A91-41A1-44CC-99DF-06F5248CCE5F}"/>
    <cellStyle name="Notas 2 2 2 2 2 4" xfId="20219" xr:uid="{C3677F47-AC37-4B74-9857-4F46CAEF534A}"/>
    <cellStyle name="Notas 2 2 2 2 3" xfId="8941" xr:uid="{A6AA8276-51E8-4489-A53A-ABAD9601063B}"/>
    <cellStyle name="Notas 2 2 2 2 3 2" xfId="24049" xr:uid="{6A086E7B-A8F8-4E7D-927B-77A862332054}"/>
    <cellStyle name="Notas 2 2 2 3" xfId="2690" xr:uid="{66A2B787-BA8F-4AB4-8137-A4B88BD87CC2}"/>
    <cellStyle name="Notas 2 2 2 3 2" xfId="5327" xr:uid="{5E09BCFC-2CE1-414D-829F-0F41B1A1C46D}"/>
    <cellStyle name="Notas 2 2 2 3 2 2" xfId="7152" xr:uid="{32221579-61EA-48CC-A7A7-359B43D5F937}"/>
    <cellStyle name="Notas 2 2 2 3 2 2 2" xfId="22260" xr:uid="{59109E2F-9F4E-472F-A6D5-ACAFB7FC139A}"/>
    <cellStyle name="Notas 2 2 2 3 2 3" xfId="20435" xr:uid="{7678CA5B-737D-4A4F-8998-0D05E17A76DC}"/>
    <cellStyle name="Notas 2 2 2 3 3" xfId="15838" xr:uid="{7E77E202-61D8-4B4B-8725-FBEBD5788A5D}"/>
    <cellStyle name="Notas 2 2 2 3 3 2" xfId="30946" xr:uid="{354292E4-2F83-4103-891C-0306F0381B4E}"/>
    <cellStyle name="Notas 2 2 2 3 4" xfId="17798" xr:uid="{370F98F0-6296-4DC4-8D80-F55F4A865414}"/>
    <cellStyle name="Notas 2 2 2 4" xfId="2993" xr:uid="{AC01ABC4-E0B7-468C-9A3C-F4707E7FE99E}"/>
    <cellStyle name="Notas 2 2 2 4 2" xfId="5630" xr:uid="{0E5A5A49-6335-4F36-B107-2C54381BCBE3}"/>
    <cellStyle name="Notas 2 2 2 4 2 2" xfId="11941" xr:uid="{2D4630C7-6CF6-4D25-BA8A-8918650B0557}"/>
    <cellStyle name="Notas 2 2 2 4 2 2 2" xfId="27049" xr:uid="{C5016635-6B8C-4948-96DE-92E34AD9D095}"/>
    <cellStyle name="Notas 2 2 2 4 2 3" xfId="14411" xr:uid="{13CA3D36-3385-4FE7-90B9-E4210DEBB81A}"/>
    <cellStyle name="Notas 2 2 2 4 2 3 2" xfId="29519" xr:uid="{2AC11B9E-F044-44D1-A7DA-3D125DBF8A81}"/>
    <cellStyle name="Notas 2 2 2 4 2 4" xfId="20738" xr:uid="{204A6015-22C5-48F8-877C-1ED3E58E92C3}"/>
    <cellStyle name="Notas 2 2 2 4 3" xfId="9375" xr:uid="{27A4F782-3FAB-4403-88EC-DAB18D1AF611}"/>
    <cellStyle name="Notas 2 2 2 4 3 2" xfId="24483" xr:uid="{F23B3257-E460-4F92-830F-74F3347CC16F}"/>
    <cellStyle name="Notas 2 2 2 4 4" xfId="7322" xr:uid="{03720705-5A56-491E-81D9-2CB803A71BB4}"/>
    <cellStyle name="Notas 2 2 2 4 4 2" xfId="22430" xr:uid="{92ACD0C5-861C-4723-9785-A69F29BE9FEB}"/>
    <cellStyle name="Notas 2 2 2 4 5" xfId="18101" xr:uid="{355B5915-A3C1-40D9-8D9F-050F869B6DF9}"/>
    <cellStyle name="Notas 2 2 2 5" xfId="3319" xr:uid="{ADC868EF-3B07-48F3-B04A-52C2C0697761}"/>
    <cellStyle name="Notas 2 2 2 5 2" xfId="5956" xr:uid="{9D64275A-7226-40DB-AF90-790B97199EF1}"/>
    <cellStyle name="Notas 2 2 2 5 2 2" xfId="12267" xr:uid="{37FD25CB-2DD8-4429-975B-33EFC54B4DCA}"/>
    <cellStyle name="Notas 2 2 2 5 2 2 2" xfId="27375" xr:uid="{99E5E2CA-9565-410B-BCF4-6D89FBEFD1AA}"/>
    <cellStyle name="Notas 2 2 2 5 2 3" xfId="11760" xr:uid="{B9597738-90E4-4899-838C-545C1CBCD17B}"/>
    <cellStyle name="Notas 2 2 2 5 2 3 2" xfId="26868" xr:uid="{213C02D4-66F6-42C6-BC56-B79C9E5BEBF1}"/>
    <cellStyle name="Notas 2 2 2 5 2 4" xfId="21064" xr:uid="{614ECE5B-B758-4C84-857E-05436FB22C8E}"/>
    <cellStyle name="Notas 2 2 2 5 3" xfId="9701" xr:uid="{D92C24CB-D34A-47E6-885B-726EEFA905E4}"/>
    <cellStyle name="Notas 2 2 2 5 3 2" xfId="24809" xr:uid="{F644A398-744E-4394-8029-D56B474E0146}"/>
    <cellStyle name="Notas 2 2 2 5 4" xfId="15713" xr:uid="{582E3BE0-5590-4400-BE4C-A88E422E7746}"/>
    <cellStyle name="Notas 2 2 2 5 4 2" xfId="30821" xr:uid="{CA6A8C30-EA7F-4BBC-BFD8-5A06F1C3AB87}"/>
    <cellStyle name="Notas 2 2 2 5 5" xfId="18427" xr:uid="{F655B1DD-E207-450F-9BB1-ED00C297C9F3}"/>
    <cellStyle name="Notas 2 2 2 6" xfId="3625" xr:uid="{353D92D0-5960-420D-B252-E97189E8E5E7}"/>
    <cellStyle name="Notas 2 2 2 6 2" xfId="6262" xr:uid="{F9C82661-9C40-4547-92C9-6411C2230DDB}"/>
    <cellStyle name="Notas 2 2 2 6 2 2" xfId="12573" xr:uid="{98D3EE48-165D-4662-953C-DC81ED95A225}"/>
    <cellStyle name="Notas 2 2 2 6 2 2 2" xfId="27681" xr:uid="{3D2E6D38-82EC-4306-AC95-B978939FD9B0}"/>
    <cellStyle name="Notas 2 2 2 6 2 3" xfId="14618" xr:uid="{8D2088B1-F2E9-4A63-8A8E-0B6329100419}"/>
    <cellStyle name="Notas 2 2 2 6 2 3 2" xfId="29726" xr:uid="{505E71E3-03CD-461D-A946-7BD463949508}"/>
    <cellStyle name="Notas 2 2 2 6 2 4" xfId="21370" xr:uid="{BC17C834-0433-49D4-B660-B21D957CD21C}"/>
    <cellStyle name="Notas 2 2 2 6 3" xfId="10007" xr:uid="{0E89B776-C18C-4237-89EE-DA6A916941D4}"/>
    <cellStyle name="Notas 2 2 2 6 3 2" xfId="25115" xr:uid="{B4F7E271-015C-4ADB-827D-A71D14A12AEE}"/>
    <cellStyle name="Notas 2 2 2 6 4" xfId="8722" xr:uid="{76911A0A-5D60-4D05-81DE-68CA314337D2}"/>
    <cellStyle name="Notas 2 2 2 6 4 2" xfId="23830" xr:uid="{A3F1BE5B-5997-44EE-B662-2E40BBE59148}"/>
    <cellStyle name="Notas 2 2 2 6 5" xfId="18733" xr:uid="{AA339A77-06DE-454F-A774-FD2B6F1A4787}"/>
    <cellStyle name="Notas 2 2 2 7" xfId="3986" xr:uid="{51A0C95D-971A-4A86-BEEA-C1E49BFC9F08}"/>
    <cellStyle name="Notas 2 2 2 7 2" xfId="6623" xr:uid="{0168A7A9-37D3-4667-B23C-E46A38BDB8B9}"/>
    <cellStyle name="Notas 2 2 2 7 2 2" xfId="12934" xr:uid="{CABCDE86-D987-4F7B-81C2-0927D9C88852}"/>
    <cellStyle name="Notas 2 2 2 7 2 2 2" xfId="28042" xr:uid="{967EDA96-4F55-4D11-8BB1-8AA16E204311}"/>
    <cellStyle name="Notas 2 2 2 7 2 3" xfId="16624" xr:uid="{3622C55A-99CC-49C9-888E-A2983878AB4B}"/>
    <cellStyle name="Notas 2 2 2 7 2 3 2" xfId="31732" xr:uid="{2ACDA26B-1A97-4397-82DB-875EB990FEA1}"/>
    <cellStyle name="Notas 2 2 2 7 2 4" xfId="21731" xr:uid="{0AEE3E97-E5B2-42B8-B600-821762E69539}"/>
    <cellStyle name="Notas 2 2 2 7 3" xfId="10368" xr:uid="{3C405287-202D-41F5-9A53-A4DD68E4B6D4}"/>
    <cellStyle name="Notas 2 2 2 7 3 2" xfId="25476" xr:uid="{1BB22366-05B6-456A-A325-307BF5CAA440}"/>
    <cellStyle name="Notas 2 2 2 7 4" xfId="16498" xr:uid="{A7CC9EC0-0273-43AC-91EF-E84DFE0C334E}"/>
    <cellStyle name="Notas 2 2 2 7 4 2" xfId="31606" xr:uid="{EFF4E287-51BC-423E-88FF-D3FC1D7772C1}"/>
    <cellStyle name="Notas 2 2 2 7 5" xfId="19094" xr:uid="{1DF794B4-8C11-48A4-87BD-BF60C6637698}"/>
    <cellStyle name="Notas 2 2 2 8" xfId="4551" xr:uid="{86BEE0C2-2BBD-48BA-A37F-C0B3461F4B22}"/>
    <cellStyle name="Notas 2 2 2 8 2" xfId="10933" xr:uid="{2BD46D2B-1564-4C84-A03E-9CC5849AE84D}"/>
    <cellStyle name="Notas 2 2 2 8 2 2" xfId="26041" xr:uid="{75273F76-4F74-479A-9418-2C0A91BDE5B0}"/>
    <cellStyle name="Notas 2 2 2 8 3" xfId="15465" xr:uid="{8684E315-8064-45DB-A8FC-1A6885E303C3}"/>
    <cellStyle name="Notas 2 2 2 8 3 2" xfId="30573" xr:uid="{96ED4A6A-4A41-4A18-935B-783048703910}"/>
    <cellStyle name="Notas 2 2 2 8 4" xfId="19659" xr:uid="{2AC80F62-DBB0-4265-816A-1B2D120E3AAF}"/>
    <cellStyle name="Notas 2 2 2 9" xfId="8415" xr:uid="{4329C32A-DC44-49AA-86BF-75A50AB19685}"/>
    <cellStyle name="Notas 2 2 2 9 2" xfId="23523" xr:uid="{49D57DD6-769A-4747-B0C6-BD6B2D7A867B}"/>
    <cellStyle name="Notas 2 2 3" xfId="1899" xr:uid="{8C6D2891-DB49-47FF-8C21-C109958264D4}"/>
    <cellStyle name="Notas 2 2 3 10" xfId="8400" xr:uid="{F73054E4-44A4-47C9-BB75-C3591A64CE88}"/>
    <cellStyle name="Notas 2 2 3 10 2" xfId="23508" xr:uid="{C7677F87-999C-4042-93D6-202B5DCE363F}"/>
    <cellStyle name="Notas 2 2 3 11" xfId="13636" xr:uid="{AE33D92F-AF25-4E10-9ECA-F02C751C9A4E}"/>
    <cellStyle name="Notas 2 2 3 11 2" xfId="28744" xr:uid="{229A009E-F0E5-491E-960C-CD95706BEC45}"/>
    <cellStyle name="Notas 2 2 3 12" xfId="7224" xr:uid="{E912F490-FE22-408F-8516-9D1154050F77}"/>
    <cellStyle name="Notas 2 2 3 12 2" xfId="22332" xr:uid="{3F651689-54D5-4013-9E33-4591E9CBEBE6}"/>
    <cellStyle name="Notas 2 2 3 13" xfId="17124" xr:uid="{CF303B6E-79D7-4E37-B396-0567200B01FB}"/>
    <cellStyle name="Notas 2 2 3 2" xfId="2459" xr:uid="{75E781E4-3095-4D53-894A-9271FF43F846}"/>
    <cellStyle name="Notas 2 2 3 2 2" xfId="5096" xr:uid="{A90A298F-B144-413F-A852-721161A99DC3}"/>
    <cellStyle name="Notas 2 2 3 2 2 2" xfId="11460" xr:uid="{6734BB7A-DF6E-41E2-A2D4-6C0A93310DCF}"/>
    <cellStyle name="Notas 2 2 3 2 2 2 2" xfId="26568" xr:uid="{E83B02BE-58D4-4270-A063-4A3833A42BB8}"/>
    <cellStyle name="Notas 2 2 3 2 2 3" xfId="14315" xr:uid="{CD1F0364-AF98-46AA-958F-441A21921776}"/>
    <cellStyle name="Notas 2 2 3 2 2 3 2" xfId="29423" xr:uid="{5774EDA3-004E-4C34-B743-69BC7B62DA89}"/>
    <cellStyle name="Notas 2 2 3 2 2 4" xfId="20204" xr:uid="{17179B77-8DA3-47D6-9244-F4CB48D699A1}"/>
    <cellStyle name="Notas 2 2 3 2 3" xfId="8926" xr:uid="{0FF40BB9-F873-47FE-A9A0-638C63FBA9B9}"/>
    <cellStyle name="Notas 2 2 3 2 3 2" xfId="24034" xr:uid="{63135E48-CD5B-4B58-9E85-968A9A40BDA2}"/>
    <cellStyle name="Notas 2 2 3 2 4" xfId="15479" xr:uid="{9D9538F2-689C-4460-852E-DE72F92DC0A6}"/>
    <cellStyle name="Notas 2 2 3 2 4 2" xfId="30587" xr:uid="{6D02AD61-BDC0-47AE-8202-E083F1F1CE72}"/>
    <cellStyle name="Notas 2 2 3 2 5" xfId="15372" xr:uid="{0440C412-8A66-4C3D-8864-E17E4BFB9A12}"/>
    <cellStyle name="Notas 2 2 3 2 5 2" xfId="30480" xr:uid="{625E0502-C10E-419B-BBBD-E51909971AB1}"/>
    <cellStyle name="Notas 2 2 3 2 6" xfId="17633" xr:uid="{0B9C42E7-16E4-4249-8684-7F6D66CADCDB}"/>
    <cellStyle name="Notas 2 2 3 3" xfId="2675" xr:uid="{AB0C4BAC-EEE7-49E2-9C0B-A67FC0AA2CF4}"/>
    <cellStyle name="Notas 2 2 3 3 2" xfId="5312" xr:uid="{8F1E8BA3-353C-4E47-9369-69D8673E90FC}"/>
    <cellStyle name="Notas 2 2 3 3 2 2" xfId="15212" xr:uid="{3CB08D75-A247-422C-AFB9-F3120777A009}"/>
    <cellStyle name="Notas 2 2 3 3 2 2 2" xfId="30320" xr:uid="{B9164FB8-47C6-4D7D-B999-26D383118075}"/>
    <cellStyle name="Notas 2 2 3 3 2 3" xfId="20420" xr:uid="{906116C6-6943-4BFD-91B8-13BC66678DDF}"/>
    <cellStyle name="Notas 2 2 3 3 3" xfId="13861" xr:uid="{00FB9265-B6D3-42FD-8054-90E32D6150DC}"/>
    <cellStyle name="Notas 2 2 3 3 3 2" xfId="28969" xr:uid="{360A73F0-054A-4C7F-9958-652569F141ED}"/>
    <cellStyle name="Notas 2 2 3 3 4" xfId="17783" xr:uid="{A45EF5B9-ADD7-41E5-BD82-D602EEBECFDE}"/>
    <cellStyle name="Notas 2 2 3 4" xfId="2978" xr:uid="{0073B07C-7DDD-4D6E-B360-CBB41F832EBA}"/>
    <cellStyle name="Notas 2 2 3 4 2" xfId="5615" xr:uid="{1966FA0B-E57D-4549-A3B8-8B34CA1EA72A}"/>
    <cellStyle name="Notas 2 2 3 4 2 2" xfId="11926" xr:uid="{33518E35-AF12-4EAA-A928-F916FFCAC62A}"/>
    <cellStyle name="Notas 2 2 3 4 2 2 2" xfId="27034" xr:uid="{F6439541-7A2F-4E15-955F-B221DEB70267}"/>
    <cellStyle name="Notas 2 2 3 4 2 3" xfId="13901" xr:uid="{C7864A73-0E82-4001-A1E0-837F0F836C82}"/>
    <cellStyle name="Notas 2 2 3 4 2 3 2" xfId="29009" xr:uid="{28EA2C65-FD92-4BC8-8104-2B4422C1FDD9}"/>
    <cellStyle name="Notas 2 2 3 4 2 4" xfId="20723" xr:uid="{594CB5DD-748C-4180-A4B9-CF89060B8015}"/>
    <cellStyle name="Notas 2 2 3 4 3" xfId="9360" xr:uid="{F1CFC843-7482-4B4C-B926-D4B067C5F3AE}"/>
    <cellStyle name="Notas 2 2 3 4 3 2" xfId="24468" xr:uid="{DB7BD3D9-8D2D-431A-A7FB-452DBBD2C7B0}"/>
    <cellStyle name="Notas 2 2 3 4 4" xfId="16159" xr:uid="{45FE8D19-5FAA-4934-A3B1-1EB6407CE916}"/>
    <cellStyle name="Notas 2 2 3 4 4 2" xfId="31267" xr:uid="{BD41B18B-31BC-46E1-8C11-17FB9B8F7402}"/>
    <cellStyle name="Notas 2 2 3 4 5" xfId="18086" xr:uid="{CA2B3DFA-4D5E-4943-9926-AFE7E238E632}"/>
    <cellStyle name="Notas 2 2 3 5" xfId="3304" xr:uid="{FF362854-49DA-47BE-A07B-22C208B1B328}"/>
    <cellStyle name="Notas 2 2 3 5 2" xfId="5941" xr:uid="{CF80BB38-2A9F-4EF9-9574-28781B5E1AFB}"/>
    <cellStyle name="Notas 2 2 3 5 2 2" xfId="12252" xr:uid="{A5159815-266A-456F-AD70-907CD7E92C0D}"/>
    <cellStyle name="Notas 2 2 3 5 2 2 2" xfId="27360" xr:uid="{E60F3F2F-19A8-4655-B4BD-0565540671A7}"/>
    <cellStyle name="Notas 2 2 3 5 2 3" xfId="14918" xr:uid="{DF929613-3253-4415-BFDA-A001D4180036}"/>
    <cellStyle name="Notas 2 2 3 5 2 3 2" xfId="30026" xr:uid="{362AEBB7-A8C7-40E5-9892-B1A4E82D084F}"/>
    <cellStyle name="Notas 2 2 3 5 2 4" xfId="21049" xr:uid="{26F50732-2083-4FF9-84C4-F5E6AD033735}"/>
    <cellStyle name="Notas 2 2 3 5 3" xfId="9686" xr:uid="{3D7E09ED-F58E-453D-A433-5285177BDF08}"/>
    <cellStyle name="Notas 2 2 3 5 3 2" xfId="24794" xr:uid="{AEB41FB6-012B-48FB-96AE-2509FEF323CF}"/>
    <cellStyle name="Notas 2 2 3 5 4" xfId="9136" xr:uid="{404B98B3-21C9-4160-8C0A-71DA93BB600D}"/>
    <cellStyle name="Notas 2 2 3 5 4 2" xfId="24244" xr:uid="{0E08D8F3-7E2F-421C-A6F9-14F50BFA5545}"/>
    <cellStyle name="Notas 2 2 3 5 5" xfId="18412" xr:uid="{E79AACE5-EF62-4D21-B93E-33F389018FED}"/>
    <cellStyle name="Notas 2 2 3 6" xfId="3610" xr:uid="{772D5564-E260-4E71-BAE0-01592AEB1285}"/>
    <cellStyle name="Notas 2 2 3 6 2" xfId="6247" xr:uid="{DC690AAC-F64C-49B7-8BF1-85D0E16CB13C}"/>
    <cellStyle name="Notas 2 2 3 6 2 2" xfId="12558" xr:uid="{E43BB7F4-1FAF-497D-8488-42D604E58727}"/>
    <cellStyle name="Notas 2 2 3 6 2 2 2" xfId="27666" xr:uid="{0BCA6333-C594-40FB-ADC9-5E266AFCB95C}"/>
    <cellStyle name="Notas 2 2 3 6 2 3" xfId="14895" xr:uid="{CC2BEEB6-9097-499A-91FF-99DE1AA74CDC}"/>
    <cellStyle name="Notas 2 2 3 6 2 3 2" xfId="30003" xr:uid="{26744F21-E1E6-4BBA-9D36-AB3AC4376E14}"/>
    <cellStyle name="Notas 2 2 3 6 2 4" xfId="21355" xr:uid="{972EF290-3545-4F72-A4DA-DE370E7F937E}"/>
    <cellStyle name="Notas 2 2 3 6 3" xfId="9992" xr:uid="{CF4985D3-CF68-475C-8ADB-E11EAFC8B26F}"/>
    <cellStyle name="Notas 2 2 3 6 3 2" xfId="25100" xr:uid="{7CFC0BAE-889D-4A1D-8ED5-118227667CE5}"/>
    <cellStyle name="Notas 2 2 3 6 4" xfId="7256" xr:uid="{1A3E2A58-8B85-472F-9280-7474689B2077}"/>
    <cellStyle name="Notas 2 2 3 6 4 2" xfId="22364" xr:uid="{418916B4-337B-42EC-849E-9062F90F37B2}"/>
    <cellStyle name="Notas 2 2 3 6 5" xfId="18718" xr:uid="{AEFC873A-97F3-43BB-8BA9-4A2F2E66136B}"/>
    <cellStyle name="Notas 2 2 3 7" xfId="3971" xr:uid="{BFB91C30-AA36-4724-BE0E-79C126BBD450}"/>
    <cellStyle name="Notas 2 2 3 7 2" xfId="6608" xr:uid="{3AFAEC20-7015-48D6-8293-EFC20B8D626D}"/>
    <cellStyle name="Notas 2 2 3 7 2 2" xfId="12919" xr:uid="{CCA4A5E4-4852-49EC-A34C-66F206001AFA}"/>
    <cellStyle name="Notas 2 2 3 7 2 2 2" xfId="28027" xr:uid="{BBE4EEB2-3737-4E6A-AC4F-E847FDDC9F14}"/>
    <cellStyle name="Notas 2 2 3 7 2 3" xfId="16609" xr:uid="{9356829F-B88C-4E24-9755-8AF7D654F560}"/>
    <cellStyle name="Notas 2 2 3 7 2 3 2" xfId="31717" xr:uid="{973FC93D-103B-41E8-BA77-C263FC1CCA6A}"/>
    <cellStyle name="Notas 2 2 3 7 2 4" xfId="21716" xr:uid="{170B0B66-D78B-4050-AB33-A0ADFD663D56}"/>
    <cellStyle name="Notas 2 2 3 7 3" xfId="10353" xr:uid="{5A09D0D4-449C-4144-92FE-35FD5FDE3A3C}"/>
    <cellStyle name="Notas 2 2 3 7 3 2" xfId="25461" xr:uid="{86A6F64B-342C-45EC-B64B-7D6D91FF32A7}"/>
    <cellStyle name="Notas 2 2 3 7 4" xfId="7169" xr:uid="{A386898A-E536-4CFE-9392-A2EA2D529832}"/>
    <cellStyle name="Notas 2 2 3 7 4 2" xfId="22277" xr:uid="{7CCAB073-4A2E-4ABE-8498-DEDF162EB1A6}"/>
    <cellStyle name="Notas 2 2 3 7 5" xfId="19079" xr:uid="{E88F942C-DAE9-43AD-AC73-258F964E40F4}"/>
    <cellStyle name="Notas 2 2 3 8" xfId="4303" xr:uid="{01EE783E-95F5-4B00-9302-63BDB3E408DF}"/>
    <cellStyle name="Notas 2 2 3 8 2" xfId="6940" xr:uid="{E668F5BD-097B-4FAE-B790-7B4A3CBE4A84}"/>
    <cellStyle name="Notas 2 2 3 8 2 2" xfId="13251" xr:uid="{313263E4-F786-424D-A84C-CEB58FEC6E0E}"/>
    <cellStyle name="Notas 2 2 3 8 2 2 2" xfId="28359" xr:uid="{BF18E7FD-B4D5-4BDB-A06C-EC15F2E6A28C}"/>
    <cellStyle name="Notas 2 2 3 8 2 3" xfId="16915" xr:uid="{0AA7D339-B17E-43B1-A753-A77BA67BCD47}"/>
    <cellStyle name="Notas 2 2 3 8 2 3 2" xfId="32023" xr:uid="{6CF39177-0218-44E6-895F-1F586EAB813F}"/>
    <cellStyle name="Notas 2 2 3 8 2 4" xfId="22048" xr:uid="{B712FD07-9D9D-4B00-8E6F-10EB09874CAD}"/>
    <cellStyle name="Notas 2 2 3 8 3" xfId="10685" xr:uid="{EE71CFCD-8A9A-4D6D-BACA-07005FC4CFA2}"/>
    <cellStyle name="Notas 2 2 3 8 3 2" xfId="25793" xr:uid="{039FBE6C-1378-4315-9B5B-D4E96C2A715D}"/>
    <cellStyle name="Notas 2 2 3 8 4" xfId="7648" xr:uid="{DC720747-C792-4231-885F-FF31779FF0CB}"/>
    <cellStyle name="Notas 2 2 3 8 4 2" xfId="22756" xr:uid="{EBDEE00D-2ACF-420E-80E4-5393AA4B7E59}"/>
    <cellStyle name="Notas 2 2 3 8 5" xfId="19411" xr:uid="{C4A376E3-0E17-4EEF-9902-69AC0185DBBD}"/>
    <cellStyle name="Notas 2 2 3 9" xfId="4536" xr:uid="{2B5D09C3-6B95-474E-BF2D-60142AD644EB}"/>
    <cellStyle name="Notas 2 2 3 9 2" xfId="10918" xr:uid="{650A4D31-422A-4D0D-AD13-BC6470FAAD3E}"/>
    <cellStyle name="Notas 2 2 3 9 2 2" xfId="26026" xr:uid="{75CF74BD-3B34-4F78-B1A2-22BDF15ECC34}"/>
    <cellStyle name="Notas 2 2 3 9 3" xfId="15888" xr:uid="{EA7BB208-89CD-4004-AB11-B9F3ADACE371}"/>
    <cellStyle name="Notas 2 2 3 9 3 2" xfId="30996" xr:uid="{680FF05F-7519-4057-A991-38CF24039EDB}"/>
    <cellStyle name="Notas 2 2 3 9 4" xfId="19644" xr:uid="{CD429414-EF48-4CD0-B4C7-07C7FF03D9C6}"/>
    <cellStyle name="Notas 2 2 4" xfId="2109" xr:uid="{7E49BF01-B681-41AA-8469-533C9CF0DD93}"/>
    <cellStyle name="Notas 2 2 4 10" xfId="8607" xr:uid="{97E32366-B7BB-4FDA-BCF9-0AA3F02D9B87}"/>
    <cellStyle name="Notas 2 2 4 10 2" xfId="23715" xr:uid="{8E71DAFE-C73D-409F-BF49-42A5E59FB3AB}"/>
    <cellStyle name="Notas 2 2 4 11" xfId="7406" xr:uid="{C833D3F7-688D-4BFE-8029-ADD81D8231DA}"/>
    <cellStyle name="Notas 2 2 4 11 2" xfId="22514" xr:uid="{5656D40A-7D45-4CC1-B0EE-0CFEC3CE4D60}"/>
    <cellStyle name="Notas 2 2 4 12" xfId="15384" xr:uid="{61EEF355-E6AD-4FF7-B95E-A0725D8D193F}"/>
    <cellStyle name="Notas 2 2 4 12 2" xfId="30492" xr:uid="{469246DB-7715-4A1B-AA2C-6B9CB832690F}"/>
    <cellStyle name="Notas 2 2 4 13" xfId="17334" xr:uid="{D1B3ECA9-7237-4FFE-8118-60ED3870C200}"/>
    <cellStyle name="Notas 2 2 4 2" xfId="2599" xr:uid="{E99CC53C-885D-4AB0-AAF8-BD33D73E1EAC}"/>
    <cellStyle name="Notas 2 2 4 2 2" xfId="5236" xr:uid="{63D28703-1B7E-42E1-9702-D3E91C6A7470}"/>
    <cellStyle name="Notas 2 2 4 2 2 2" xfId="11600" xr:uid="{158A7FA2-CBEE-4CD0-B53A-E08059BD8D67}"/>
    <cellStyle name="Notas 2 2 4 2 2 2 2" xfId="26708" xr:uid="{2F039547-D91E-483B-9EDB-65A17D2FC36D}"/>
    <cellStyle name="Notas 2 2 4 2 2 3" xfId="14006" xr:uid="{285069C9-58A0-4F1B-8D0E-9E6CEA5B2546}"/>
    <cellStyle name="Notas 2 2 4 2 2 3 2" xfId="29114" xr:uid="{47511194-8186-4EAC-B57E-FBBDBCA2766F}"/>
    <cellStyle name="Notas 2 2 4 2 2 4" xfId="20344" xr:uid="{9EF18799-FE5F-4E02-A2FF-636119B711FC}"/>
    <cellStyle name="Notas 2 2 4 2 3" xfId="9066" xr:uid="{2735C746-0590-4B87-ABD9-9BB618234C79}"/>
    <cellStyle name="Notas 2 2 4 2 3 2" xfId="24174" xr:uid="{BBF3B4B2-3392-4A58-A557-F648AD88535D}"/>
    <cellStyle name="Notas 2 2 4 2 4" xfId="14256" xr:uid="{AFF58DF6-DA45-4C61-A4C0-E448EE225FD1}"/>
    <cellStyle name="Notas 2 2 4 2 4 2" xfId="29364" xr:uid="{323733F8-57D3-444D-863E-ECF48955007A}"/>
    <cellStyle name="Notas 2 2 4 2 5" xfId="15350" xr:uid="{316EB598-7756-403C-A30D-CC9EB04CC8C5}"/>
    <cellStyle name="Notas 2 2 4 2 5 2" xfId="30458" xr:uid="{DF33E683-7806-4DA9-8862-958D3FA215B0}"/>
    <cellStyle name="Notas 2 2 4 2 6" xfId="17707" xr:uid="{F345C3A2-67B2-4818-B7EC-41AC2EB97845}"/>
    <cellStyle name="Notas 2 2 4 3" xfId="2864" xr:uid="{765EFEA7-F390-466A-9C11-819901FD7384}"/>
    <cellStyle name="Notas 2 2 4 3 2" xfId="5501" xr:uid="{05A33514-5DF6-42BF-A986-E12AC7B1C9E8}"/>
    <cellStyle name="Notas 2 2 4 3 2 2" xfId="8028" xr:uid="{AA74C2B2-739C-4716-83A5-6BC4FB7791B7}"/>
    <cellStyle name="Notas 2 2 4 3 2 2 2" xfId="23136" xr:uid="{6A4FE42C-D750-4AF3-BA61-71697D5FBEA1}"/>
    <cellStyle name="Notas 2 2 4 3 2 3" xfId="20609" xr:uid="{B3E96BD3-6183-4798-8851-321FD947AC18}"/>
    <cellStyle name="Notas 2 2 4 3 3" xfId="14343" xr:uid="{DBE30140-9F65-474B-833D-A018C9A42299}"/>
    <cellStyle name="Notas 2 2 4 3 3 2" xfId="29451" xr:uid="{94C46108-8BAA-4A8D-AF6C-5835B22418E8}"/>
    <cellStyle name="Notas 2 2 4 3 4" xfId="17972" xr:uid="{51FBAC4E-53A7-44CD-839D-34929417403A}"/>
    <cellStyle name="Notas 2 2 4 4" xfId="3167" xr:uid="{D6DC6AA4-C42D-47BF-A360-142181674B08}"/>
    <cellStyle name="Notas 2 2 4 4 2" xfId="5804" xr:uid="{9BC57B9C-F37D-427F-9182-0AC015E3E3E4}"/>
    <cellStyle name="Notas 2 2 4 4 2 2" xfId="12115" xr:uid="{7CE7A213-7AED-4F23-8BAE-5DE42ACEAC51}"/>
    <cellStyle name="Notas 2 2 4 4 2 2 2" xfId="27223" xr:uid="{F9423DE3-EB62-4975-B0B2-14234606A1E6}"/>
    <cellStyle name="Notas 2 2 4 4 2 3" xfId="8128" xr:uid="{43E24E77-6F56-4ECF-803B-6C3D50B90CB4}"/>
    <cellStyle name="Notas 2 2 4 4 2 3 2" xfId="23236" xr:uid="{ECBC0F06-33A5-4ABA-BDDE-67F92B19BE8D}"/>
    <cellStyle name="Notas 2 2 4 4 2 4" xfId="20912" xr:uid="{F28B0719-4BB4-44C0-8B1E-C8BC83A6F3C2}"/>
    <cellStyle name="Notas 2 2 4 4 3" xfId="9549" xr:uid="{FFCC39B3-5ABB-4183-B6D7-C5C5C10BD05E}"/>
    <cellStyle name="Notas 2 2 4 4 3 2" xfId="24657" xr:uid="{738BF340-C877-40FF-A96E-7F9C09512F59}"/>
    <cellStyle name="Notas 2 2 4 4 4" xfId="15009" xr:uid="{3A0BD034-F24E-4E16-BCE1-44EFB80CA5EE}"/>
    <cellStyle name="Notas 2 2 4 4 4 2" xfId="30117" xr:uid="{595B288C-59CD-4FB5-B67B-ED1821C663F9}"/>
    <cellStyle name="Notas 2 2 4 4 5" xfId="18275" xr:uid="{C783FFCE-7753-4B77-A436-24C560A29D3F}"/>
    <cellStyle name="Notas 2 2 4 5" xfId="3493" xr:uid="{5E860539-031A-4297-981B-4C8D4582A1C5}"/>
    <cellStyle name="Notas 2 2 4 5 2" xfId="6130" xr:uid="{27382AAF-FE89-4258-9530-EB670CD0BB45}"/>
    <cellStyle name="Notas 2 2 4 5 2 2" xfId="12441" xr:uid="{B65B50FD-758F-43B4-BD40-298FF3279CB1}"/>
    <cellStyle name="Notas 2 2 4 5 2 2 2" xfId="27549" xr:uid="{6B1838FA-CA6D-4A52-B365-D1EA4734F2CE}"/>
    <cellStyle name="Notas 2 2 4 5 2 3" xfId="14978" xr:uid="{F02711EB-6404-48E1-B119-9EA6106A7520}"/>
    <cellStyle name="Notas 2 2 4 5 2 3 2" xfId="30086" xr:uid="{FAC46A17-F176-4837-86BA-CEBC09CFC9CB}"/>
    <cellStyle name="Notas 2 2 4 5 2 4" xfId="21238" xr:uid="{C113E17A-EFAA-402D-895B-28851FCA229C}"/>
    <cellStyle name="Notas 2 2 4 5 3" xfId="9875" xr:uid="{3AAC1482-16FD-4014-88BA-26A5E0FA9191}"/>
    <cellStyle name="Notas 2 2 4 5 3 2" xfId="24983" xr:uid="{10190BD7-95F7-4628-A194-99EDBB897042}"/>
    <cellStyle name="Notas 2 2 4 5 4" xfId="14423" xr:uid="{E62EC4F4-4369-4FB2-9396-BECA48FC775D}"/>
    <cellStyle name="Notas 2 2 4 5 4 2" xfId="29531" xr:uid="{73D639AA-D376-4DF5-9FB9-4992B59DE9B2}"/>
    <cellStyle name="Notas 2 2 4 5 5" xfId="18601" xr:uid="{7D58B3C8-ECD7-45F6-B8AC-248FFEEF5C07}"/>
    <cellStyle name="Notas 2 2 4 6" xfId="3799" xr:uid="{2CD71743-A159-405A-8A63-49AE9B473ACA}"/>
    <cellStyle name="Notas 2 2 4 6 2" xfId="6436" xr:uid="{48240549-E18E-4FCA-A708-39A834AB069E}"/>
    <cellStyle name="Notas 2 2 4 6 2 2" xfId="12747" xr:uid="{AC719301-6EDA-4425-A2DA-5CE662B7AE17}"/>
    <cellStyle name="Notas 2 2 4 6 2 2 2" xfId="27855" xr:uid="{8B497D1E-6600-4EF4-9590-4160880D48D3}"/>
    <cellStyle name="Notas 2 2 4 6 2 3" xfId="15180" xr:uid="{ADE90AC8-47DA-4C6A-BD7D-E3D4A349CCDC}"/>
    <cellStyle name="Notas 2 2 4 6 2 3 2" xfId="30288" xr:uid="{70E45B60-E0B2-4CEB-8444-A7521EDA7934}"/>
    <cellStyle name="Notas 2 2 4 6 2 4" xfId="21544" xr:uid="{56AF0F68-1A1E-442E-8445-F358DD5565AA}"/>
    <cellStyle name="Notas 2 2 4 6 3" xfId="10181" xr:uid="{B0F39D22-2873-4D1B-A93D-D0814D838AA5}"/>
    <cellStyle name="Notas 2 2 4 6 3 2" xfId="25289" xr:uid="{510B13E8-4DF6-4DFB-A76A-AE9966A5656E}"/>
    <cellStyle name="Notas 2 2 4 6 4" xfId="13917" xr:uid="{7F686D09-4DC6-4564-8001-1C068124085C}"/>
    <cellStyle name="Notas 2 2 4 6 4 2" xfId="29025" xr:uid="{BEFD85C5-D486-419E-9DDA-A6E424C1C49E}"/>
    <cellStyle name="Notas 2 2 4 6 5" xfId="18907" xr:uid="{23B40486-9E34-4DC2-B241-C5863DAA2CDE}"/>
    <cellStyle name="Notas 2 2 4 7" xfId="4181" xr:uid="{B99B8A5C-CB73-4F79-AEA4-2F0D758BB1DC}"/>
    <cellStyle name="Notas 2 2 4 7 2" xfId="6818" xr:uid="{F5E75E59-C164-40CB-9CDA-75C5FCC35A67}"/>
    <cellStyle name="Notas 2 2 4 7 2 2" xfId="13129" xr:uid="{85F36E2A-5A51-425C-8189-5550C1BCD305}"/>
    <cellStyle name="Notas 2 2 4 7 2 2 2" xfId="28237" xr:uid="{73BDBB5E-9E08-4E8F-A697-3FEEF119D4C6}"/>
    <cellStyle name="Notas 2 2 4 7 2 3" xfId="16798" xr:uid="{5973FC5F-D343-4808-A446-BF7604D58C79}"/>
    <cellStyle name="Notas 2 2 4 7 2 3 2" xfId="31906" xr:uid="{9AF13FD5-50A0-4839-9FF6-085A2C84E231}"/>
    <cellStyle name="Notas 2 2 4 7 2 4" xfId="21926" xr:uid="{B74064E6-2B4C-48C8-8EE6-84FC978A4599}"/>
    <cellStyle name="Notas 2 2 4 7 3" xfId="10563" xr:uid="{C6C2469C-2EA3-4672-A791-F14845438E52}"/>
    <cellStyle name="Notas 2 2 4 7 3 2" xfId="25671" xr:uid="{4AB82622-1AC4-4686-9698-6F184E2D3E20}"/>
    <cellStyle name="Notas 2 2 4 7 4" xfId="15262" xr:uid="{1FB19194-3880-437F-869E-5BFDC3B193A3}"/>
    <cellStyle name="Notas 2 2 4 7 4 2" xfId="30370" xr:uid="{153874EF-79C7-4E7D-8878-8895CA2369BF}"/>
    <cellStyle name="Notas 2 2 4 7 5" xfId="19289" xr:uid="{13195590-01A3-4FFE-988D-787D1F9D3341}"/>
    <cellStyle name="Notas 2 2 4 8" xfId="4388" xr:uid="{B3A14431-880C-47FB-B854-54CDB33DFD20}"/>
    <cellStyle name="Notas 2 2 4 8 2" xfId="7025" xr:uid="{DDAB5288-A226-4BF6-B125-C6CF30C6D021}"/>
    <cellStyle name="Notas 2 2 4 8 2 2" xfId="13336" xr:uid="{FF2CF252-EE80-4C31-9727-D0EDB4E1319F}"/>
    <cellStyle name="Notas 2 2 4 8 2 2 2" xfId="28444" xr:uid="{ADE5A641-611B-4D47-98CE-5793AB1A44F0}"/>
    <cellStyle name="Notas 2 2 4 8 2 3" xfId="17000" xr:uid="{DED19057-3938-4034-B1B2-F161EB24D399}"/>
    <cellStyle name="Notas 2 2 4 8 2 3 2" xfId="32108" xr:uid="{A75BEC5B-8E27-4555-A3A6-7511134B56A7}"/>
    <cellStyle name="Notas 2 2 4 8 2 4" xfId="22133" xr:uid="{699B807A-2AF4-4B1F-AE7C-5DA0D34C01A2}"/>
    <cellStyle name="Notas 2 2 4 8 3" xfId="10770" xr:uid="{8D4D6D7E-B609-4C55-8E25-14A69A90762C}"/>
    <cellStyle name="Notas 2 2 4 8 3 2" xfId="25878" xr:uid="{878E2B54-0A00-4583-A7C7-1505D36F9403}"/>
    <cellStyle name="Notas 2 2 4 8 4" xfId="14937" xr:uid="{453A7AFD-F3B5-4964-8C9A-83EAD5642489}"/>
    <cellStyle name="Notas 2 2 4 8 4 2" xfId="30045" xr:uid="{F064802B-CB54-4109-A6D0-8B835EEE8A2E}"/>
    <cellStyle name="Notas 2 2 4 8 5" xfId="19496" xr:uid="{8EBA1840-7C72-42BA-A9A6-1DC6FFF74E86}"/>
    <cellStyle name="Notas 2 2 4 9" xfId="4746" xr:uid="{3E188298-3987-46F2-8A47-C3C96B73234E}"/>
    <cellStyle name="Notas 2 2 4 9 2" xfId="11128" xr:uid="{F2E2A06A-98B7-435C-BA83-A01715109DAE}"/>
    <cellStyle name="Notas 2 2 4 9 2 2" xfId="26236" xr:uid="{C9F5FC2A-BD34-4C29-BBBA-4A3FEFECBFAA}"/>
    <cellStyle name="Notas 2 2 4 9 3" xfId="13799" xr:uid="{1128B419-30FD-4452-8D78-A423E538B47E}"/>
    <cellStyle name="Notas 2 2 4 9 3 2" xfId="28907" xr:uid="{80FEEEED-EF12-43A1-AAB3-024A0B3A2BA9}"/>
    <cellStyle name="Notas 2 2 4 9 4" xfId="19854" xr:uid="{98760BB7-E5F9-4213-B970-A9E0F8634A71}"/>
    <cellStyle name="Notas 2 2 5" xfId="2015" xr:uid="{1FFDA705-E1AA-4F9F-A727-514B2B5152A6}"/>
    <cellStyle name="Notas 2 2 5 10" xfId="13594" xr:uid="{A7FA8CC4-6EFC-41EC-8F9E-073AD3636A43}"/>
    <cellStyle name="Notas 2 2 5 10 2" xfId="28702" xr:uid="{C93D8F9D-0E2A-4464-89E5-A430BEF8D62C}"/>
    <cellStyle name="Notas 2 2 5 11" xfId="13616" xr:uid="{EDC4CB9A-71AB-4A55-A16D-58DA79EF59B1}"/>
    <cellStyle name="Notas 2 2 5 11 2" xfId="28724" xr:uid="{69052564-7BC4-4878-B102-09ADA735E421}"/>
    <cellStyle name="Notas 2 2 5 12" xfId="17240" xr:uid="{6470232E-73B4-4C5E-B341-7DD655F5A23B}"/>
    <cellStyle name="Notas 2 2 5 2" xfId="2777" xr:uid="{7CA7E36A-B9C8-4BC4-BF7A-B4494EF05721}"/>
    <cellStyle name="Notas 2 2 5 2 2" xfId="5414" xr:uid="{166646A8-4314-4216-BF43-95E3B3D5558B}"/>
    <cellStyle name="Notas 2 2 5 2 2 2" xfId="7145" xr:uid="{1062573C-BACD-4B64-BB5D-224A7503B460}"/>
    <cellStyle name="Notas 2 2 5 2 2 2 2" xfId="22253" xr:uid="{92995554-10BB-4227-9114-AB64BE07F94C}"/>
    <cellStyle name="Notas 2 2 5 2 2 3" xfId="20522" xr:uid="{9381931C-ABFE-46AA-AC82-7E68B77528E9}"/>
    <cellStyle name="Notas 2 2 5 2 3" xfId="15879" xr:uid="{517D641E-A2C1-495D-AAF5-8A8F6BAEA075}"/>
    <cellStyle name="Notas 2 2 5 2 3 2" xfId="30987" xr:uid="{6BD747E2-E76E-43BB-9B99-0D1488A12D02}"/>
    <cellStyle name="Notas 2 2 5 2 4" xfId="17885" xr:uid="{E9E31E19-C6F9-4697-9A93-CFE396603A4B}"/>
    <cellStyle name="Notas 2 2 5 3" xfId="3080" xr:uid="{2C4126D9-82F5-4ABB-8EA1-AC30CBF4B966}"/>
    <cellStyle name="Notas 2 2 5 3 2" xfId="5717" xr:uid="{C989A010-D217-495C-9C57-28B36BBA21A5}"/>
    <cellStyle name="Notas 2 2 5 3 2 2" xfId="12028" xr:uid="{4E5002F9-B2BC-4519-B704-7A5B623A5D96}"/>
    <cellStyle name="Notas 2 2 5 3 2 2 2" xfId="27136" xr:uid="{57E1EAC9-244A-40E3-8398-93CA2ABAEAC7}"/>
    <cellStyle name="Notas 2 2 5 3 2 3" xfId="15786" xr:uid="{4F284E46-2484-4D10-9FED-E5C48A39E28E}"/>
    <cellStyle name="Notas 2 2 5 3 2 3 2" xfId="30894" xr:uid="{53D00A79-903A-4872-ABDA-04C0053FD1CC}"/>
    <cellStyle name="Notas 2 2 5 3 2 4" xfId="20825" xr:uid="{BA347383-F623-43AF-9A55-A7DC38B90691}"/>
    <cellStyle name="Notas 2 2 5 3 3" xfId="9462" xr:uid="{D585B961-EADE-40D6-932A-29F1721451AA}"/>
    <cellStyle name="Notas 2 2 5 3 3 2" xfId="24570" xr:uid="{80E5C2C3-751E-43E7-98BC-A794C885D25F}"/>
    <cellStyle name="Notas 2 2 5 3 4" xfId="15560" xr:uid="{5D547FD4-3FAD-4340-A2FA-B64906810141}"/>
    <cellStyle name="Notas 2 2 5 3 4 2" xfId="30668" xr:uid="{F7D2E4AD-E03E-46BC-9531-296EB20D67D4}"/>
    <cellStyle name="Notas 2 2 5 3 5" xfId="18188" xr:uid="{FCADBF2D-8972-4AFF-B7CC-A4F9A27724C7}"/>
    <cellStyle name="Notas 2 2 5 4" xfId="3406" xr:uid="{ACA33A7F-67A0-4AA8-88BF-53A3EE0B6122}"/>
    <cellStyle name="Notas 2 2 5 4 2" xfId="6043" xr:uid="{85D3D978-A7D7-4DE3-AAAF-C3D2CD8EF412}"/>
    <cellStyle name="Notas 2 2 5 4 2 2" xfId="12354" xr:uid="{27D4BF4A-034E-48D0-8407-F869A35772D0}"/>
    <cellStyle name="Notas 2 2 5 4 2 2 2" xfId="27462" xr:uid="{16DBEB3D-7098-442E-8C30-0019282435F8}"/>
    <cellStyle name="Notas 2 2 5 4 2 3" xfId="14607" xr:uid="{A189619F-8A19-40D4-8B4C-3665FCBACD42}"/>
    <cellStyle name="Notas 2 2 5 4 2 3 2" xfId="29715" xr:uid="{C1263EC7-DB26-4BD5-BBBD-723A086E0795}"/>
    <cellStyle name="Notas 2 2 5 4 2 4" xfId="21151" xr:uid="{CE91F534-F82E-4741-B6C4-1CE207AB1370}"/>
    <cellStyle name="Notas 2 2 5 4 3" xfId="9788" xr:uid="{9D94E89E-9256-421E-897C-1D6C6C425856}"/>
    <cellStyle name="Notas 2 2 5 4 3 2" xfId="24896" xr:uid="{01E284F6-4876-4598-82EB-FA69ED1BB530}"/>
    <cellStyle name="Notas 2 2 5 4 4" xfId="13673" xr:uid="{0076CFA8-65BB-4CA3-A4AD-5106E598F845}"/>
    <cellStyle name="Notas 2 2 5 4 4 2" xfId="28781" xr:uid="{B7FD73FA-410E-451C-90C7-51002035606B}"/>
    <cellStyle name="Notas 2 2 5 4 5" xfId="18514" xr:uid="{2E73FDF2-9BB6-4811-AD08-F339318120E5}"/>
    <cellStyle name="Notas 2 2 5 5" xfId="3712" xr:uid="{3F4A62EA-7F7E-43CE-AC79-6006D655FD0C}"/>
    <cellStyle name="Notas 2 2 5 5 2" xfId="6349" xr:uid="{AD5DCF64-EC06-4C00-A97E-CD3E82115CF2}"/>
    <cellStyle name="Notas 2 2 5 5 2 2" xfId="12660" xr:uid="{B19EEAD1-A197-46BD-92CC-3500AD3047B4}"/>
    <cellStyle name="Notas 2 2 5 5 2 2 2" xfId="27768" xr:uid="{C425754D-E5EE-492B-B218-64813FD76E2F}"/>
    <cellStyle name="Notas 2 2 5 5 2 3" xfId="13758" xr:uid="{6453DB22-86F1-430A-B46A-79A8C95D4DD2}"/>
    <cellStyle name="Notas 2 2 5 5 2 3 2" xfId="28866" xr:uid="{933958AB-3391-4AEB-ACF9-1CCD5D9C8183}"/>
    <cellStyle name="Notas 2 2 5 5 2 4" xfId="21457" xr:uid="{DBBFBFBE-96E2-4E50-8B6C-AFB7F031A79E}"/>
    <cellStyle name="Notas 2 2 5 5 3" xfId="10094" xr:uid="{694A33FA-9B3A-4357-86DE-0F9BE7446EA6}"/>
    <cellStyle name="Notas 2 2 5 5 3 2" xfId="25202" xr:uid="{367BF51F-0852-4851-88F2-B23786ACEAA9}"/>
    <cellStyle name="Notas 2 2 5 5 4" xfId="11679" xr:uid="{D3556F5C-77CF-4927-B08D-26BE751D0B39}"/>
    <cellStyle name="Notas 2 2 5 5 4 2" xfId="26787" xr:uid="{C52D9E08-F4D6-4B19-85E1-269B0C830A70}"/>
    <cellStyle name="Notas 2 2 5 5 5" xfId="18820" xr:uid="{576A0355-26E3-49D7-B96C-3FB8254EE522}"/>
    <cellStyle name="Notas 2 2 5 6" xfId="4087" xr:uid="{A0251873-E8D6-4BB0-A50E-4A7BF997DBA4}"/>
    <cellStyle name="Notas 2 2 5 6 2" xfId="6724" xr:uid="{C74763EC-9207-4872-8E0C-DD99FF11D67D}"/>
    <cellStyle name="Notas 2 2 5 6 2 2" xfId="13035" xr:uid="{C3D8CE5D-AF6F-4434-9270-72A8A123F172}"/>
    <cellStyle name="Notas 2 2 5 6 2 2 2" xfId="28143" xr:uid="{4C7F98AD-287A-4C51-89CD-ACDC00D8D3D0}"/>
    <cellStyle name="Notas 2 2 5 6 2 3" xfId="16711" xr:uid="{B39DCC63-E4D6-4002-A5A5-90AD429C44F0}"/>
    <cellStyle name="Notas 2 2 5 6 2 3 2" xfId="31819" xr:uid="{50D31358-94E9-4B40-B85A-462C6D8029BB}"/>
    <cellStyle name="Notas 2 2 5 6 2 4" xfId="21832" xr:uid="{BEC4624A-AD54-415F-9E86-4213E82B9E4B}"/>
    <cellStyle name="Notas 2 2 5 6 3" xfId="10469" xr:uid="{83587C8E-7208-4880-8267-DC1AEA655118}"/>
    <cellStyle name="Notas 2 2 5 6 3 2" xfId="25577" xr:uid="{7B5B7345-FF58-4F7A-8CCD-F2865F071465}"/>
    <cellStyle name="Notas 2 2 5 6 4" xfId="14280" xr:uid="{705B81B3-6245-4880-9A86-6B178DFE66D7}"/>
    <cellStyle name="Notas 2 2 5 6 4 2" xfId="29388" xr:uid="{DC9E7C00-1438-4494-877F-23A18559FC72}"/>
    <cellStyle name="Notas 2 2 5 6 5" xfId="19195" xr:uid="{8538266A-A6C4-4BD3-A67A-CF4398D993D8}"/>
    <cellStyle name="Notas 2 2 5 7" xfId="4369" xr:uid="{33B2EDE0-979A-42A3-A93B-1DA9A82C57E5}"/>
    <cellStyle name="Notas 2 2 5 7 2" xfId="7006" xr:uid="{76D11BC6-D375-4749-841E-5D46273B374A}"/>
    <cellStyle name="Notas 2 2 5 7 2 2" xfId="13317" xr:uid="{FDED8D41-62BD-44B7-ADA9-2A9D88DB94A4}"/>
    <cellStyle name="Notas 2 2 5 7 2 2 2" xfId="28425" xr:uid="{A85020F4-1379-428E-8899-3B21FAAAA6C8}"/>
    <cellStyle name="Notas 2 2 5 7 2 3" xfId="16981" xr:uid="{0B646B23-5962-4396-84D3-C2DC3B7C7B48}"/>
    <cellStyle name="Notas 2 2 5 7 2 3 2" xfId="32089" xr:uid="{709B9DB1-88A0-494D-A96F-109C70F22914}"/>
    <cellStyle name="Notas 2 2 5 7 2 4" xfId="22114" xr:uid="{7582DD81-FA8F-4FCB-ADE1-AC4D456DFE09}"/>
    <cellStyle name="Notas 2 2 5 7 3" xfId="10751" xr:uid="{B191F275-B9F5-4D18-A904-C4F6398EA8F7}"/>
    <cellStyle name="Notas 2 2 5 7 3 2" xfId="25859" xr:uid="{0978B4B5-CE53-4D6C-B6F1-103793D79DF8}"/>
    <cellStyle name="Notas 2 2 5 7 4" xfId="16165" xr:uid="{1FF27CE2-9DE1-461D-BAFC-AA0151F264F5}"/>
    <cellStyle name="Notas 2 2 5 7 4 2" xfId="31273" xr:uid="{B2790981-F5BB-42D2-845D-247144CA7173}"/>
    <cellStyle name="Notas 2 2 5 7 5" xfId="19477" xr:uid="{1CE2EFF2-B34F-4998-BD87-B7303CA69B0E}"/>
    <cellStyle name="Notas 2 2 5 8" xfId="4652" xr:uid="{796088C2-01CA-47A5-8466-1E9876698D11}"/>
    <cellStyle name="Notas 2 2 5 8 2" xfId="11034" xr:uid="{8AFA7D06-CDA9-4F53-BF22-B1E983144179}"/>
    <cellStyle name="Notas 2 2 5 8 2 2" xfId="26142" xr:uid="{8AB261AE-0CBB-4DF2-8214-607897D473DB}"/>
    <cellStyle name="Notas 2 2 5 8 3" xfId="7244" xr:uid="{DC04D772-1C07-4FD7-936C-64E409A90788}"/>
    <cellStyle name="Notas 2 2 5 8 3 2" xfId="22352" xr:uid="{A7DD6BFC-3B22-41D3-A709-A855A1ADD3A0}"/>
    <cellStyle name="Notas 2 2 5 8 4" xfId="19760" xr:uid="{B8F604CB-9D7A-4D73-8745-673FF1D08C94}"/>
    <cellStyle name="Notas 2 2 5 9" xfId="8513" xr:uid="{7D19F14A-B398-48ED-8952-5E80FB7ACEEB}"/>
    <cellStyle name="Notas 2 2 5 9 2" xfId="23621" xr:uid="{8457443F-3625-4221-A0C4-F771F86C4801}"/>
    <cellStyle name="Notas 2 3" xfId="1460" xr:uid="{00000000-0005-0000-0000-0000B8050000}"/>
    <cellStyle name="Notas 2 3 2" xfId="1915" xr:uid="{EE828041-1F61-41C6-8B1C-848053A1DC27}"/>
    <cellStyle name="Notas 2 3 2 10" xfId="16288" xr:uid="{6CA21BDA-7ED9-41D4-933E-DA8B9D733C40}"/>
    <cellStyle name="Notas 2 3 2 10 2" xfId="31396" xr:uid="{A6BE35DB-A003-4E84-BF7A-DCBF121DA879}"/>
    <cellStyle name="Notas 2 3 2 11" xfId="7612" xr:uid="{01EAC9E0-7BDC-4053-BAF2-8ED65EA3958E}"/>
    <cellStyle name="Notas 2 3 2 11 2" xfId="22720" xr:uid="{8CCC4C33-B9CF-41F6-A683-E8B7BFBD21EE}"/>
    <cellStyle name="Notas 2 3 2 12" xfId="17140" xr:uid="{6F9FED27-253B-4A62-B4C6-6DE25153586A}"/>
    <cellStyle name="Notas 2 3 2 2" xfId="2475" xr:uid="{E6B68415-38AA-4643-A63C-9CEF20C221A2}"/>
    <cellStyle name="Notas 2 3 2 2 2" xfId="5112" xr:uid="{6FE30089-34E1-4DBC-BD9A-4B2E744A6F4F}"/>
    <cellStyle name="Notas 2 3 2 2 2 2" xfId="11476" xr:uid="{172429DE-5A8A-4D23-ACF5-9C435A6EA3E7}"/>
    <cellStyle name="Notas 2 3 2 2 2 2 2" xfId="26584" xr:uid="{CE287D21-CF35-4CC6-83F7-60C8B0839986}"/>
    <cellStyle name="Notas 2 3 2 2 2 3" xfId="15655" xr:uid="{20DD0982-09C4-42CD-A3F4-2B86553D7A4F}"/>
    <cellStyle name="Notas 2 3 2 2 2 3 2" xfId="30763" xr:uid="{FFF4E440-D05D-48DB-9184-2C3FBCC1F1E6}"/>
    <cellStyle name="Notas 2 3 2 2 2 4" xfId="20220" xr:uid="{589A7B69-3E2B-4CAD-98AA-8FCDF50B6458}"/>
    <cellStyle name="Notas 2 3 2 2 3" xfId="8942" xr:uid="{FD567978-CD95-4B61-A36B-AFF0DFD68F34}"/>
    <cellStyle name="Notas 2 3 2 2 3 2" xfId="24050" xr:uid="{2DEDC517-4B47-4882-AC54-FE401E1B4E64}"/>
    <cellStyle name="Notas 2 3 2 3" xfId="2691" xr:uid="{607467A5-1CD8-4FEE-91D1-0C01581334A8}"/>
    <cellStyle name="Notas 2 3 2 3 2" xfId="5328" xr:uid="{81DA6FE7-0073-4AC6-845D-598FD1A4C869}"/>
    <cellStyle name="Notas 2 3 2 3 2 2" xfId="13745" xr:uid="{1D935D89-7816-49B4-88C1-DEB10C23CA45}"/>
    <cellStyle name="Notas 2 3 2 3 2 2 2" xfId="28853" xr:uid="{359C86F3-6B8D-4F9A-81E9-2580E439046A}"/>
    <cellStyle name="Notas 2 3 2 3 2 3" xfId="20436" xr:uid="{83AADC57-95A3-4A9D-A630-261FD548F3F0}"/>
    <cellStyle name="Notas 2 3 2 3 3" xfId="14606" xr:uid="{DCF3A364-9E28-4460-AE17-3AE69024344C}"/>
    <cellStyle name="Notas 2 3 2 3 3 2" xfId="29714" xr:uid="{A16493DD-56B4-46E3-A1DD-101356416AB9}"/>
    <cellStyle name="Notas 2 3 2 3 4" xfId="17799" xr:uid="{AA1378CD-65A6-4672-83E7-5C2F6E5285C1}"/>
    <cellStyle name="Notas 2 3 2 4" xfId="2994" xr:uid="{C4DC645B-1982-4269-BDAE-408CB03021C1}"/>
    <cellStyle name="Notas 2 3 2 4 2" xfId="5631" xr:uid="{404C2ACA-D7EE-4966-B4B3-FCFEC9003BF4}"/>
    <cellStyle name="Notas 2 3 2 4 2 2" xfId="11942" xr:uid="{8DD706C0-161A-4D32-8BE6-660B4EA3C6CC}"/>
    <cellStyle name="Notas 2 3 2 4 2 2 2" xfId="27050" xr:uid="{36A5A8C8-CD73-44F4-A0DE-3D944FDEE6D2}"/>
    <cellStyle name="Notas 2 3 2 4 2 3" xfId="13822" xr:uid="{D79D3A9C-BD32-4F1A-BD40-C45E870D9C40}"/>
    <cellStyle name="Notas 2 3 2 4 2 3 2" xfId="28930" xr:uid="{FFF2F004-5771-4F60-8E0B-D8587960F61E}"/>
    <cellStyle name="Notas 2 3 2 4 2 4" xfId="20739" xr:uid="{95BBEB02-6633-4169-9F3B-60C265ED9B61}"/>
    <cellStyle name="Notas 2 3 2 4 3" xfId="9376" xr:uid="{E21CA49C-B215-4992-8F4E-446A7935CC26}"/>
    <cellStyle name="Notas 2 3 2 4 3 2" xfId="24484" xr:uid="{371DF192-E35B-4081-B4B1-7F0F6BD16283}"/>
    <cellStyle name="Notas 2 3 2 4 4" xfId="7248" xr:uid="{8A51CBF6-5595-4B3E-8C01-D9F7DF667146}"/>
    <cellStyle name="Notas 2 3 2 4 4 2" xfId="22356" xr:uid="{53728E9B-AC3D-4322-8F6B-53018B752FA4}"/>
    <cellStyle name="Notas 2 3 2 4 5" xfId="18102" xr:uid="{C0A41A19-5B14-48BD-8C7A-41BCC4503B7F}"/>
    <cellStyle name="Notas 2 3 2 5" xfId="3320" xr:uid="{A2E10BB4-9F76-423D-B04A-62A547E0E488}"/>
    <cellStyle name="Notas 2 3 2 5 2" xfId="5957" xr:uid="{FFFFA61F-1CDB-4C2E-8A61-69933C39D57B}"/>
    <cellStyle name="Notas 2 3 2 5 2 2" xfId="12268" xr:uid="{DADAB1A3-FEA8-4F09-8A99-85790EEA5222}"/>
    <cellStyle name="Notas 2 3 2 5 2 2 2" xfId="27376" xr:uid="{2C084BCE-E4E4-42DB-9EAD-A3BE31A900CE}"/>
    <cellStyle name="Notas 2 3 2 5 2 3" xfId="13593" xr:uid="{56829997-58D9-4F1D-9975-DDD0EA3D8A51}"/>
    <cellStyle name="Notas 2 3 2 5 2 3 2" xfId="28701" xr:uid="{FE01E746-3AC4-4C5E-9F6E-5BE5EF59F37D}"/>
    <cellStyle name="Notas 2 3 2 5 2 4" xfId="21065" xr:uid="{63646F64-8DD3-4BBA-99C3-80633D03AD9D}"/>
    <cellStyle name="Notas 2 3 2 5 3" xfId="9702" xr:uid="{62D895B5-3F33-4DD2-A318-FEA805510481}"/>
    <cellStyle name="Notas 2 3 2 5 3 2" xfId="24810" xr:uid="{FF8B2973-04FF-480F-8E21-4CED1C4B0EF5}"/>
    <cellStyle name="Notas 2 3 2 5 4" xfId="7218" xr:uid="{72292A9E-964D-42A7-824D-D170C61EDC8A}"/>
    <cellStyle name="Notas 2 3 2 5 4 2" xfId="22326" xr:uid="{4EBAFF32-C5D1-4CA8-A089-17D846C7ED3B}"/>
    <cellStyle name="Notas 2 3 2 5 5" xfId="18428" xr:uid="{5CAB1AD6-212F-4E4A-8FC6-18FD1EAD0933}"/>
    <cellStyle name="Notas 2 3 2 6" xfId="3626" xr:uid="{17B09447-D8EE-458F-98B8-07208A735AF5}"/>
    <cellStyle name="Notas 2 3 2 6 2" xfId="6263" xr:uid="{2C816C96-2951-4839-904F-3B4AFD6EB775}"/>
    <cellStyle name="Notas 2 3 2 6 2 2" xfId="12574" xr:uid="{A98AF0FA-29D1-4BA5-B823-AAB63624ED57}"/>
    <cellStyle name="Notas 2 3 2 6 2 2 2" xfId="27682" xr:uid="{CEFFA070-A1D1-4A75-A157-EE2F55965AB8}"/>
    <cellStyle name="Notas 2 3 2 6 2 3" xfId="7674" xr:uid="{B0172E33-9E72-432F-8AC5-7E45175767ED}"/>
    <cellStyle name="Notas 2 3 2 6 2 3 2" xfId="22782" xr:uid="{E295612A-7F1D-4027-B017-F1D44EE47842}"/>
    <cellStyle name="Notas 2 3 2 6 2 4" xfId="21371" xr:uid="{0164D06F-3A0D-4320-BF2D-8D48B0540697}"/>
    <cellStyle name="Notas 2 3 2 6 3" xfId="10008" xr:uid="{730F8862-602F-4916-B5A2-53BA2FDAD812}"/>
    <cellStyle name="Notas 2 3 2 6 3 2" xfId="25116" xr:uid="{8FE2990D-74D4-40B8-9648-367CB186F0BD}"/>
    <cellStyle name="Notas 2 3 2 6 4" xfId="16229" xr:uid="{44B4D4E8-5171-45B4-AE3D-F64FF7D14407}"/>
    <cellStyle name="Notas 2 3 2 6 4 2" xfId="31337" xr:uid="{23CF0DE8-434C-4225-A0D9-72133F117FE2}"/>
    <cellStyle name="Notas 2 3 2 6 5" xfId="18734" xr:uid="{CE5C5206-C1C1-4D8D-AEFC-C67326C44750}"/>
    <cellStyle name="Notas 2 3 2 7" xfId="3987" xr:uid="{FE8122D7-F781-4069-9E56-73942B78C1BF}"/>
    <cellStyle name="Notas 2 3 2 7 2" xfId="6624" xr:uid="{718BE7FF-FE50-430E-BCA6-A1CC9BD163C0}"/>
    <cellStyle name="Notas 2 3 2 7 2 2" xfId="12935" xr:uid="{F93406E4-1071-4C23-812A-1F21F42C6F18}"/>
    <cellStyle name="Notas 2 3 2 7 2 2 2" xfId="28043" xr:uid="{C118C9FA-17E1-462B-AD81-920B9AB18FEA}"/>
    <cellStyle name="Notas 2 3 2 7 2 3" xfId="16625" xr:uid="{D4EE803D-E8F3-4C29-A033-3BF57DCD50BE}"/>
    <cellStyle name="Notas 2 3 2 7 2 3 2" xfId="31733" xr:uid="{5C9BD248-7299-4E8B-AEED-A460B1C3AD44}"/>
    <cellStyle name="Notas 2 3 2 7 2 4" xfId="21732" xr:uid="{E07C862F-964C-4EF6-85DD-F127A7C6292E}"/>
    <cellStyle name="Notas 2 3 2 7 3" xfId="10369" xr:uid="{4FB6E29F-0B83-4EDB-B615-78A1B987BB69}"/>
    <cellStyle name="Notas 2 3 2 7 3 2" xfId="25477" xr:uid="{D99C0915-89EA-4A8B-BFA5-5C02E2D0890E}"/>
    <cellStyle name="Notas 2 3 2 7 4" xfId="14598" xr:uid="{8060339B-BAC3-4E49-9206-BB629159271B}"/>
    <cellStyle name="Notas 2 3 2 7 4 2" xfId="29706" xr:uid="{810326AA-6190-4ECE-AA1C-48ACF0176F5A}"/>
    <cellStyle name="Notas 2 3 2 7 5" xfId="19095" xr:uid="{3B49F5A0-7ED0-406A-9617-E646BAA3DF94}"/>
    <cellStyle name="Notas 2 3 2 8" xfId="4552" xr:uid="{6C5F468F-D317-456F-B392-E0EE3B191587}"/>
    <cellStyle name="Notas 2 3 2 8 2" xfId="10934" xr:uid="{58BC55AD-E258-4AB1-A872-BBBC4451B6FE}"/>
    <cellStyle name="Notas 2 3 2 8 2 2" xfId="26042" xr:uid="{01D4595C-4CD4-425A-A1CB-93A97B1ECCE1}"/>
    <cellStyle name="Notas 2 3 2 8 3" xfId="8723" xr:uid="{0DEB1F30-FD8A-43B5-A6D7-98C743B0197E}"/>
    <cellStyle name="Notas 2 3 2 8 3 2" xfId="23831" xr:uid="{23AF9D34-53B6-4C7B-806C-9A29ED12474C}"/>
    <cellStyle name="Notas 2 3 2 8 4" xfId="19660" xr:uid="{DD42E35B-DFFB-4E65-A98F-4A86AE8467C1}"/>
    <cellStyle name="Notas 2 3 2 9" xfId="8416" xr:uid="{6C8F238C-B392-4C5A-AC61-3B34CAF08F7A}"/>
    <cellStyle name="Notas 2 3 2 9 2" xfId="23524" xr:uid="{D5F85888-4045-4927-9681-D7B148755A21}"/>
    <cellStyle name="Notas 2 3 3" xfId="1900" xr:uid="{0DA00AFD-CD55-4BF9-BAD2-613D5544D2E1}"/>
    <cellStyle name="Notas 2 3 3 10" xfId="8401" xr:uid="{9A0E1CD8-5D8D-41BD-B12A-74DDE7D61909}"/>
    <cellStyle name="Notas 2 3 3 10 2" xfId="23509" xr:uid="{5F5FC9EE-D02D-40A0-86A8-A362C9B81D97}"/>
    <cellStyle name="Notas 2 3 3 11" xfId="8235" xr:uid="{09A562F5-3285-4B68-B724-56237C8F6F1F}"/>
    <cellStyle name="Notas 2 3 3 11 2" xfId="23343" xr:uid="{E4FBAC90-CD00-4291-9F3C-1F14F59B4090}"/>
    <cellStyle name="Notas 2 3 3 12" xfId="14899" xr:uid="{175DE1F8-3C2C-4B7F-9ED0-A5AB7AD73CB4}"/>
    <cellStyle name="Notas 2 3 3 12 2" xfId="30007" xr:uid="{44DE270F-78E8-4C06-B22E-39425E798AC6}"/>
    <cellStyle name="Notas 2 3 3 13" xfId="17125" xr:uid="{D246DCE5-28B2-4214-A3A5-5E7F6CD0601D}"/>
    <cellStyle name="Notas 2 3 3 2" xfId="2460" xr:uid="{893CE1EA-B920-4C0F-B5F0-22194BD7DD6D}"/>
    <cellStyle name="Notas 2 3 3 2 2" xfId="5097" xr:uid="{A4512B41-AA56-4D35-9FBA-9E51E9E5D84D}"/>
    <cellStyle name="Notas 2 3 3 2 2 2" xfId="11461" xr:uid="{BD1462AF-60FA-4FD7-8A80-42A42E374CEE}"/>
    <cellStyle name="Notas 2 3 3 2 2 2 2" xfId="26569" xr:uid="{3AAD092C-5B6A-4BF7-9A85-4B4A00EF29CF}"/>
    <cellStyle name="Notas 2 3 3 2 2 3" xfId="15295" xr:uid="{80386AEF-E975-4799-94A8-1D189B3FCCC5}"/>
    <cellStyle name="Notas 2 3 3 2 2 3 2" xfId="30403" xr:uid="{F94D2AEB-5A47-4F76-B7C4-8F527155FD31}"/>
    <cellStyle name="Notas 2 3 3 2 2 4" xfId="20205" xr:uid="{25C58292-4D5D-4193-972D-501C654CDE96}"/>
    <cellStyle name="Notas 2 3 3 2 3" xfId="8927" xr:uid="{DF0F092C-78D0-4BB7-AAC7-D96438D6C8FB}"/>
    <cellStyle name="Notas 2 3 3 2 3 2" xfId="24035" xr:uid="{110B486D-D4C5-4FBA-97E4-99E697686F67}"/>
    <cellStyle name="Notas 2 3 3 2 4" xfId="13644" xr:uid="{DADCE995-3D14-42D2-8A9E-169EB8FDE5EB}"/>
    <cellStyle name="Notas 2 3 3 2 4 2" xfId="28752" xr:uid="{180B5B4B-98BF-474E-9EDF-C289FB1C52E6}"/>
    <cellStyle name="Notas 2 3 3 2 5" xfId="14582" xr:uid="{F0532E69-707E-4F00-BE72-F758E42E9C6D}"/>
    <cellStyle name="Notas 2 3 3 2 5 2" xfId="29690" xr:uid="{F89FAEB6-4A4B-4CA2-8C56-C16986B3E5E6}"/>
    <cellStyle name="Notas 2 3 3 2 6" xfId="17634" xr:uid="{89DBB86F-1B0A-494A-BDA1-18EE3EA9EDB8}"/>
    <cellStyle name="Notas 2 3 3 3" xfId="2676" xr:uid="{F9D7D20C-D3CB-4B29-9F63-1AEE13419E47}"/>
    <cellStyle name="Notas 2 3 3 3 2" xfId="5313" xr:uid="{92263D5D-F280-40C0-B851-38F0665E5CB7}"/>
    <cellStyle name="Notas 2 3 3 3 2 2" xfId="14220" xr:uid="{7D4927C6-198B-4EBE-BAB3-15F828E5B27A}"/>
    <cellStyle name="Notas 2 3 3 3 2 2 2" xfId="29328" xr:uid="{6B215CFE-F239-486F-BA6F-9BCF08849D5C}"/>
    <cellStyle name="Notas 2 3 3 3 2 3" xfId="20421" xr:uid="{D41CAB7B-0B70-4B17-AF16-80945DFC8593}"/>
    <cellStyle name="Notas 2 3 3 3 3" xfId="16373" xr:uid="{D9ABFFF5-EAC0-43CD-8B56-B9CD3D8F2A29}"/>
    <cellStyle name="Notas 2 3 3 3 3 2" xfId="31481" xr:uid="{A6607212-4C8F-421C-8C48-76692184FE79}"/>
    <cellStyle name="Notas 2 3 3 3 4" xfId="17784" xr:uid="{8FCAE77A-0C23-49D4-AC68-6946DF655F32}"/>
    <cellStyle name="Notas 2 3 3 4" xfId="2979" xr:uid="{852D3970-EFCD-45B5-B589-E475491309BD}"/>
    <cellStyle name="Notas 2 3 3 4 2" xfId="5616" xr:uid="{A9B52F0E-2FF7-4AEE-A733-9CF1930CF46D}"/>
    <cellStyle name="Notas 2 3 3 4 2 2" xfId="11927" xr:uid="{A03C8C09-31DB-48A2-9E5A-D3FA31248938}"/>
    <cellStyle name="Notas 2 3 3 4 2 2 2" xfId="27035" xr:uid="{5248FEA1-28FA-4445-B7BC-E50148DC31F8}"/>
    <cellStyle name="Notas 2 3 3 4 2 3" xfId="16523" xr:uid="{D8F9BDF7-FA29-46BD-9FF3-B63B55F3F878}"/>
    <cellStyle name="Notas 2 3 3 4 2 3 2" xfId="31631" xr:uid="{0A4D9F50-1CA1-4AFA-80FA-4B395456E797}"/>
    <cellStyle name="Notas 2 3 3 4 2 4" xfId="20724" xr:uid="{ED4A4499-83BD-4245-85CB-8BA9A18BAF11}"/>
    <cellStyle name="Notas 2 3 3 4 3" xfId="9361" xr:uid="{C67EB834-8341-4369-9439-E8228AC49297}"/>
    <cellStyle name="Notas 2 3 3 4 3 2" xfId="24469" xr:uid="{BB330C13-5D56-4C5B-B06F-ADEEB5D06416}"/>
    <cellStyle name="Notas 2 3 3 4 4" xfId="14087" xr:uid="{FFF0528C-5CD1-4B2F-9C6E-B73F3D797DA3}"/>
    <cellStyle name="Notas 2 3 3 4 4 2" xfId="29195" xr:uid="{EC7EBBC5-9489-4EE4-A4C1-E5B0A037E94C}"/>
    <cellStyle name="Notas 2 3 3 4 5" xfId="18087" xr:uid="{B90E3781-BEDD-4756-82D2-83332523145A}"/>
    <cellStyle name="Notas 2 3 3 5" xfId="3305" xr:uid="{E46A1B29-BBC1-41D7-8B86-601192282AEA}"/>
    <cellStyle name="Notas 2 3 3 5 2" xfId="5942" xr:uid="{25A491EF-346B-4D53-BE0F-A05C8FE3BEE7}"/>
    <cellStyle name="Notas 2 3 3 5 2 2" xfId="12253" xr:uid="{6E24F484-0BB9-4F61-B153-F24CAD172571}"/>
    <cellStyle name="Notas 2 3 3 5 2 2 2" xfId="27361" xr:uid="{CB7E5F62-0A07-4CF3-A79F-0E0FC13498A8}"/>
    <cellStyle name="Notas 2 3 3 5 2 3" xfId="13550" xr:uid="{B2CAFDE8-921C-4365-A046-7EC58EAB291F}"/>
    <cellStyle name="Notas 2 3 3 5 2 3 2" xfId="28658" xr:uid="{1B10E8D6-9E56-4AA6-B860-F467EB61743F}"/>
    <cellStyle name="Notas 2 3 3 5 2 4" xfId="21050" xr:uid="{69B61D68-956C-4123-AAC3-4A9B815446B5}"/>
    <cellStyle name="Notas 2 3 3 5 3" xfId="9687" xr:uid="{2539F367-93D8-49BC-83E0-3CD861AEEC09}"/>
    <cellStyle name="Notas 2 3 3 5 3 2" xfId="24795" xr:uid="{88E37762-AB8E-43FD-9F43-A79EC05A9CAD}"/>
    <cellStyle name="Notas 2 3 3 5 4" xfId="15950" xr:uid="{30BC0F4D-D2F9-4CE1-8078-C438B6724AE3}"/>
    <cellStyle name="Notas 2 3 3 5 4 2" xfId="31058" xr:uid="{8C26EAD4-6890-4C7A-AA3C-E2565569A0E1}"/>
    <cellStyle name="Notas 2 3 3 5 5" xfId="18413" xr:uid="{04329457-28B1-4213-B439-2A8290BE97CF}"/>
    <cellStyle name="Notas 2 3 3 6" xfId="3611" xr:uid="{DFADE472-1870-40EB-A676-F496B928E5AA}"/>
    <cellStyle name="Notas 2 3 3 6 2" xfId="6248" xr:uid="{9D0970E3-7ADF-4E23-BED5-C9045B65B770}"/>
    <cellStyle name="Notas 2 3 3 6 2 2" xfId="12559" xr:uid="{19FC8ECB-124B-47A7-B216-EB98303737C9}"/>
    <cellStyle name="Notas 2 3 3 6 2 2 2" xfId="27667" xr:uid="{56B62007-821D-40DE-86A2-16E78946B403}"/>
    <cellStyle name="Notas 2 3 3 6 2 3" xfId="15271" xr:uid="{808E8B67-3284-4343-8079-ADE08D591B72}"/>
    <cellStyle name="Notas 2 3 3 6 2 3 2" xfId="30379" xr:uid="{5011A276-0014-4D75-A865-DBF030D926AD}"/>
    <cellStyle name="Notas 2 3 3 6 2 4" xfId="21356" xr:uid="{FE524294-8EDA-4AA5-B436-95A027E1D334}"/>
    <cellStyle name="Notas 2 3 3 6 3" xfId="9993" xr:uid="{B030D70D-32E0-41A2-AC6C-1CE7DA2AB5E2}"/>
    <cellStyle name="Notas 2 3 3 6 3 2" xfId="25101" xr:uid="{62D3EDE4-6542-4513-9DA2-8A12AC60B315}"/>
    <cellStyle name="Notas 2 3 3 6 4" xfId="14478" xr:uid="{FCA57732-0202-4D71-A8B9-641535C113E2}"/>
    <cellStyle name="Notas 2 3 3 6 4 2" xfId="29586" xr:uid="{507755F7-C419-44ED-A4E6-3559CB557AD2}"/>
    <cellStyle name="Notas 2 3 3 6 5" xfId="18719" xr:uid="{54349221-2F03-4001-8919-14E33A1306FC}"/>
    <cellStyle name="Notas 2 3 3 7" xfId="3972" xr:uid="{5270AFF6-1D0A-437E-B166-DEB28B3CD89F}"/>
    <cellStyle name="Notas 2 3 3 7 2" xfId="6609" xr:uid="{532091FE-6024-443B-8699-59E3B4BA6F08}"/>
    <cellStyle name="Notas 2 3 3 7 2 2" xfId="12920" xr:uid="{412752EB-1839-432D-A6BA-C531295D10C0}"/>
    <cellStyle name="Notas 2 3 3 7 2 2 2" xfId="28028" xr:uid="{F66F118C-F18E-45D0-B61C-D3091333F43F}"/>
    <cellStyle name="Notas 2 3 3 7 2 3" xfId="16610" xr:uid="{FA5F30AF-92CA-4E8D-89E1-05F1E119E4E8}"/>
    <cellStyle name="Notas 2 3 3 7 2 3 2" xfId="31718" xr:uid="{24DFEBA2-2F1B-4730-A150-99759BBC41CA}"/>
    <cellStyle name="Notas 2 3 3 7 2 4" xfId="21717" xr:uid="{F2EEB7F9-87F4-448F-92E7-17721CDC0445}"/>
    <cellStyle name="Notas 2 3 3 7 3" xfId="10354" xr:uid="{BA3F62FE-07B9-4B51-AF4D-C91E08282C45}"/>
    <cellStyle name="Notas 2 3 3 7 3 2" xfId="25462" xr:uid="{C4CC824B-FDDE-4C35-BBF5-56758203054B}"/>
    <cellStyle name="Notas 2 3 3 7 4" xfId="7124" xr:uid="{2D5EDE90-5183-48B3-A945-3D3DE05382C4}"/>
    <cellStyle name="Notas 2 3 3 7 4 2" xfId="22232" xr:uid="{E1C3B97D-3FB2-4B8D-97FB-BE50383176C3}"/>
    <cellStyle name="Notas 2 3 3 7 5" xfId="19080" xr:uid="{E8A1F5D0-6909-4F3D-98DE-7C6EB2A7FB95}"/>
    <cellStyle name="Notas 2 3 3 8" xfId="4304" xr:uid="{A6BCE9CA-78EC-41E3-B692-93616C425D68}"/>
    <cellStyle name="Notas 2 3 3 8 2" xfId="6941" xr:uid="{6A7F517C-AD8F-455D-B98C-8077CF222F7B}"/>
    <cellStyle name="Notas 2 3 3 8 2 2" xfId="13252" xr:uid="{23657FBB-F7DA-4D57-A1D9-B917786FB2AD}"/>
    <cellStyle name="Notas 2 3 3 8 2 2 2" xfId="28360" xr:uid="{BA764DAB-CDD1-4C48-AB4F-2CEBD6D28904}"/>
    <cellStyle name="Notas 2 3 3 8 2 3" xfId="16916" xr:uid="{895356F5-6E0C-4736-9119-E2575B56BC1F}"/>
    <cellStyle name="Notas 2 3 3 8 2 3 2" xfId="32024" xr:uid="{3E3C635A-9849-4367-BC58-00C58EF46578}"/>
    <cellStyle name="Notas 2 3 3 8 2 4" xfId="22049" xr:uid="{9093D0F0-00A5-46C2-B4DD-9F4C294DCFFE}"/>
    <cellStyle name="Notas 2 3 3 8 3" xfId="10686" xr:uid="{16921552-25D4-4410-9562-A803DA6C253D}"/>
    <cellStyle name="Notas 2 3 3 8 3 2" xfId="25794" xr:uid="{754789BF-8351-41CC-8C8F-C460242CDE3A}"/>
    <cellStyle name="Notas 2 3 3 8 4" xfId="15263" xr:uid="{EBF2D916-CAC1-44FC-A8BD-4FBCED21212D}"/>
    <cellStyle name="Notas 2 3 3 8 4 2" xfId="30371" xr:uid="{804DDF25-437A-40CD-91BA-224F95371BC7}"/>
    <cellStyle name="Notas 2 3 3 8 5" xfId="19412" xr:uid="{96651845-2C1E-4E39-9399-475EA6046B0F}"/>
    <cellStyle name="Notas 2 3 3 9" xfId="4537" xr:uid="{9DF9E4C6-071D-4EB3-8885-5DF69FBA510B}"/>
    <cellStyle name="Notas 2 3 3 9 2" xfId="10919" xr:uid="{7C1F451B-369B-4896-8CAE-F7E876F8E59F}"/>
    <cellStyle name="Notas 2 3 3 9 2 2" xfId="26027" xr:uid="{2B1DF51F-F921-4A73-9689-3419BD33E7CE}"/>
    <cellStyle name="Notas 2 3 3 9 3" xfId="15581" xr:uid="{BAD926AB-239C-4CCD-836C-D8CF695DA1C6}"/>
    <cellStyle name="Notas 2 3 3 9 3 2" xfId="30689" xr:uid="{39883ADC-FB14-4CBC-967B-72D549870D42}"/>
    <cellStyle name="Notas 2 3 3 9 4" xfId="19645" xr:uid="{3DE29CCE-B3D2-4FDE-8C3F-877C862E9E6F}"/>
    <cellStyle name="Notas 2 3 4" xfId="2110" xr:uid="{1E9CF41C-F46B-4475-8F28-5CA1F6629326}"/>
    <cellStyle name="Notas 2 3 4 10" xfId="8608" xr:uid="{E5742950-40B6-48C7-B87C-DCB9D7B31197}"/>
    <cellStyle name="Notas 2 3 4 10 2" xfId="23716" xr:uid="{45441F43-61D7-443E-BA3F-610E1102A660}"/>
    <cellStyle name="Notas 2 3 4 11" xfId="14709" xr:uid="{E99842DF-1866-4D1D-B5E7-50D097F3C55B}"/>
    <cellStyle name="Notas 2 3 4 11 2" xfId="29817" xr:uid="{1B2223B6-8A4B-4A81-9D39-14ED4F41A2B0}"/>
    <cellStyle name="Notas 2 3 4 12" xfId="16307" xr:uid="{13017C68-9DD8-4AA4-B256-49CCBA232B65}"/>
    <cellStyle name="Notas 2 3 4 12 2" xfId="31415" xr:uid="{042300CA-F6E2-4653-96D4-E129F8EAE8FD}"/>
    <cellStyle name="Notas 2 3 4 13" xfId="17335" xr:uid="{18098A21-0200-46BE-BB0D-3982D02801A9}"/>
    <cellStyle name="Notas 2 3 4 2" xfId="2600" xr:uid="{4F1D565C-E1FC-46AE-93E6-580E71101AF4}"/>
    <cellStyle name="Notas 2 3 4 2 2" xfId="5237" xr:uid="{B5E62A75-3445-4138-9B01-6666B9649F27}"/>
    <cellStyle name="Notas 2 3 4 2 2 2" xfId="11601" xr:uid="{AEBB86EF-75DF-4FCC-AA7A-4540B28DBF6B}"/>
    <cellStyle name="Notas 2 3 4 2 2 2 2" xfId="26709" xr:uid="{4B2E7FF8-39C2-4A2D-BB2A-8BF256D7DC36}"/>
    <cellStyle name="Notas 2 3 4 2 2 3" xfId="7715" xr:uid="{8E998EEF-845F-410B-B5B4-C723E56BE1AB}"/>
    <cellStyle name="Notas 2 3 4 2 2 3 2" xfId="22823" xr:uid="{FE92B742-55E1-49F7-A687-53F9236A5DAC}"/>
    <cellStyle name="Notas 2 3 4 2 2 4" xfId="20345" xr:uid="{E081D8A5-1BE3-46CC-B9FF-3B9D80EE4205}"/>
    <cellStyle name="Notas 2 3 4 2 3" xfId="9067" xr:uid="{AB8112B8-ADD8-46F8-8DD9-69142F73A5EB}"/>
    <cellStyle name="Notas 2 3 4 2 3 2" xfId="24175" xr:uid="{81BB3AE6-E88E-415C-B768-433F29C93DA5}"/>
    <cellStyle name="Notas 2 3 4 2 4" xfId="7847" xr:uid="{3C84E2CA-42EF-427C-9756-404A35CEA97F}"/>
    <cellStyle name="Notas 2 3 4 2 4 2" xfId="22955" xr:uid="{DC9E556E-2131-46A4-BD5E-AABECBFF3D14}"/>
    <cellStyle name="Notas 2 3 4 2 5" xfId="15781" xr:uid="{9D9B62FE-89F3-4EDE-ACAA-3B8814130907}"/>
    <cellStyle name="Notas 2 3 4 2 5 2" xfId="30889" xr:uid="{8911CE8B-1B87-454E-844E-1549A5E1C24A}"/>
    <cellStyle name="Notas 2 3 4 2 6" xfId="17708" xr:uid="{9CB6E3E1-D716-48DA-8856-DDE2458A539E}"/>
    <cellStyle name="Notas 2 3 4 3" xfId="2865" xr:uid="{8F017333-F511-4898-BCF7-5433F91540C3}"/>
    <cellStyle name="Notas 2 3 4 3 2" xfId="5502" xr:uid="{E33C1290-7210-48FA-9072-45B0562F9573}"/>
    <cellStyle name="Notas 2 3 4 3 2 2" xfId="7933" xr:uid="{ADA6F881-4AB6-4F78-9655-B9DCA099EA42}"/>
    <cellStyle name="Notas 2 3 4 3 2 2 2" xfId="23041" xr:uid="{CBFD1081-783A-4F26-9E16-76C3A1EEF173}"/>
    <cellStyle name="Notas 2 3 4 3 2 3" xfId="20610" xr:uid="{D7872C79-143C-47E2-96F7-2134F398A6E5}"/>
    <cellStyle name="Notas 2 3 4 3 3" xfId="16268" xr:uid="{1326B7E4-76B8-4FEB-9866-BF0682649C34}"/>
    <cellStyle name="Notas 2 3 4 3 3 2" xfId="31376" xr:uid="{951AE5B1-9A7C-4BB0-8F6F-36E5C4869737}"/>
    <cellStyle name="Notas 2 3 4 3 4" xfId="17973" xr:uid="{1C4DCDFE-E2F5-41EB-9C0F-2AA249B8AFC3}"/>
    <cellStyle name="Notas 2 3 4 4" xfId="3168" xr:uid="{A5C05DBF-4DBA-49F9-A638-11DDFA9A1469}"/>
    <cellStyle name="Notas 2 3 4 4 2" xfId="5805" xr:uid="{971F9F2A-45E2-419B-B831-BFAFAFA3F513}"/>
    <cellStyle name="Notas 2 3 4 4 2 2" xfId="12116" xr:uid="{5E00DBAD-6576-4688-B8DF-1068B9DA65ED}"/>
    <cellStyle name="Notas 2 3 4 4 2 2 2" xfId="27224" xr:uid="{12A816E1-F421-4FBD-B49E-2E028217EFD2}"/>
    <cellStyle name="Notas 2 3 4 4 2 3" xfId="14705" xr:uid="{44B173FE-0B0F-428D-9978-02B038355E2E}"/>
    <cellStyle name="Notas 2 3 4 4 2 3 2" xfId="29813" xr:uid="{6FEB0081-3B5A-4450-8AC4-655604855FAA}"/>
    <cellStyle name="Notas 2 3 4 4 2 4" xfId="20913" xr:uid="{AF4309FB-3BC0-49EF-B120-71EEB63F288A}"/>
    <cellStyle name="Notas 2 3 4 4 3" xfId="9550" xr:uid="{9E91758C-9C00-4E98-9366-3FEF5A2DBA96}"/>
    <cellStyle name="Notas 2 3 4 4 3 2" xfId="24658" xr:uid="{46664613-21A5-44D6-B78C-416FBB4DB550}"/>
    <cellStyle name="Notas 2 3 4 4 4" xfId="15048" xr:uid="{1AFFC1A0-5B26-46E9-8323-E48057285272}"/>
    <cellStyle name="Notas 2 3 4 4 4 2" xfId="30156" xr:uid="{5B8140A9-7306-4EE4-86E5-8AE91573DA55}"/>
    <cellStyle name="Notas 2 3 4 4 5" xfId="18276" xr:uid="{A9B6B084-E6E1-4B2C-BCCB-B035D640232A}"/>
    <cellStyle name="Notas 2 3 4 5" xfId="3494" xr:uid="{22EBDB99-7674-4476-B525-A23D3E83F38D}"/>
    <cellStyle name="Notas 2 3 4 5 2" xfId="6131" xr:uid="{E4248EFA-C724-4B60-9B4F-98872FB12543}"/>
    <cellStyle name="Notas 2 3 4 5 2 2" xfId="12442" xr:uid="{081FAB24-2568-460B-862C-5943BA8AE6BC}"/>
    <cellStyle name="Notas 2 3 4 5 2 2 2" xfId="27550" xr:uid="{FD62B248-D1BA-4A8B-B5F0-59A1DE3BC57B}"/>
    <cellStyle name="Notas 2 3 4 5 2 3" xfId="14664" xr:uid="{57EA9577-6260-42BE-ADF4-C3B208993DD3}"/>
    <cellStyle name="Notas 2 3 4 5 2 3 2" xfId="29772" xr:uid="{B7D25257-BB8D-42B9-9C67-8497D223B6AA}"/>
    <cellStyle name="Notas 2 3 4 5 2 4" xfId="21239" xr:uid="{17F55B63-7D64-4F81-AD42-75057BECD59E}"/>
    <cellStyle name="Notas 2 3 4 5 3" xfId="9876" xr:uid="{EA06913C-743E-416B-A9B1-82AA50E3C4B6}"/>
    <cellStyle name="Notas 2 3 4 5 3 2" xfId="24984" xr:uid="{297A74AE-BBC5-431C-9F47-7F4F804E33B5}"/>
    <cellStyle name="Notas 2 3 4 5 4" xfId="14237" xr:uid="{C1C051E5-133B-4EB7-A1C7-5D80C36D11E6}"/>
    <cellStyle name="Notas 2 3 4 5 4 2" xfId="29345" xr:uid="{0EB58F80-6C28-4236-A771-893395F36056}"/>
    <cellStyle name="Notas 2 3 4 5 5" xfId="18602" xr:uid="{E6B958CC-89DE-4764-9CF0-C4A9CB4136AB}"/>
    <cellStyle name="Notas 2 3 4 6" xfId="3800" xr:uid="{A876B3C8-0686-44F7-8372-C6225BB86668}"/>
    <cellStyle name="Notas 2 3 4 6 2" xfId="6437" xr:uid="{45859271-B27B-4D84-AFDF-E39E33C1961B}"/>
    <cellStyle name="Notas 2 3 4 6 2 2" xfId="12748" xr:uid="{791B5426-0459-4468-852F-0740C9578139}"/>
    <cellStyle name="Notas 2 3 4 6 2 2 2" xfId="27856" xr:uid="{56310A9D-C072-4B96-BB88-2FF41C553211}"/>
    <cellStyle name="Notas 2 3 4 6 2 3" xfId="7199" xr:uid="{40F89C7C-5E3C-4B62-8003-2F8A8D85CA7D}"/>
    <cellStyle name="Notas 2 3 4 6 2 3 2" xfId="22307" xr:uid="{60055227-259F-4E21-9263-DA209EEEF44D}"/>
    <cellStyle name="Notas 2 3 4 6 2 4" xfId="21545" xr:uid="{BEFB8D92-16C4-44CB-8A9B-E71F322861DA}"/>
    <cellStyle name="Notas 2 3 4 6 3" xfId="10182" xr:uid="{47595554-B1D6-44F6-ADB8-474A8BF9F9A7}"/>
    <cellStyle name="Notas 2 3 4 6 3 2" xfId="25290" xr:uid="{6A9A03B9-A37E-46A2-BE90-84F4B7D12C4E}"/>
    <cellStyle name="Notas 2 3 4 6 4" xfId="14661" xr:uid="{C8D2FAC9-6AAF-411D-A3E8-5D81DC36049C}"/>
    <cellStyle name="Notas 2 3 4 6 4 2" xfId="29769" xr:uid="{5155BC78-B90D-44BE-976E-8A25EF575F09}"/>
    <cellStyle name="Notas 2 3 4 6 5" xfId="18908" xr:uid="{A6D22A79-2934-4E5C-9A04-66C7DF3D73D9}"/>
    <cellStyle name="Notas 2 3 4 7" xfId="4182" xr:uid="{DA9878D4-C3F7-4EE3-A9BF-08504BA8100F}"/>
    <cellStyle name="Notas 2 3 4 7 2" xfId="6819" xr:uid="{BB228B35-8BAC-4E7D-B672-EF8976D73BA9}"/>
    <cellStyle name="Notas 2 3 4 7 2 2" xfId="13130" xr:uid="{1D706E08-D36B-48C5-843D-77F671284EE2}"/>
    <cellStyle name="Notas 2 3 4 7 2 2 2" xfId="28238" xr:uid="{A29D0C9B-A9F2-4E5A-A3C7-62D7D34577AE}"/>
    <cellStyle name="Notas 2 3 4 7 2 3" xfId="16799" xr:uid="{D9C01242-578D-4214-87C0-F387F4EB296F}"/>
    <cellStyle name="Notas 2 3 4 7 2 3 2" xfId="31907" xr:uid="{E05D9336-BCC4-421F-BC58-6BA2855A0E66}"/>
    <cellStyle name="Notas 2 3 4 7 2 4" xfId="21927" xr:uid="{4D4526C0-7C57-449D-A3B5-1BA84935E4E3}"/>
    <cellStyle name="Notas 2 3 4 7 3" xfId="10564" xr:uid="{7D91D504-D59C-491B-AFB1-82F75FBFAA52}"/>
    <cellStyle name="Notas 2 3 4 7 3 2" xfId="25672" xr:uid="{9FFA0F19-84AB-4E72-B949-771D89C3FF47}"/>
    <cellStyle name="Notas 2 3 4 7 4" xfId="7532" xr:uid="{F5197A4F-3971-41D2-84DE-2C3AB9A665EB}"/>
    <cellStyle name="Notas 2 3 4 7 4 2" xfId="22640" xr:uid="{788BD017-9AF8-4FDE-8741-27D609CDB5F7}"/>
    <cellStyle name="Notas 2 3 4 7 5" xfId="19290" xr:uid="{6D13C9BC-7828-4F60-8445-3917542351AC}"/>
    <cellStyle name="Notas 2 3 4 8" xfId="4389" xr:uid="{0BADD795-F39D-4197-9F1A-DB93C6FCBE48}"/>
    <cellStyle name="Notas 2 3 4 8 2" xfId="7026" xr:uid="{F2BA93F6-9719-458A-9A37-B00D22171CCE}"/>
    <cellStyle name="Notas 2 3 4 8 2 2" xfId="13337" xr:uid="{8B50BAC5-056B-4623-A36F-F9EE3EEA8946}"/>
    <cellStyle name="Notas 2 3 4 8 2 2 2" xfId="28445" xr:uid="{D97691C3-17FF-4021-9259-1358EC365FE1}"/>
    <cellStyle name="Notas 2 3 4 8 2 3" xfId="17001" xr:uid="{716F980C-B3AB-4F9B-9806-0783E4AD1875}"/>
    <cellStyle name="Notas 2 3 4 8 2 3 2" xfId="32109" xr:uid="{AFFCF255-10CE-4455-A6DA-46CA299D648B}"/>
    <cellStyle name="Notas 2 3 4 8 2 4" xfId="22134" xr:uid="{A99923CF-C63B-4394-8DF9-B9863FEED4B3}"/>
    <cellStyle name="Notas 2 3 4 8 3" xfId="10771" xr:uid="{BEB427B4-E2B0-483A-8F7C-9038E9B14667}"/>
    <cellStyle name="Notas 2 3 4 8 3 2" xfId="25879" xr:uid="{36815D30-32D6-4365-BCC7-054DC6B851B5}"/>
    <cellStyle name="Notas 2 3 4 8 4" xfId="13642" xr:uid="{2CC856CD-D526-4755-BAEC-69322C0BA32D}"/>
    <cellStyle name="Notas 2 3 4 8 4 2" xfId="28750" xr:uid="{9700FF47-3306-4895-BEBE-A0E876A67666}"/>
    <cellStyle name="Notas 2 3 4 8 5" xfId="19497" xr:uid="{9008791E-0B2A-4623-B489-32AC5D4526F0}"/>
    <cellStyle name="Notas 2 3 4 9" xfId="4747" xr:uid="{9EE08C8E-448A-41A4-893D-A772536D756C}"/>
    <cellStyle name="Notas 2 3 4 9 2" xfId="11129" xr:uid="{359F1E0C-12C9-4F3E-9A7A-B3876EB21D49}"/>
    <cellStyle name="Notas 2 3 4 9 2 2" xfId="26237" xr:uid="{2C78D728-772F-4A97-9607-5F06D10CEDDD}"/>
    <cellStyle name="Notas 2 3 4 9 3" xfId="13357" xr:uid="{69AD0387-29D5-4944-B62B-7D8412A5EA34}"/>
    <cellStyle name="Notas 2 3 4 9 3 2" xfId="28465" xr:uid="{BDFEE14F-304E-439C-BA8B-2FFD3D851626}"/>
    <cellStyle name="Notas 2 3 4 9 4" xfId="19855" xr:uid="{8CAD2BEA-422B-4B8F-8BE2-7D090AC4E8D6}"/>
    <cellStyle name="Notas 2 3 5" xfId="2014" xr:uid="{A3AFA09B-AE9E-47F7-8688-66FFD587FF55}"/>
    <cellStyle name="Notas 2 3 5 10" xfId="15080" xr:uid="{E8C3A18F-7CE5-439D-9FDF-7C39390893DB}"/>
    <cellStyle name="Notas 2 3 5 10 2" xfId="30188" xr:uid="{D6C9F2D0-46F1-4CFE-AE5D-BC24AEA3BDF0}"/>
    <cellStyle name="Notas 2 3 5 11" xfId="8703" xr:uid="{9F8CEE6A-46E6-46EA-B227-6D1227CAC1B0}"/>
    <cellStyle name="Notas 2 3 5 11 2" xfId="23811" xr:uid="{84F8DAD0-CE44-4286-8DE4-DF9392F89F8C}"/>
    <cellStyle name="Notas 2 3 5 12" xfId="17239" xr:uid="{6FC2A29E-D2F9-4C0B-90D7-DA45A6D6C140}"/>
    <cellStyle name="Notas 2 3 5 2" xfId="2776" xr:uid="{68421B69-0D7E-4E99-977F-C76D86E91440}"/>
    <cellStyle name="Notas 2 3 5 2 2" xfId="5413" xr:uid="{E3B731C3-6F76-4F07-BC39-2292D5B2A9C8}"/>
    <cellStyle name="Notas 2 3 5 2 2 2" xfId="15440" xr:uid="{42624E26-3CE4-49B2-99E9-0FFDEBE57C51}"/>
    <cellStyle name="Notas 2 3 5 2 2 2 2" xfId="30548" xr:uid="{D1F3C697-E677-4BFD-A15B-8207B9233652}"/>
    <cellStyle name="Notas 2 3 5 2 2 3" xfId="20521" xr:uid="{0F78A719-1CDC-465D-B717-DD61EDA28644}"/>
    <cellStyle name="Notas 2 3 5 2 3" xfId="7664" xr:uid="{FAD7BA35-C509-4DFE-A25D-032FFA65CC9B}"/>
    <cellStyle name="Notas 2 3 5 2 3 2" xfId="22772" xr:uid="{5CB4F7F1-468B-4F48-BD23-0B03BB527E32}"/>
    <cellStyle name="Notas 2 3 5 2 4" xfId="17884" xr:uid="{31AAEBFA-6A29-4E87-B173-BBBACF5FF2D2}"/>
    <cellStyle name="Notas 2 3 5 3" xfId="3079" xr:uid="{7DE7EABF-6A23-4CAF-A152-A9D5E26D5565}"/>
    <cellStyle name="Notas 2 3 5 3 2" xfId="5716" xr:uid="{8C7EF62A-51D6-4644-B544-532763587345}"/>
    <cellStyle name="Notas 2 3 5 3 2 2" xfId="12027" xr:uid="{976528F6-045B-4B87-88E6-F30C8AAC3A1F}"/>
    <cellStyle name="Notas 2 3 5 3 2 2 2" xfId="27135" xr:uid="{1476A25A-D42E-4024-93BC-3B54DD8C86BB}"/>
    <cellStyle name="Notas 2 3 5 3 2 3" xfId="7069" xr:uid="{A213EE42-FD24-4802-B747-AC110506ADDF}"/>
    <cellStyle name="Notas 2 3 5 3 2 3 2" xfId="22177" xr:uid="{97072541-A60C-4DB6-A363-D47E023A227F}"/>
    <cellStyle name="Notas 2 3 5 3 2 4" xfId="20824" xr:uid="{38A67F82-1D97-4929-8BBC-DDEF4F830E05}"/>
    <cellStyle name="Notas 2 3 5 3 3" xfId="9461" xr:uid="{2B159C55-008E-4783-97E7-1119B54CF44C}"/>
    <cellStyle name="Notas 2 3 5 3 3 2" xfId="24569" xr:uid="{6CBCBE60-11B4-4E93-BA3F-C23EE0E0E2AA}"/>
    <cellStyle name="Notas 2 3 5 3 4" xfId="7334" xr:uid="{428084A3-921D-48F7-A430-7F3BC124C268}"/>
    <cellStyle name="Notas 2 3 5 3 4 2" xfId="22442" xr:uid="{3EC439FA-5EEE-4541-A032-9DDD8AAD6635}"/>
    <cellStyle name="Notas 2 3 5 3 5" xfId="18187" xr:uid="{1188F338-B264-4D6C-AF61-784F42AF78FB}"/>
    <cellStyle name="Notas 2 3 5 4" xfId="3405" xr:uid="{5A66B86E-4083-4FAA-9267-0C05541C2AB2}"/>
    <cellStyle name="Notas 2 3 5 4 2" xfId="6042" xr:uid="{96812FD8-55E4-436B-B31C-9390C638BDFB}"/>
    <cellStyle name="Notas 2 3 5 4 2 2" xfId="12353" xr:uid="{12D8E448-AC19-41CF-8A01-D8F4C95ABCF7}"/>
    <cellStyle name="Notas 2 3 5 4 2 2 2" xfId="27461" xr:uid="{5ED55B44-EE4C-4A8A-9F6A-4981A4A67F5F}"/>
    <cellStyle name="Notas 2 3 5 4 2 3" xfId="7684" xr:uid="{87238355-0440-478F-AE43-4FA3E89845D0}"/>
    <cellStyle name="Notas 2 3 5 4 2 3 2" xfId="22792" xr:uid="{5F9122A4-34D4-49B2-BF12-4D5E73804CD9}"/>
    <cellStyle name="Notas 2 3 5 4 2 4" xfId="21150" xr:uid="{5374997D-8C37-4135-BE5C-84161C51C02A}"/>
    <cellStyle name="Notas 2 3 5 4 3" xfId="9787" xr:uid="{2F1ECE3A-86D5-4B15-8B45-5E4C3C92008A}"/>
    <cellStyle name="Notas 2 3 5 4 3 2" xfId="24895" xr:uid="{30D6AA1F-ED23-491F-8F1C-03498A3646E8}"/>
    <cellStyle name="Notas 2 3 5 4 4" xfId="13691" xr:uid="{D5D0024D-092D-4DEE-B304-59AB14E2C62C}"/>
    <cellStyle name="Notas 2 3 5 4 4 2" xfId="28799" xr:uid="{F4EC99AA-16E4-497C-AC96-522E75832A00}"/>
    <cellStyle name="Notas 2 3 5 4 5" xfId="18513" xr:uid="{1117D7D2-64D2-4B01-A1DB-DA5323FB1574}"/>
    <cellStyle name="Notas 2 3 5 5" xfId="3711" xr:uid="{1D2DF6B5-9A6E-496C-8178-B69E8303E75F}"/>
    <cellStyle name="Notas 2 3 5 5 2" xfId="6348" xr:uid="{40DFC2E9-8912-4AE2-B110-4002E36B563C}"/>
    <cellStyle name="Notas 2 3 5 5 2 2" xfId="12659" xr:uid="{729EFBFA-E221-42B5-AC5B-1300A36B4623}"/>
    <cellStyle name="Notas 2 3 5 5 2 2 2" xfId="27767" xr:uid="{383423D8-498C-4DF6-AC49-F8422CAF4DBC}"/>
    <cellStyle name="Notas 2 3 5 5 2 3" xfId="16501" xr:uid="{C78C8583-6032-40DC-BFD9-C61E1F205359}"/>
    <cellStyle name="Notas 2 3 5 5 2 3 2" xfId="31609" xr:uid="{72217E2E-865D-40B5-894E-D2C60773B799}"/>
    <cellStyle name="Notas 2 3 5 5 2 4" xfId="21456" xr:uid="{5A456E12-E25D-440D-964A-EA8D027CB521}"/>
    <cellStyle name="Notas 2 3 5 5 3" xfId="10093" xr:uid="{6AE2CF70-46C9-4A78-B7FE-5F97825774CD}"/>
    <cellStyle name="Notas 2 3 5 5 3 2" xfId="25201" xr:uid="{85E314E1-B0D2-4391-9242-91ADA0B393A0}"/>
    <cellStyle name="Notas 2 3 5 5 4" xfId="14200" xr:uid="{B26B75DD-7222-4084-84DC-C972A6EB2D64}"/>
    <cellStyle name="Notas 2 3 5 5 4 2" xfId="29308" xr:uid="{9B4D6963-DEAB-47B1-8BDB-E8DFB5789FA5}"/>
    <cellStyle name="Notas 2 3 5 5 5" xfId="18819" xr:uid="{7911EADA-A84E-416F-9711-7A6A217053A8}"/>
    <cellStyle name="Notas 2 3 5 6" xfId="4086" xr:uid="{EB56E6D2-3EA8-408A-A4D2-33254E825E17}"/>
    <cellStyle name="Notas 2 3 5 6 2" xfId="6723" xr:uid="{8F1A7E21-E203-460D-9A96-97DB6272CDD7}"/>
    <cellStyle name="Notas 2 3 5 6 2 2" xfId="13034" xr:uid="{D68E3518-A529-41EA-A717-484670280622}"/>
    <cellStyle name="Notas 2 3 5 6 2 2 2" xfId="28142" xr:uid="{50DCA7CF-80DF-4B67-B8AB-075293842856}"/>
    <cellStyle name="Notas 2 3 5 6 2 3" xfId="16710" xr:uid="{E18B7F62-D9FB-4474-BF75-C3726A5F90DF}"/>
    <cellStyle name="Notas 2 3 5 6 2 3 2" xfId="31818" xr:uid="{406A7FDC-7864-437C-BFCC-86566D4C1C70}"/>
    <cellStyle name="Notas 2 3 5 6 2 4" xfId="21831" xr:uid="{557FCAF5-45D5-440D-AD57-96E769440F2A}"/>
    <cellStyle name="Notas 2 3 5 6 3" xfId="10468" xr:uid="{59C3615B-E636-43FB-9384-F3E4D4FCD525}"/>
    <cellStyle name="Notas 2 3 5 6 3 2" xfId="25576" xr:uid="{E13DEEEF-1F25-4F90-AB66-A76D58FAAABF}"/>
    <cellStyle name="Notas 2 3 5 6 4" xfId="7589" xr:uid="{439C7957-7313-412A-8832-E9F32C353F65}"/>
    <cellStyle name="Notas 2 3 5 6 4 2" xfId="22697" xr:uid="{69499668-0B77-4798-A194-94A5B17D9422}"/>
    <cellStyle name="Notas 2 3 5 6 5" xfId="19194" xr:uid="{132FE351-6C33-432E-AC8B-901099ACA699}"/>
    <cellStyle name="Notas 2 3 5 7" xfId="4368" xr:uid="{FED3CF35-3037-45EA-A4C2-A8D4ECEFC1AC}"/>
    <cellStyle name="Notas 2 3 5 7 2" xfId="7005" xr:uid="{A91DE281-7451-4A6A-8BA7-B8A7C53D1BB1}"/>
    <cellStyle name="Notas 2 3 5 7 2 2" xfId="13316" xr:uid="{D9EA7863-48AA-4AF3-84B6-2662BC6C5258}"/>
    <cellStyle name="Notas 2 3 5 7 2 2 2" xfId="28424" xr:uid="{F4CD55B2-DA63-45BF-8575-39AC4647E3CD}"/>
    <cellStyle name="Notas 2 3 5 7 2 3" xfId="16980" xr:uid="{6443507F-AEEA-4145-866C-EE75C546010A}"/>
    <cellStyle name="Notas 2 3 5 7 2 3 2" xfId="32088" xr:uid="{5478B544-DEDD-4B89-A7C4-5FA55D9416AB}"/>
    <cellStyle name="Notas 2 3 5 7 2 4" xfId="22113" xr:uid="{3844A875-6FB7-40D5-888B-81A95D332CC4}"/>
    <cellStyle name="Notas 2 3 5 7 3" xfId="10750" xr:uid="{BB8D5CB7-74B3-46BD-A410-559EE476CF6F}"/>
    <cellStyle name="Notas 2 3 5 7 3 2" xfId="25858" xr:uid="{F0EB726F-254A-454D-BD00-809F0F2A19C5}"/>
    <cellStyle name="Notas 2 3 5 7 4" xfId="11817" xr:uid="{B3A515B8-3D1E-471A-9FFD-4D52A687D6EA}"/>
    <cellStyle name="Notas 2 3 5 7 4 2" xfId="26925" xr:uid="{19F38025-DD45-4358-9DB1-218D2D6258C3}"/>
    <cellStyle name="Notas 2 3 5 7 5" xfId="19476" xr:uid="{9A644E56-E55C-4B54-8F46-249E33C577C9}"/>
    <cellStyle name="Notas 2 3 5 8" xfId="4651" xr:uid="{5F3E1287-7767-4F63-B8CF-E082435383CA}"/>
    <cellStyle name="Notas 2 3 5 8 2" xfId="11033" xr:uid="{DCFB3112-512C-46E0-A61D-245C5876501E}"/>
    <cellStyle name="Notas 2 3 5 8 2 2" xfId="26141" xr:uid="{70390209-C774-4605-9C7A-71A045148E92}"/>
    <cellStyle name="Notas 2 3 5 8 3" xfId="8254" xr:uid="{027A2F7F-A68C-48D4-9898-E55352C6251A}"/>
    <cellStyle name="Notas 2 3 5 8 3 2" xfId="23362" xr:uid="{5EE7DE66-9FA9-429C-83A2-5EDA6535EE77}"/>
    <cellStyle name="Notas 2 3 5 8 4" xfId="19759" xr:uid="{BC590ED2-9AA6-4D62-A158-395EDAB1FF04}"/>
    <cellStyle name="Notas 2 3 5 9" xfId="8512" xr:uid="{15CB40A9-3E49-43CD-9722-89802258536A}"/>
    <cellStyle name="Notas 2 3 5 9 2" xfId="23620" xr:uid="{1E4FB6E6-A9B7-4005-A04D-E6DC71E5FD2A}"/>
    <cellStyle name="Notas 2 4" xfId="1461" xr:uid="{00000000-0005-0000-0000-0000B9050000}"/>
    <cellStyle name="Notas 2 4 2" xfId="1916" xr:uid="{583BE5F5-2D7E-4ABD-BCAC-04FFE51A6F4B}"/>
    <cellStyle name="Notas 2 4 2 10" xfId="16113" xr:uid="{3E87AA9E-A432-4117-BF31-25FD8DC14E3E}"/>
    <cellStyle name="Notas 2 4 2 10 2" xfId="31221" xr:uid="{0A212EDF-632A-40A7-9817-D0A0169E5973}"/>
    <cellStyle name="Notas 2 4 2 11" xfId="16402" xr:uid="{DE360C7F-F0B8-4C10-A738-BFF7B427C658}"/>
    <cellStyle name="Notas 2 4 2 11 2" xfId="31510" xr:uid="{084E7E12-D4DB-4ABB-ACAF-01223DF4DC25}"/>
    <cellStyle name="Notas 2 4 2 12" xfId="17141" xr:uid="{B602D4B2-5659-4F32-BCC3-86BDC3CE053B}"/>
    <cellStyle name="Notas 2 4 2 2" xfId="2476" xr:uid="{50CC4886-0EAD-4D3D-9AD5-1DDB1F106AC7}"/>
    <cellStyle name="Notas 2 4 2 2 2" xfId="5113" xr:uid="{D21105DF-4C74-46E8-9A3C-560964FABC23}"/>
    <cellStyle name="Notas 2 4 2 2 2 2" xfId="11477" xr:uid="{0134D104-C5A6-4F87-868E-1F8D636B419B}"/>
    <cellStyle name="Notas 2 4 2 2 2 2 2" xfId="26585" xr:uid="{DEA5E751-1132-4F25-AAC4-7512961BE8D6}"/>
    <cellStyle name="Notas 2 4 2 2 2 3" xfId="13368" xr:uid="{8EF9EE91-A2C1-475F-9505-780091E833B2}"/>
    <cellStyle name="Notas 2 4 2 2 2 3 2" xfId="28476" xr:uid="{67AB02DF-20EA-40E9-BCDA-394F5FBD7238}"/>
    <cellStyle name="Notas 2 4 2 2 2 4" xfId="20221" xr:uid="{0EF73A00-D1EB-49C5-84EE-B3D21E91B058}"/>
    <cellStyle name="Notas 2 4 2 2 3" xfId="8943" xr:uid="{A8C10771-01AE-4CEE-9229-30419622D293}"/>
    <cellStyle name="Notas 2 4 2 2 3 2" xfId="24051" xr:uid="{E5CE32E5-E163-4B2C-A412-C215EA072912}"/>
    <cellStyle name="Notas 2 4 2 3" xfId="2692" xr:uid="{720041D7-8592-4173-B21A-64626C8B3126}"/>
    <cellStyle name="Notas 2 4 2 3 2" xfId="5329" xr:uid="{FF35F8B9-718C-44D4-85B7-B0613EEDA10B}"/>
    <cellStyle name="Notas 2 4 2 3 2 2" xfId="16201" xr:uid="{4C7B8425-65D7-46DA-AFF3-88A840EDD05E}"/>
    <cellStyle name="Notas 2 4 2 3 2 2 2" xfId="31309" xr:uid="{D8E90E07-F36B-4458-BEE3-590F85AB7C69}"/>
    <cellStyle name="Notas 2 4 2 3 2 3" xfId="20437" xr:uid="{4622514C-DE4C-402A-9482-02D0CCE98253}"/>
    <cellStyle name="Notas 2 4 2 3 3" xfId="11231" xr:uid="{AE0C825F-FB9A-464B-AC0B-5081BEDE89AC}"/>
    <cellStyle name="Notas 2 4 2 3 3 2" xfId="26339" xr:uid="{9AB68A14-CCF6-44A2-B599-CFA5487B9809}"/>
    <cellStyle name="Notas 2 4 2 3 4" xfId="17800" xr:uid="{F51A78CD-41B8-4AD6-807F-F56E95CD7552}"/>
    <cellStyle name="Notas 2 4 2 4" xfId="2995" xr:uid="{9311045B-5509-4AA3-B106-AD4AE6F6A19C}"/>
    <cellStyle name="Notas 2 4 2 4 2" xfId="5632" xr:uid="{DA67BC32-52D9-4724-B1AE-33FB3FAE2011}"/>
    <cellStyle name="Notas 2 4 2 4 2 2" xfId="11943" xr:uid="{2439B6CC-16D6-4CF7-B700-CC8F4437E2EB}"/>
    <cellStyle name="Notas 2 4 2 4 2 2 2" xfId="27051" xr:uid="{8183DE90-DB88-4D79-A452-977253B9268E}"/>
    <cellStyle name="Notas 2 4 2 4 2 3" xfId="7688" xr:uid="{0D45F654-512E-48E6-B9B5-9D70916C25C9}"/>
    <cellStyle name="Notas 2 4 2 4 2 3 2" xfId="22796" xr:uid="{8DF02AB2-6731-4E8A-BF6E-03ECE91FD3CA}"/>
    <cellStyle name="Notas 2 4 2 4 2 4" xfId="20740" xr:uid="{03298A84-8A2C-4AFB-974C-38BD3ABF792C}"/>
    <cellStyle name="Notas 2 4 2 4 3" xfId="9377" xr:uid="{14677764-2B3C-4718-A9EA-4B653422CC90}"/>
    <cellStyle name="Notas 2 4 2 4 3 2" xfId="24485" xr:uid="{299B9078-B5A6-4F40-9AC8-03DDD58CC773}"/>
    <cellStyle name="Notas 2 4 2 4 4" xfId="14909" xr:uid="{7141AA47-C776-4F66-B89A-6BB6CA058571}"/>
    <cellStyle name="Notas 2 4 2 4 4 2" xfId="30017" xr:uid="{459DEFE3-1884-454A-B1DE-108F174B177F}"/>
    <cellStyle name="Notas 2 4 2 4 5" xfId="18103" xr:uid="{EB5B8789-C579-4A11-B226-F71D9ADB9DB4}"/>
    <cellStyle name="Notas 2 4 2 5" xfId="3321" xr:uid="{B07B673A-2C7C-4839-8A34-A0ADABECBB86}"/>
    <cellStyle name="Notas 2 4 2 5 2" xfId="5958" xr:uid="{89E3A707-A7D9-47C1-AFAA-6786C7F4CC6B}"/>
    <cellStyle name="Notas 2 4 2 5 2 2" xfId="12269" xr:uid="{D9EC7A06-A951-450E-B053-CF71BCB81F69}"/>
    <cellStyle name="Notas 2 4 2 5 2 2 2" xfId="27377" xr:uid="{EFEBAB11-0D5D-47A9-A00F-2F00375388F1}"/>
    <cellStyle name="Notas 2 4 2 5 2 3" xfId="14507" xr:uid="{5B90DA81-6ABB-4157-9208-DB60A9DB6506}"/>
    <cellStyle name="Notas 2 4 2 5 2 3 2" xfId="29615" xr:uid="{2020DEAE-3CCE-413D-9862-84E2ADE7F02F}"/>
    <cellStyle name="Notas 2 4 2 5 2 4" xfId="21066" xr:uid="{E1CB4FCD-1BDF-40A7-977A-8CD847A6C8A6}"/>
    <cellStyle name="Notas 2 4 2 5 3" xfId="9703" xr:uid="{A67EE8C1-3A53-436C-8023-2DB638DB69D0}"/>
    <cellStyle name="Notas 2 4 2 5 3 2" xfId="24811" xr:uid="{ED35D240-BAF2-4D7B-8075-4BC03D61A7BB}"/>
    <cellStyle name="Notas 2 4 2 5 4" xfId="14076" xr:uid="{3D5B11C2-98DB-4190-B06D-51D429BCA2D4}"/>
    <cellStyle name="Notas 2 4 2 5 4 2" xfId="29184" xr:uid="{E5E98806-9793-4302-BB7E-29CEB93827CE}"/>
    <cellStyle name="Notas 2 4 2 5 5" xfId="18429" xr:uid="{5D98724D-A0AE-4A0B-A2C4-FB278F783D99}"/>
    <cellStyle name="Notas 2 4 2 6" xfId="3627" xr:uid="{EF3B77B6-4BA6-4695-AE18-B64B64D5766B}"/>
    <cellStyle name="Notas 2 4 2 6 2" xfId="6264" xr:uid="{637E677F-8791-42FC-9496-386F92133BDF}"/>
    <cellStyle name="Notas 2 4 2 6 2 2" xfId="12575" xr:uid="{6882C637-753F-418B-94AC-AAE5CF7E36DE}"/>
    <cellStyle name="Notas 2 4 2 6 2 2 2" xfId="27683" xr:uid="{5E46C92D-71B8-4D9E-9385-026C09C32A9D}"/>
    <cellStyle name="Notas 2 4 2 6 2 3" xfId="14448" xr:uid="{E51F8172-ABEC-43CE-BAFA-86075784E39C}"/>
    <cellStyle name="Notas 2 4 2 6 2 3 2" xfId="29556" xr:uid="{B2AD17F2-26AA-40C0-B6CC-68EABB1914BF}"/>
    <cellStyle name="Notas 2 4 2 6 2 4" xfId="21372" xr:uid="{F07837A2-3817-458C-9BEE-F5F4CB5F4917}"/>
    <cellStyle name="Notas 2 4 2 6 3" xfId="10009" xr:uid="{348FF6C7-08CC-4813-AB5B-FA7FFD633636}"/>
    <cellStyle name="Notas 2 4 2 6 3 2" xfId="25117" xr:uid="{096BAA61-62F1-46C1-A6F6-1F53714F1E8E}"/>
    <cellStyle name="Notas 2 4 2 6 4" xfId="7676" xr:uid="{AC5648E9-44AD-4B69-8467-6AA965DA9F7E}"/>
    <cellStyle name="Notas 2 4 2 6 4 2" xfId="22784" xr:uid="{67C212F9-068B-4C8F-B28B-A5D012B17989}"/>
    <cellStyle name="Notas 2 4 2 6 5" xfId="18735" xr:uid="{448770E6-9B2E-4AE2-A70F-81F579DD2AB8}"/>
    <cellStyle name="Notas 2 4 2 7" xfId="3988" xr:uid="{EB725091-95BE-4951-BB8A-79E97BBF0167}"/>
    <cellStyle name="Notas 2 4 2 7 2" xfId="6625" xr:uid="{A6990AB4-0668-4B9B-951A-6884BDF9AC4B}"/>
    <cellStyle name="Notas 2 4 2 7 2 2" xfId="12936" xr:uid="{4445E48E-076B-42A6-8170-F6AD844DD388}"/>
    <cellStyle name="Notas 2 4 2 7 2 2 2" xfId="28044" xr:uid="{B7F5CC2A-5009-4468-BF20-0909FF9324A7}"/>
    <cellStyle name="Notas 2 4 2 7 2 3" xfId="16626" xr:uid="{A06D1DC6-69AE-455F-96C7-9B884ED9D0CC}"/>
    <cellStyle name="Notas 2 4 2 7 2 3 2" xfId="31734" xr:uid="{85F59821-B5A1-488C-9FBA-BAF8DED9EE13}"/>
    <cellStyle name="Notas 2 4 2 7 2 4" xfId="21733" xr:uid="{BB29D40A-984D-4689-904D-7324D7FBED0C}"/>
    <cellStyle name="Notas 2 4 2 7 3" xfId="10370" xr:uid="{29737B89-476B-4F2E-8B04-75D879895E98}"/>
    <cellStyle name="Notas 2 4 2 7 3 2" xfId="25478" xr:uid="{39FD680A-FECF-473A-B9F9-04DB60E232EA}"/>
    <cellStyle name="Notas 2 4 2 7 4" xfId="15088" xr:uid="{B5D94DD5-B781-48B7-83D9-F3FADBF3078A}"/>
    <cellStyle name="Notas 2 4 2 7 4 2" xfId="30196" xr:uid="{93571DA7-3B4E-492E-8179-D0C4C18A2404}"/>
    <cellStyle name="Notas 2 4 2 7 5" xfId="19096" xr:uid="{9E9C8466-902E-41FE-B8D8-905C0FC8F895}"/>
    <cellStyle name="Notas 2 4 2 8" xfId="4553" xr:uid="{F825520A-16D9-4EB1-BF69-B1F13448A6F1}"/>
    <cellStyle name="Notas 2 4 2 8 2" xfId="10935" xr:uid="{C60E2F12-4166-4AD2-BD71-6364C9996655}"/>
    <cellStyle name="Notas 2 4 2 8 2 2" xfId="26043" xr:uid="{8FB89110-B187-47D0-803A-00EEC0622E36}"/>
    <cellStyle name="Notas 2 4 2 8 3" xfId="13761" xr:uid="{A1E57685-DB04-4F96-9A01-45558C6219F2}"/>
    <cellStyle name="Notas 2 4 2 8 3 2" xfId="28869" xr:uid="{9246008A-8AD9-4CD3-8694-55892704A83C}"/>
    <cellStyle name="Notas 2 4 2 8 4" xfId="19661" xr:uid="{094B2744-08C1-4B8A-8588-27664A7B7292}"/>
    <cellStyle name="Notas 2 4 2 9" xfId="8417" xr:uid="{253AE7A0-7A5D-4C6C-8B6D-9F68444B1BBD}"/>
    <cellStyle name="Notas 2 4 2 9 2" xfId="23525" xr:uid="{3DEE6BB5-1B8B-4DA5-97BC-DC05110DAD26}"/>
    <cellStyle name="Notas 2 4 3" xfId="1901" xr:uid="{A2F15145-B516-4366-B328-040CC83B8B04}"/>
    <cellStyle name="Notas 2 4 3 10" xfId="8402" xr:uid="{38F5ADB9-89CB-4CF8-B4E3-803487A568F8}"/>
    <cellStyle name="Notas 2 4 3 10 2" xfId="23510" xr:uid="{9D82CF59-81A8-45A0-B0D9-E5F472DC6698}"/>
    <cellStyle name="Notas 2 4 3 11" xfId="15017" xr:uid="{0AEF3614-6DBA-4C0F-AAF7-2F43427CF85B}"/>
    <cellStyle name="Notas 2 4 3 11 2" xfId="30125" xr:uid="{EBD2AA3E-E6D7-475B-9DEB-EDD010146B48}"/>
    <cellStyle name="Notas 2 4 3 12" xfId="14037" xr:uid="{CFB2341C-1463-42D1-B0F2-84B5E8AB9A6F}"/>
    <cellStyle name="Notas 2 4 3 12 2" xfId="29145" xr:uid="{4F478CA1-40A0-449B-82CC-0279A3E71191}"/>
    <cellStyle name="Notas 2 4 3 13" xfId="17126" xr:uid="{39249C46-27A1-4528-8BAA-C083B8A4E33F}"/>
    <cellStyle name="Notas 2 4 3 2" xfId="2461" xr:uid="{EFE21AAA-4666-4809-B2F5-7EC03262074F}"/>
    <cellStyle name="Notas 2 4 3 2 2" xfId="5098" xr:uid="{83D02F44-F0CF-4812-83F4-450B895810CA}"/>
    <cellStyle name="Notas 2 4 3 2 2 2" xfId="11462" xr:uid="{52969395-8A61-4DD7-953D-67B32E6CCBF8}"/>
    <cellStyle name="Notas 2 4 3 2 2 2 2" xfId="26570" xr:uid="{5B3138B6-93C9-47E7-9835-6818DF2B79C9}"/>
    <cellStyle name="Notas 2 4 3 2 2 3" xfId="13534" xr:uid="{1202CB15-E28C-458F-A939-88B8E1ECA54B}"/>
    <cellStyle name="Notas 2 4 3 2 2 3 2" xfId="28642" xr:uid="{0E362B38-C240-4049-B17A-C622DC7818C3}"/>
    <cellStyle name="Notas 2 4 3 2 2 4" xfId="20206" xr:uid="{88845C5A-7D85-4B5F-899A-1C8F8AC7594B}"/>
    <cellStyle name="Notas 2 4 3 2 3" xfId="8928" xr:uid="{1115918A-55A9-4C68-B806-68CE64C38881}"/>
    <cellStyle name="Notas 2 4 3 2 3 2" xfId="24036" xr:uid="{FCC38AE9-D751-4183-8591-736E0E5798FD}"/>
    <cellStyle name="Notas 2 4 3 2 4" xfId="7809" xr:uid="{F8DC3B8F-DE33-4B9F-8F90-088610115374}"/>
    <cellStyle name="Notas 2 4 3 2 4 2" xfId="22917" xr:uid="{127E25E9-8262-4512-86E7-8152000CFC61}"/>
    <cellStyle name="Notas 2 4 3 2 5" xfId="7280" xr:uid="{FEFB48E2-0401-4076-A7DB-D4E861CC2965}"/>
    <cellStyle name="Notas 2 4 3 2 5 2" xfId="22388" xr:uid="{B40E4022-09CA-40AE-BB51-709B029DE96F}"/>
    <cellStyle name="Notas 2 4 3 2 6" xfId="17635" xr:uid="{29995BBC-BB4A-4717-B7E2-8844E6A97B39}"/>
    <cellStyle name="Notas 2 4 3 3" xfId="2677" xr:uid="{12FAA9AA-0E50-4056-9DDE-EEA1F19124E1}"/>
    <cellStyle name="Notas 2 4 3 3 2" xfId="5314" xr:uid="{8AE3EA1C-3840-4880-A897-9EDF9D350654}"/>
    <cellStyle name="Notas 2 4 3 3 2 2" xfId="8719" xr:uid="{4959FA72-164E-40C5-9F6F-98A1032B9296}"/>
    <cellStyle name="Notas 2 4 3 3 2 2 2" xfId="23827" xr:uid="{33368195-3B92-464A-8FE9-C021886B8DC8}"/>
    <cellStyle name="Notas 2 4 3 3 2 3" xfId="20422" xr:uid="{9C663654-8F8D-4DCF-AE3A-BB06F8F19AEA}"/>
    <cellStyle name="Notas 2 4 3 3 3" xfId="7765" xr:uid="{61E69A3D-3584-4951-B28E-9839AB64A56F}"/>
    <cellStyle name="Notas 2 4 3 3 3 2" xfId="22873" xr:uid="{867A84CB-44F4-4EB0-AFEC-0BA6B886E6D9}"/>
    <cellStyle name="Notas 2 4 3 3 4" xfId="17785" xr:uid="{CD61328A-6C88-4611-8613-9F78699FE102}"/>
    <cellStyle name="Notas 2 4 3 4" xfId="2980" xr:uid="{A75E3D3F-4DC1-4A66-8914-7C0A8229C7DF}"/>
    <cellStyle name="Notas 2 4 3 4 2" xfId="5617" xr:uid="{0E6C1314-880B-4501-8AEB-BECC7F6B80DA}"/>
    <cellStyle name="Notas 2 4 3 4 2 2" xfId="11928" xr:uid="{314E4417-17CE-40DA-966D-80A76D9C9D76}"/>
    <cellStyle name="Notas 2 4 3 4 2 2 2" xfId="27036" xr:uid="{1BB428D4-EAA8-4182-B6B4-7099A2A2015A}"/>
    <cellStyle name="Notas 2 4 3 4 2 3" xfId="14257" xr:uid="{F7C7F92D-AAAE-4339-8B7E-1B8DC717B6B5}"/>
    <cellStyle name="Notas 2 4 3 4 2 3 2" xfId="29365" xr:uid="{82AF0E00-326E-47EF-A098-46D52790EE63}"/>
    <cellStyle name="Notas 2 4 3 4 2 4" xfId="20725" xr:uid="{7F079000-8A2E-407A-9282-C533EF039C6C}"/>
    <cellStyle name="Notas 2 4 3 4 3" xfId="9362" xr:uid="{04212736-8F18-41FA-B904-73AFE7322DCF}"/>
    <cellStyle name="Notas 2 4 3 4 3 2" xfId="24470" xr:uid="{4F24AA6E-FC6D-406F-A6AD-BE1F33300B06}"/>
    <cellStyle name="Notas 2 4 3 4 4" xfId="11787" xr:uid="{A88B61BB-ABAF-44D1-8E16-A6AA081B2C32}"/>
    <cellStyle name="Notas 2 4 3 4 4 2" xfId="26895" xr:uid="{AE16894C-C555-440B-BD06-2EA4789D6C31}"/>
    <cellStyle name="Notas 2 4 3 4 5" xfId="18088" xr:uid="{1E2F1642-CDEC-4404-9A5B-21705C2E762F}"/>
    <cellStyle name="Notas 2 4 3 5" xfId="3306" xr:uid="{FA3DFE3E-4620-4BFE-A703-0CBF3DAA92D4}"/>
    <cellStyle name="Notas 2 4 3 5 2" xfId="5943" xr:uid="{F3915B9D-85BB-4795-85BF-661F2392BE85}"/>
    <cellStyle name="Notas 2 4 3 5 2 2" xfId="12254" xr:uid="{088D5A82-6246-437B-A899-9DD660D77E8E}"/>
    <cellStyle name="Notas 2 4 3 5 2 2 2" xfId="27362" xr:uid="{353FBCB4-5F4E-4759-9EB8-E23B9ABF4262}"/>
    <cellStyle name="Notas 2 4 3 5 2 3" xfId="13906" xr:uid="{C52BA045-D60E-414A-BC20-12A995B23108}"/>
    <cellStyle name="Notas 2 4 3 5 2 3 2" xfId="29014" xr:uid="{954FEF14-F343-4D62-B652-402AF55B195F}"/>
    <cellStyle name="Notas 2 4 3 5 2 4" xfId="21051" xr:uid="{4B40A78F-1324-4835-9487-48349F61B132}"/>
    <cellStyle name="Notas 2 4 3 5 3" xfId="9688" xr:uid="{EE76AE10-D24D-4572-8C7D-16BEAF303A66}"/>
    <cellStyle name="Notas 2 4 3 5 3 2" xfId="24796" xr:uid="{53A65AD6-4D5C-4B90-959E-3F26E943BDC3}"/>
    <cellStyle name="Notas 2 4 3 5 4" xfId="15883" xr:uid="{DBEE31CB-9198-47EE-91AD-754321DF8276}"/>
    <cellStyle name="Notas 2 4 3 5 4 2" xfId="30991" xr:uid="{172BB07C-3D57-485A-A94C-FC35153F3AF2}"/>
    <cellStyle name="Notas 2 4 3 5 5" xfId="18414" xr:uid="{1397E832-D4D8-450F-92AD-1329BDA0E651}"/>
    <cellStyle name="Notas 2 4 3 6" xfId="3612" xr:uid="{0C8F2DC6-4FC0-4B40-9119-F99F40B73A11}"/>
    <cellStyle name="Notas 2 4 3 6 2" xfId="6249" xr:uid="{02CE0590-5FD8-4641-B00D-39D87B7C1347}"/>
    <cellStyle name="Notas 2 4 3 6 2 2" xfId="12560" xr:uid="{A0796E27-A7F4-4552-A88B-FFEF48CD445F}"/>
    <cellStyle name="Notas 2 4 3 6 2 2 2" xfId="27668" xr:uid="{FB187CCE-60DC-4685-8293-5D28E3637CC2}"/>
    <cellStyle name="Notas 2 4 3 6 2 3" xfId="16390" xr:uid="{C561D2B0-889C-43EA-AC2E-482B966632BB}"/>
    <cellStyle name="Notas 2 4 3 6 2 3 2" xfId="31498" xr:uid="{4A13BE6B-FDB5-4F37-BF09-689E74C6D263}"/>
    <cellStyle name="Notas 2 4 3 6 2 4" xfId="21357" xr:uid="{0E4D3B7C-25D3-4A2E-A98E-576071A08D90}"/>
    <cellStyle name="Notas 2 4 3 6 3" xfId="9994" xr:uid="{89AD12B1-0FB7-48E5-AA54-1C847D4C2FD8}"/>
    <cellStyle name="Notas 2 4 3 6 3 2" xfId="25102" xr:uid="{C92EE88B-3A6C-4349-BF7C-F0C9EBB096C2}"/>
    <cellStyle name="Notas 2 4 3 6 4" xfId="7632" xr:uid="{43C1FA2A-AF25-43E2-A156-93AE2590D0B4}"/>
    <cellStyle name="Notas 2 4 3 6 4 2" xfId="22740" xr:uid="{91BE7132-8419-40AE-A3A0-1AC2E7A61837}"/>
    <cellStyle name="Notas 2 4 3 6 5" xfId="18720" xr:uid="{4361A072-CB93-43C7-9EB1-380D4686CE91}"/>
    <cellStyle name="Notas 2 4 3 7" xfId="3973" xr:uid="{D24614F5-F9C8-446B-B532-7303F4731130}"/>
    <cellStyle name="Notas 2 4 3 7 2" xfId="6610" xr:uid="{72C919C8-6556-424C-8DE9-746FEF577CD9}"/>
    <cellStyle name="Notas 2 4 3 7 2 2" xfId="12921" xr:uid="{FB727485-6B60-4373-A893-ADEC5708DB75}"/>
    <cellStyle name="Notas 2 4 3 7 2 2 2" xfId="28029" xr:uid="{47B79DD3-C9AA-4386-BE0C-742AFD2FFB02}"/>
    <cellStyle name="Notas 2 4 3 7 2 3" xfId="16611" xr:uid="{C85D0760-1EB2-4CF6-ADD5-33C63CA80CC6}"/>
    <cellStyle name="Notas 2 4 3 7 2 3 2" xfId="31719" xr:uid="{CA8A913A-7942-4146-9D3C-E1F8FC94EF0B}"/>
    <cellStyle name="Notas 2 4 3 7 2 4" xfId="21718" xr:uid="{80876FC5-82C9-478F-A8F0-B62DFD7B6BB9}"/>
    <cellStyle name="Notas 2 4 3 7 3" xfId="10355" xr:uid="{C9BC8733-AEE2-4AD8-A0E8-901E41B4484F}"/>
    <cellStyle name="Notas 2 4 3 7 3 2" xfId="25463" xr:uid="{CA84A409-1451-48C4-AD6C-458ACD7EBE49}"/>
    <cellStyle name="Notas 2 4 3 7 4" xfId="7932" xr:uid="{C94EE3F0-ED71-4FEA-B55E-1481DAD809D7}"/>
    <cellStyle name="Notas 2 4 3 7 4 2" xfId="23040" xr:uid="{E696730F-7AB3-43DB-AE2E-10F56BEA7993}"/>
    <cellStyle name="Notas 2 4 3 7 5" xfId="19081" xr:uid="{4A2143F2-05A1-426B-854C-1780245159B7}"/>
    <cellStyle name="Notas 2 4 3 8" xfId="4305" xr:uid="{51BEC2F7-3832-4155-9383-C763F6D24863}"/>
    <cellStyle name="Notas 2 4 3 8 2" xfId="6942" xr:uid="{06033831-F7C1-4856-B5B4-1E72CE39ADB4}"/>
    <cellStyle name="Notas 2 4 3 8 2 2" xfId="13253" xr:uid="{68C5540F-B710-49FA-BF15-27F56FDF10B6}"/>
    <cellStyle name="Notas 2 4 3 8 2 2 2" xfId="28361" xr:uid="{F5F9BF14-BE31-4734-8F4B-D59F33EF7D37}"/>
    <cellStyle name="Notas 2 4 3 8 2 3" xfId="16917" xr:uid="{9965E9E2-7975-4242-98D4-99876D2EB7E5}"/>
    <cellStyle name="Notas 2 4 3 8 2 3 2" xfId="32025" xr:uid="{CCECB6DE-459C-4071-8D8D-B8A03F27E15A}"/>
    <cellStyle name="Notas 2 4 3 8 2 4" xfId="22050" xr:uid="{8055A129-452B-4BC7-B057-943DDCE0BEA6}"/>
    <cellStyle name="Notas 2 4 3 8 3" xfId="10687" xr:uid="{1DA5995A-C859-42CD-8FB7-EC113DF06F35}"/>
    <cellStyle name="Notas 2 4 3 8 3 2" xfId="25795" xr:uid="{A4BC805F-D7BA-419A-937C-AA79CA53DF3D}"/>
    <cellStyle name="Notas 2 4 3 8 4" xfId="15957" xr:uid="{C1A33E17-BABB-4723-9AF0-B9BE724A2A9E}"/>
    <cellStyle name="Notas 2 4 3 8 4 2" xfId="31065" xr:uid="{10063D15-15A7-4871-ADC1-BCEEBBC58A7A}"/>
    <cellStyle name="Notas 2 4 3 8 5" xfId="19413" xr:uid="{DF07E325-EBC8-4171-A86B-8950C3C9932C}"/>
    <cellStyle name="Notas 2 4 3 9" xfId="4538" xr:uid="{720F4925-FC44-487E-8974-42131986B377}"/>
    <cellStyle name="Notas 2 4 3 9 2" xfId="10920" xr:uid="{0E6C4F51-1D8F-435C-A059-7FBF78135861}"/>
    <cellStyle name="Notas 2 4 3 9 2 2" xfId="26028" xr:uid="{247536A2-F949-46FD-954E-7CC269470E0B}"/>
    <cellStyle name="Notas 2 4 3 9 3" xfId="9195" xr:uid="{799CD171-C736-4B94-BABE-CFDF657C5A21}"/>
    <cellStyle name="Notas 2 4 3 9 3 2" xfId="24303" xr:uid="{FEA226F7-C0B8-45F7-9627-439490357145}"/>
    <cellStyle name="Notas 2 4 3 9 4" xfId="19646" xr:uid="{6AE72554-84F4-4951-BF29-FDAEB4E89FAD}"/>
    <cellStyle name="Notas 2 4 4" xfId="2111" xr:uid="{63A87824-0479-4566-9201-03F4E1E90655}"/>
    <cellStyle name="Notas 2 4 4 10" xfId="8609" xr:uid="{C1842F3E-4945-4171-B77C-09CA14377FEE}"/>
    <cellStyle name="Notas 2 4 4 10 2" xfId="23717" xr:uid="{55ED7FF7-F092-4280-AD2D-11113A1F8570}"/>
    <cellStyle name="Notas 2 4 4 11" xfId="15090" xr:uid="{72857627-9A0D-4816-975D-5628A053F286}"/>
    <cellStyle name="Notas 2 4 4 11 2" xfId="30198" xr:uid="{A80B6E1F-810B-447A-BA75-BEFE84CD96E9}"/>
    <cellStyle name="Notas 2 4 4 12" xfId="14114" xr:uid="{37A42F82-155C-4518-8DCB-3CF529B71D8F}"/>
    <cellStyle name="Notas 2 4 4 12 2" xfId="29222" xr:uid="{B429D166-81E7-4BB8-B166-6EE7194A8D8A}"/>
    <cellStyle name="Notas 2 4 4 13" xfId="17336" xr:uid="{7594FD72-EC5F-417F-A9B2-E8C43EE02371}"/>
    <cellStyle name="Notas 2 4 4 2" xfId="2601" xr:uid="{D8D67A01-7933-4ADC-B86D-C181F9A9AEA2}"/>
    <cellStyle name="Notas 2 4 4 2 2" xfId="5238" xr:uid="{9DF1B05C-49A2-4C70-B2D1-FD184472224C}"/>
    <cellStyle name="Notas 2 4 4 2 2 2" xfId="11602" xr:uid="{D91DCD91-1F68-452C-9C6F-062428677EB6}"/>
    <cellStyle name="Notas 2 4 4 2 2 2 2" xfId="26710" xr:uid="{174A14B6-42B9-42E9-A662-52BF504D09A0}"/>
    <cellStyle name="Notas 2 4 4 2 2 3" xfId="14674" xr:uid="{8092C356-902E-416C-BFB7-D4D358F2EAE5}"/>
    <cellStyle name="Notas 2 4 4 2 2 3 2" xfId="29782" xr:uid="{838EE68E-74E9-4C3E-8944-E80E9A98424C}"/>
    <cellStyle name="Notas 2 4 4 2 2 4" xfId="20346" xr:uid="{F2DF72B9-AD13-4589-B16C-04E464DF501C}"/>
    <cellStyle name="Notas 2 4 4 2 3" xfId="9068" xr:uid="{EE06EDA7-71FF-4886-91B8-3BF17DD421A8}"/>
    <cellStyle name="Notas 2 4 4 2 3 2" xfId="24176" xr:uid="{91163872-F631-4411-A237-6F2931643062}"/>
    <cellStyle name="Notas 2 4 4 2 4" xfId="11218" xr:uid="{9688841A-EE54-48D5-AB87-ABD085525C0A}"/>
    <cellStyle name="Notas 2 4 4 2 4 2" xfId="26326" xr:uid="{07A891A5-ED65-4963-A6B8-D8DD2CB50DBF}"/>
    <cellStyle name="Notas 2 4 4 2 5" xfId="15969" xr:uid="{35D687D5-2FC6-443C-A2A3-4FD1A9BF5BCD}"/>
    <cellStyle name="Notas 2 4 4 2 5 2" xfId="31077" xr:uid="{ACB26787-FD77-446B-B987-F7B814F2DECA}"/>
    <cellStyle name="Notas 2 4 4 2 6" xfId="17709" xr:uid="{EBBC72B1-BF38-4DA9-8AFF-75C7CEBCDFDF}"/>
    <cellStyle name="Notas 2 4 4 3" xfId="2866" xr:uid="{838CED28-3426-4F7A-93F9-17E76F476922}"/>
    <cellStyle name="Notas 2 4 4 3 2" xfId="5503" xr:uid="{A96ECAC1-E26B-4FE7-A4DB-BE0A626F7009}"/>
    <cellStyle name="Notas 2 4 4 3 2 2" xfId="7996" xr:uid="{FAE87606-DBEF-4387-86E7-35D8097BD82C}"/>
    <cellStyle name="Notas 2 4 4 3 2 2 2" xfId="23104" xr:uid="{F1B98909-AD9D-4D27-86E6-2DB1B2685FF8}"/>
    <cellStyle name="Notas 2 4 4 3 2 3" xfId="20611" xr:uid="{05ADDF19-9DB3-4064-9996-102267B1C79D}"/>
    <cellStyle name="Notas 2 4 4 3 3" xfId="7157" xr:uid="{6B0B0294-F8F7-4E54-B190-A78476C5C507}"/>
    <cellStyle name="Notas 2 4 4 3 3 2" xfId="22265" xr:uid="{8DA36610-3C8B-429B-9446-4D2231E9B0E8}"/>
    <cellStyle name="Notas 2 4 4 3 4" xfId="17974" xr:uid="{60C4C5BB-5D42-461F-B6E0-A184D4D09171}"/>
    <cellStyle name="Notas 2 4 4 4" xfId="3169" xr:uid="{3F25D6A1-35FD-4F8E-80A1-1AF6FC033F32}"/>
    <cellStyle name="Notas 2 4 4 4 2" xfId="5806" xr:uid="{827C2FD9-C7BE-4EF7-BA0E-AF8E824A0963}"/>
    <cellStyle name="Notas 2 4 4 4 2 2" xfId="12117" xr:uid="{F73FD93C-5E11-4BD9-8053-1A718199DC68}"/>
    <cellStyle name="Notas 2 4 4 4 2 2 2" xfId="27225" xr:uid="{F9452B31-9232-44D7-B1B7-621F5B475375}"/>
    <cellStyle name="Notas 2 4 4 4 2 3" xfId="7245" xr:uid="{8DFDB867-81E8-4177-8E77-6B6387A33B28}"/>
    <cellStyle name="Notas 2 4 4 4 2 3 2" xfId="22353" xr:uid="{32C22CA7-9B6C-4006-A6BC-33EEF7217348}"/>
    <cellStyle name="Notas 2 4 4 4 2 4" xfId="20914" xr:uid="{CC2F3BFC-3284-4ECC-A31C-B267C15B0D60}"/>
    <cellStyle name="Notas 2 4 4 4 3" xfId="9551" xr:uid="{01D6C5B4-4861-4CA6-B766-0F51555B6E8E}"/>
    <cellStyle name="Notas 2 4 4 4 3 2" xfId="24659" xr:uid="{7D77B028-C7A5-4C35-838F-FADB22148E63}"/>
    <cellStyle name="Notas 2 4 4 4 4" xfId="16526" xr:uid="{0FC98854-EE67-4F02-9E4E-3CE719B5D667}"/>
    <cellStyle name="Notas 2 4 4 4 4 2" xfId="31634" xr:uid="{0230041E-744C-44E1-9869-0C0F5D2D298F}"/>
    <cellStyle name="Notas 2 4 4 4 5" xfId="18277" xr:uid="{C47BE694-BE77-463E-AF3A-B65D7556110F}"/>
    <cellStyle name="Notas 2 4 4 5" xfId="3495" xr:uid="{488095FA-20AD-4BBE-B1FA-9069739720A9}"/>
    <cellStyle name="Notas 2 4 4 5 2" xfId="6132" xr:uid="{18C0B68C-AD90-4A87-8A9E-DB27ADE56747}"/>
    <cellStyle name="Notas 2 4 4 5 2 2" xfId="12443" xr:uid="{632012C6-8739-4A31-9308-950B4AC2799B}"/>
    <cellStyle name="Notas 2 4 4 5 2 2 2" xfId="27551" xr:uid="{9EA2AE25-6555-4F7D-9DC2-BB7AB57792ED}"/>
    <cellStyle name="Notas 2 4 4 5 2 3" xfId="13866" xr:uid="{88312F7F-5CAD-49B6-BD80-5362391BC2A7}"/>
    <cellStyle name="Notas 2 4 4 5 2 3 2" xfId="28974" xr:uid="{8BD1501E-714A-44FF-B385-1EF6351F6C38}"/>
    <cellStyle name="Notas 2 4 4 5 2 4" xfId="21240" xr:uid="{0C84E41E-666C-43C0-B096-67AFB84083E2}"/>
    <cellStyle name="Notas 2 4 4 5 3" xfId="9877" xr:uid="{4158E528-1B4F-488F-B73D-140FF950B169}"/>
    <cellStyle name="Notas 2 4 4 5 3 2" xfId="24985" xr:uid="{F137361E-ED1C-4CE2-97EB-89FAF6CCBE5A}"/>
    <cellStyle name="Notas 2 4 4 5 4" xfId="16378" xr:uid="{C0174639-622A-476B-BE4B-DF9ABE31FCE5}"/>
    <cellStyle name="Notas 2 4 4 5 4 2" xfId="31486" xr:uid="{A7AEC9C8-6260-4DEB-949D-7EB69CC28B44}"/>
    <cellStyle name="Notas 2 4 4 5 5" xfId="18603" xr:uid="{D0CD5491-EC26-404D-BB9E-67749E5AA220}"/>
    <cellStyle name="Notas 2 4 4 6" xfId="3801" xr:uid="{DC7ACE56-3CA6-49F3-8F94-86101921E482}"/>
    <cellStyle name="Notas 2 4 4 6 2" xfId="6438" xr:uid="{B5BB04E6-A0F8-4583-A62B-2BD225C3BBDE}"/>
    <cellStyle name="Notas 2 4 4 6 2 2" xfId="12749" xr:uid="{340B98A7-BDF2-459B-83D1-CCE29480CCAF}"/>
    <cellStyle name="Notas 2 4 4 6 2 2 2" xfId="27857" xr:uid="{55080BB7-BD65-4471-8269-9143FB03BCF4}"/>
    <cellStyle name="Notas 2 4 4 6 2 3" xfId="14029" xr:uid="{447966D6-1CE5-4342-AE04-EDA1DB5A8591}"/>
    <cellStyle name="Notas 2 4 4 6 2 3 2" xfId="29137" xr:uid="{C6665D14-F5CC-4A40-9ADC-8F7D7EC9BE2F}"/>
    <cellStyle name="Notas 2 4 4 6 2 4" xfId="21546" xr:uid="{EFA4833F-3BD7-49AF-BF17-C5FA1772D37C}"/>
    <cellStyle name="Notas 2 4 4 6 3" xfId="10183" xr:uid="{F51B3A2F-082D-46EB-970A-472736C6C87B}"/>
    <cellStyle name="Notas 2 4 4 6 3 2" xfId="25291" xr:uid="{4E415825-382C-43EA-90B7-96CA68F4C9A1}"/>
    <cellStyle name="Notas 2 4 4 6 4" xfId="14117" xr:uid="{D2D098C7-C9C0-46D8-955C-D46FAF31A51E}"/>
    <cellStyle name="Notas 2 4 4 6 4 2" xfId="29225" xr:uid="{E8613099-567B-4AA1-8929-3B3108C5A479}"/>
    <cellStyle name="Notas 2 4 4 6 5" xfId="18909" xr:uid="{FA929F6C-80E3-444F-BB98-88CF91A7B60F}"/>
    <cellStyle name="Notas 2 4 4 7" xfId="4183" xr:uid="{86444FBB-7690-4A5F-BF5E-6ED7D0F4E65E}"/>
    <cellStyle name="Notas 2 4 4 7 2" xfId="6820" xr:uid="{AA450AC8-AE83-41E6-B1D7-E06B7A51A4B4}"/>
    <cellStyle name="Notas 2 4 4 7 2 2" xfId="13131" xr:uid="{EC77815D-0AF4-4D0E-BC4E-2124A5DCB8FE}"/>
    <cellStyle name="Notas 2 4 4 7 2 2 2" xfId="28239" xr:uid="{B83517C5-07A7-439C-936A-D5274B1CCB5E}"/>
    <cellStyle name="Notas 2 4 4 7 2 3" xfId="16800" xr:uid="{59607434-E4ED-416F-8A92-C0BC300562D3}"/>
    <cellStyle name="Notas 2 4 4 7 2 3 2" xfId="31908" xr:uid="{8E828938-71C9-4849-AB95-455DE53EEE16}"/>
    <cellStyle name="Notas 2 4 4 7 2 4" xfId="21928" xr:uid="{569B2EB8-F99D-4F1C-B460-0EDA0E4F0BC3}"/>
    <cellStyle name="Notas 2 4 4 7 3" xfId="10565" xr:uid="{F5ADA78A-50C3-4AA3-B897-B6B85A9261E9}"/>
    <cellStyle name="Notas 2 4 4 7 3 2" xfId="25673" xr:uid="{AEBCF995-497E-4923-9AE6-09B86CD56F21}"/>
    <cellStyle name="Notas 2 4 4 7 4" xfId="13615" xr:uid="{51DF2E1B-EDCF-46C3-B9A5-CF78A6E694EB}"/>
    <cellStyle name="Notas 2 4 4 7 4 2" xfId="28723" xr:uid="{6BBDFB7C-1E7C-42ED-80BB-127284F758D5}"/>
    <cellStyle name="Notas 2 4 4 7 5" xfId="19291" xr:uid="{29E50A96-7774-46B3-9879-163925DB70C2}"/>
    <cellStyle name="Notas 2 4 4 8" xfId="4390" xr:uid="{36A80B4F-F8BE-4ACC-AF8D-C9C88C9FF45F}"/>
    <cellStyle name="Notas 2 4 4 8 2" xfId="7027" xr:uid="{63CB7B76-A376-4397-B97C-EAF94DC3AE44}"/>
    <cellStyle name="Notas 2 4 4 8 2 2" xfId="13338" xr:uid="{EB9AAABD-C64A-4BE7-9E0B-33B3BB63FD18}"/>
    <cellStyle name="Notas 2 4 4 8 2 2 2" xfId="28446" xr:uid="{818447E8-8861-4B5E-AF23-755D363308CD}"/>
    <cellStyle name="Notas 2 4 4 8 2 3" xfId="17002" xr:uid="{E805338B-784F-4DD7-91CE-52308707F86D}"/>
    <cellStyle name="Notas 2 4 4 8 2 3 2" xfId="32110" xr:uid="{F41006EE-B909-426E-B520-7D5E6FF23A68}"/>
    <cellStyle name="Notas 2 4 4 8 2 4" xfId="22135" xr:uid="{EAE47D4E-6431-4500-A38B-1779D8EF4F13}"/>
    <cellStyle name="Notas 2 4 4 8 3" xfId="10772" xr:uid="{8F45794D-21B3-457B-A8C2-DE99D74DAD25}"/>
    <cellStyle name="Notas 2 4 4 8 3 2" xfId="25880" xr:uid="{49E09D29-D9AA-4632-AAF6-07501EDD63F4}"/>
    <cellStyle name="Notas 2 4 4 8 4" xfId="7335" xr:uid="{5A042A48-D689-434B-B9DD-774E3963807C}"/>
    <cellStyle name="Notas 2 4 4 8 4 2" xfId="22443" xr:uid="{2A45AA8A-9ABE-4F7D-BC6D-D4208388129A}"/>
    <cellStyle name="Notas 2 4 4 8 5" xfId="19498" xr:uid="{00E19BBD-8FA7-4601-B1CF-941C38D9155A}"/>
    <cellStyle name="Notas 2 4 4 9" xfId="4748" xr:uid="{8005966B-EE6D-4841-BA8E-1313C04D8D4C}"/>
    <cellStyle name="Notas 2 4 4 9 2" xfId="11130" xr:uid="{811364C5-E40A-40F7-9462-970431271746}"/>
    <cellStyle name="Notas 2 4 4 9 2 2" xfId="26238" xr:uid="{273A4BD3-8B4F-4533-8CA5-69245CFE774A}"/>
    <cellStyle name="Notas 2 4 4 9 3" xfId="13591" xr:uid="{939849D1-7571-41B0-9ECF-462024E0D7EA}"/>
    <cellStyle name="Notas 2 4 4 9 3 2" xfId="28699" xr:uid="{2039792A-40D9-4BBF-B82B-14A6C39B123E}"/>
    <cellStyle name="Notas 2 4 4 9 4" xfId="19856" xr:uid="{0DF13048-C664-423F-8B2E-E7240952935B}"/>
    <cellStyle name="Notas 2 4 5" xfId="2013" xr:uid="{737EDAFE-BE16-401D-AACF-78733C986BCA}"/>
    <cellStyle name="Notas 2 4 5 10" xfId="13664" xr:uid="{CD141671-47E2-4904-9892-0121CECAABA6}"/>
    <cellStyle name="Notas 2 4 5 10 2" xfId="28772" xr:uid="{7A633D3B-D9C7-4955-A2D1-A1A6DF67D329}"/>
    <cellStyle name="Notas 2 4 5 11" xfId="7872" xr:uid="{2069D77A-FDAA-4C80-B442-92FF3C72806F}"/>
    <cellStyle name="Notas 2 4 5 11 2" xfId="22980" xr:uid="{34C3746E-98EC-4328-A15C-00532F5C6EAC}"/>
    <cellStyle name="Notas 2 4 5 12" xfId="17238" xr:uid="{6C9D3F43-77AD-46C3-AB61-F16E8173A808}"/>
    <cellStyle name="Notas 2 4 5 2" xfId="2775" xr:uid="{675C2914-402D-446C-B568-D9088817927D}"/>
    <cellStyle name="Notas 2 4 5 2 2" xfId="5412" xr:uid="{472D94B4-3F57-4271-8789-CEC3C67E9EDA}"/>
    <cellStyle name="Notas 2 4 5 2 2 2" xfId="13354" xr:uid="{7A1F9CF9-92AF-46DA-A0BD-2BF849469548}"/>
    <cellStyle name="Notas 2 4 5 2 2 2 2" xfId="28462" xr:uid="{C62A5B7F-1758-4272-9B52-B097E133745A}"/>
    <cellStyle name="Notas 2 4 5 2 2 3" xfId="20520" xr:uid="{28E2F492-9A3A-4159-BED2-6C80D3020850}"/>
    <cellStyle name="Notas 2 4 5 2 3" xfId="16282" xr:uid="{3C6F6486-7B0B-464C-9B8D-E6DA36E0D44E}"/>
    <cellStyle name="Notas 2 4 5 2 3 2" xfId="31390" xr:uid="{6F040163-5839-4D95-8D0A-24D1BEC11D74}"/>
    <cellStyle name="Notas 2 4 5 2 4" xfId="17883" xr:uid="{C15D49AC-BFB4-498D-BC06-75B378356549}"/>
    <cellStyle name="Notas 2 4 5 3" xfId="3078" xr:uid="{1E0D446B-D1CA-429D-B078-E9F0D8E364CB}"/>
    <cellStyle name="Notas 2 4 5 3 2" xfId="5715" xr:uid="{8C170D83-1C45-47FF-B35F-DF73458FFE6B}"/>
    <cellStyle name="Notas 2 4 5 3 2 2" xfId="12026" xr:uid="{9FC8748D-9AE9-4A6E-A119-4E84C18309B2}"/>
    <cellStyle name="Notas 2 4 5 3 2 2 2" xfId="27134" xr:uid="{1C9EF278-F997-4EC6-8D3E-8ABB9F80848D}"/>
    <cellStyle name="Notas 2 4 5 3 2 3" xfId="16425" xr:uid="{64FC9589-09DD-4500-A4E4-FC3B1FC4FA0F}"/>
    <cellStyle name="Notas 2 4 5 3 2 3 2" xfId="31533" xr:uid="{55FE80CE-EFD8-4EE2-BCC3-B016E48D48D7}"/>
    <cellStyle name="Notas 2 4 5 3 2 4" xfId="20823" xr:uid="{18CDE8DB-2C23-4A44-821D-188456709156}"/>
    <cellStyle name="Notas 2 4 5 3 3" xfId="9460" xr:uid="{251112EC-5351-48B5-ACFF-15FECC15019A}"/>
    <cellStyle name="Notas 2 4 5 3 3 2" xfId="24568" xr:uid="{596FC49A-0667-4E92-BF2A-56AD41142F6A}"/>
    <cellStyle name="Notas 2 4 5 3 4" xfId="7730" xr:uid="{2D509AD3-050A-43C3-9A04-22CF3F80976F}"/>
    <cellStyle name="Notas 2 4 5 3 4 2" xfId="22838" xr:uid="{309160B4-8FAC-4891-A980-6E5837B64EA5}"/>
    <cellStyle name="Notas 2 4 5 3 5" xfId="18186" xr:uid="{E1BA201D-BD54-4F60-86CE-61791B9EB68A}"/>
    <cellStyle name="Notas 2 4 5 4" xfId="3404" xr:uid="{64B71B4F-9B88-40AD-8422-55847EFF6BAF}"/>
    <cellStyle name="Notas 2 4 5 4 2" xfId="6041" xr:uid="{0803DB2B-8DAE-449A-9B79-5A34A0B2F60B}"/>
    <cellStyle name="Notas 2 4 5 4 2 2" xfId="12352" xr:uid="{599BE9AE-01B5-4362-BC9A-13A7D50DD3B1}"/>
    <cellStyle name="Notas 2 4 5 4 2 2 2" xfId="27460" xr:uid="{E707A8E0-C622-46D9-BD51-69A6AE3402D9}"/>
    <cellStyle name="Notas 2 4 5 4 2 3" xfId="13363" xr:uid="{52D6285D-F5C9-4E7D-87DB-D626DBB75235}"/>
    <cellStyle name="Notas 2 4 5 4 2 3 2" xfId="28471" xr:uid="{94CA28B4-65AA-48D1-B2D4-EF4A9EBD76C4}"/>
    <cellStyle name="Notas 2 4 5 4 2 4" xfId="21149" xr:uid="{5A702098-0788-4E81-9C86-E1BA08011D60}"/>
    <cellStyle name="Notas 2 4 5 4 3" xfId="9786" xr:uid="{6BA37D94-DFEE-4F40-923D-F14E4F87F184}"/>
    <cellStyle name="Notas 2 4 5 4 3 2" xfId="24894" xr:uid="{AF6D7AE4-8654-4CC0-B37D-6CE55C0C5C33}"/>
    <cellStyle name="Notas 2 4 5 4 4" xfId="15100" xr:uid="{4CD7C484-6ABD-4B18-AF90-1EF1CC1D4A5F}"/>
    <cellStyle name="Notas 2 4 5 4 4 2" xfId="30208" xr:uid="{736494A1-23D1-43C6-AB09-585A480E77A7}"/>
    <cellStyle name="Notas 2 4 5 4 5" xfId="18512" xr:uid="{22A44668-C52C-4BA8-B9A6-EFF097F8B64E}"/>
    <cellStyle name="Notas 2 4 5 5" xfId="3710" xr:uid="{165F1B1C-A76B-4DFA-9770-4BF5AF9E84D8}"/>
    <cellStyle name="Notas 2 4 5 5 2" xfId="6347" xr:uid="{A37A7C81-0F11-4761-B82D-F8A24EE885CC}"/>
    <cellStyle name="Notas 2 4 5 5 2 2" xfId="12658" xr:uid="{0B99EAC0-6BFE-454E-9B6C-2804D5413C83}"/>
    <cellStyle name="Notas 2 4 5 5 2 2 2" xfId="27766" xr:uid="{B9DFC4A5-B7F9-49D2-83C6-AC413804F51A}"/>
    <cellStyle name="Notas 2 4 5 5 2 3" xfId="7455" xr:uid="{0A4F2DF0-A060-43B0-8513-25EB2F8BAD1E}"/>
    <cellStyle name="Notas 2 4 5 5 2 3 2" xfId="22563" xr:uid="{57A57939-E912-437E-A8E7-141C425AF4E3}"/>
    <cellStyle name="Notas 2 4 5 5 2 4" xfId="21455" xr:uid="{B6DA74CD-DB10-44E4-A6A8-D525C1F75A09}"/>
    <cellStyle name="Notas 2 4 5 5 3" xfId="10092" xr:uid="{4347B277-FDF4-4126-8210-A2012F78637D}"/>
    <cellStyle name="Notas 2 4 5 5 3 2" xfId="25200" xr:uid="{C74734DD-3AC6-421F-9FAC-31CDD2A929F3}"/>
    <cellStyle name="Notas 2 4 5 5 4" xfId="16437" xr:uid="{D28DF87E-5D2E-4A74-92CC-D51030B1F15F}"/>
    <cellStyle name="Notas 2 4 5 5 4 2" xfId="31545" xr:uid="{09E4595E-2F8A-4B2B-8DE2-ACAEF70FA4D9}"/>
    <cellStyle name="Notas 2 4 5 5 5" xfId="18818" xr:uid="{8CCB5506-9D16-4F0F-9497-89602294BD72}"/>
    <cellStyle name="Notas 2 4 5 6" xfId="4085" xr:uid="{09AD74E2-9304-442C-9E10-EDE0DD73CA8D}"/>
    <cellStyle name="Notas 2 4 5 6 2" xfId="6722" xr:uid="{4B4CE461-73F4-4876-96CB-606F891A2FDD}"/>
    <cellStyle name="Notas 2 4 5 6 2 2" xfId="13033" xr:uid="{32DFB943-FBC9-4D94-8F5F-3309182B8871}"/>
    <cellStyle name="Notas 2 4 5 6 2 2 2" xfId="28141" xr:uid="{A700B224-2F26-464A-89AE-9621EFE9845D}"/>
    <cellStyle name="Notas 2 4 5 6 2 3" xfId="16709" xr:uid="{89271DEA-165A-44EF-9D97-F8B87887EA75}"/>
    <cellStyle name="Notas 2 4 5 6 2 3 2" xfId="31817" xr:uid="{A348B522-5FC0-489E-94F4-E266C264E71A}"/>
    <cellStyle name="Notas 2 4 5 6 2 4" xfId="21830" xr:uid="{CA32B92A-AA7F-4DC2-96C9-7D81D5C9DD89}"/>
    <cellStyle name="Notas 2 4 5 6 3" xfId="10467" xr:uid="{89FB9DDF-4EC6-4A23-9FC4-9DF2FEFED355}"/>
    <cellStyle name="Notas 2 4 5 6 3 2" xfId="25575" xr:uid="{FC71CAA1-628C-4027-8B59-49E65B9A802A}"/>
    <cellStyle name="Notas 2 4 5 6 4" xfId="7863" xr:uid="{A17968F2-102C-462F-8E1C-5DD1C8F64A43}"/>
    <cellStyle name="Notas 2 4 5 6 4 2" xfId="22971" xr:uid="{60E79B7C-837E-4432-9D01-77E875436F53}"/>
    <cellStyle name="Notas 2 4 5 6 5" xfId="19193" xr:uid="{3236604A-C7C8-4601-927D-24E8794F7659}"/>
    <cellStyle name="Notas 2 4 5 7" xfId="4367" xr:uid="{8ADE2949-101A-450C-92E1-67DD90D52670}"/>
    <cellStyle name="Notas 2 4 5 7 2" xfId="7004" xr:uid="{975ED2D1-6E90-4B08-AD44-823B5FFFC8CB}"/>
    <cellStyle name="Notas 2 4 5 7 2 2" xfId="13315" xr:uid="{DA267AD4-F210-49B7-84E8-B9C859041FFD}"/>
    <cellStyle name="Notas 2 4 5 7 2 2 2" xfId="28423" xr:uid="{1E091557-72F1-4925-9B53-50D820794EBF}"/>
    <cellStyle name="Notas 2 4 5 7 2 3" xfId="16979" xr:uid="{A42A01A4-0F46-46FA-A280-D6CC0FF75E41}"/>
    <cellStyle name="Notas 2 4 5 7 2 3 2" xfId="32087" xr:uid="{F281F1E3-5570-4258-9101-D65FD75A1CB4}"/>
    <cellStyle name="Notas 2 4 5 7 2 4" xfId="22112" xr:uid="{8937152B-6DA6-4DF0-B477-24241DE9DFAA}"/>
    <cellStyle name="Notas 2 4 5 7 3" xfId="10749" xr:uid="{055312E4-D7AA-48A9-8495-E88B5AB16043}"/>
    <cellStyle name="Notas 2 4 5 7 3 2" xfId="25857" xr:uid="{3AB7E655-D190-418C-B26A-E0D91B4CE30F}"/>
    <cellStyle name="Notas 2 4 5 7 4" xfId="13552" xr:uid="{67920AF7-2CCB-43D3-B599-7E953BC96CC7}"/>
    <cellStyle name="Notas 2 4 5 7 4 2" xfId="28660" xr:uid="{11A4BB39-AE0D-409E-A864-EEA0539BC083}"/>
    <cellStyle name="Notas 2 4 5 7 5" xfId="19475" xr:uid="{822F08D0-6FB4-4867-B953-8261DAE99B17}"/>
    <cellStyle name="Notas 2 4 5 8" xfId="4650" xr:uid="{1F7EA700-1039-43B4-85E3-B2A8C2C07AD0}"/>
    <cellStyle name="Notas 2 4 5 8 2" xfId="11032" xr:uid="{E958E78A-644D-4018-A4E6-EB911FA3A718}"/>
    <cellStyle name="Notas 2 4 5 8 2 2" xfId="26140" xr:uid="{FD9A549C-A5AB-4B9A-8456-05AA00C255A2}"/>
    <cellStyle name="Notas 2 4 5 8 3" xfId="15051" xr:uid="{AA8A9BE8-62F3-493B-8AE0-FA361FE3D86A}"/>
    <cellStyle name="Notas 2 4 5 8 3 2" xfId="30159" xr:uid="{3CA4541A-F927-4DA0-B8AC-1BA274FFAB9F}"/>
    <cellStyle name="Notas 2 4 5 8 4" xfId="19758" xr:uid="{B2004CEE-244A-4A14-87AC-A4225F133CDB}"/>
    <cellStyle name="Notas 2 4 5 9" xfId="8511" xr:uid="{67C1C0CA-4E0D-4C3B-958F-15416DFE9AAB}"/>
    <cellStyle name="Notas 2 4 5 9 2" xfId="23619" xr:uid="{E2F55612-6169-47BE-9791-2671EA8180C9}"/>
    <cellStyle name="Notas 20" xfId="1462" xr:uid="{00000000-0005-0000-0000-0000BA050000}"/>
    <cellStyle name="Notas 21" xfId="1463" xr:uid="{00000000-0005-0000-0000-0000BB050000}"/>
    <cellStyle name="Notas 22" xfId="1464" xr:uid="{00000000-0005-0000-0000-0000BC050000}"/>
    <cellStyle name="Notas 3" xfId="1465" xr:uid="{00000000-0005-0000-0000-0000BD050000}"/>
    <cellStyle name="Notas 3 2" xfId="1920" xr:uid="{6661D60A-CBC2-4EEB-B5FC-663FC49A2265}"/>
    <cellStyle name="Notas 3 2 10" xfId="13884" xr:uid="{FE21EF60-BB81-496C-979A-5EB224157272}"/>
    <cellStyle name="Notas 3 2 10 2" xfId="28992" xr:uid="{2E94E162-6EA5-4036-8B34-9EE16C3070A5}"/>
    <cellStyle name="Notas 3 2 11" xfId="13544" xr:uid="{C5A1CBDF-11D9-4A96-856F-011861DE43AD}"/>
    <cellStyle name="Notas 3 2 11 2" xfId="28652" xr:uid="{90F766C4-7DE1-42C1-BDFB-A19FA7450F95}"/>
    <cellStyle name="Notas 3 2 12" xfId="17145" xr:uid="{EF594007-23FD-4C49-9942-24D8F76A619B}"/>
    <cellStyle name="Notas 3 2 2" xfId="2480" xr:uid="{9F3A9F0E-CF67-4B12-936B-5FDABB0D2C73}"/>
    <cellStyle name="Notas 3 2 2 2" xfId="5117" xr:uid="{7B1F54CB-C767-4CC7-BD51-19C9A3C8BA66}"/>
    <cellStyle name="Notas 3 2 2 2 2" xfId="11481" xr:uid="{6E9976E1-D35D-408F-BC2B-FD4E59604EDA}"/>
    <cellStyle name="Notas 3 2 2 2 2 2" xfId="26589" xr:uid="{D2F8F19D-11B4-4B3C-B3E4-B509C88211B2}"/>
    <cellStyle name="Notas 3 2 2 2 3" xfId="14234" xr:uid="{8FCBFB8B-F390-4662-A165-CC0E3844D57F}"/>
    <cellStyle name="Notas 3 2 2 2 3 2" xfId="29342" xr:uid="{4C0B0FD8-1AED-4889-B189-A77833F3367C}"/>
    <cellStyle name="Notas 3 2 2 2 4" xfId="20225" xr:uid="{7D3BF4B0-5FE9-42D7-9004-C91EDE31BB12}"/>
    <cellStyle name="Notas 3 2 2 3" xfId="8947" xr:uid="{7CCD561E-CF1E-44F0-B31D-3A6646E7BDA1}"/>
    <cellStyle name="Notas 3 2 2 3 2" xfId="24055" xr:uid="{930214CC-86D4-490F-A5FA-CB8BE8DEFABD}"/>
    <cellStyle name="Notas 3 2 3" xfId="2696" xr:uid="{2AB814C5-B5B6-49A5-8CBF-C5931E7129E9}"/>
    <cellStyle name="Notas 3 2 3 2" xfId="5333" xr:uid="{ED134719-0748-41AE-8F3B-ECC979ACE390}"/>
    <cellStyle name="Notas 3 2 3 2 2" xfId="7219" xr:uid="{A83FB936-4776-489C-926E-4E54427D8126}"/>
    <cellStyle name="Notas 3 2 3 2 2 2" xfId="22327" xr:uid="{8D27D337-4DB1-43BE-9F34-CC8B0C61D698}"/>
    <cellStyle name="Notas 3 2 3 2 3" xfId="20441" xr:uid="{9935908D-8641-409C-8EB9-C14DE37204E7}"/>
    <cellStyle name="Notas 3 2 3 3" xfId="13438" xr:uid="{C1C1D4D0-1BBE-46B1-8222-26B742F4CFD2}"/>
    <cellStyle name="Notas 3 2 3 3 2" xfId="28546" xr:uid="{02393AD7-E6A8-4B33-B658-A24A402DE030}"/>
    <cellStyle name="Notas 3 2 3 4" xfId="17804" xr:uid="{E87E50A1-88FC-46E5-8BB3-65B0DF6BC977}"/>
    <cellStyle name="Notas 3 2 4" xfId="2999" xr:uid="{23DB49E3-C4BE-40AA-89C0-13C7EF0E6B3C}"/>
    <cellStyle name="Notas 3 2 4 2" xfId="5636" xr:uid="{DFEADAB6-BE25-4B9B-9A88-DD02131CEAC7}"/>
    <cellStyle name="Notas 3 2 4 2 2" xfId="11947" xr:uid="{86568E37-2C53-4F14-9E3E-1026404AE2A3}"/>
    <cellStyle name="Notas 3 2 4 2 2 2" xfId="27055" xr:uid="{176F5D67-D286-48DD-8E4D-8405BAD0A31B}"/>
    <cellStyle name="Notas 3 2 4 2 3" xfId="15406" xr:uid="{DBFDC251-F9F1-4B51-AE6B-177BA4A74A56}"/>
    <cellStyle name="Notas 3 2 4 2 3 2" xfId="30514" xr:uid="{39FBD044-5184-442D-AE82-01323F2AE867}"/>
    <cellStyle name="Notas 3 2 4 2 4" xfId="20744" xr:uid="{8E5FF280-3AE1-478B-B34B-7E1D37714F8D}"/>
    <cellStyle name="Notas 3 2 4 3" xfId="9381" xr:uid="{C6693B0F-5D21-43BB-9CAC-6A477A3D0BFC}"/>
    <cellStyle name="Notas 3 2 4 3 2" xfId="24489" xr:uid="{D1B97A9B-2416-42D9-8120-A3D177D3F7C4}"/>
    <cellStyle name="Notas 3 2 4 4" xfId="8710" xr:uid="{8FB03143-C49E-4626-AF53-7F3D263FA796}"/>
    <cellStyle name="Notas 3 2 4 4 2" xfId="23818" xr:uid="{9DBF40CE-2C64-4B6C-9B9F-33C340918943}"/>
    <cellStyle name="Notas 3 2 4 5" xfId="18107" xr:uid="{B751285F-4F20-4837-9C4F-C7905F472D92}"/>
    <cellStyle name="Notas 3 2 5" xfId="3325" xr:uid="{BAF7452B-DC67-47B8-9344-D7197030A949}"/>
    <cellStyle name="Notas 3 2 5 2" xfId="5962" xr:uid="{F3031BC5-773C-4C44-814E-54B67E393D6D}"/>
    <cellStyle name="Notas 3 2 5 2 2" xfId="12273" xr:uid="{65B562C5-57E9-4001-997B-073F046C4532}"/>
    <cellStyle name="Notas 3 2 5 2 2 2" xfId="27381" xr:uid="{533891ED-9C26-4453-B600-58EA978F6497}"/>
    <cellStyle name="Notas 3 2 5 2 3" xfId="16013" xr:uid="{DCCC539C-BE5D-40D6-A01D-9801D20511C0}"/>
    <cellStyle name="Notas 3 2 5 2 3 2" xfId="31121" xr:uid="{267A00D2-D439-4084-9333-6F4E5FB2AB90}"/>
    <cellStyle name="Notas 3 2 5 2 4" xfId="21070" xr:uid="{DFE8484E-2802-4C39-BCCC-E68FBF8B697A}"/>
    <cellStyle name="Notas 3 2 5 3" xfId="9707" xr:uid="{2A80B142-ED39-457C-954B-2FBF1FA1857B}"/>
    <cellStyle name="Notas 3 2 5 3 2" xfId="24815" xr:uid="{C1504130-FA62-4490-AEA7-BE53F0B4A412}"/>
    <cellStyle name="Notas 3 2 5 4" xfId="15429" xr:uid="{11AE3E2F-54A7-4BAE-B5DE-A4B34D8F1ED3}"/>
    <cellStyle name="Notas 3 2 5 4 2" xfId="30537" xr:uid="{EC9FEDC0-0272-44F5-9264-C7EFA3C616B1}"/>
    <cellStyle name="Notas 3 2 5 5" xfId="18433" xr:uid="{DDDF92AA-459A-407B-BE1D-DF4D2556D5D7}"/>
    <cellStyle name="Notas 3 2 6" xfId="3631" xr:uid="{91E5BA51-8A3A-4963-8001-16B7C753674D}"/>
    <cellStyle name="Notas 3 2 6 2" xfId="6268" xr:uid="{130CDF1C-B82E-4F49-AC65-901313100BE4}"/>
    <cellStyle name="Notas 3 2 6 2 2" xfId="12579" xr:uid="{619E95D7-D66A-46EE-BEEF-601092D950FC}"/>
    <cellStyle name="Notas 3 2 6 2 2 2" xfId="27687" xr:uid="{EA2C9F78-164A-4DAD-B10B-D79D17236349}"/>
    <cellStyle name="Notas 3 2 6 2 3" xfId="7870" xr:uid="{9459FCA8-5097-41E4-9241-177396F04C27}"/>
    <cellStyle name="Notas 3 2 6 2 3 2" xfId="22978" xr:uid="{B52D2507-4AB5-4069-88B1-2EC328CD1917}"/>
    <cellStyle name="Notas 3 2 6 2 4" xfId="21376" xr:uid="{2C960165-F05D-4C37-AD33-99C42162F341}"/>
    <cellStyle name="Notas 3 2 6 3" xfId="10013" xr:uid="{75C8DA6F-766C-49AB-9F42-92E064F47E3F}"/>
    <cellStyle name="Notas 3 2 6 3 2" xfId="25121" xr:uid="{85BC0ED2-3551-4EE1-9198-5884D63DA3E5}"/>
    <cellStyle name="Notas 3 2 6 4" xfId="15669" xr:uid="{BCEE2A97-64F3-4D44-A83E-95E7FFD6381E}"/>
    <cellStyle name="Notas 3 2 6 4 2" xfId="30777" xr:uid="{6026CB14-445A-4E79-A5DF-F97E931D4B60}"/>
    <cellStyle name="Notas 3 2 6 5" xfId="18739" xr:uid="{546D569F-8D80-4F35-932A-0D4ADE1F8B37}"/>
    <cellStyle name="Notas 3 2 7" xfId="3992" xr:uid="{D852AFE7-3598-43A3-B108-0435C2781322}"/>
    <cellStyle name="Notas 3 2 7 2" xfId="6629" xr:uid="{741F7E73-24C6-429E-AABE-061AB0637813}"/>
    <cellStyle name="Notas 3 2 7 2 2" xfId="12940" xr:uid="{C59188D2-DD6F-41A9-95AA-DDAC77E03B7C}"/>
    <cellStyle name="Notas 3 2 7 2 2 2" xfId="28048" xr:uid="{D7A5269D-015A-4614-B610-60EF638366AA}"/>
    <cellStyle name="Notas 3 2 7 2 3" xfId="16630" xr:uid="{E4BAEDBD-C9F5-4C27-AC74-B075E1848DDA}"/>
    <cellStyle name="Notas 3 2 7 2 3 2" xfId="31738" xr:uid="{B5CAA376-7576-41F4-A56E-60D946D80A23}"/>
    <cellStyle name="Notas 3 2 7 2 4" xfId="21737" xr:uid="{488343BB-9C0D-480A-80F4-2197F9015189}"/>
    <cellStyle name="Notas 3 2 7 3" xfId="10374" xr:uid="{811D5F36-CAF6-4DBC-BBEE-3CE4993997C5}"/>
    <cellStyle name="Notas 3 2 7 3 2" xfId="25482" xr:uid="{A8862A99-572E-4C50-93D3-F56574D82D47}"/>
    <cellStyle name="Notas 3 2 7 4" xfId="11684" xr:uid="{53751966-8588-42C6-8FA0-6CC106A48925}"/>
    <cellStyle name="Notas 3 2 7 4 2" xfId="26792" xr:uid="{05D86DBA-6292-44D0-A0D3-4F839913B60F}"/>
    <cellStyle name="Notas 3 2 7 5" xfId="19100" xr:uid="{34058AEB-4633-42D5-A0D3-4A51824AF898}"/>
    <cellStyle name="Notas 3 2 8" xfId="4557" xr:uid="{85ABE9D4-6805-448F-992F-2EF171580183}"/>
    <cellStyle name="Notas 3 2 8 2" xfId="10939" xr:uid="{CDC1313B-C7FA-4E4B-A453-A84DC467A7EC}"/>
    <cellStyle name="Notas 3 2 8 2 2" xfId="26047" xr:uid="{66AC263E-BC33-4AE6-B96B-49FFBBDA4DFF}"/>
    <cellStyle name="Notas 3 2 8 3" xfId="14517" xr:uid="{16B61CF6-1164-40D9-9CE5-486EE0FBDFBF}"/>
    <cellStyle name="Notas 3 2 8 3 2" xfId="29625" xr:uid="{8F09D3AC-6C74-4A7E-9EDA-F8A87C98A2E4}"/>
    <cellStyle name="Notas 3 2 8 4" xfId="19665" xr:uid="{C5306519-9A90-4410-B924-607D0F25D29D}"/>
    <cellStyle name="Notas 3 2 9" xfId="8421" xr:uid="{A2B0F5CE-1DA9-4986-86D8-F11878EDEC1D}"/>
    <cellStyle name="Notas 3 2 9 2" xfId="23529" xr:uid="{D64B9004-560C-494A-BDD5-397CC288A7DD}"/>
    <cellStyle name="Notas 3 3" xfId="1902" xr:uid="{3BFEB3AE-C218-4CBE-A127-01AFAF7EBD0D}"/>
    <cellStyle name="Notas 3 3 10" xfId="8403" xr:uid="{A890FD09-1655-49D0-901D-8410D02CD3BC}"/>
    <cellStyle name="Notas 3 3 10 2" xfId="23511" xr:uid="{7F8AB519-9009-4910-94FD-33E04C8DAE04}"/>
    <cellStyle name="Notas 3 3 11" xfId="15192" xr:uid="{804D5F0A-0B0E-4795-BDF0-4E2BD263D3C6}"/>
    <cellStyle name="Notas 3 3 11 2" xfId="30300" xr:uid="{D9778C14-05E7-4FE5-B9F0-8A07A9403E05}"/>
    <cellStyle name="Notas 3 3 12" xfId="13851" xr:uid="{41D8AF67-60F4-4493-B48C-3C09B5D0E66F}"/>
    <cellStyle name="Notas 3 3 12 2" xfId="28959" xr:uid="{962F8767-B8E3-498E-8766-85E7F8AE6DB1}"/>
    <cellStyle name="Notas 3 3 13" xfId="17127" xr:uid="{1DA148D9-CD31-4FB1-86D7-30734B7E6028}"/>
    <cellStyle name="Notas 3 3 2" xfId="2462" xr:uid="{8EADFEDC-C800-432B-A846-9505584FECA7}"/>
    <cellStyle name="Notas 3 3 2 2" xfId="5099" xr:uid="{EA7EE500-5241-4FF8-82D2-5790EEEC0380}"/>
    <cellStyle name="Notas 3 3 2 2 2" xfId="11463" xr:uid="{F6E057E6-7648-4776-9F6B-0A12141DE5AE}"/>
    <cellStyle name="Notas 3 3 2 2 2 2" xfId="26571" xr:uid="{BAB4C24C-FEF8-4B2C-B35A-719503CF1C04}"/>
    <cellStyle name="Notas 3 3 2 2 3" xfId="7525" xr:uid="{04673D04-84BE-4EF8-AB39-7EBAA9D3EFA2}"/>
    <cellStyle name="Notas 3 3 2 2 3 2" xfId="22633" xr:uid="{286298F0-C37D-4758-86F5-67F69E97FB3C}"/>
    <cellStyle name="Notas 3 3 2 2 4" xfId="20207" xr:uid="{FF219C94-7436-43E8-BFFD-C1BDC581BDC6}"/>
    <cellStyle name="Notas 3 3 2 3" xfId="8929" xr:uid="{976CB5B9-176C-4427-B340-4567F8F51198}"/>
    <cellStyle name="Notas 3 3 2 3 2" xfId="24037" xr:uid="{41F701EF-9617-4B0B-B401-E7CA8B04E112}"/>
    <cellStyle name="Notas 3 3 2 4" xfId="7203" xr:uid="{C490619E-5E62-4638-822D-003C5D8A231E}"/>
    <cellStyle name="Notas 3 3 2 4 2" xfId="22311" xr:uid="{7D024FA7-C135-4478-BF25-BB101C816D7E}"/>
    <cellStyle name="Notas 3 3 2 5" xfId="13796" xr:uid="{5214D182-1A31-4F05-BA41-51261EFC11CD}"/>
    <cellStyle name="Notas 3 3 2 5 2" xfId="28904" xr:uid="{447DCCB1-8305-4416-AA67-68123E4089F4}"/>
    <cellStyle name="Notas 3 3 2 6" xfId="17636" xr:uid="{D61885B0-F0C9-4DF0-BCC0-06A5125F0761}"/>
    <cellStyle name="Notas 3 3 3" xfId="2678" xr:uid="{C6DA1E86-16BD-4A52-BE5E-00A0442912A2}"/>
    <cellStyle name="Notas 3 3 3 2" xfId="5315" xr:uid="{2C8D9119-A61F-4643-8F59-AD1DF4E99746}"/>
    <cellStyle name="Notas 3 3 3 2 2" xfId="7722" xr:uid="{5C2A520B-6EC5-4295-84A2-910C90990B30}"/>
    <cellStyle name="Notas 3 3 3 2 2 2" xfId="22830" xr:uid="{B5598AED-83A9-4759-A4F3-C55F0AF185E3}"/>
    <cellStyle name="Notas 3 3 3 2 3" xfId="20423" xr:uid="{7724734A-06CA-43BD-A608-EE67E4DE70F5}"/>
    <cellStyle name="Notas 3 3 3 3" xfId="13697" xr:uid="{B91AF690-FF91-4C9B-AE64-E9BC31AE5E9C}"/>
    <cellStyle name="Notas 3 3 3 3 2" xfId="28805" xr:uid="{225786FE-18BF-4189-B536-B457920AAC36}"/>
    <cellStyle name="Notas 3 3 3 4" xfId="17786" xr:uid="{0C12E3D7-18A4-4F60-BE92-D834A2356657}"/>
    <cellStyle name="Notas 3 3 4" xfId="2981" xr:uid="{BEDFB776-05DD-48F3-ACC5-EBD88122315C}"/>
    <cellStyle name="Notas 3 3 4 2" xfId="5618" xr:uid="{D8C23726-E479-4D19-8255-8D2FBA7F23B2}"/>
    <cellStyle name="Notas 3 3 4 2 2" xfId="11929" xr:uid="{D5B2A5FB-0DC0-4AEE-9F87-16443A8700A5}"/>
    <cellStyle name="Notas 3 3 4 2 2 2" xfId="27037" xr:uid="{546F47E5-F589-457D-B34E-C8720E25CC81}"/>
    <cellStyle name="Notas 3 3 4 2 3" xfId="16546" xr:uid="{0333AAE2-A361-4C25-8249-F6D5B6587161}"/>
    <cellStyle name="Notas 3 3 4 2 3 2" xfId="31654" xr:uid="{D862F5D9-345E-4894-BA42-4EAE422C1FF4}"/>
    <cellStyle name="Notas 3 3 4 2 4" xfId="20726" xr:uid="{D9C21256-6AF6-4909-8794-237AFF876BCC}"/>
    <cellStyle name="Notas 3 3 4 3" xfId="9363" xr:uid="{8260743A-3230-459E-AAF3-4D7CE83AF335}"/>
    <cellStyle name="Notas 3 3 4 3 2" xfId="24471" xr:uid="{A3200B96-81A7-4EFB-B140-4BEDE8FA7175}"/>
    <cellStyle name="Notas 3 3 4 4" xfId="14940" xr:uid="{F95983BA-E940-45B4-A4D6-28806B6A8D2B}"/>
    <cellStyle name="Notas 3 3 4 4 2" xfId="30048" xr:uid="{45C1C8B6-1A07-4B81-8EF1-03605CF90A8C}"/>
    <cellStyle name="Notas 3 3 4 5" xfId="18089" xr:uid="{233477F9-CA05-4532-9737-0D7B75A81C52}"/>
    <cellStyle name="Notas 3 3 5" xfId="3307" xr:uid="{1790012A-8CB4-4BB9-9398-181E695F9A2A}"/>
    <cellStyle name="Notas 3 3 5 2" xfId="5944" xr:uid="{66A384F1-C8E4-4076-9D8D-0F85EEAD0EA9}"/>
    <cellStyle name="Notas 3 3 5 2 2" xfId="12255" xr:uid="{BCBCD948-9792-4A35-8FAE-3B15826CAD04}"/>
    <cellStyle name="Notas 3 3 5 2 2 2" xfId="27363" xr:uid="{AA069156-EFEC-4017-8698-AFDC0AE13BFC}"/>
    <cellStyle name="Notas 3 3 5 2 3" xfId="16190" xr:uid="{39A14CFA-4C9F-4DA5-BCC5-4D4C8B3905B8}"/>
    <cellStyle name="Notas 3 3 5 2 3 2" xfId="31298" xr:uid="{208ADB62-7F9D-4219-B86F-C26D1C4A87E3}"/>
    <cellStyle name="Notas 3 3 5 2 4" xfId="21052" xr:uid="{BC845A09-B71B-40C6-A9B4-C575A2949FF0}"/>
    <cellStyle name="Notas 3 3 5 3" xfId="9689" xr:uid="{6505F79A-B16B-4446-B725-4243B632AE0A}"/>
    <cellStyle name="Notas 3 3 5 3 2" xfId="24797" xr:uid="{17DF28CB-9AEF-4620-9D63-08D93786925B}"/>
    <cellStyle name="Notas 3 3 5 4" xfId="15199" xr:uid="{6D3C78DF-5F3A-4AC5-B783-1424AEFE313E}"/>
    <cellStyle name="Notas 3 3 5 4 2" xfId="30307" xr:uid="{6EB8A95C-D441-4D9D-B229-D50374D5E744}"/>
    <cellStyle name="Notas 3 3 5 5" xfId="18415" xr:uid="{EB6764BA-2438-4B26-B9C4-6773B263B288}"/>
    <cellStyle name="Notas 3 3 6" xfId="3613" xr:uid="{7AC7DF44-E9CC-480B-823C-0490D7929DCC}"/>
    <cellStyle name="Notas 3 3 6 2" xfId="6250" xr:uid="{112D7537-8032-4BB9-B1DB-467FB9C99D6B}"/>
    <cellStyle name="Notas 3 3 6 2 2" xfId="12561" xr:uid="{8A32EAF4-C887-41BC-BCC9-860C6EC3C7C0}"/>
    <cellStyle name="Notas 3 3 6 2 2 2" xfId="27669" xr:uid="{768BF933-0D29-4477-B1F8-BF2F14D3E59C}"/>
    <cellStyle name="Notas 3 3 6 2 3" xfId="7376" xr:uid="{49DD62A6-57F5-4873-A469-59BB61141239}"/>
    <cellStyle name="Notas 3 3 6 2 3 2" xfId="22484" xr:uid="{BBA8DDF8-B227-4832-9515-A27DF54C6475}"/>
    <cellStyle name="Notas 3 3 6 2 4" xfId="21358" xr:uid="{B295A910-6969-493E-980A-370382A4AC96}"/>
    <cellStyle name="Notas 3 3 6 3" xfId="9995" xr:uid="{8440A9F7-8179-4A4C-A8E8-3EC40FE53CD6}"/>
    <cellStyle name="Notas 3 3 6 3 2" xfId="25103" xr:uid="{6C8D18CA-9DAC-41AB-ACA9-E7ED1228B921}"/>
    <cellStyle name="Notas 3 3 6 4" xfId="14735" xr:uid="{A2B7D3BC-CED5-4D3C-84FF-C8B58B36B122}"/>
    <cellStyle name="Notas 3 3 6 4 2" xfId="29843" xr:uid="{78BF3817-CAFC-4B1B-8912-0A26B731FA5A}"/>
    <cellStyle name="Notas 3 3 6 5" xfId="18721" xr:uid="{5A63AB16-56AA-43FA-9837-66B588C4487D}"/>
    <cellStyle name="Notas 3 3 7" xfId="3974" xr:uid="{AAFE1B47-7A7C-43BE-8136-4D9652AB7CE9}"/>
    <cellStyle name="Notas 3 3 7 2" xfId="6611" xr:uid="{895FE1D7-A257-4D1E-B419-F2BD965887C1}"/>
    <cellStyle name="Notas 3 3 7 2 2" xfId="12922" xr:uid="{A5B4C1E0-867F-40F9-B394-9826731BDA15}"/>
    <cellStyle name="Notas 3 3 7 2 2 2" xfId="28030" xr:uid="{A8611308-31D0-4D6F-B620-16A52100726C}"/>
    <cellStyle name="Notas 3 3 7 2 3" xfId="16612" xr:uid="{8E2647FA-8BD7-4E99-A6C9-417347EA1817}"/>
    <cellStyle name="Notas 3 3 7 2 3 2" xfId="31720" xr:uid="{913B6DD1-168F-4158-B0FD-D95E787FAD99}"/>
    <cellStyle name="Notas 3 3 7 2 4" xfId="21719" xr:uid="{0C6AA02E-F358-416B-8566-88F3148240D7}"/>
    <cellStyle name="Notas 3 3 7 3" xfId="10356" xr:uid="{2AA964ED-BDD0-4C24-BF41-5B1AE34D9A48}"/>
    <cellStyle name="Notas 3 3 7 3 2" xfId="25464" xr:uid="{C4C8A546-C1E6-4896-8288-916D79B84EEE}"/>
    <cellStyle name="Notas 3 3 7 4" xfId="15452" xr:uid="{325B6A41-1833-4A66-9F59-1D87F1A425B2}"/>
    <cellStyle name="Notas 3 3 7 4 2" xfId="30560" xr:uid="{6CE44A47-9B5B-47D2-BE62-9F6F43032817}"/>
    <cellStyle name="Notas 3 3 7 5" xfId="19082" xr:uid="{77E6A782-FA9B-4F43-8F94-DA7406B31E3C}"/>
    <cellStyle name="Notas 3 3 8" xfId="4306" xr:uid="{FB5A333A-6E30-48B0-8E9E-10463F4039DC}"/>
    <cellStyle name="Notas 3 3 8 2" xfId="6943" xr:uid="{CDE3ED1D-6BDE-48F6-840F-B8B29C8C01B4}"/>
    <cellStyle name="Notas 3 3 8 2 2" xfId="13254" xr:uid="{BEB36476-39C0-4C97-89F7-F82AC0A9F95F}"/>
    <cellStyle name="Notas 3 3 8 2 2 2" xfId="28362" xr:uid="{40A08F82-B24E-4B57-B756-AF3EAF9A5797}"/>
    <cellStyle name="Notas 3 3 8 2 3" xfId="16918" xr:uid="{8993B944-A235-4455-BE05-788FCDB754F7}"/>
    <cellStyle name="Notas 3 3 8 2 3 2" xfId="32026" xr:uid="{C8EF9FD1-AD2C-4862-989F-247B9BD9AEED}"/>
    <cellStyle name="Notas 3 3 8 2 4" xfId="22051" xr:uid="{D7B36F2D-2BD8-4B64-B6D2-315054884E19}"/>
    <cellStyle name="Notas 3 3 8 3" xfId="10688" xr:uid="{294586C8-2BAE-4BBF-8734-1326F84D4B0B}"/>
    <cellStyle name="Notas 3 3 8 3 2" xfId="25796" xr:uid="{FF7D6070-4179-404D-AFC3-C51DCE6B7D04}"/>
    <cellStyle name="Notas 3 3 8 4" xfId="14638" xr:uid="{299E5877-0E8C-47E6-B110-691CCBAB2F5D}"/>
    <cellStyle name="Notas 3 3 8 4 2" xfId="29746" xr:uid="{029306E1-4A60-4226-8A30-5B34D81C3671}"/>
    <cellStyle name="Notas 3 3 8 5" xfId="19414" xr:uid="{CA7E6AC9-F200-410A-B74A-959E824273A8}"/>
    <cellStyle name="Notas 3 3 9" xfId="4539" xr:uid="{39BA0029-5583-4591-87E3-7C4BA98A9D47}"/>
    <cellStyle name="Notas 3 3 9 2" xfId="10921" xr:uid="{58EB7A07-6BBA-498D-8938-C9D1F0DC6551}"/>
    <cellStyle name="Notas 3 3 9 2 2" xfId="26029" xr:uid="{61E89DF5-8133-4299-BC06-9053A6F16980}"/>
    <cellStyle name="Notas 3 3 9 3" xfId="11244" xr:uid="{8F67D173-DB0C-4A85-98F3-81EC8F0F4DAA}"/>
    <cellStyle name="Notas 3 3 9 3 2" xfId="26352" xr:uid="{3BCB3C05-31C4-4442-AAAC-9FACB6255EF2}"/>
    <cellStyle name="Notas 3 3 9 4" xfId="19647" xr:uid="{ADAD6483-A910-44CD-9ABF-55AD6B77D8A1}"/>
    <cellStyle name="Notas 3 4" xfId="2112" xr:uid="{9EB0F254-EDAC-4ED5-BE37-E6EBF02D3387}"/>
    <cellStyle name="Notas 3 4 10" xfId="8610" xr:uid="{73CD8D50-6E16-4968-9DAF-359B4553FB4D}"/>
    <cellStyle name="Notas 3 4 10 2" xfId="23718" xr:uid="{677EB65B-4836-43AE-9647-DE82B72F8EFF}"/>
    <cellStyle name="Notas 3 4 11" xfId="8005" xr:uid="{9D5D240B-F68E-40F3-B807-96B28AF28377}"/>
    <cellStyle name="Notas 3 4 11 2" xfId="23113" xr:uid="{94E5C9D0-65D3-418F-B5B1-E587A074DA72}"/>
    <cellStyle name="Notas 3 4 12" xfId="7440" xr:uid="{A11F216A-36F2-4A1E-9048-B65EB3ABC79D}"/>
    <cellStyle name="Notas 3 4 12 2" xfId="22548" xr:uid="{3FC1E02B-24EC-4420-B1EC-28280FB772BC}"/>
    <cellStyle name="Notas 3 4 13" xfId="17337" xr:uid="{D952789A-2087-4A2C-A59D-178C34983E6C}"/>
    <cellStyle name="Notas 3 4 2" xfId="2602" xr:uid="{17453ABC-13C4-4513-91D6-1A02D1FFB34F}"/>
    <cellStyle name="Notas 3 4 2 2" xfId="5239" xr:uid="{C2F79994-FE2E-4FE8-8032-EBFBE943E162}"/>
    <cellStyle name="Notas 3 4 2 2 2" xfId="11603" xr:uid="{E3BE03E7-E167-46F2-B5D4-CF2E0B29670B}"/>
    <cellStyle name="Notas 3 4 2 2 2 2" xfId="26711" xr:uid="{6A18E1A1-47C8-4794-91FB-23F44A1652A0}"/>
    <cellStyle name="Notas 3 4 2 2 3" xfId="7630" xr:uid="{A03CEE82-9B90-4CF5-9C81-F6A6AE1666CE}"/>
    <cellStyle name="Notas 3 4 2 2 3 2" xfId="22738" xr:uid="{953B9EE0-0BBF-4265-8606-9FAB8FDD53F1}"/>
    <cellStyle name="Notas 3 4 2 2 4" xfId="20347" xr:uid="{7AD40E8C-3E9E-4E0E-BBD1-F22A5BDEAA78}"/>
    <cellStyle name="Notas 3 4 2 3" xfId="9069" xr:uid="{EC65F30C-EF62-466B-A2E3-9BB7C76518C0}"/>
    <cellStyle name="Notas 3 4 2 3 2" xfId="24177" xr:uid="{96F1AC7A-CBD9-446D-B8D5-63BC521A7D5A}"/>
    <cellStyle name="Notas 3 4 2 4" xfId="15622" xr:uid="{3D43630A-8BDE-43D9-B83F-DC3CE335CB37}"/>
    <cellStyle name="Notas 3 4 2 4 2" xfId="30730" xr:uid="{868A750C-8B00-488C-93BF-027C1820BCA8}"/>
    <cellStyle name="Notas 3 4 2 5" xfId="13820" xr:uid="{59A7E9EB-36A1-461A-AA47-3CA4D5C74DA2}"/>
    <cellStyle name="Notas 3 4 2 5 2" xfId="28928" xr:uid="{C785D832-5754-446F-8176-C9B5F61A51EE}"/>
    <cellStyle name="Notas 3 4 2 6" xfId="17710" xr:uid="{E656849A-B396-497B-9AAD-88458F92AF02}"/>
    <cellStyle name="Notas 3 4 3" xfId="2867" xr:uid="{75D86445-67F1-4B3A-9A99-BD3B5663174F}"/>
    <cellStyle name="Notas 3 4 3 2" xfId="5504" xr:uid="{017F4F27-4E16-4221-B961-F89CABCCE9A3}"/>
    <cellStyle name="Notas 3 4 3 2 2" xfId="15194" xr:uid="{650D269B-AC1F-413B-9402-BD8C2BA6A02A}"/>
    <cellStyle name="Notas 3 4 3 2 2 2" xfId="30302" xr:uid="{C0D7BE0F-4CE5-4490-A8EC-693ACBDC2092}"/>
    <cellStyle name="Notas 3 4 3 2 3" xfId="20612" xr:uid="{F08F415B-B77E-48D4-902C-39D4FA03B7D7}"/>
    <cellStyle name="Notas 3 4 3 3" xfId="7424" xr:uid="{8095F92E-FFBB-474D-94E8-A65590A6BC5C}"/>
    <cellStyle name="Notas 3 4 3 3 2" xfId="22532" xr:uid="{7B6E12CD-530A-44AE-8760-EFCBDADE7032}"/>
    <cellStyle name="Notas 3 4 3 4" xfId="17975" xr:uid="{7E1459EE-4DFB-4DA7-B45D-189F0129D8E5}"/>
    <cellStyle name="Notas 3 4 4" xfId="3170" xr:uid="{76449C96-DB8C-454A-9CEF-9C84207E3F55}"/>
    <cellStyle name="Notas 3 4 4 2" xfId="5807" xr:uid="{EB60EBA5-8D44-427E-9A00-7C8696FB3C50}"/>
    <cellStyle name="Notas 3 4 4 2 2" xfId="12118" xr:uid="{173A0A25-4D86-4104-9D1A-C8D3FCD57A32}"/>
    <cellStyle name="Notas 3 4 4 2 2 2" xfId="27226" xr:uid="{63BA014C-A906-45F3-9959-4FD6CCC808E6}"/>
    <cellStyle name="Notas 3 4 4 2 3" xfId="7381" xr:uid="{E3AEBE9C-3F56-45DD-88E0-9776370BF785}"/>
    <cellStyle name="Notas 3 4 4 2 3 2" xfId="22489" xr:uid="{2907F8A5-6F69-4A5D-898E-97F532C1BD91}"/>
    <cellStyle name="Notas 3 4 4 2 4" xfId="20915" xr:uid="{A8093FC3-4FBB-4088-B0B1-2BC33F749960}"/>
    <cellStyle name="Notas 3 4 4 3" xfId="9552" xr:uid="{371A6F2C-051A-40EF-9574-8D9CF9AF1380}"/>
    <cellStyle name="Notas 3 4 4 3 2" xfId="24660" xr:uid="{C16F2875-EE5F-436A-BD18-4AB6D8962B7A}"/>
    <cellStyle name="Notas 3 4 4 4" xfId="14481" xr:uid="{7E855E47-402A-4A12-9150-BFF73CBA5C3A}"/>
    <cellStyle name="Notas 3 4 4 4 2" xfId="29589" xr:uid="{D1AD8476-4B9D-4DDA-8990-026EBF884658}"/>
    <cellStyle name="Notas 3 4 4 5" xfId="18278" xr:uid="{56493A63-BFF5-4F0E-BAD1-5BD31585F079}"/>
    <cellStyle name="Notas 3 4 5" xfId="3496" xr:uid="{6E154D73-42B1-44DA-BCEB-E6D4C2D15EB2}"/>
    <cellStyle name="Notas 3 4 5 2" xfId="6133" xr:uid="{E4ECA7C9-F287-4EC9-B283-6C0130D03B1D}"/>
    <cellStyle name="Notas 3 4 5 2 2" xfId="12444" xr:uid="{C6CA377E-EC18-46A6-ADEF-3A23244D3FF6}"/>
    <cellStyle name="Notas 3 4 5 2 2 2" xfId="27552" xr:uid="{A5041C11-6B83-487A-91B6-2E5582029E20}"/>
    <cellStyle name="Notas 3 4 5 2 3" xfId="15038" xr:uid="{71FB6B31-810D-47B4-B02B-5BDF173AC373}"/>
    <cellStyle name="Notas 3 4 5 2 3 2" xfId="30146" xr:uid="{F823FB30-435A-4E60-BFD0-C78CAD03BEAD}"/>
    <cellStyle name="Notas 3 4 5 2 4" xfId="21241" xr:uid="{34380937-0136-434F-9BF2-937AE4EF99A0}"/>
    <cellStyle name="Notas 3 4 5 3" xfId="9878" xr:uid="{97182C87-394D-4214-AB97-A17A1315D8AA}"/>
    <cellStyle name="Notas 3 4 5 3 2" xfId="24986" xr:uid="{6999EFC9-F9E3-4137-8DA2-2AD2CD779B2A}"/>
    <cellStyle name="Notas 3 4 5 4" xfId="15391" xr:uid="{8154437C-B571-4BF9-A165-176DD4D4D03A}"/>
    <cellStyle name="Notas 3 4 5 4 2" xfId="30499" xr:uid="{109CFDE9-BEA4-489A-A015-DE7B7F0A8559}"/>
    <cellStyle name="Notas 3 4 5 5" xfId="18604" xr:uid="{07832050-6F86-447B-9AA5-1D140C011814}"/>
    <cellStyle name="Notas 3 4 6" xfId="3802" xr:uid="{7CDF404C-B395-421C-AB1A-D3A076DE99AD}"/>
    <cellStyle name="Notas 3 4 6 2" xfId="6439" xr:uid="{D6A272FB-264C-4CED-9C99-5BB887F10370}"/>
    <cellStyle name="Notas 3 4 6 2 2" xfId="12750" xr:uid="{3F5FFFA5-5DEC-416E-9F64-97698625B12F}"/>
    <cellStyle name="Notas 3 4 6 2 2 2" xfId="27858" xr:uid="{A10DD000-1EAB-4C28-89AC-E68337549F74}"/>
    <cellStyle name="Notas 3 4 6 2 3" xfId="15900" xr:uid="{4BE9493E-84CC-4DC8-83A4-981430D47800}"/>
    <cellStyle name="Notas 3 4 6 2 3 2" xfId="31008" xr:uid="{2E5DD95C-58FC-4944-9E15-217ABDCFABD9}"/>
    <cellStyle name="Notas 3 4 6 2 4" xfId="21547" xr:uid="{B0AF5902-CB04-4F0D-AEE9-E86EE5496E17}"/>
    <cellStyle name="Notas 3 4 6 3" xfId="10184" xr:uid="{10100D5B-A2F4-4D0E-B1A5-42C38E35919E}"/>
    <cellStyle name="Notas 3 4 6 3 2" xfId="25292" xr:uid="{068CE785-09F5-4B11-86AF-867D8DAAF924}"/>
    <cellStyle name="Notas 3 4 6 4" xfId="7971" xr:uid="{280BE7E6-F0F5-4A13-98EC-8C765416C809}"/>
    <cellStyle name="Notas 3 4 6 4 2" xfId="23079" xr:uid="{17BFF812-CF0F-4516-B3ED-883B13CD032B}"/>
    <cellStyle name="Notas 3 4 6 5" xfId="18910" xr:uid="{64C4AA6B-903D-45FE-8A02-8FE3613E6A58}"/>
    <cellStyle name="Notas 3 4 7" xfId="4184" xr:uid="{FFCA6B3D-8CC0-4D91-BA21-C08BA70E350F}"/>
    <cellStyle name="Notas 3 4 7 2" xfId="6821" xr:uid="{DDFF2109-80C4-46FA-B6E0-81FD99DA4351}"/>
    <cellStyle name="Notas 3 4 7 2 2" xfId="13132" xr:uid="{5E624861-DBEB-42A4-9AA4-9D66F071CCDA}"/>
    <cellStyle name="Notas 3 4 7 2 2 2" xfId="28240" xr:uid="{EA293114-45A2-4F9B-AC0C-1566DA08344C}"/>
    <cellStyle name="Notas 3 4 7 2 3" xfId="16801" xr:uid="{7692D45A-63DE-42E3-87D0-EBE0C12DD8B7}"/>
    <cellStyle name="Notas 3 4 7 2 3 2" xfId="31909" xr:uid="{C3FEE98D-6008-439C-B80E-2A3A57ADFEA4}"/>
    <cellStyle name="Notas 3 4 7 2 4" xfId="21929" xr:uid="{B901A224-7C88-49BD-8EEC-E957EFD64B99}"/>
    <cellStyle name="Notas 3 4 7 3" xfId="10566" xr:uid="{23FCBFCF-255F-4BE1-A04A-8404C9C0E9C7}"/>
    <cellStyle name="Notas 3 4 7 3 2" xfId="25674" xr:uid="{AC2BAB3B-7DC5-40EF-B1AA-C52F5438089F}"/>
    <cellStyle name="Notas 3 4 7 4" xfId="16328" xr:uid="{AE17A896-516E-4251-A36C-8E372CA497F9}"/>
    <cellStyle name="Notas 3 4 7 4 2" xfId="31436" xr:uid="{98D98429-5CB1-42E1-BBEB-A499003582A8}"/>
    <cellStyle name="Notas 3 4 7 5" xfId="19292" xr:uid="{4254ADE9-7AA7-4D23-812C-B2FD9F39A3CE}"/>
    <cellStyle name="Notas 3 4 8" xfId="4391" xr:uid="{ED98E385-681C-4DA2-9A8E-B4C555A3153D}"/>
    <cellStyle name="Notas 3 4 8 2" xfId="7028" xr:uid="{8F5F48BD-19E9-4ACE-9669-3CAC54CD6D7F}"/>
    <cellStyle name="Notas 3 4 8 2 2" xfId="13339" xr:uid="{F75ED1F8-D26B-4826-988B-29B27746F9B0}"/>
    <cellStyle name="Notas 3 4 8 2 2 2" xfId="28447" xr:uid="{2962BBF0-1807-4FA9-9D7B-01D98FB60DAD}"/>
    <cellStyle name="Notas 3 4 8 2 3" xfId="17003" xr:uid="{9D543F77-4874-48BF-ABC1-C5E9D9F5EA5C}"/>
    <cellStyle name="Notas 3 4 8 2 3 2" xfId="32111" xr:uid="{65C205E1-17F4-46F6-B1E7-60B75403432F}"/>
    <cellStyle name="Notas 3 4 8 2 4" xfId="22136" xr:uid="{7C12C646-040D-43EB-935D-C40576D372AA}"/>
    <cellStyle name="Notas 3 4 8 3" xfId="10773" xr:uid="{1FFB85A9-1614-4A6A-B4F3-E8278E5912EC}"/>
    <cellStyle name="Notas 3 4 8 3 2" xfId="25881" xr:uid="{248B8332-C5D9-4A81-918F-85350289B47F}"/>
    <cellStyle name="Notas 3 4 8 4" xfId="13952" xr:uid="{DD634E09-1E17-4AC0-8CB8-FF0EB0570FAB}"/>
    <cellStyle name="Notas 3 4 8 4 2" xfId="29060" xr:uid="{BE2A6854-40A1-4804-9CA8-87028EC44F72}"/>
    <cellStyle name="Notas 3 4 8 5" xfId="19499" xr:uid="{E8BE7A2A-CF3E-432C-BD95-8452901970D5}"/>
    <cellStyle name="Notas 3 4 9" xfId="4749" xr:uid="{D79E136B-47FF-44BD-BC7C-0ABC6772FA37}"/>
    <cellStyle name="Notas 3 4 9 2" xfId="11131" xr:uid="{7EE766B3-6A4D-4726-BA80-2F25D93F4633}"/>
    <cellStyle name="Notas 3 4 9 2 2" xfId="26239" xr:uid="{61814AC6-76DC-4FAC-9A45-51525D170EE2}"/>
    <cellStyle name="Notas 3 4 9 3" xfId="7906" xr:uid="{8FDC33C3-4059-4F69-8B5E-77BA702285F9}"/>
    <cellStyle name="Notas 3 4 9 3 2" xfId="23014" xr:uid="{11075CDA-4A7F-4640-B27C-580665BDB01B}"/>
    <cellStyle name="Notas 3 4 9 4" xfId="19857" xr:uid="{8811C1EE-BFA6-462F-B7EC-3225764CC086}"/>
    <cellStyle name="Notas 3 5" xfId="2012" xr:uid="{33328D71-F031-4053-B7B5-F45848E3DB1B}"/>
    <cellStyle name="Notas 3 5 10" xfId="7501" xr:uid="{6D345EEB-917B-4ADA-9B44-FB35DA5155F2}"/>
    <cellStyle name="Notas 3 5 10 2" xfId="22609" xr:uid="{710B4798-0E28-4127-A6E5-D722C09EF08A}"/>
    <cellStyle name="Notas 3 5 11" xfId="14264" xr:uid="{57055850-F122-4254-8B58-2869153CD1E1}"/>
    <cellStyle name="Notas 3 5 11 2" xfId="29372" xr:uid="{58B98D62-853A-425E-9964-11AE41308C7C}"/>
    <cellStyle name="Notas 3 5 12" xfId="17237" xr:uid="{97D5617D-2D51-4FFA-B1BF-EA8DAE89035A}"/>
    <cellStyle name="Notas 3 5 2" xfId="2774" xr:uid="{E3F3EF74-217F-4BB5-900B-8801928B2AB4}"/>
    <cellStyle name="Notas 3 5 2 2" xfId="5411" xr:uid="{4AFD69F7-A7F0-4B08-B503-066DE3995A32}"/>
    <cellStyle name="Notas 3 5 2 2 2" xfId="9208" xr:uid="{35BB56BF-8BE6-46F5-ADDB-36D3B8C6FF7A}"/>
    <cellStyle name="Notas 3 5 2 2 2 2" xfId="24316" xr:uid="{485984E7-FA05-4A94-99F2-8FC5562BB63F}"/>
    <cellStyle name="Notas 3 5 2 2 3" xfId="20519" xr:uid="{6B135DCD-938D-41A1-93F9-0DA2CF39519B}"/>
    <cellStyle name="Notas 3 5 2 3" xfId="13888" xr:uid="{7E83F30E-B92B-4E54-9A00-075E39C8F983}"/>
    <cellStyle name="Notas 3 5 2 3 2" xfId="28996" xr:uid="{11C24DFC-4E38-44FD-9DD2-D8EBE3439086}"/>
    <cellStyle name="Notas 3 5 2 4" xfId="17882" xr:uid="{DB0851A7-0FDC-4B6C-AFE6-ACAC20D3743D}"/>
    <cellStyle name="Notas 3 5 3" xfId="3077" xr:uid="{A6B8830A-903A-460A-9A5E-FE8FEF0B6FB2}"/>
    <cellStyle name="Notas 3 5 3 2" xfId="5714" xr:uid="{23B8F76D-F214-4AAF-BFE9-F95380D8ADAD}"/>
    <cellStyle name="Notas 3 5 3 2 2" xfId="12025" xr:uid="{2E21CCA7-C3B6-4F2C-8E94-E2374405B8F8}"/>
    <cellStyle name="Notas 3 5 3 2 2 2" xfId="27133" xr:uid="{9065FEBB-6429-4CF9-9273-63A66CA8F8E6}"/>
    <cellStyle name="Notas 3 5 3 2 3" xfId="15972" xr:uid="{1C064D21-32A6-4F32-9251-9D2793E23B29}"/>
    <cellStyle name="Notas 3 5 3 2 3 2" xfId="31080" xr:uid="{49139757-EE3C-4B20-9C1C-B9C236870BCF}"/>
    <cellStyle name="Notas 3 5 3 2 4" xfId="20822" xr:uid="{9319512F-8DC9-4483-BFCB-138F8B09B7EF}"/>
    <cellStyle name="Notas 3 5 3 3" xfId="9459" xr:uid="{A3A269BC-EA47-4B87-9B04-29D70A6E0C2A}"/>
    <cellStyle name="Notas 3 5 3 3 2" xfId="24567" xr:uid="{10EC373E-A2C0-4C98-A04D-00FCCF0566FE}"/>
    <cellStyle name="Notas 3 5 3 4" xfId="14508" xr:uid="{7FE7AD4F-8E49-4BD5-808C-9BD9F0C3D11F}"/>
    <cellStyle name="Notas 3 5 3 4 2" xfId="29616" xr:uid="{7924146C-CD59-4511-BDC8-FDC9D8500487}"/>
    <cellStyle name="Notas 3 5 3 5" xfId="18185" xr:uid="{0043BFB9-3E6E-4221-B61E-95EA78B8B833}"/>
    <cellStyle name="Notas 3 5 4" xfId="3403" xr:uid="{8254C176-7FFB-4BCD-92DC-EBB11FBBD31D}"/>
    <cellStyle name="Notas 3 5 4 2" xfId="6040" xr:uid="{3530434B-812C-4BDF-A019-FEE7B1177478}"/>
    <cellStyle name="Notas 3 5 4 2 2" xfId="12351" xr:uid="{DCAFE254-2D90-4753-84A6-EEF4E2E990A6}"/>
    <cellStyle name="Notas 3 5 4 2 2 2" xfId="27459" xr:uid="{A1607C80-5AE6-487F-8B09-708C33443C4C}"/>
    <cellStyle name="Notas 3 5 4 2 3" xfId="7402" xr:uid="{7E3D5ADF-CE76-4FBE-8B1F-3A1667F37D04}"/>
    <cellStyle name="Notas 3 5 4 2 3 2" xfId="22510" xr:uid="{90427A75-1C33-4EA3-862E-309AC8DC8E14}"/>
    <cellStyle name="Notas 3 5 4 2 4" xfId="21148" xr:uid="{FF36982F-E3C8-44B1-875C-93BEAB4147E9}"/>
    <cellStyle name="Notas 3 5 4 3" xfId="9785" xr:uid="{BE8E71B4-A5F9-4D02-83B2-A6C9052D20EF}"/>
    <cellStyle name="Notas 3 5 4 3 2" xfId="24893" xr:uid="{B922DA7A-9BBD-4037-8F63-36402BD4C5AB}"/>
    <cellStyle name="Notas 3 5 4 4" xfId="7783" xr:uid="{31BD71E0-9C4D-4032-BF7D-11F7FF4DBF5A}"/>
    <cellStyle name="Notas 3 5 4 4 2" xfId="22891" xr:uid="{76A28350-7641-4F77-B4FE-D067298A486A}"/>
    <cellStyle name="Notas 3 5 4 5" xfId="18511" xr:uid="{8ADAE9E7-EAE6-4819-B250-88F312EE4F5E}"/>
    <cellStyle name="Notas 3 5 5" xfId="3709" xr:uid="{F51B1FFF-50D2-4F0B-BACE-DD0B893FCA07}"/>
    <cellStyle name="Notas 3 5 5 2" xfId="6346" xr:uid="{C290F2CC-5F9A-45EB-A489-4C31E6F6AFBA}"/>
    <cellStyle name="Notas 3 5 5 2 2" xfId="12657" xr:uid="{9265CFAD-F1A4-46D8-9540-82774CE7219B}"/>
    <cellStyle name="Notas 3 5 5 2 2 2" xfId="27765" xr:uid="{DB016BF3-A20D-419A-B6E6-88854A832D05}"/>
    <cellStyle name="Notas 3 5 5 2 3" xfId="13788" xr:uid="{035EC516-9D6B-4EAA-8767-F53A21D3F3EA}"/>
    <cellStyle name="Notas 3 5 5 2 3 2" xfId="28896" xr:uid="{2406E9FF-995E-4A12-A71B-1B7E211D4E45}"/>
    <cellStyle name="Notas 3 5 5 2 4" xfId="21454" xr:uid="{F1B0488B-4154-41B3-AD32-F6C3FB5A27B6}"/>
    <cellStyle name="Notas 3 5 5 3" xfId="10091" xr:uid="{FAFCCA34-E1F4-4C42-9FD6-3C36D67CC51C}"/>
    <cellStyle name="Notas 3 5 5 3 2" xfId="25199" xr:uid="{A2E28394-A4E3-40E7-84A2-F64FAAA4D5F4}"/>
    <cellStyle name="Notas 3 5 5 4" xfId="7625" xr:uid="{AE811B4B-BD79-456E-B6D1-D51CABBDDF31}"/>
    <cellStyle name="Notas 3 5 5 4 2" xfId="22733" xr:uid="{C9377474-4433-4058-A4A6-890A85E6D3CD}"/>
    <cellStyle name="Notas 3 5 5 5" xfId="18817" xr:uid="{BFDA3775-3F59-4A94-9AF0-7BF066644C0F}"/>
    <cellStyle name="Notas 3 5 6" xfId="4084" xr:uid="{03F8ECED-1B64-46AA-81A3-BEB2FE676DFD}"/>
    <cellStyle name="Notas 3 5 6 2" xfId="6721" xr:uid="{57AC2103-5434-427B-B209-FF2FB0845924}"/>
    <cellStyle name="Notas 3 5 6 2 2" xfId="13032" xr:uid="{59389EBB-26D0-4179-82DD-5B9F9252FB3A}"/>
    <cellStyle name="Notas 3 5 6 2 2 2" xfId="28140" xr:uid="{BF447F24-8282-462D-82F5-1B4064ECE70D}"/>
    <cellStyle name="Notas 3 5 6 2 3" xfId="16708" xr:uid="{E6DE08A3-485A-495E-BAEB-B82DE5B6B5A0}"/>
    <cellStyle name="Notas 3 5 6 2 3 2" xfId="31816" xr:uid="{0ED3C42E-9448-4DB3-9BE4-AD47DBCA0D9C}"/>
    <cellStyle name="Notas 3 5 6 2 4" xfId="21829" xr:uid="{9C3D374A-1C80-4962-930E-4A835AC699C0}"/>
    <cellStyle name="Notas 3 5 6 3" xfId="10466" xr:uid="{A2E18C56-72E9-4E84-9F80-146647E563C2}"/>
    <cellStyle name="Notas 3 5 6 3 2" xfId="25574" xr:uid="{3D62AEE9-5013-44D1-9569-8D65CD5B676B}"/>
    <cellStyle name="Notas 3 5 6 4" xfId="7523" xr:uid="{EF8C97F9-069B-4A0E-92EF-1E67D04B3B15}"/>
    <cellStyle name="Notas 3 5 6 4 2" xfId="22631" xr:uid="{25223D26-EF79-40F5-A7D8-FC58694C3502}"/>
    <cellStyle name="Notas 3 5 6 5" xfId="19192" xr:uid="{E1C8BD18-3B8F-4B8C-9940-1F7C2FC83ACF}"/>
    <cellStyle name="Notas 3 5 7" xfId="4366" xr:uid="{AE185060-697A-40A7-B6E9-B43DCE3B3D5B}"/>
    <cellStyle name="Notas 3 5 7 2" xfId="7003" xr:uid="{D34D144C-0766-4E30-ACA4-3B9C52DF4265}"/>
    <cellStyle name="Notas 3 5 7 2 2" xfId="13314" xr:uid="{84B679F3-4019-4C04-8678-464688A32A5D}"/>
    <cellStyle name="Notas 3 5 7 2 2 2" xfId="28422" xr:uid="{39BE7BEF-8327-4BFA-B900-ED1ED30DEDAE}"/>
    <cellStyle name="Notas 3 5 7 2 3" xfId="16978" xr:uid="{63B3559B-88FF-41DB-8401-619B23104DDE}"/>
    <cellStyle name="Notas 3 5 7 2 3 2" xfId="32086" xr:uid="{4F3DE82B-73E7-45C3-B171-B891AE5EE094}"/>
    <cellStyle name="Notas 3 5 7 2 4" xfId="22111" xr:uid="{919AEAF5-BB05-4730-9AEE-79143B3CF717}"/>
    <cellStyle name="Notas 3 5 7 3" xfId="10748" xr:uid="{7D3A2F5D-6878-41B2-B010-3D0B0E146410}"/>
    <cellStyle name="Notas 3 5 7 3 2" xfId="25856" xr:uid="{81D27805-B7E7-4DD0-B92E-C15CF01541CB}"/>
    <cellStyle name="Notas 3 5 7 4" xfId="7422" xr:uid="{521C4573-AF27-41D9-BA18-DB1C104E8A4A}"/>
    <cellStyle name="Notas 3 5 7 4 2" xfId="22530" xr:uid="{27468AA0-4234-48F9-AFC6-FBA0920B4F4C}"/>
    <cellStyle name="Notas 3 5 7 5" xfId="19474" xr:uid="{294F1EAD-67DE-4574-A38B-71968025A330}"/>
    <cellStyle name="Notas 3 5 8" xfId="4649" xr:uid="{DE35B7EE-1704-47ED-968D-809B1298F664}"/>
    <cellStyle name="Notas 3 5 8 2" xfId="11031" xr:uid="{18470205-66F1-4DBB-AE8E-8340FB8394F5}"/>
    <cellStyle name="Notas 3 5 8 2 2" xfId="26139" xr:uid="{D664ADA7-9202-49FD-9F3D-81E27B7DADD9}"/>
    <cellStyle name="Notas 3 5 8 3" xfId="15115" xr:uid="{45EDA22B-9D60-4B7F-941D-2CE1D2152676}"/>
    <cellStyle name="Notas 3 5 8 3 2" xfId="30223" xr:uid="{179B00E1-6B0F-4817-ADA9-1473C9CBB002}"/>
    <cellStyle name="Notas 3 5 8 4" xfId="19757" xr:uid="{D0CC9DDB-8161-4DAA-B2D5-F7E4F2CD131D}"/>
    <cellStyle name="Notas 3 5 9" xfId="8510" xr:uid="{BB7DEA30-80B8-42B0-A736-39130408295A}"/>
    <cellStyle name="Notas 3 5 9 2" xfId="23618" xr:uid="{D9B93A98-90B7-40C7-99EF-23073A4A1F0C}"/>
    <cellStyle name="Notas 4" xfId="1466" xr:uid="{00000000-0005-0000-0000-0000BE050000}"/>
    <cellStyle name="Notas 4 2" xfId="1921" xr:uid="{DCF65771-84EE-4083-B88F-93D92385E17E}"/>
    <cellStyle name="Notas 4 2 10" xfId="15965" xr:uid="{FB524819-2D3D-4E53-9D00-02460AC045FA}"/>
    <cellStyle name="Notas 4 2 10 2" xfId="31073" xr:uid="{AF54CAC6-D31B-4029-8078-074459122B2C}"/>
    <cellStyle name="Notas 4 2 11" xfId="8098" xr:uid="{825E94C9-D443-47AF-AD6A-692DCEE750E5}"/>
    <cellStyle name="Notas 4 2 11 2" xfId="23206" xr:uid="{C7D71CBB-73E4-4D68-A452-2FF999317A16}"/>
    <cellStyle name="Notas 4 2 12" xfId="17146" xr:uid="{C16CA5F7-9A86-49B0-A84B-777DC963A1F0}"/>
    <cellStyle name="Notas 4 2 2" xfId="2481" xr:uid="{0FFEC737-9AE6-498F-848F-BE4A4E7CE440}"/>
    <cellStyle name="Notas 4 2 2 2" xfId="5118" xr:uid="{DE494542-5912-4613-8C59-F5E8D56C22B6}"/>
    <cellStyle name="Notas 4 2 2 2 2" xfId="11482" xr:uid="{8EE2CF53-49C7-4AC4-AFC5-0732C3698DEF}"/>
    <cellStyle name="Notas 4 2 2 2 2 2" xfId="26590" xr:uid="{02FDDC3F-A1D7-4204-8DB4-A70B2C3BA9B0}"/>
    <cellStyle name="Notas 4 2 2 2 3" xfId="16567" xr:uid="{E75F7BF3-B0D8-4088-80CE-30B3250D4292}"/>
    <cellStyle name="Notas 4 2 2 2 3 2" xfId="31675" xr:uid="{A023A853-209A-4A22-9986-0DAEDA8CA49D}"/>
    <cellStyle name="Notas 4 2 2 2 4" xfId="20226" xr:uid="{1706C3B9-2D53-48D3-8FC0-7E1A3CAD300B}"/>
    <cellStyle name="Notas 4 2 2 3" xfId="8948" xr:uid="{C4869A95-0465-4D9F-9D6E-FF06DE575396}"/>
    <cellStyle name="Notas 4 2 2 3 2" xfId="24056" xr:uid="{5AB586F0-7A7E-461A-B891-5D5468A91B18}"/>
    <cellStyle name="Notas 4 2 3" xfId="2697" xr:uid="{F41FD2F4-81A3-4DA5-B75A-3FC572F92E85}"/>
    <cellStyle name="Notas 4 2 3 2" xfId="5334" xr:uid="{9BD9E2C8-2DAA-40AE-A83C-64F18F06D3B9}"/>
    <cellStyle name="Notas 4 2 3 2 2" xfId="7814" xr:uid="{3BCD00E5-AD37-4997-9802-CF645B541137}"/>
    <cellStyle name="Notas 4 2 3 2 2 2" xfId="22922" xr:uid="{E273A586-1E52-4754-94E8-3A8A66A4B416}"/>
    <cellStyle name="Notas 4 2 3 2 3" xfId="20442" xr:uid="{127B09A3-FE41-4915-826D-1B15D9D242F7}"/>
    <cellStyle name="Notas 4 2 3 3" xfId="13869" xr:uid="{D223329D-B24E-4168-9E1E-61EC04777F90}"/>
    <cellStyle name="Notas 4 2 3 3 2" xfId="28977" xr:uid="{DE3A2CF7-57BE-45B4-8E88-16E1175256F8}"/>
    <cellStyle name="Notas 4 2 3 4" xfId="17805" xr:uid="{3027E654-C67A-49B8-9F93-F4F9B9261F0A}"/>
    <cellStyle name="Notas 4 2 4" xfId="3000" xr:uid="{654407B6-1FD3-4243-A412-E4499ADFECBD}"/>
    <cellStyle name="Notas 4 2 4 2" xfId="5637" xr:uid="{DA6EEE20-4EA4-48E5-9E3F-A6698704556E}"/>
    <cellStyle name="Notas 4 2 4 2 2" xfId="11948" xr:uid="{560A161D-53DE-4D99-A419-DB2B3370AB0B}"/>
    <cellStyle name="Notas 4 2 4 2 2 2" xfId="27056" xr:uid="{5C644BC0-E980-4059-BB6A-BAD0A6256639}"/>
    <cellStyle name="Notas 4 2 4 2 3" xfId="8077" xr:uid="{3DFD51C2-AF8B-46BD-96CF-E3833EF6A1B8}"/>
    <cellStyle name="Notas 4 2 4 2 3 2" xfId="23185" xr:uid="{0A78954B-74C8-4F15-ADE4-691BFC436959}"/>
    <cellStyle name="Notas 4 2 4 2 4" xfId="20745" xr:uid="{49EDC212-5E91-4D9A-8F14-60EA761AD006}"/>
    <cellStyle name="Notas 4 2 4 3" xfId="9382" xr:uid="{C0444335-A4A6-49FB-9B11-5BC40803DD3A}"/>
    <cellStyle name="Notas 4 2 4 3 2" xfId="24490" xr:uid="{68509B72-6D0E-4562-ACE9-8143775B9BEA}"/>
    <cellStyle name="Notas 4 2 4 4" xfId="8718" xr:uid="{14709779-7099-4E5E-BCF1-641C6C607805}"/>
    <cellStyle name="Notas 4 2 4 4 2" xfId="23826" xr:uid="{AB934942-9B5E-43BC-9098-078C48544D2D}"/>
    <cellStyle name="Notas 4 2 4 5" xfId="18108" xr:uid="{6545421C-881F-450E-9AED-6D2DC4B20EC4}"/>
    <cellStyle name="Notas 4 2 5" xfId="3326" xr:uid="{02D4E08D-870A-40BD-B06B-55C239B9ABA5}"/>
    <cellStyle name="Notas 4 2 5 2" xfId="5963" xr:uid="{21B1F0D9-B8A7-4976-AF88-1CF21C0088BB}"/>
    <cellStyle name="Notas 4 2 5 2 2" xfId="12274" xr:uid="{5EA9A84F-76BC-4A08-B708-13479B82EACE}"/>
    <cellStyle name="Notas 4 2 5 2 2 2" xfId="27382" xr:uid="{C4FBEFF6-0A2A-47F3-B13D-780EC660250C}"/>
    <cellStyle name="Notas 4 2 5 2 3" xfId="13403" xr:uid="{A9CFD0F3-B104-45DD-B127-102F7ACD7B70}"/>
    <cellStyle name="Notas 4 2 5 2 3 2" xfId="28511" xr:uid="{042593DA-3BDE-4F68-9EEB-6C3EE018A1F9}"/>
    <cellStyle name="Notas 4 2 5 2 4" xfId="21071" xr:uid="{79174B66-B6C7-438B-9FF2-AE5A4ADBADA8}"/>
    <cellStyle name="Notas 4 2 5 3" xfId="9708" xr:uid="{DAB5804D-D74F-4CD0-91E9-028EB466E8C3}"/>
    <cellStyle name="Notas 4 2 5 3 2" xfId="24816" xr:uid="{2A280AF9-4C73-4F55-91BD-24B26A2EE650}"/>
    <cellStyle name="Notas 4 2 5 4" xfId="8701" xr:uid="{A1371625-7BA5-4301-8063-1435A32335B9}"/>
    <cellStyle name="Notas 4 2 5 4 2" xfId="23809" xr:uid="{8148396B-8607-41D7-BC91-167B7FD38985}"/>
    <cellStyle name="Notas 4 2 5 5" xfId="18434" xr:uid="{58E120D7-A1BA-486B-A2FB-42765B3F287A}"/>
    <cellStyle name="Notas 4 2 6" xfId="3632" xr:uid="{CE47A68C-30D4-4565-853B-20D82CE4341D}"/>
    <cellStyle name="Notas 4 2 6 2" xfId="6269" xr:uid="{FC95BC7B-121C-40E4-89DF-58FF0908314A}"/>
    <cellStyle name="Notas 4 2 6 2 2" xfId="12580" xr:uid="{FDA2441E-0556-40A2-8189-E5B7F2BFC714}"/>
    <cellStyle name="Notas 4 2 6 2 2 2" xfId="27688" xr:uid="{FA7DD360-A9AC-47BF-B760-CD19121C30B7}"/>
    <cellStyle name="Notas 4 2 6 2 3" xfId="15664" xr:uid="{0157C35A-7CE9-4E0B-8529-0020D3ED8F2D}"/>
    <cellStyle name="Notas 4 2 6 2 3 2" xfId="30772" xr:uid="{DC02A4D1-245E-4302-8B30-3F9684F3B629}"/>
    <cellStyle name="Notas 4 2 6 2 4" xfId="21377" xr:uid="{871296B2-314C-4E4A-84D3-3420E42F6689}"/>
    <cellStyle name="Notas 4 2 6 3" xfId="10014" xr:uid="{D65CDA06-A74D-4565-823C-091704943CBC}"/>
    <cellStyle name="Notas 4 2 6 3 2" xfId="25122" xr:uid="{432388E6-CA57-4FE4-B4E6-A5BE3BFC9464}"/>
    <cellStyle name="Notas 4 2 6 4" xfId="16239" xr:uid="{DFB034A9-8591-405D-AE98-F2FF0C4BFC0A}"/>
    <cellStyle name="Notas 4 2 6 4 2" xfId="31347" xr:uid="{52350BCC-CBFB-47B8-899B-B0F43E9D2186}"/>
    <cellStyle name="Notas 4 2 6 5" xfId="18740" xr:uid="{AFB1AE58-900A-40EF-9D46-2CB928699A56}"/>
    <cellStyle name="Notas 4 2 7" xfId="3993" xr:uid="{82B6F32F-6D45-4D83-B3FD-5A1CB3EA723D}"/>
    <cellStyle name="Notas 4 2 7 2" xfId="6630" xr:uid="{B2C7D7A7-9C1D-4103-9F86-BCE6ACBD4355}"/>
    <cellStyle name="Notas 4 2 7 2 2" xfId="12941" xr:uid="{1F271A9C-7361-4480-8780-1CD98AAA3D16}"/>
    <cellStyle name="Notas 4 2 7 2 2 2" xfId="28049" xr:uid="{DE790107-6755-4F0C-92DE-CCA17C403348}"/>
    <cellStyle name="Notas 4 2 7 2 3" xfId="16631" xr:uid="{1A0EF677-3B0D-4C62-9E6E-28A47AE93C0E}"/>
    <cellStyle name="Notas 4 2 7 2 3 2" xfId="31739" xr:uid="{DB1A392A-B1D2-4FFF-B27A-8133F00BFCA5}"/>
    <cellStyle name="Notas 4 2 7 2 4" xfId="21738" xr:uid="{FEA6896A-465D-4BCF-88E2-EC345C4CF9F4}"/>
    <cellStyle name="Notas 4 2 7 3" xfId="10375" xr:uid="{C2676C15-0D51-4C3B-B9EA-399ED6289F88}"/>
    <cellStyle name="Notas 4 2 7 3 2" xfId="25483" xr:uid="{A48CF09E-37D1-44D9-89CE-8586EEB85250}"/>
    <cellStyle name="Notas 4 2 7 4" xfId="14049" xr:uid="{7A8832C6-3078-42EA-AFA0-F4867CE59F71}"/>
    <cellStyle name="Notas 4 2 7 4 2" xfId="29157" xr:uid="{98BC337D-2934-4210-8076-19E08E8521E2}"/>
    <cellStyle name="Notas 4 2 7 5" xfId="19101" xr:uid="{6D5D29DF-101B-4DBB-A160-0BBEE061D219}"/>
    <cellStyle name="Notas 4 2 8" xfId="4558" xr:uid="{9EABA559-403C-4F79-ADDD-843EF6B0D770}"/>
    <cellStyle name="Notas 4 2 8 2" xfId="10940" xr:uid="{FB51195D-F88E-41BA-B79E-89647B8B1E8A}"/>
    <cellStyle name="Notas 4 2 8 2 2" xfId="26048" xr:uid="{EA9A1BC0-8F33-46E0-B619-B06BB0B84C9B}"/>
    <cellStyle name="Notas 4 2 8 3" xfId="14600" xr:uid="{335FFC92-930C-4C93-BF32-D7230A645183}"/>
    <cellStyle name="Notas 4 2 8 3 2" xfId="29708" xr:uid="{1A7F3378-6ECE-4D31-9AF9-5677A3B74FB7}"/>
    <cellStyle name="Notas 4 2 8 4" xfId="19666" xr:uid="{3ADC896C-E59C-48C5-BC8F-D0BDDDE16C4D}"/>
    <cellStyle name="Notas 4 2 9" xfId="8422" xr:uid="{EE66340A-2FB6-4BD8-A16B-C137A6B9E4BC}"/>
    <cellStyle name="Notas 4 2 9 2" xfId="23530" xr:uid="{1DBAB882-0568-4C8D-9015-D3F12B024D67}"/>
    <cellStyle name="Notas 4 3" xfId="1912" xr:uid="{684F623B-0987-4311-A41C-45D507403AD7}"/>
    <cellStyle name="Notas 4 3 10" xfId="8413" xr:uid="{50D6D1AB-7577-49AA-B180-3D8E98130214}"/>
    <cellStyle name="Notas 4 3 10 2" xfId="23521" xr:uid="{7A3EF84D-C221-45C3-BE19-C5FA7C55BF23}"/>
    <cellStyle name="Notas 4 3 11" xfId="15990" xr:uid="{475EF07D-CD41-40D4-9283-30021DAD0EE7}"/>
    <cellStyle name="Notas 4 3 11 2" xfId="31098" xr:uid="{970CEA52-28D4-473A-ADC9-4997D95FAB7D}"/>
    <cellStyle name="Notas 4 3 12" xfId="15481" xr:uid="{ECCD4A4D-8820-4653-9BBE-298B98790038}"/>
    <cellStyle name="Notas 4 3 12 2" xfId="30589" xr:uid="{E581CACB-BCEB-4976-A65F-73DC2C1B316E}"/>
    <cellStyle name="Notas 4 3 13" xfId="17137" xr:uid="{31B285C8-F9AB-4982-9E04-71BE2BFE7D46}"/>
    <cellStyle name="Notas 4 3 2" xfId="2472" xr:uid="{FA1C6123-6E12-4EBC-BC5E-F1124E6AB667}"/>
    <cellStyle name="Notas 4 3 2 2" xfId="5109" xr:uid="{6A4EF7C8-6E11-4BB1-8C3D-34C683AA638C}"/>
    <cellStyle name="Notas 4 3 2 2 2" xfId="11473" xr:uid="{74D9F151-DCF7-42FA-AC53-27C76D701A13}"/>
    <cellStyle name="Notas 4 3 2 2 2 2" xfId="26581" xr:uid="{8F47E7B4-CFCE-4685-B148-CCCF16C707DB}"/>
    <cellStyle name="Notas 4 3 2 2 3" xfId="7274" xr:uid="{29816B35-2AD0-4AC3-9F37-A4E80D1340EF}"/>
    <cellStyle name="Notas 4 3 2 2 3 2" xfId="22382" xr:uid="{96A2944B-299A-4171-9655-BF6A91F9E3C7}"/>
    <cellStyle name="Notas 4 3 2 2 4" xfId="20217" xr:uid="{37919616-28A7-4318-9738-14C6FAB18B83}"/>
    <cellStyle name="Notas 4 3 2 3" xfId="8939" xr:uid="{D0CE549F-40E4-452C-BE82-279A0BFB5D56}"/>
    <cellStyle name="Notas 4 3 2 3 2" xfId="24047" xr:uid="{B6AFEF02-F054-4F47-BB88-427A52F75D78}"/>
    <cellStyle name="Notas 4 3 2 4" xfId="16326" xr:uid="{155B5BA8-B18F-4ED0-A798-B2A438350C87}"/>
    <cellStyle name="Notas 4 3 2 4 2" xfId="31434" xr:uid="{1B925184-E786-462A-A3EB-FCE1305A74DE}"/>
    <cellStyle name="Notas 4 3 2 5" xfId="15513" xr:uid="{ED19C3BF-EC13-4F36-AAFB-9EEE822F701C}"/>
    <cellStyle name="Notas 4 3 2 5 2" xfId="30621" xr:uid="{60D21109-C42B-474D-8713-3E825508AD7F}"/>
    <cellStyle name="Notas 4 3 2 6" xfId="17637" xr:uid="{FB688260-8E09-4AA1-A328-DDFB0474FDF7}"/>
    <cellStyle name="Notas 4 3 3" xfId="2688" xr:uid="{A1D4E575-6152-4DEA-8841-E1D8DC8388D9}"/>
    <cellStyle name="Notas 4 3 3 2" xfId="5325" xr:uid="{BA0BEBE2-7704-413F-B8EB-2681AEA50AC3}"/>
    <cellStyle name="Notas 4 3 3 2 2" xfId="15255" xr:uid="{03DD1F13-350F-466B-AC49-BEDA2D1F379E}"/>
    <cellStyle name="Notas 4 3 3 2 2 2" xfId="30363" xr:uid="{6BD2A7EE-5BB8-4E9B-B3CE-F800BCDC2787}"/>
    <cellStyle name="Notas 4 3 3 2 3" xfId="20433" xr:uid="{2B8FF999-FD8C-4199-AF4D-2B3C9E2768F7}"/>
    <cellStyle name="Notas 4 3 3 3" xfId="7844" xr:uid="{887B6793-CAFF-4EA5-AD4C-16EDFA6DB1EE}"/>
    <cellStyle name="Notas 4 3 3 3 2" xfId="22952" xr:uid="{0BA891B9-193B-4D9A-B130-67C879B51BC4}"/>
    <cellStyle name="Notas 4 3 3 4" xfId="17796" xr:uid="{8F3D9866-0022-42D2-ACFA-2FF92931E44E}"/>
    <cellStyle name="Notas 4 3 4" xfId="2991" xr:uid="{D66A1E00-14AF-462D-B492-92E820C7223C}"/>
    <cellStyle name="Notas 4 3 4 2" xfId="5628" xr:uid="{A4788852-09F9-4D6E-B975-00395154CBBC}"/>
    <cellStyle name="Notas 4 3 4 2 2" xfId="11939" xr:uid="{545A2D0E-3256-409E-AAE0-2A6E35402DD5}"/>
    <cellStyle name="Notas 4 3 4 2 2 2" xfId="27047" xr:uid="{170F6393-A15F-4C66-8213-46FF6686B9C5}"/>
    <cellStyle name="Notas 4 3 4 2 3" xfId="7196" xr:uid="{55E5D8B4-0A2A-4840-A5A8-44D7F152370B}"/>
    <cellStyle name="Notas 4 3 4 2 3 2" xfId="22304" xr:uid="{7B1D17D3-7FEF-494D-87D7-27E6848ED4F1}"/>
    <cellStyle name="Notas 4 3 4 2 4" xfId="20736" xr:uid="{196E914E-88CF-4639-88F7-B3821DD17883}"/>
    <cellStyle name="Notas 4 3 4 3" xfId="9373" xr:uid="{04623E28-04DA-4E96-A02D-CB6753EC1CDF}"/>
    <cellStyle name="Notas 4 3 4 3 2" xfId="24481" xr:uid="{54E49A15-2D1A-40C3-B57D-C9A563FC03B7}"/>
    <cellStyle name="Notas 4 3 4 4" xfId="14285" xr:uid="{1330D133-5520-4FE6-A19B-A783AA2F2EF5}"/>
    <cellStyle name="Notas 4 3 4 4 2" xfId="29393" xr:uid="{27769BD0-C55A-4F10-9B03-146B2E120834}"/>
    <cellStyle name="Notas 4 3 4 5" xfId="18099" xr:uid="{419276F0-8B89-4A61-B747-6160BF9CCF0E}"/>
    <cellStyle name="Notas 4 3 5" xfId="3317" xr:uid="{04DBC5F6-9CA1-4B8D-A5C8-119A3F68DF21}"/>
    <cellStyle name="Notas 4 3 5 2" xfId="5954" xr:uid="{87F98B5D-3434-47A6-969D-FB34875FD1C8}"/>
    <cellStyle name="Notas 4 3 5 2 2" xfId="12265" xr:uid="{52274411-AC4A-4823-A187-225964C3EA81}"/>
    <cellStyle name="Notas 4 3 5 2 2 2" xfId="27373" xr:uid="{347D5A41-8241-412F-96F5-C521ECDFDE84}"/>
    <cellStyle name="Notas 4 3 5 2 3" xfId="14558" xr:uid="{307272D6-0941-40B2-83CC-C05A24AB84DE}"/>
    <cellStyle name="Notas 4 3 5 2 3 2" xfId="29666" xr:uid="{B662FBA6-B2DB-4E39-A001-420E019CE047}"/>
    <cellStyle name="Notas 4 3 5 2 4" xfId="21062" xr:uid="{DA21A2D9-1072-4BA8-BAE2-6634FAA4D6F6}"/>
    <cellStyle name="Notas 4 3 5 3" xfId="9699" xr:uid="{1B50A8DB-380A-469F-971A-BEDB3B9C7FF8}"/>
    <cellStyle name="Notas 4 3 5 3 2" xfId="24807" xr:uid="{2E4DC8FB-FC2C-40BA-99F9-BD2DE0BAA1BB}"/>
    <cellStyle name="Notas 4 3 5 4" xfId="14807" xr:uid="{6E511407-1F01-42FC-880B-23BC62293F74}"/>
    <cellStyle name="Notas 4 3 5 4 2" xfId="29915" xr:uid="{1F18C11D-26AF-467C-A9A1-E8D102598F55}"/>
    <cellStyle name="Notas 4 3 5 5" xfId="18425" xr:uid="{67D54C32-93E0-4E1C-B7BD-515206EE504B}"/>
    <cellStyle name="Notas 4 3 6" xfId="3623" xr:uid="{2B25F3AE-F5D7-4473-9913-BA40A5EA520C}"/>
    <cellStyle name="Notas 4 3 6 2" xfId="6260" xr:uid="{D12F0EF9-EEEE-46F2-B411-1E028F43318C}"/>
    <cellStyle name="Notas 4 3 6 2 2" xfId="12571" xr:uid="{840C95AC-7FC7-49AB-B2CC-FD1A6DBEB966}"/>
    <cellStyle name="Notas 4 3 6 2 2 2" xfId="27679" xr:uid="{D159B72C-AF96-4459-8123-83B13B5AFED7}"/>
    <cellStyle name="Notas 4 3 6 2 3" xfId="7217" xr:uid="{B5ED8743-258F-48CE-B62E-B5E01D2B1274}"/>
    <cellStyle name="Notas 4 3 6 2 3 2" xfId="22325" xr:uid="{EB8B2B4C-81C0-44EA-BCEB-E830892B3FA9}"/>
    <cellStyle name="Notas 4 3 6 2 4" xfId="21368" xr:uid="{8281E131-0CCB-443C-9865-548F37169982}"/>
    <cellStyle name="Notas 4 3 6 3" xfId="10005" xr:uid="{16D3CAE1-47A6-4FED-A893-EE5CF4E673C3}"/>
    <cellStyle name="Notas 4 3 6 3 2" xfId="25113" xr:uid="{D4B141D2-B9B2-41A9-B35A-09942A68048E}"/>
    <cellStyle name="Notas 4 3 6 4" xfId="13757" xr:uid="{D25E10C1-AF0C-4C1F-8A0B-3BD78B4FB48F}"/>
    <cellStyle name="Notas 4 3 6 4 2" xfId="28865" xr:uid="{5990FF7C-556F-498D-8D6F-E7C5DC0C0127}"/>
    <cellStyle name="Notas 4 3 6 5" xfId="18731" xr:uid="{13329903-0646-4015-84F1-53614879AD9B}"/>
    <cellStyle name="Notas 4 3 7" xfId="3984" xr:uid="{D69853BB-9687-4593-9548-5B7B2A31090C}"/>
    <cellStyle name="Notas 4 3 7 2" xfId="6621" xr:uid="{BD9F85A4-B92E-406B-A1FF-BC987622918F}"/>
    <cellStyle name="Notas 4 3 7 2 2" xfId="12932" xr:uid="{71B24D41-B07C-4A1E-A41C-2BA360D60EB4}"/>
    <cellStyle name="Notas 4 3 7 2 2 2" xfId="28040" xr:uid="{DD542DD4-A10E-4D57-9C8B-D107B6A650A8}"/>
    <cellStyle name="Notas 4 3 7 2 3" xfId="16622" xr:uid="{21AA3526-5B9C-412D-9813-68EE60B71F30}"/>
    <cellStyle name="Notas 4 3 7 2 3 2" xfId="31730" xr:uid="{3786FABD-67B1-42A0-B4B3-608C888887FA}"/>
    <cellStyle name="Notas 4 3 7 2 4" xfId="21729" xr:uid="{4FA48231-A9E8-4A15-B19E-DA7CEC7C75F9}"/>
    <cellStyle name="Notas 4 3 7 3" xfId="10366" xr:uid="{5EC54BBB-B3E9-487D-996C-B0F272FE12F2}"/>
    <cellStyle name="Notas 4 3 7 3 2" xfId="25474" xr:uid="{3FC11C29-666B-43CF-B041-AA997BDA42DE}"/>
    <cellStyle name="Notas 4 3 7 4" xfId="15228" xr:uid="{4DA1814D-1A5A-4111-B227-187571334EF9}"/>
    <cellStyle name="Notas 4 3 7 4 2" xfId="30336" xr:uid="{B52D6488-13D8-4745-8FA2-59F3903433C7}"/>
    <cellStyle name="Notas 4 3 7 5" xfId="19092" xr:uid="{191A9456-E6EA-4661-BD95-E1C72EF6CFDE}"/>
    <cellStyle name="Notas 4 3 8" xfId="4307" xr:uid="{F99588ED-DE09-46B9-96B2-84C543325813}"/>
    <cellStyle name="Notas 4 3 8 2" xfId="6944" xr:uid="{9830BC7A-EF7F-407B-AFB1-C5D6FD839682}"/>
    <cellStyle name="Notas 4 3 8 2 2" xfId="13255" xr:uid="{EF63CE32-316D-441D-8D16-7E6380A979A4}"/>
    <cellStyle name="Notas 4 3 8 2 2 2" xfId="28363" xr:uid="{65C04EDF-707C-4E4D-9184-362AAE16E103}"/>
    <cellStyle name="Notas 4 3 8 2 3" xfId="16919" xr:uid="{1C410F92-C8A8-4509-997C-764C35E8D7AD}"/>
    <cellStyle name="Notas 4 3 8 2 3 2" xfId="32027" xr:uid="{01F59BDB-7E17-4BC0-9D80-73F4E3B5AFFD}"/>
    <cellStyle name="Notas 4 3 8 2 4" xfId="22052" xr:uid="{8FA2CD9F-FD18-4C2B-BAA5-4B34762D2AC8}"/>
    <cellStyle name="Notas 4 3 8 3" xfId="10689" xr:uid="{B65438D9-30E6-4BD9-8A3C-F6C1A3A3763B}"/>
    <cellStyle name="Notas 4 3 8 3 2" xfId="25797" xr:uid="{0E0A491C-D176-44A5-937E-528B4A27CFB4}"/>
    <cellStyle name="Notas 4 3 8 4" xfId="7883" xr:uid="{FFBBFE2B-E814-49C7-BEBF-CC0371E49FF5}"/>
    <cellStyle name="Notas 4 3 8 4 2" xfId="22991" xr:uid="{2D7DB617-D1AF-4BDD-8977-9615D4EA335A}"/>
    <cellStyle name="Notas 4 3 8 5" xfId="19415" xr:uid="{A95B7498-B9F8-46F5-A472-A890A1B6ADAE}"/>
    <cellStyle name="Notas 4 3 9" xfId="4549" xr:uid="{5186137B-C7D1-450F-995C-BA4B6EF5311D}"/>
    <cellStyle name="Notas 4 3 9 2" xfId="10931" xr:uid="{D8B6509C-32CE-4997-9DBD-6D4158E5D82F}"/>
    <cellStyle name="Notas 4 3 9 2 2" xfId="26039" xr:uid="{AC3D5946-6A9D-4195-97E3-2BC88EDB79FC}"/>
    <cellStyle name="Notas 4 3 9 3" xfId="8117" xr:uid="{B8A1458A-3DDC-4D6B-95C8-EDDC0885030D}"/>
    <cellStyle name="Notas 4 3 9 3 2" xfId="23225" xr:uid="{B07D7980-22FB-44BD-86C8-1B98E8603E80}"/>
    <cellStyle name="Notas 4 3 9 4" xfId="19657" xr:uid="{F6CED71E-C0F2-430C-9F49-7F1AF3B086A2}"/>
    <cellStyle name="Notas 4 4" xfId="2113" xr:uid="{953B8394-C453-49BF-8F89-087DC4998F90}"/>
    <cellStyle name="Notas 4 4 10" xfId="8611" xr:uid="{0D4E2B40-C8D0-41F5-8295-C7B43AF7D33D}"/>
    <cellStyle name="Notas 4 4 10 2" xfId="23719" xr:uid="{933A159A-D5BE-43B9-8BD9-A9211C0BAD58}"/>
    <cellStyle name="Notas 4 4 11" xfId="9235" xr:uid="{75F94E2A-A580-486D-9F1B-1CCEF0D46194}"/>
    <cellStyle name="Notas 4 4 11 2" xfId="24343" xr:uid="{970A022C-E521-458E-9ED2-4C6C9B733A93}"/>
    <cellStyle name="Notas 4 4 12" xfId="7643" xr:uid="{463C2B79-8F9E-4F4F-84DD-D3A1EE7F4EA0}"/>
    <cellStyle name="Notas 4 4 12 2" xfId="22751" xr:uid="{810DD5D0-A34F-474D-895D-68528F221D8A}"/>
    <cellStyle name="Notas 4 4 13" xfId="17338" xr:uid="{FB8F79D8-54CF-4C7B-B52A-DA6B135B0739}"/>
    <cellStyle name="Notas 4 4 2" xfId="2603" xr:uid="{681883AD-E00B-4F9A-AB8A-E39A18665A15}"/>
    <cellStyle name="Notas 4 4 2 2" xfId="5240" xr:uid="{DBD25A22-838E-433F-A339-18B87FA07C9F}"/>
    <cellStyle name="Notas 4 4 2 2 2" xfId="11604" xr:uid="{237690CF-B01C-4708-AB98-8814902B677E}"/>
    <cellStyle name="Notas 4 4 2 2 2 2" xfId="26712" xr:uid="{8008F3E6-2EA7-48EC-AA08-B51F6379FFDC}"/>
    <cellStyle name="Notas 4 4 2 2 3" xfId="8228" xr:uid="{5FE1D8AC-96B5-49E0-B26C-D903AB08D06F}"/>
    <cellStyle name="Notas 4 4 2 2 3 2" xfId="23336" xr:uid="{7FA365B8-C34B-4A13-94A3-7BFBA9D67144}"/>
    <cellStyle name="Notas 4 4 2 2 4" xfId="20348" xr:uid="{E08EF4CF-64D5-44F5-AEB8-B67A2E445972}"/>
    <cellStyle name="Notas 4 4 2 3" xfId="9070" xr:uid="{6DFCD331-9754-45F4-BD06-6EDC03FD0940}"/>
    <cellStyle name="Notas 4 4 2 3 2" xfId="24178" xr:uid="{062AAB28-F42E-4FEA-BC6E-08ACC828CFB0}"/>
    <cellStyle name="Notas 4 4 2 4" xfId="9222" xr:uid="{192D50BE-5DB3-4DD2-A1E5-F016F1AD4425}"/>
    <cellStyle name="Notas 4 4 2 4 2" xfId="24330" xr:uid="{5D0D5E40-498F-4CBF-AF34-D0800750C794}"/>
    <cellStyle name="Notas 4 4 2 5" xfId="14889" xr:uid="{2EE83E5A-77B2-4C37-80F4-977685FABDFF}"/>
    <cellStyle name="Notas 4 4 2 5 2" xfId="29997" xr:uid="{38C0C8DD-712F-43E8-99A6-9E7BB171217E}"/>
    <cellStyle name="Notas 4 4 2 6" xfId="17711" xr:uid="{C100C80A-68D8-4389-AF96-FB386A150CE5}"/>
    <cellStyle name="Notas 4 4 3" xfId="2868" xr:uid="{902120D2-3B1F-4657-B667-7F07D06D909D}"/>
    <cellStyle name="Notas 4 4 3 2" xfId="5505" xr:uid="{ED0058FA-CFFB-4712-9052-F074D3BC5328}"/>
    <cellStyle name="Notas 4 4 3 2 2" xfId="14487" xr:uid="{CCC2EAFC-8801-4001-9E53-2B2DF2CD59C9}"/>
    <cellStyle name="Notas 4 4 3 2 2 2" xfId="29595" xr:uid="{7B5F552D-546E-4A38-942E-779AB6796A7A}"/>
    <cellStyle name="Notas 4 4 3 2 3" xfId="20613" xr:uid="{065598EA-F01C-4231-B536-C027A3767718}"/>
    <cellStyle name="Notas 4 4 3 3" xfId="16553" xr:uid="{DC4D0A39-A955-4A6C-8C6D-C237CF8A4723}"/>
    <cellStyle name="Notas 4 4 3 3 2" xfId="31661" xr:uid="{105C6710-18E2-471A-BCA7-F0F4F79385FF}"/>
    <cellStyle name="Notas 4 4 3 4" xfId="17976" xr:uid="{2B07436D-DA60-421D-B251-E4C464BAF89A}"/>
    <cellStyle name="Notas 4 4 4" xfId="3171" xr:uid="{D8B1A31C-7DC5-4689-A170-E489BD1D2023}"/>
    <cellStyle name="Notas 4 4 4 2" xfId="5808" xr:uid="{F1C584C8-0F4A-46DB-9FFB-C3C11B5B020C}"/>
    <cellStyle name="Notas 4 4 4 2 2" xfId="12119" xr:uid="{7B0827F3-6946-4A24-940A-D3A2F0F8F21C}"/>
    <cellStyle name="Notas 4 4 4 2 2 2" xfId="27227" xr:uid="{126DA87D-C297-46B6-9FF1-A03AA14C6814}"/>
    <cellStyle name="Notas 4 4 4 2 3" xfId="7283" xr:uid="{F9400510-31C3-4B9C-9DB1-B14F58339E18}"/>
    <cellStyle name="Notas 4 4 4 2 3 2" xfId="22391" xr:uid="{B546607B-AB6D-47A4-AF06-E7A36085C9B1}"/>
    <cellStyle name="Notas 4 4 4 2 4" xfId="20916" xr:uid="{537511D1-0E8E-4851-BCD5-11833E787114}"/>
    <cellStyle name="Notas 4 4 4 3" xfId="9553" xr:uid="{18B335AB-73BD-4D43-AE34-A73F3B7C819F}"/>
    <cellStyle name="Notas 4 4 4 3 2" xfId="24661" xr:uid="{6245FCC7-95C9-4219-B504-EFD3A8C193EC}"/>
    <cellStyle name="Notas 4 4 4 4" xfId="15881" xr:uid="{49C3367D-3EE8-403E-882B-8790D6D2B103}"/>
    <cellStyle name="Notas 4 4 4 4 2" xfId="30989" xr:uid="{746167DB-FCB3-4D06-8274-2FABC349D282}"/>
    <cellStyle name="Notas 4 4 4 5" xfId="18279" xr:uid="{D5CE1E78-2AC0-4FD7-91A0-60028F078EA4}"/>
    <cellStyle name="Notas 4 4 5" xfId="3497" xr:uid="{0CA8B5FB-76EA-49AC-BF54-962219981600}"/>
    <cellStyle name="Notas 4 4 5 2" xfId="6134" xr:uid="{0091B1A2-DE65-4D74-918A-FC2B8646D10E}"/>
    <cellStyle name="Notas 4 4 5 2 2" xfId="12445" xr:uid="{B5366EE1-33DD-43B0-A46F-585191DEE6E2}"/>
    <cellStyle name="Notas 4 4 5 2 2 2" xfId="27553" xr:uid="{FD90A0F2-9C5E-4245-9E61-84886476F17F}"/>
    <cellStyle name="Notas 4 4 5 2 3" xfId="8040" xr:uid="{D8F3BD4B-D6CD-4F2B-8541-AB055955FF41}"/>
    <cellStyle name="Notas 4 4 5 2 3 2" xfId="23148" xr:uid="{7DA5A7F1-5B89-4BC0-89D2-DEEC0B785DBD}"/>
    <cellStyle name="Notas 4 4 5 2 4" xfId="21242" xr:uid="{DC8C578B-ECEF-40A1-B6C7-34901814CA52}"/>
    <cellStyle name="Notas 4 4 5 3" xfId="9879" xr:uid="{E5824FF1-61EB-4B90-9CD4-457926CC38C4}"/>
    <cellStyle name="Notas 4 4 5 3 2" xfId="24987" xr:uid="{FE7CDC08-790C-4F87-9213-B841A1EBFC3D}"/>
    <cellStyle name="Notas 4 4 5 4" xfId="16337" xr:uid="{E27CC4B3-4B05-4E9D-99A6-E71FA86FE75D}"/>
    <cellStyle name="Notas 4 4 5 4 2" xfId="31445" xr:uid="{E9535CE2-DF36-4E2B-9321-7D014C581E2B}"/>
    <cellStyle name="Notas 4 4 5 5" xfId="18605" xr:uid="{6999A5BE-F660-4E39-960E-1802CBC30186}"/>
    <cellStyle name="Notas 4 4 6" xfId="3803" xr:uid="{2E0E4888-E686-4D57-A633-99CE02567233}"/>
    <cellStyle name="Notas 4 4 6 2" xfId="6440" xr:uid="{EB651F76-1F7D-46A7-929B-0C4F05D80826}"/>
    <cellStyle name="Notas 4 4 6 2 2" xfId="12751" xr:uid="{3E7C45B3-F7CF-4708-997C-ECCF299C6436}"/>
    <cellStyle name="Notas 4 4 6 2 2 2" xfId="27859" xr:uid="{E2A2CB02-BA1F-422E-807F-86A396B9DC10}"/>
    <cellStyle name="Notas 4 4 6 2 3" xfId="14198" xr:uid="{EADA7362-1B41-46F5-80B8-BF863120B2AA}"/>
    <cellStyle name="Notas 4 4 6 2 3 2" xfId="29306" xr:uid="{02646CBC-E5F5-4B29-A041-95B004BD305D}"/>
    <cellStyle name="Notas 4 4 6 2 4" xfId="21548" xr:uid="{A5A8CBE2-D721-41A2-956C-BACBCC1F09B6}"/>
    <cellStyle name="Notas 4 4 6 3" xfId="10185" xr:uid="{88CE4097-3AB9-4DE5-919B-F1938650ED39}"/>
    <cellStyle name="Notas 4 4 6 3 2" xfId="25293" xr:uid="{CC7DDEE5-14BC-4F50-A069-700D740C41BE}"/>
    <cellStyle name="Notas 4 4 6 4" xfId="7999" xr:uid="{00B02770-DE87-4D8C-9C60-9F1F1315F08F}"/>
    <cellStyle name="Notas 4 4 6 4 2" xfId="23107" xr:uid="{7BD297EA-307A-4E52-AC89-73D0169A25AC}"/>
    <cellStyle name="Notas 4 4 6 5" xfId="18911" xr:uid="{6EE34906-36A6-4DA4-9CD9-9347858D7A34}"/>
    <cellStyle name="Notas 4 4 7" xfId="4185" xr:uid="{E0224BF4-5066-4229-ACDA-69958EBDCA3E}"/>
    <cellStyle name="Notas 4 4 7 2" xfId="6822" xr:uid="{F77B1DC8-8A8E-4EA4-8C64-3F8F9685DC34}"/>
    <cellStyle name="Notas 4 4 7 2 2" xfId="13133" xr:uid="{5AB89B02-6DDC-4622-837E-D0EA597B9989}"/>
    <cellStyle name="Notas 4 4 7 2 2 2" xfId="28241" xr:uid="{66CA66F8-90FB-4DE8-A164-8D5840915BC6}"/>
    <cellStyle name="Notas 4 4 7 2 3" xfId="16802" xr:uid="{3FE479D0-BBC6-45BD-A325-546A72ACE75E}"/>
    <cellStyle name="Notas 4 4 7 2 3 2" xfId="31910" xr:uid="{CB736CD3-24EF-4E90-978D-50BD33A425DC}"/>
    <cellStyle name="Notas 4 4 7 2 4" xfId="21930" xr:uid="{5B49B734-E466-4ACA-80DB-91B4EC49DFC6}"/>
    <cellStyle name="Notas 4 4 7 3" xfId="10567" xr:uid="{F21DD7B1-281B-4BFB-A7A8-2E4B38310626}"/>
    <cellStyle name="Notas 4 4 7 3 2" xfId="25675" xr:uid="{BEF41BDB-7DFE-4CD9-B534-C23895FB8768}"/>
    <cellStyle name="Notas 4 4 7 4" xfId="15471" xr:uid="{0DC6668E-1C94-4CEA-BF61-C9B3AD1C6CAE}"/>
    <cellStyle name="Notas 4 4 7 4 2" xfId="30579" xr:uid="{C9E76D4B-1D81-4B8A-9189-6E96627F8E4F}"/>
    <cellStyle name="Notas 4 4 7 5" xfId="19293" xr:uid="{E1253DAD-ABBE-4A4E-8B35-B9BC785A7116}"/>
    <cellStyle name="Notas 4 4 8" xfId="4392" xr:uid="{FF890E02-639A-4AD4-8C9E-177E9F677C0F}"/>
    <cellStyle name="Notas 4 4 8 2" xfId="7029" xr:uid="{1E751763-B113-4FA5-9201-54DDB3C41153}"/>
    <cellStyle name="Notas 4 4 8 2 2" xfId="13340" xr:uid="{BDDB7478-82C1-4D72-AF34-66CDEABDEA2A}"/>
    <cellStyle name="Notas 4 4 8 2 2 2" xfId="28448" xr:uid="{2F12EA9F-F192-4E01-981E-F8A2D06F0E58}"/>
    <cellStyle name="Notas 4 4 8 2 3" xfId="17004" xr:uid="{7E83D1FA-2D78-44C8-B16E-B2BB5A5ACA2B}"/>
    <cellStyle name="Notas 4 4 8 2 3 2" xfId="32112" xr:uid="{1C6E2FB8-F49B-4B62-A422-6DE5CA167A4E}"/>
    <cellStyle name="Notas 4 4 8 2 4" xfId="22137" xr:uid="{93456D25-A8CB-47E2-B473-14B709965A19}"/>
    <cellStyle name="Notas 4 4 8 3" xfId="10774" xr:uid="{1D0CCB7D-481D-42AD-A1C9-9DE494C06D4E}"/>
    <cellStyle name="Notas 4 4 8 3 2" xfId="25882" xr:uid="{442F0C32-DCFE-4988-B926-14B1F3DFE76D}"/>
    <cellStyle name="Notas 4 4 8 4" xfId="16401" xr:uid="{ED355C51-98CE-472A-AC7E-CE590388534F}"/>
    <cellStyle name="Notas 4 4 8 4 2" xfId="31509" xr:uid="{2B481038-AB8A-4046-9D5D-AE2741DAE679}"/>
    <cellStyle name="Notas 4 4 8 5" xfId="19500" xr:uid="{9BFFFF98-81F4-44A2-A95C-35618043CF1F}"/>
    <cellStyle name="Notas 4 4 9" xfId="4750" xr:uid="{4D57CE9A-4B57-43DB-BA35-70C598A70EE9}"/>
    <cellStyle name="Notas 4 4 9 2" xfId="11132" xr:uid="{C19AA88C-9EB8-403B-B7AD-E3D1294BBABD}"/>
    <cellStyle name="Notas 4 4 9 2 2" xfId="26240" xr:uid="{5BCA5A3F-AA95-4CC0-B446-254A7C3B192F}"/>
    <cellStyle name="Notas 4 4 9 3" xfId="15824" xr:uid="{1C715444-B703-45C5-9367-9D0E7E8ADC42}"/>
    <cellStyle name="Notas 4 4 9 3 2" xfId="30932" xr:uid="{56C31C79-9E08-4C52-820B-DC38DE5513B0}"/>
    <cellStyle name="Notas 4 4 9 4" xfId="19858" xr:uid="{B9D8D940-9126-4764-9A16-75E20FF4B9B6}"/>
    <cellStyle name="Notas 4 5" xfId="2011" xr:uid="{F5E4992A-5507-45D2-AE5E-0A3017B8C400}"/>
    <cellStyle name="Notas 4 5 10" xfId="15110" xr:uid="{7C37F845-3466-4544-A6F3-FC4135A9EC68}"/>
    <cellStyle name="Notas 4 5 10 2" xfId="30218" xr:uid="{693784CA-E0EB-409F-9968-E570FDCC23DB}"/>
    <cellStyle name="Notas 4 5 11" xfId="13668" xr:uid="{7D350305-14DA-4D02-B7F4-D7EAEB0DDE5E}"/>
    <cellStyle name="Notas 4 5 11 2" xfId="28776" xr:uid="{83BD7F36-C402-43D8-8B48-CE718E6C6413}"/>
    <cellStyle name="Notas 4 5 12" xfId="17236" xr:uid="{1653F51B-DC28-45C4-9280-C3501E7971E1}"/>
    <cellStyle name="Notas 4 5 2" xfId="2773" xr:uid="{5B6E9967-991D-46D0-9616-F4274AB88490}"/>
    <cellStyle name="Notas 4 5 2 2" xfId="5410" xr:uid="{4BEC39CE-D59A-449B-9219-AB400E50B199}"/>
    <cellStyle name="Notas 4 5 2 2 2" xfId="15135" xr:uid="{3AB7B917-7D38-4D20-B67F-D9F30AF398BE}"/>
    <cellStyle name="Notas 4 5 2 2 2 2" xfId="30243" xr:uid="{BC824040-0573-435D-8545-E2CB049A1231}"/>
    <cellStyle name="Notas 4 5 2 2 3" xfId="20518" xr:uid="{2653853F-2ADA-4D91-B366-278B4535DA36}"/>
    <cellStyle name="Notas 4 5 2 3" xfId="14081" xr:uid="{7F49262C-D5C3-4348-88E4-EB67F4AF7D6B}"/>
    <cellStyle name="Notas 4 5 2 3 2" xfId="29189" xr:uid="{4DAD8FF2-DA65-485A-A71D-ECF788FCCF17}"/>
    <cellStyle name="Notas 4 5 2 4" xfId="17881" xr:uid="{5565F7C6-AA7C-4E98-8F1B-7E6E7231F866}"/>
    <cellStyle name="Notas 4 5 3" xfId="3076" xr:uid="{CB7F485A-0DC5-4410-A215-76398E3D22B7}"/>
    <cellStyle name="Notas 4 5 3 2" xfId="5713" xr:uid="{75BF8930-4E01-4800-AD4E-EE79918B524D}"/>
    <cellStyle name="Notas 4 5 3 2 2" xfId="12024" xr:uid="{D8728731-7CD7-482B-99B4-CD19BC8C0702}"/>
    <cellStyle name="Notas 4 5 3 2 2 2" xfId="27132" xr:uid="{43B1F2DC-EEF9-45F5-9DAD-53A64AADD0DC}"/>
    <cellStyle name="Notas 4 5 3 2 3" xfId="7515" xr:uid="{8E805AAE-4247-4BEA-9F34-952C8877780F}"/>
    <cellStyle name="Notas 4 5 3 2 3 2" xfId="22623" xr:uid="{7E64E13F-2884-4A4E-9989-8F568EEFEC00}"/>
    <cellStyle name="Notas 4 5 3 2 4" xfId="20821" xr:uid="{A9AE77DD-1FE3-45C9-9B9B-5BD7FF9FDF44}"/>
    <cellStyle name="Notas 4 5 3 3" xfId="9458" xr:uid="{9C91B902-16B8-43D0-8476-648F3600FB91}"/>
    <cellStyle name="Notas 4 5 3 3 2" xfId="24566" xr:uid="{6F60A9F6-9332-4F7A-A162-CD7AA0B36870}"/>
    <cellStyle name="Notas 4 5 3 4" xfId="14197" xr:uid="{40F1D82E-622F-4559-8714-A0D2ADD32CD4}"/>
    <cellStyle name="Notas 4 5 3 4 2" xfId="29305" xr:uid="{26CF899E-11A3-4BA6-B2E6-E983FAD9EF19}"/>
    <cellStyle name="Notas 4 5 3 5" xfId="18184" xr:uid="{E3688532-A0B2-467B-87EE-E74206D82AF8}"/>
    <cellStyle name="Notas 4 5 4" xfId="3402" xr:uid="{2A802E60-95C1-418B-BB84-C82565848A93}"/>
    <cellStyle name="Notas 4 5 4 2" xfId="6039" xr:uid="{7BC7716A-29B8-40DC-A487-F3E320419010}"/>
    <cellStyle name="Notas 4 5 4 2 2" xfId="12350" xr:uid="{E2E6E603-E6A2-4768-8FAD-8C7FBBC05277}"/>
    <cellStyle name="Notas 4 5 4 2 2 2" xfId="27458" xr:uid="{2C264481-C30C-44E7-9605-A344755F446B}"/>
    <cellStyle name="Notas 4 5 4 2 3" xfId="16147" xr:uid="{53D27E88-5B93-45D3-AAB2-AC0644005788}"/>
    <cellStyle name="Notas 4 5 4 2 3 2" xfId="31255" xr:uid="{51885E72-D528-4146-A704-0D732FEC3CD9}"/>
    <cellStyle name="Notas 4 5 4 2 4" xfId="21147" xr:uid="{BFAABA79-73FE-4915-8163-59D8AFE70560}"/>
    <cellStyle name="Notas 4 5 4 3" xfId="9784" xr:uid="{F6AF9072-CD42-44B5-A6F0-A271CA073731}"/>
    <cellStyle name="Notas 4 5 4 3 2" xfId="24892" xr:uid="{64F52426-5A5B-4B85-9B9C-34C293185E58}"/>
    <cellStyle name="Notas 4 5 4 4" xfId="15082" xr:uid="{6BDF39BF-EE8E-4681-AC1D-4940900608D6}"/>
    <cellStyle name="Notas 4 5 4 4 2" xfId="30190" xr:uid="{44973293-5B1A-4D70-94C0-85568D3F3931}"/>
    <cellStyle name="Notas 4 5 4 5" xfId="18510" xr:uid="{ADE3A89C-B5F9-473E-AEEC-F2B25576AE29}"/>
    <cellStyle name="Notas 4 5 5" xfId="3708" xr:uid="{D4F976DA-D8D7-48F7-99B9-532C7ECD221B}"/>
    <cellStyle name="Notas 4 5 5 2" xfId="6345" xr:uid="{D7777AFA-B750-48DA-9519-C777E550F5BF}"/>
    <cellStyle name="Notas 4 5 5 2 2" xfId="12656" xr:uid="{42FC728E-E4F2-47F5-98D3-D68FDD5973DB}"/>
    <cellStyle name="Notas 4 5 5 2 2 2" xfId="27764" xr:uid="{DAA8EECD-833A-48A6-BB34-5321F5945374}"/>
    <cellStyle name="Notas 4 5 5 2 3" xfId="14969" xr:uid="{9A2CD284-13CE-49C1-A1C7-9D6782A6CF6C}"/>
    <cellStyle name="Notas 4 5 5 2 3 2" xfId="30077" xr:uid="{8DAAE759-96C1-4F53-A67E-F10E983E60C2}"/>
    <cellStyle name="Notas 4 5 5 2 4" xfId="21453" xr:uid="{89FF8F03-11FB-4DFB-8479-AF7081A18298}"/>
    <cellStyle name="Notas 4 5 5 3" xfId="10090" xr:uid="{43A232FA-8C3B-4FAB-8657-94E8B4AC5409}"/>
    <cellStyle name="Notas 4 5 5 3 2" xfId="25198" xr:uid="{59100AE5-D862-45F5-8644-0C603B41ADAB}"/>
    <cellStyle name="Notas 4 5 5 4" xfId="15367" xr:uid="{53FA8C85-9522-4BA5-A92F-9B9F987BD811}"/>
    <cellStyle name="Notas 4 5 5 4 2" xfId="30475" xr:uid="{7E2E5FD8-6F74-4447-A859-CCB99F5D8F1D}"/>
    <cellStyle name="Notas 4 5 5 5" xfId="18816" xr:uid="{9F467382-F565-4987-B9D4-FEB7FA7D3398}"/>
    <cellStyle name="Notas 4 5 6" xfId="4083" xr:uid="{E9117095-94A6-4DBE-9E3F-6602FB2CCA48}"/>
    <cellStyle name="Notas 4 5 6 2" xfId="6720" xr:uid="{14F3E187-DF1E-4390-838E-7490231C6E5E}"/>
    <cellStyle name="Notas 4 5 6 2 2" xfId="13031" xr:uid="{BA5ED5D0-5A17-40DE-BB46-C10AE28A9A45}"/>
    <cellStyle name="Notas 4 5 6 2 2 2" xfId="28139" xr:uid="{C606C131-6398-455D-BE81-43B6161B961F}"/>
    <cellStyle name="Notas 4 5 6 2 3" xfId="16707" xr:uid="{F0672E95-620F-4CC9-90A6-C0B7716F8219}"/>
    <cellStyle name="Notas 4 5 6 2 3 2" xfId="31815" xr:uid="{95BDBD52-1109-4F3D-847C-A06E51687912}"/>
    <cellStyle name="Notas 4 5 6 2 4" xfId="21828" xr:uid="{243013E2-CF3C-4174-A702-AD2BD46F9A5A}"/>
    <cellStyle name="Notas 4 5 6 3" xfId="10465" xr:uid="{BD446771-7BBA-4D0A-9E55-2518FA4F9AE7}"/>
    <cellStyle name="Notas 4 5 6 3 2" xfId="25573" xr:uid="{9463F803-A856-4584-BE8B-C55EFDCF0A34}"/>
    <cellStyle name="Notas 4 5 6 4" xfId="14012" xr:uid="{2DE92ADB-DC54-486D-B159-ED93F6C49AEE}"/>
    <cellStyle name="Notas 4 5 6 4 2" xfId="29120" xr:uid="{965C44F4-D509-4C87-B32C-66A1DF570852}"/>
    <cellStyle name="Notas 4 5 6 5" xfId="19191" xr:uid="{A8212F86-643B-4EDF-8F8D-71F229041A75}"/>
    <cellStyle name="Notas 4 5 7" xfId="4365" xr:uid="{56404E3E-79A6-407B-9C18-17C246D513A4}"/>
    <cellStyle name="Notas 4 5 7 2" xfId="7002" xr:uid="{10A4F248-889C-4536-BCB7-A2D3207F54F2}"/>
    <cellStyle name="Notas 4 5 7 2 2" xfId="13313" xr:uid="{7E75869E-28A7-4D89-9EC3-22F1FB0D87C6}"/>
    <cellStyle name="Notas 4 5 7 2 2 2" xfId="28421" xr:uid="{D2F593B4-CAB3-4B49-8708-89DFEA5DE52C}"/>
    <cellStyle name="Notas 4 5 7 2 3" xfId="16977" xr:uid="{16DDC1B4-11C5-4E8B-BBC2-0B3EC5BD3107}"/>
    <cellStyle name="Notas 4 5 7 2 3 2" xfId="32085" xr:uid="{78D216A0-AC18-4D23-B25B-F78FA93E2CE3}"/>
    <cellStyle name="Notas 4 5 7 2 4" xfId="22110" xr:uid="{C6CFFD40-1728-4A0D-90AF-9C3A67989D1D}"/>
    <cellStyle name="Notas 4 5 7 3" xfId="10747" xr:uid="{694A0699-EC25-4D11-9FF9-4A868B10DD1D}"/>
    <cellStyle name="Notas 4 5 7 3 2" xfId="25855" xr:uid="{FEC86F76-6566-4D56-AA7A-BA43317BC5A8}"/>
    <cellStyle name="Notas 4 5 7 4" xfId="11672" xr:uid="{7925CC87-16D8-43A1-ABB3-8C59DE6F6BEA}"/>
    <cellStyle name="Notas 4 5 7 4 2" xfId="26780" xr:uid="{3ADC16E1-0690-42DF-B745-34FE8E5E5A17}"/>
    <cellStyle name="Notas 4 5 7 5" xfId="19473" xr:uid="{5A9EAA2C-4841-4A6A-8377-8F54E16F3D9B}"/>
    <cellStyle name="Notas 4 5 8" xfId="4648" xr:uid="{8ABDAE54-4822-4FEE-81E9-FF66827BD94E}"/>
    <cellStyle name="Notas 4 5 8 2" xfId="11030" xr:uid="{827A71AF-8074-49B6-9403-CE915B164503}"/>
    <cellStyle name="Notas 4 5 8 2 2" xfId="26138" xr:uid="{DFDAA2AD-402C-4A87-8846-05880CB113F3}"/>
    <cellStyle name="Notas 4 5 8 3" xfId="13931" xr:uid="{9AAD4258-3DEF-4A6B-B07F-2792276E6834}"/>
    <cellStyle name="Notas 4 5 8 3 2" xfId="29039" xr:uid="{E305DC2D-4DE9-438C-980D-B89B4C0A1E8F}"/>
    <cellStyle name="Notas 4 5 8 4" xfId="19756" xr:uid="{BB34A933-30C0-44C8-9532-DF7AFD1929CE}"/>
    <cellStyle name="Notas 4 5 9" xfId="8509" xr:uid="{96089648-010A-4B43-930F-469E177B3D5D}"/>
    <cellStyle name="Notas 4 5 9 2" xfId="23617" xr:uid="{73605C27-3BBF-4C4D-B043-BE3A43E71BEF}"/>
    <cellStyle name="Notas 5" xfId="1467" xr:uid="{00000000-0005-0000-0000-0000BF050000}"/>
    <cellStyle name="Notas 5 2" xfId="1922" xr:uid="{2A43F75C-8FFC-454C-AFCC-61775774EB9E}"/>
    <cellStyle name="Notas 5 2 10" xfId="7894" xr:uid="{68727664-4749-412E-869D-BC5C29A9D80C}"/>
    <cellStyle name="Notas 5 2 10 2" xfId="23002" xr:uid="{4D5606A4-D969-41AF-8E59-55DB88C10C4D}"/>
    <cellStyle name="Notas 5 2 11" xfId="14209" xr:uid="{B9C1E986-BA09-40B6-AC9C-7811141786BD}"/>
    <cellStyle name="Notas 5 2 11 2" xfId="29317" xr:uid="{395F36BA-C83E-4EE3-94A5-7DCF6578E8AB}"/>
    <cellStyle name="Notas 5 2 12" xfId="17147" xr:uid="{C1312642-A2B7-40CF-A265-4D22C051CCA6}"/>
    <cellStyle name="Notas 5 2 2" xfId="2482" xr:uid="{EA923DF3-C078-4914-8A73-8DF24FDDD971}"/>
    <cellStyle name="Notas 5 2 2 2" xfId="5119" xr:uid="{A9C34F20-B30D-466B-B8F6-7052B343CEED}"/>
    <cellStyle name="Notas 5 2 2 2 2" xfId="11483" xr:uid="{52943B57-38CB-4E91-855F-259AFB692ABD}"/>
    <cellStyle name="Notas 5 2 2 2 2 2" xfId="26591" xr:uid="{D0280038-4BA9-44A4-A61E-B8102F3FBD83}"/>
    <cellStyle name="Notas 5 2 2 2 3" xfId="9232" xr:uid="{5E4B7E99-C2C8-4840-91ED-01E241B7179A}"/>
    <cellStyle name="Notas 5 2 2 2 3 2" xfId="24340" xr:uid="{2D265458-7B50-44EF-8572-0E7289E19586}"/>
    <cellStyle name="Notas 5 2 2 2 4" xfId="20227" xr:uid="{9DAB3464-A54F-499E-9677-73A3AC1CC63D}"/>
    <cellStyle name="Notas 5 2 2 3" xfId="8949" xr:uid="{519D99FE-8ED0-490F-AA6B-973AF2962004}"/>
    <cellStyle name="Notas 5 2 2 3 2" xfId="24057" xr:uid="{0AC97BEF-7199-4144-A700-8BFE6D7CCD07}"/>
    <cellStyle name="Notas 5 2 3" xfId="2698" xr:uid="{5D4E4B2E-CE81-4B94-8A1D-30922339F0FC}"/>
    <cellStyle name="Notas 5 2 3 2" xfId="5335" xr:uid="{C625D7CA-D478-4ABC-BD2D-EBABF5BB89A4}"/>
    <cellStyle name="Notas 5 2 3 2 2" xfId="16414" xr:uid="{C7EA9543-F566-4EE4-976C-A801A2493454}"/>
    <cellStyle name="Notas 5 2 3 2 2 2" xfId="31522" xr:uid="{8A6307CC-1C0D-4964-BCC4-C1742B19464E}"/>
    <cellStyle name="Notas 5 2 3 2 3" xfId="20443" xr:uid="{29BBCBB2-C715-43EA-9935-593226A84512}"/>
    <cellStyle name="Notas 5 2 3 3" xfId="16500" xr:uid="{8013B922-8AD3-412E-820B-55A4343816B4}"/>
    <cellStyle name="Notas 5 2 3 3 2" xfId="31608" xr:uid="{AD462A57-A684-49CA-8BF3-08C74A9A7ACF}"/>
    <cellStyle name="Notas 5 2 3 4" xfId="17806" xr:uid="{CA323CCD-1F59-4EFA-AB1F-97F3BFC5DDF2}"/>
    <cellStyle name="Notas 5 2 4" xfId="3001" xr:uid="{BA378CDF-3BC5-4C47-A4A1-2F691E04550F}"/>
    <cellStyle name="Notas 5 2 4 2" xfId="5638" xr:uid="{0BC6C42A-2C5D-458A-92E3-AD807A0BA41A}"/>
    <cellStyle name="Notas 5 2 4 2 2" xfId="11949" xr:uid="{9FD9C433-3A80-4CCF-8CCD-74A5D2A8066F}"/>
    <cellStyle name="Notas 5 2 4 2 2 2" xfId="27057" xr:uid="{E6781A8A-84F2-4C02-941D-9F9A55BFC9F6}"/>
    <cellStyle name="Notas 5 2 4 2 3" xfId="13982" xr:uid="{2E26546B-053A-44EE-A788-4A250D4DA2FB}"/>
    <cellStyle name="Notas 5 2 4 2 3 2" xfId="29090" xr:uid="{89224D31-C163-40CC-B8B6-14162D0F4FC9}"/>
    <cellStyle name="Notas 5 2 4 2 4" xfId="20746" xr:uid="{2C97195E-77D3-40AE-892F-8FCFA119B955}"/>
    <cellStyle name="Notas 5 2 4 3" xfId="9383" xr:uid="{365F0950-1A73-4FBB-B0A9-962EC86A714F}"/>
    <cellStyle name="Notas 5 2 4 3 2" xfId="24491" xr:uid="{51FBEE61-049F-4791-BA22-A02AFF61663D}"/>
    <cellStyle name="Notas 5 2 4 4" xfId="13742" xr:uid="{71425631-54FC-476F-8610-ED5A1EAE7923}"/>
    <cellStyle name="Notas 5 2 4 4 2" xfId="28850" xr:uid="{7CF36B52-51D7-4DB5-AB74-02BA6D4F37B7}"/>
    <cellStyle name="Notas 5 2 4 5" xfId="18109" xr:uid="{7DB55F6A-6429-48F9-9DE0-BBCE61C36C7D}"/>
    <cellStyle name="Notas 5 2 5" xfId="3327" xr:uid="{75013DE7-B28A-44D7-92E8-A01CCEE97A2E}"/>
    <cellStyle name="Notas 5 2 5 2" xfId="5964" xr:uid="{12E07EAC-AA6A-49A3-8E99-CC5A44391C5F}"/>
    <cellStyle name="Notas 5 2 5 2 2" xfId="12275" xr:uid="{C5F6CA43-FA23-47ED-BB83-D518251FC6F7}"/>
    <cellStyle name="Notas 5 2 5 2 2 2" xfId="27383" xr:uid="{DA6A6C0F-87B6-4293-9274-ECE864F0E833}"/>
    <cellStyle name="Notas 5 2 5 2 3" xfId="14639" xr:uid="{F8138460-3A31-4E43-9DF2-A9331B2310B3}"/>
    <cellStyle name="Notas 5 2 5 2 3 2" xfId="29747" xr:uid="{A60C15C9-14E1-4AD7-9055-597B32C6EB56}"/>
    <cellStyle name="Notas 5 2 5 2 4" xfId="21072" xr:uid="{3E6EF3A2-7A80-4D71-9FF1-FCF8D65D9778}"/>
    <cellStyle name="Notas 5 2 5 3" xfId="9709" xr:uid="{015FECD5-F7E2-4D24-B8E8-98E82AB1DEFD}"/>
    <cellStyle name="Notas 5 2 5 3 2" xfId="24817" xr:uid="{6E6B48BC-A7A0-477B-AAB5-F9A004F5EBDB}"/>
    <cellStyle name="Notas 5 2 5 4" xfId="13584" xr:uid="{0096967E-AA7E-4F96-984F-8AD93239C0D1}"/>
    <cellStyle name="Notas 5 2 5 4 2" xfId="28692" xr:uid="{683F20FE-D565-4EBC-8451-424E06B93CA8}"/>
    <cellStyle name="Notas 5 2 5 5" xfId="18435" xr:uid="{4E74F242-2838-4617-B7F5-D0649786835E}"/>
    <cellStyle name="Notas 5 2 6" xfId="3633" xr:uid="{3F0B8607-541B-4869-831C-85FF76D5CA23}"/>
    <cellStyle name="Notas 5 2 6 2" xfId="6270" xr:uid="{E4845ED6-2148-4BE0-A12C-78285BCEE80E}"/>
    <cellStyle name="Notas 5 2 6 2 2" xfId="12581" xr:uid="{A8DA0506-2A68-4BDF-9CA8-E5CD317D5AB3}"/>
    <cellStyle name="Notas 5 2 6 2 2 2" xfId="27689" xr:uid="{1A8ADE65-7828-4BED-9DF1-DCD9B5D0465D}"/>
    <cellStyle name="Notas 5 2 6 2 3" xfId="13759" xr:uid="{876F48F7-FCF9-4C1B-BADB-62FBC95A9101}"/>
    <cellStyle name="Notas 5 2 6 2 3 2" xfId="28867" xr:uid="{4AA15EF5-CC87-4A96-87CF-409FD05D6D54}"/>
    <cellStyle name="Notas 5 2 6 2 4" xfId="21378" xr:uid="{4315F7AB-A2A2-447F-ADB0-25C780FF7A92}"/>
    <cellStyle name="Notas 5 2 6 3" xfId="10015" xr:uid="{816626A7-C8C3-4F57-9EB7-85117E405A71}"/>
    <cellStyle name="Notas 5 2 6 3 2" xfId="25123" xr:uid="{42A869E0-4E56-4119-BBCA-4262742E21D2}"/>
    <cellStyle name="Notas 5 2 6 4" xfId="15311" xr:uid="{E80886A6-F665-47C6-9257-F14C38A60CA1}"/>
    <cellStyle name="Notas 5 2 6 4 2" xfId="30419" xr:uid="{824023CF-137F-401E-A5D0-710F907B9493}"/>
    <cellStyle name="Notas 5 2 6 5" xfId="18741" xr:uid="{435BB69F-AD4A-48E3-AB2D-07B925B45860}"/>
    <cellStyle name="Notas 5 2 7" xfId="3994" xr:uid="{82965621-35D9-4C33-9EDE-DB3BA687068A}"/>
    <cellStyle name="Notas 5 2 7 2" xfId="6631" xr:uid="{86FEA071-BE9C-4614-84DE-8BF41ABE59EC}"/>
    <cellStyle name="Notas 5 2 7 2 2" xfId="12942" xr:uid="{DA89045E-4C87-408D-9CBB-DE3BC863F7E3}"/>
    <cellStyle name="Notas 5 2 7 2 2 2" xfId="28050" xr:uid="{CF0B47DB-A20D-4549-9D5B-7C1A06F3E3C9}"/>
    <cellStyle name="Notas 5 2 7 2 3" xfId="16632" xr:uid="{11C2CBF9-71E7-422C-A357-F5603722BBE2}"/>
    <cellStyle name="Notas 5 2 7 2 3 2" xfId="31740" xr:uid="{3B5C3D34-D794-42AD-A0E4-1897A9787E4B}"/>
    <cellStyle name="Notas 5 2 7 2 4" xfId="21739" xr:uid="{0BA9E1E1-9736-445F-BEBE-08A07AE3EB1F}"/>
    <cellStyle name="Notas 5 2 7 3" xfId="10376" xr:uid="{AEC15D2D-C883-4CC8-88E8-DFBE2DD797D4}"/>
    <cellStyle name="Notas 5 2 7 3 2" xfId="25484" xr:uid="{CBB50A0B-9BCD-409A-825F-191F3DF48776}"/>
    <cellStyle name="Notas 5 2 7 4" xfId="16367" xr:uid="{3995BE1A-12C7-440E-9CF7-1E84666C1893}"/>
    <cellStyle name="Notas 5 2 7 4 2" xfId="31475" xr:uid="{948963FB-D858-48EA-8954-6676348CE5CC}"/>
    <cellStyle name="Notas 5 2 7 5" xfId="19102" xr:uid="{B995788D-5C80-45E6-B28B-E1BC86C6CC58}"/>
    <cellStyle name="Notas 5 2 8" xfId="4559" xr:uid="{A8656E3C-292F-4B22-88FB-8DA283EA16FA}"/>
    <cellStyle name="Notas 5 2 8 2" xfId="10941" xr:uid="{E6BA208F-12AC-4543-8E3D-59B5A66A4D84}"/>
    <cellStyle name="Notas 5 2 8 2 2" xfId="26049" xr:uid="{9A86B661-77EF-4D08-92AD-4C8EDDC1803D}"/>
    <cellStyle name="Notas 5 2 8 3" xfId="14073" xr:uid="{93CC0119-E52A-4771-BF11-8415393DE3EC}"/>
    <cellStyle name="Notas 5 2 8 3 2" xfId="29181" xr:uid="{7435DD1E-B6AC-4C45-B376-514E87E93D0D}"/>
    <cellStyle name="Notas 5 2 8 4" xfId="19667" xr:uid="{B4A54713-F949-4CDC-95A0-4AD8186041A0}"/>
    <cellStyle name="Notas 5 2 9" xfId="8423" xr:uid="{926048FE-174B-4D83-A988-814F0817CE8B}"/>
    <cellStyle name="Notas 5 2 9 2" xfId="23531" xr:uid="{2975C747-1491-4EDB-8130-E1EF9146B4D4}"/>
    <cellStyle name="Notas 5 3" xfId="1913" xr:uid="{35BA0EF6-0E0B-486E-BD8F-FE6A1E9C3895}"/>
    <cellStyle name="Notas 5 3 10" xfId="8414" xr:uid="{69787174-1415-41C8-B744-1F0233ABBA20}"/>
    <cellStyle name="Notas 5 3 10 2" xfId="23522" xr:uid="{BFA62198-4360-4838-9D55-CBAF92D021C3}"/>
    <cellStyle name="Notas 5 3 11" xfId="15979" xr:uid="{0B5EAEDA-70D0-44C0-B1FE-D076577EBA81}"/>
    <cellStyle name="Notas 5 3 11 2" xfId="31087" xr:uid="{FF962D7E-01B8-4DBA-A960-5A9F54B93A3D}"/>
    <cellStyle name="Notas 5 3 12" xfId="13948" xr:uid="{97C9C732-9A14-40D5-A541-8FE19D5518F4}"/>
    <cellStyle name="Notas 5 3 12 2" xfId="29056" xr:uid="{5A293961-561C-42D8-B1AB-029A29774BD7}"/>
    <cellStyle name="Notas 5 3 13" xfId="17138" xr:uid="{B2C83FE4-A4F2-4B41-8DA9-A0ACF0515CF6}"/>
    <cellStyle name="Notas 5 3 2" xfId="2473" xr:uid="{980A1685-917D-4D74-84B2-E647E8D3A76E}"/>
    <cellStyle name="Notas 5 3 2 2" xfId="5110" xr:uid="{5E447D3B-EE57-4F59-96DF-588E1675A127}"/>
    <cellStyle name="Notas 5 3 2 2 2" xfId="11474" xr:uid="{2E1547A0-5F2B-4A39-A7C4-02E7CCB86D8A}"/>
    <cellStyle name="Notas 5 3 2 2 2 2" xfId="26582" xr:uid="{8DC5C4FC-6E6B-42F7-895E-E54233A9E96D}"/>
    <cellStyle name="Notas 5 3 2 2 3" xfId="15939" xr:uid="{7C2EC09B-6283-4331-A8E0-7EAB864655DC}"/>
    <cellStyle name="Notas 5 3 2 2 3 2" xfId="31047" xr:uid="{1394A4AF-5E9C-485B-9EFC-F47A579F7BB8}"/>
    <cellStyle name="Notas 5 3 2 2 4" xfId="20218" xr:uid="{A684ED52-B87D-4FEB-9C6E-A2AEF192FAE4}"/>
    <cellStyle name="Notas 5 3 2 3" xfId="8940" xr:uid="{CA62DA27-7D2A-41D3-9B6C-C065AFCA74A9}"/>
    <cellStyle name="Notas 5 3 2 3 2" xfId="24048" xr:uid="{E40C2685-DCED-47B6-8D2F-602AAD8D1780}"/>
    <cellStyle name="Notas 5 3 2 4" xfId="14345" xr:uid="{0F6A8D96-B9F9-425B-93C9-3FE5798DDBC5}"/>
    <cellStyle name="Notas 5 3 2 4 2" xfId="29453" xr:uid="{B7E5495D-FD3B-4F46-9C53-5CD1312B6054}"/>
    <cellStyle name="Notas 5 3 2 5" xfId="13681" xr:uid="{C8455529-DBB0-423F-A176-09EEC277895B}"/>
    <cellStyle name="Notas 5 3 2 5 2" xfId="28789" xr:uid="{24BDE164-A343-483D-B689-2EA0D666DDDF}"/>
    <cellStyle name="Notas 5 3 2 6" xfId="17638" xr:uid="{9DA5879C-542D-4998-BB9A-76EEB0236E21}"/>
    <cellStyle name="Notas 5 3 3" xfId="2689" xr:uid="{65F0E6B0-46B1-45FA-8242-293FE4A7AF5B}"/>
    <cellStyle name="Notas 5 3 3 2" xfId="5326" xr:uid="{001F613D-28E6-49C4-8937-03D723F860D2}"/>
    <cellStyle name="Notas 5 3 3 2 2" xfId="7506" xr:uid="{7780F20A-ED51-4D1B-87AD-8CA90BA355A8}"/>
    <cellStyle name="Notas 5 3 3 2 2 2" xfId="22614" xr:uid="{504A461A-4BFE-4EF2-B0D9-117E2F76A76A}"/>
    <cellStyle name="Notas 5 3 3 2 3" xfId="20434" xr:uid="{481FECFE-BA56-4911-A8D1-B31B7929687D}"/>
    <cellStyle name="Notas 5 3 3 3" xfId="14555" xr:uid="{8A714F61-E5C0-4D3E-A927-404C41FF052A}"/>
    <cellStyle name="Notas 5 3 3 3 2" xfId="29663" xr:uid="{42A6B908-1945-40F2-93F0-7A596EB5B80B}"/>
    <cellStyle name="Notas 5 3 3 4" xfId="17797" xr:uid="{6C62A408-92BC-4A2D-8CD3-E030F3B3C3D0}"/>
    <cellStyle name="Notas 5 3 4" xfId="2992" xr:uid="{9B3DC2DF-AEC7-4718-AA0B-D7DF6F4D4E17}"/>
    <cellStyle name="Notas 5 3 4 2" xfId="5629" xr:uid="{86D1219C-09CD-48C3-9E5E-89979495BFCE}"/>
    <cellStyle name="Notas 5 3 4 2 2" xfId="11940" xr:uid="{5DB629CC-6A0F-4124-BA3B-482F2C0231DB}"/>
    <cellStyle name="Notas 5 3 4 2 2 2" xfId="27048" xr:uid="{BF5F898E-D01E-471B-88B1-6DD52B8F6E8E}"/>
    <cellStyle name="Notas 5 3 4 2 3" xfId="16108" xr:uid="{E39DBD05-85EA-49ED-94B9-E0C47783F87B}"/>
    <cellStyle name="Notas 5 3 4 2 3 2" xfId="31216" xr:uid="{D0B57B89-77A1-4B58-B400-86DE2CB0E5A6}"/>
    <cellStyle name="Notas 5 3 4 2 4" xfId="20737" xr:uid="{DAE6EC79-2764-4176-A68C-498B70358F37}"/>
    <cellStyle name="Notas 5 3 4 3" xfId="9374" xr:uid="{85C6709A-52E2-43B1-945A-E47427132FFA}"/>
    <cellStyle name="Notas 5 3 4 3 2" xfId="24482" xr:uid="{803FFA2D-5715-4322-87D6-2D875AD024B1}"/>
    <cellStyle name="Notas 5 3 4 4" xfId="14093" xr:uid="{4642D338-A655-496B-85E3-5D1022DABE50}"/>
    <cellStyle name="Notas 5 3 4 4 2" xfId="29201" xr:uid="{B2AC3C73-8E2C-4C23-B71E-DD24DBC32425}"/>
    <cellStyle name="Notas 5 3 4 5" xfId="18100" xr:uid="{5F473303-D14B-4AEA-8F0F-496A58AEADBA}"/>
    <cellStyle name="Notas 5 3 5" xfId="3318" xr:uid="{25C42700-3963-4F82-869A-74AE95FB6A64}"/>
    <cellStyle name="Notas 5 3 5 2" xfId="5955" xr:uid="{10B69E69-F9D1-49A7-84CF-E68125B41700}"/>
    <cellStyle name="Notas 5 3 5 2 2" xfId="12266" xr:uid="{D6CD7852-174D-459F-81A5-52252827F062}"/>
    <cellStyle name="Notas 5 3 5 2 2 2" xfId="27374" xr:uid="{AFCF5CBE-2754-4046-85F1-C664C41EC7B8}"/>
    <cellStyle name="Notas 5 3 5 2 3" xfId="8150" xr:uid="{4AB2977B-C02F-466A-85C2-9DD54812594D}"/>
    <cellStyle name="Notas 5 3 5 2 3 2" xfId="23258" xr:uid="{D980FDB9-862B-411C-B8D4-0A72F4858073}"/>
    <cellStyle name="Notas 5 3 5 2 4" xfId="21063" xr:uid="{56A56858-9BA7-46B9-AAEE-AC5568E220C1}"/>
    <cellStyle name="Notas 5 3 5 3" xfId="9700" xr:uid="{E0C22498-4C70-4B7E-9FBC-BC5F73EB12DE}"/>
    <cellStyle name="Notas 5 3 5 3 2" xfId="24808" xr:uid="{B16CAA63-01DF-4118-B5AD-B34CC1B5C209}"/>
    <cellStyle name="Notas 5 3 5 4" xfId="7574" xr:uid="{1874A107-F1FF-46DC-B5FA-6FC91FE538AF}"/>
    <cellStyle name="Notas 5 3 5 4 2" xfId="22682" xr:uid="{2A5F70A1-D3EB-47A0-9A41-F086A752E477}"/>
    <cellStyle name="Notas 5 3 5 5" xfId="18426" xr:uid="{E5714A30-27D7-406E-8022-12042A1031AF}"/>
    <cellStyle name="Notas 5 3 6" xfId="3624" xr:uid="{81FD3434-F10A-445D-B7A7-2B0EE1A0AD0F}"/>
    <cellStyle name="Notas 5 3 6 2" xfId="6261" xr:uid="{A9BCF70B-801F-4F87-AF55-9878AB8D481E}"/>
    <cellStyle name="Notas 5 3 6 2 2" xfId="12572" xr:uid="{42CE9870-6A53-4C4D-B619-DC7F6D318CA8}"/>
    <cellStyle name="Notas 5 3 6 2 2 2" xfId="27680" xr:uid="{F4F3C60B-60F1-4E48-A219-24B31F03FD12}"/>
    <cellStyle name="Notas 5 3 6 2 3" xfId="16279" xr:uid="{D7C1A0E5-76DD-40A0-949A-EE79F04ACD74}"/>
    <cellStyle name="Notas 5 3 6 2 3 2" xfId="31387" xr:uid="{60E103B5-1B90-4FFF-8159-36C73D851CAE}"/>
    <cellStyle name="Notas 5 3 6 2 4" xfId="21369" xr:uid="{C4AF9EB7-2BD0-4A48-8F9F-EE52F2D85637}"/>
    <cellStyle name="Notas 5 3 6 3" xfId="10006" xr:uid="{6C6B91A0-FA0E-44A6-9A38-EAA02295E4CA}"/>
    <cellStyle name="Notas 5 3 6 3 2" xfId="25114" xr:uid="{048E0031-3AA5-480C-98F3-058FA4D8C949}"/>
    <cellStyle name="Notas 5 3 6 4" xfId="15896" xr:uid="{C31F1342-F525-4548-92DD-D7E9901E9BFC}"/>
    <cellStyle name="Notas 5 3 6 4 2" xfId="31004" xr:uid="{5204B163-8DA2-423A-9546-AE9CD6DDC54B}"/>
    <cellStyle name="Notas 5 3 6 5" xfId="18732" xr:uid="{75CA0E1F-EDF0-42F3-BA55-F67E8079F12F}"/>
    <cellStyle name="Notas 5 3 7" xfId="3985" xr:uid="{02046306-3ABB-4B65-B130-AB7DA613C700}"/>
    <cellStyle name="Notas 5 3 7 2" xfId="6622" xr:uid="{09E9D83A-C440-4D3E-AFD7-36847FC6F0A1}"/>
    <cellStyle name="Notas 5 3 7 2 2" xfId="12933" xr:uid="{2DAC8BA4-5393-4D8E-A755-791BDB82D460}"/>
    <cellStyle name="Notas 5 3 7 2 2 2" xfId="28041" xr:uid="{E2C52CFB-9517-4DBC-BE67-925F4F33634D}"/>
    <cellStyle name="Notas 5 3 7 2 3" xfId="16623" xr:uid="{C73E6B84-5381-4A22-B963-DD978586FB76}"/>
    <cellStyle name="Notas 5 3 7 2 3 2" xfId="31731" xr:uid="{F623F5A3-3C74-4F99-9CE0-5CD97F80060D}"/>
    <cellStyle name="Notas 5 3 7 2 4" xfId="21730" xr:uid="{36818F48-BD91-4174-971F-78A5CC641CEE}"/>
    <cellStyle name="Notas 5 3 7 3" xfId="10367" xr:uid="{5805AA32-431B-4CB3-87D4-6BB0C47E326F}"/>
    <cellStyle name="Notas 5 3 7 3 2" xfId="25475" xr:uid="{2548F8BC-2727-41B1-B9DD-C7044A95199F}"/>
    <cellStyle name="Notas 5 3 7 4" xfId="14074" xr:uid="{19F201DC-FD6D-4A0A-B64C-2EAA8C197EC5}"/>
    <cellStyle name="Notas 5 3 7 4 2" xfId="29182" xr:uid="{A9BE237A-E651-4616-B15A-149FC44A9513}"/>
    <cellStyle name="Notas 5 3 7 5" xfId="19093" xr:uid="{EE7584AD-8C58-477D-8459-A298E9A3988D}"/>
    <cellStyle name="Notas 5 3 8" xfId="4308" xr:uid="{043448B2-6D21-4885-B3A8-60B9BC4A6565}"/>
    <cellStyle name="Notas 5 3 8 2" xfId="6945" xr:uid="{5CFC3A90-0886-4A36-87FD-A4E46FC4C150}"/>
    <cellStyle name="Notas 5 3 8 2 2" xfId="13256" xr:uid="{C359139B-3F09-4C2C-A4D2-E52D1FD22FB8}"/>
    <cellStyle name="Notas 5 3 8 2 2 2" xfId="28364" xr:uid="{3C7E0A96-3439-455E-B1DD-34BF33311413}"/>
    <cellStyle name="Notas 5 3 8 2 3" xfId="16920" xr:uid="{B775D7C5-4133-42D4-9C69-6B6D20C8FC5E}"/>
    <cellStyle name="Notas 5 3 8 2 3 2" xfId="32028" xr:uid="{2D7F41B3-63EC-4D30-8478-44DF14694C75}"/>
    <cellStyle name="Notas 5 3 8 2 4" xfId="22053" xr:uid="{0DA1058B-60F2-4B4C-AB78-02BE4663C7D5}"/>
    <cellStyle name="Notas 5 3 8 3" xfId="10690" xr:uid="{8C304426-B7DD-4F71-ABF2-7D6549CA5C44}"/>
    <cellStyle name="Notas 5 3 8 3 2" xfId="25798" xr:uid="{DB201BA9-044B-4E88-97BF-CC417C891465}"/>
    <cellStyle name="Notas 5 3 8 4" xfId="16275" xr:uid="{F0BBCA8D-248E-4AA5-A0E3-1313485A4D81}"/>
    <cellStyle name="Notas 5 3 8 4 2" xfId="31383" xr:uid="{7EFE1E19-33A9-48C9-830C-8E986EA68CC3}"/>
    <cellStyle name="Notas 5 3 8 5" xfId="19416" xr:uid="{C4BA2A39-A4EC-4D9A-B03C-0DCA47BC066E}"/>
    <cellStyle name="Notas 5 3 9" xfId="4550" xr:uid="{8A38C9A8-C4D0-4D96-9359-8558F0967BE1}"/>
    <cellStyle name="Notas 5 3 9 2" xfId="10932" xr:uid="{583DC516-FC1D-42F5-BADD-C7DE8E7B931C}"/>
    <cellStyle name="Notas 5 3 9 2 2" xfId="26040" xr:uid="{A6DEFF98-7197-4D56-B9C0-E76339489810}"/>
    <cellStyle name="Notas 5 3 9 3" xfId="13922" xr:uid="{08DB4F71-F4FA-490A-AFAC-8E75CC91CF1F}"/>
    <cellStyle name="Notas 5 3 9 3 2" xfId="29030" xr:uid="{38B43FEA-951D-4C78-A947-6720DF93B124}"/>
    <cellStyle name="Notas 5 3 9 4" xfId="19658" xr:uid="{9F09CA51-453E-42C3-A6B3-13D9ADEA81D9}"/>
    <cellStyle name="Notas 5 4" xfId="2114" xr:uid="{4BFAC480-0DE2-43D9-B971-E0531263CDA5}"/>
    <cellStyle name="Notas 5 4 10" xfId="8612" xr:uid="{8FB4FE87-FB13-4D34-871B-B79F27EC6678}"/>
    <cellStyle name="Notas 5 4 10 2" xfId="23720" xr:uid="{1940AA79-AFED-4D85-A7EB-CF73FCE5D3F1}"/>
    <cellStyle name="Notas 5 4 11" xfId="11780" xr:uid="{F301C632-3AA0-4B6A-ABA7-36F017A066FC}"/>
    <cellStyle name="Notas 5 4 11 2" xfId="26888" xr:uid="{0F81E09D-AD6E-46BA-AA36-E84F57BB02FF}"/>
    <cellStyle name="Notas 5 4 12" xfId="13938" xr:uid="{C38B62A4-538C-4A9A-888E-0E6E7F969770}"/>
    <cellStyle name="Notas 5 4 12 2" xfId="29046" xr:uid="{F0243AB9-FE1E-4BEE-942E-81CC9B8560E0}"/>
    <cellStyle name="Notas 5 4 13" xfId="17339" xr:uid="{E3AC79DD-94AC-4489-AA2F-908356B7BCBA}"/>
    <cellStyle name="Notas 5 4 2" xfId="2604" xr:uid="{BA19D77E-150B-4B53-B590-722D2031FB38}"/>
    <cellStyle name="Notas 5 4 2 2" xfId="5241" xr:uid="{A7C0C1BF-F199-4B4F-BA4E-7BA0902F515D}"/>
    <cellStyle name="Notas 5 4 2 2 2" xfId="11605" xr:uid="{07F02A1F-A81C-4FA5-B57D-1A8A0A697B62}"/>
    <cellStyle name="Notas 5 4 2 2 2 2" xfId="26713" xr:uid="{8ECC1225-2DAF-42CB-944D-3E4DB861AC40}"/>
    <cellStyle name="Notas 5 4 2 2 3" xfId="14248" xr:uid="{1234CA09-C6CD-4041-829B-1B3D69D94B76}"/>
    <cellStyle name="Notas 5 4 2 2 3 2" xfId="29356" xr:uid="{D38CE6AB-AAC2-48A8-A730-625D138EAFFB}"/>
    <cellStyle name="Notas 5 4 2 2 4" xfId="20349" xr:uid="{39B3A18A-7910-4F89-AE5F-82B79EB8FAB6}"/>
    <cellStyle name="Notas 5 4 2 3" xfId="9071" xr:uid="{B8BC06D5-77C0-411D-9C9B-9612AD0DFDB5}"/>
    <cellStyle name="Notas 5 4 2 3 2" xfId="24179" xr:uid="{C0578D06-8DD6-4C28-BEBB-4A7AF2E8D63D}"/>
    <cellStyle name="Notas 5 4 2 4" xfId="8095" xr:uid="{06BAC822-1239-47B2-84C1-04C3AFF53A96}"/>
    <cellStyle name="Notas 5 4 2 4 2" xfId="23203" xr:uid="{BBA773AE-3DDF-43E6-980C-B48BF6493B8C}"/>
    <cellStyle name="Notas 5 4 2 5" xfId="14137" xr:uid="{00D29175-8C19-4E59-B02B-9180A299D5D4}"/>
    <cellStyle name="Notas 5 4 2 5 2" xfId="29245" xr:uid="{7CAC0784-991A-482A-A54D-CCB5CC9FEB43}"/>
    <cellStyle name="Notas 5 4 2 6" xfId="17712" xr:uid="{CFA0D3C5-7377-4B4A-9693-9F3383831A96}"/>
    <cellStyle name="Notas 5 4 3" xfId="2869" xr:uid="{C9ACDCE2-3FF0-47C0-AF28-6424DF5E41BB}"/>
    <cellStyle name="Notas 5 4 3 2" xfId="5506" xr:uid="{2F3819F1-917F-43C1-B7A0-6346E3A52064}"/>
    <cellStyle name="Notas 5 4 3 2 2" xfId="7043" xr:uid="{CFFBAEBA-F53A-4324-AD02-AD479BC37834}"/>
    <cellStyle name="Notas 5 4 3 2 2 2" xfId="22151" xr:uid="{D9142EF3-0802-487D-B107-82F818DF328F}"/>
    <cellStyle name="Notas 5 4 3 2 3" xfId="20614" xr:uid="{089579E3-0341-4771-9A29-95EA5326700D}"/>
    <cellStyle name="Notas 5 4 3 3" xfId="7191" xr:uid="{FF619C4D-BDC4-43AD-8B2C-23876941350C}"/>
    <cellStyle name="Notas 5 4 3 3 2" xfId="22299" xr:uid="{CA41E2D6-2843-4563-B36A-881DD3A5CA73}"/>
    <cellStyle name="Notas 5 4 3 4" xfId="17977" xr:uid="{A261C3E5-D38E-47A3-A68B-5A86D1B36D57}"/>
    <cellStyle name="Notas 5 4 4" xfId="3172" xr:uid="{3F8CCBFF-E6EA-449A-BB53-29BC1F103A68}"/>
    <cellStyle name="Notas 5 4 4 2" xfId="5809" xr:uid="{60B6B48E-E5B4-4A2D-B3F1-5ED1990A4D9D}"/>
    <cellStyle name="Notas 5 4 4 2 2" xfId="12120" xr:uid="{BAC16FFF-D94D-45F9-8602-409B8F8627EF}"/>
    <cellStyle name="Notas 5 4 4 2 2 2" xfId="27228" xr:uid="{8492D035-4AA5-42A3-A9EB-5548246FE954}"/>
    <cellStyle name="Notas 5 4 4 2 3" xfId="15624" xr:uid="{447A4515-FC9B-48C9-8F73-19EEFE192AFF}"/>
    <cellStyle name="Notas 5 4 4 2 3 2" xfId="30732" xr:uid="{636ECAEF-CBDD-482C-BFAC-274E8738F0EA}"/>
    <cellStyle name="Notas 5 4 4 2 4" xfId="20917" xr:uid="{4AAF620C-2BEE-453B-9C32-09C52BF332CA}"/>
    <cellStyle name="Notas 5 4 4 3" xfId="9554" xr:uid="{00924D9E-05C8-4835-B1F1-FB178C050A2A}"/>
    <cellStyle name="Notas 5 4 4 3 2" xfId="24662" xr:uid="{6C34936A-66A8-4702-8FCB-B7A305867E15}"/>
    <cellStyle name="Notas 5 4 4 4" xfId="16133" xr:uid="{5B8D2771-EF83-4943-97F3-3D510E4F1BE0}"/>
    <cellStyle name="Notas 5 4 4 4 2" xfId="31241" xr:uid="{918613F0-8956-48C3-9D26-16E8A4936732}"/>
    <cellStyle name="Notas 5 4 4 5" xfId="18280" xr:uid="{2A9F4E9B-8333-4837-A884-91D6E680F270}"/>
    <cellStyle name="Notas 5 4 5" xfId="3498" xr:uid="{F1794C60-7866-413A-B4B2-092B48D46C2E}"/>
    <cellStyle name="Notas 5 4 5 2" xfId="6135" xr:uid="{08A9A3E2-A4CD-4D40-A698-AE96126E16F2}"/>
    <cellStyle name="Notas 5 4 5 2 2" xfId="12446" xr:uid="{EF9652EA-C122-49C5-BA76-145F19330D72}"/>
    <cellStyle name="Notas 5 4 5 2 2 2" xfId="27554" xr:uid="{06ACAC1A-8979-4B1C-B902-73B96ADFA2B6}"/>
    <cellStyle name="Notas 5 4 5 2 3" xfId="16522" xr:uid="{F759EA71-9DFD-4831-A8AA-1602AB94420D}"/>
    <cellStyle name="Notas 5 4 5 2 3 2" xfId="31630" xr:uid="{CA2019A5-72ED-4B5F-BB2C-4626706026C4}"/>
    <cellStyle name="Notas 5 4 5 2 4" xfId="21243" xr:uid="{63A40B1E-2DC4-47CD-A827-F3204D9652D2}"/>
    <cellStyle name="Notas 5 4 5 3" xfId="9880" xr:uid="{1C1954B7-FE20-4218-92EC-5E72F8C4B821}"/>
    <cellStyle name="Notas 5 4 5 3 2" xfId="24988" xr:uid="{D21A550C-8B09-4D79-9499-285FA38B09CC}"/>
    <cellStyle name="Notas 5 4 5 4" xfId="15912" xr:uid="{D9BA8A9A-376C-43E5-AA2C-4F48FCB499BD}"/>
    <cellStyle name="Notas 5 4 5 4 2" xfId="31020" xr:uid="{15FD5E11-39AF-4D40-A1C0-19A17464E450}"/>
    <cellStyle name="Notas 5 4 5 5" xfId="18606" xr:uid="{7001DACA-30B8-4517-8F16-DBE7F297F273}"/>
    <cellStyle name="Notas 5 4 6" xfId="3804" xr:uid="{A0BB1CE4-ED5B-4133-879E-1039F3DC1427}"/>
    <cellStyle name="Notas 5 4 6 2" xfId="6441" xr:uid="{49367DB3-FBD6-445F-AD59-463A0B242C9E}"/>
    <cellStyle name="Notas 5 4 6 2 2" xfId="12752" xr:uid="{0E752F7A-F32A-4411-9003-FFCD945A136E}"/>
    <cellStyle name="Notas 5 4 6 2 2 2" xfId="27860" xr:uid="{BFFEF7BB-6938-4424-BA01-931C9D59A352}"/>
    <cellStyle name="Notas 5 4 6 2 3" xfId="8198" xr:uid="{6A398D4C-8F9F-40C1-A2A3-030E5ACDF57F}"/>
    <cellStyle name="Notas 5 4 6 2 3 2" xfId="23306" xr:uid="{7796A603-1ED8-41B0-87F2-59580BA94B72}"/>
    <cellStyle name="Notas 5 4 6 2 4" xfId="21549" xr:uid="{DB7FFD37-F9D4-4B59-AE7D-4D2C89BADED2}"/>
    <cellStyle name="Notas 5 4 6 3" xfId="10186" xr:uid="{F129B3BE-7F3D-48DB-88D1-342873E553EA}"/>
    <cellStyle name="Notas 5 4 6 3 2" xfId="25294" xr:uid="{2C4C5632-EAC7-4209-9CD9-BE7CF7CA4981}"/>
    <cellStyle name="Notas 5 4 6 4" xfId="14352" xr:uid="{C7A1D401-D69B-4E52-AA03-E98E91A8B7B5}"/>
    <cellStyle name="Notas 5 4 6 4 2" xfId="29460" xr:uid="{8C2A4492-2858-4582-A1B1-603BAFA5C04F}"/>
    <cellStyle name="Notas 5 4 6 5" xfId="18912" xr:uid="{F0B2B17A-98F9-4FF2-881F-9006EC0F4D24}"/>
    <cellStyle name="Notas 5 4 7" xfId="4186" xr:uid="{BAA84B57-5274-4E87-9687-BF8790393DA7}"/>
    <cellStyle name="Notas 5 4 7 2" xfId="6823" xr:uid="{FB78E95B-4401-41CB-B28C-17C6EFCF850F}"/>
    <cellStyle name="Notas 5 4 7 2 2" xfId="13134" xr:uid="{C735CC3F-61DC-4545-8830-7F881C067556}"/>
    <cellStyle name="Notas 5 4 7 2 2 2" xfId="28242" xr:uid="{6470DE0A-FA8D-4CA5-8F2C-2F2BE29BE399}"/>
    <cellStyle name="Notas 5 4 7 2 3" xfId="16803" xr:uid="{CA75C0F2-8C27-4E81-830D-658B1ECF94BB}"/>
    <cellStyle name="Notas 5 4 7 2 3 2" xfId="31911" xr:uid="{62E54D4F-842F-4069-BA28-D7033FBAE822}"/>
    <cellStyle name="Notas 5 4 7 2 4" xfId="21931" xr:uid="{631788AB-206B-4A31-9766-0785B5AA3ABF}"/>
    <cellStyle name="Notas 5 4 7 3" xfId="10568" xr:uid="{66CA2F1F-DDE4-4728-9F5D-DBE4516A7D0F}"/>
    <cellStyle name="Notas 5 4 7 3 2" xfId="25676" xr:uid="{3383CD02-878F-423D-A717-7D20AF84326B}"/>
    <cellStyle name="Notas 5 4 7 4" xfId="8019" xr:uid="{BB622D6B-4637-4540-94B3-0C750D510389}"/>
    <cellStyle name="Notas 5 4 7 4 2" xfId="23127" xr:uid="{994AEA0F-6368-4E5C-B5B4-CACD6278797A}"/>
    <cellStyle name="Notas 5 4 7 5" xfId="19294" xr:uid="{171E6EB4-15AE-4B6F-9695-8A5D427680C4}"/>
    <cellStyle name="Notas 5 4 8" xfId="4393" xr:uid="{86AE6307-5AF7-4554-B8FC-8882F68F4FF0}"/>
    <cellStyle name="Notas 5 4 8 2" xfId="7030" xr:uid="{7EC18C42-E144-4E91-BD96-444467C7FFA3}"/>
    <cellStyle name="Notas 5 4 8 2 2" xfId="13341" xr:uid="{EC182A0C-9570-4CB8-A5D0-22D85774C61F}"/>
    <cellStyle name="Notas 5 4 8 2 2 2" xfId="28449" xr:uid="{16250186-3851-43DF-942D-5B7740CFC29D}"/>
    <cellStyle name="Notas 5 4 8 2 3" xfId="17005" xr:uid="{6CDE7756-3C76-44E6-9FF5-21F7A3AA3E8A}"/>
    <cellStyle name="Notas 5 4 8 2 3 2" xfId="32113" xr:uid="{3D3C14F3-A649-48C0-B1CB-C38246BD736C}"/>
    <cellStyle name="Notas 5 4 8 2 4" xfId="22138" xr:uid="{AAEE6FAF-9674-46AE-AA8C-5E89B8E31E8A}"/>
    <cellStyle name="Notas 5 4 8 3" xfId="10775" xr:uid="{10058316-D4AE-4195-8353-B090F21B5758}"/>
    <cellStyle name="Notas 5 4 8 3 2" xfId="25883" xr:uid="{958B081B-6869-492D-886D-A4AF089DDFC1}"/>
    <cellStyle name="Notas 5 4 8 4" xfId="7314" xr:uid="{FBB00320-04CE-4594-945D-C1F23D1C0CEC}"/>
    <cellStyle name="Notas 5 4 8 4 2" xfId="22422" xr:uid="{CCC399A6-D127-4607-9320-B8538298B911}"/>
    <cellStyle name="Notas 5 4 8 5" xfId="19501" xr:uid="{89E738F2-3F8E-4E92-B62E-7CCD6263E8C9}"/>
    <cellStyle name="Notas 5 4 9" xfId="4751" xr:uid="{EE160948-5D69-4E69-BC2C-950E249E90E4}"/>
    <cellStyle name="Notas 5 4 9 2" xfId="11133" xr:uid="{012015FE-803F-49B6-B634-E6DCD2222298}"/>
    <cellStyle name="Notas 5 4 9 2 2" xfId="26241" xr:uid="{C677A469-A732-419B-9AF0-2B7B0B8C52A0}"/>
    <cellStyle name="Notas 5 4 9 3" xfId="7567" xr:uid="{7EF38382-792C-4D05-9D40-45FD3EF54FB6}"/>
    <cellStyle name="Notas 5 4 9 3 2" xfId="22675" xr:uid="{CFD041FB-7585-4CFC-8AFA-5DDA08E11710}"/>
    <cellStyle name="Notas 5 4 9 4" xfId="19859" xr:uid="{F0BD77B8-5987-40CA-A2E1-3A1038D17876}"/>
    <cellStyle name="Notas 5 5" xfId="2010" xr:uid="{3B9BDA0A-CD6E-4C0B-93D3-B90C33807674}"/>
    <cellStyle name="Notas 5 5 10" xfId="9249" xr:uid="{08672760-4592-445F-85FB-1BD4E52B09E8}"/>
    <cellStyle name="Notas 5 5 10 2" xfId="24357" xr:uid="{B60550D0-4D8F-4C26-A870-97A26403F53A}"/>
    <cellStyle name="Notas 5 5 11" xfId="7338" xr:uid="{6D0223BD-02EB-40E2-8669-3DBE00737F65}"/>
    <cellStyle name="Notas 5 5 11 2" xfId="22446" xr:uid="{706BC769-B94D-4AA1-8064-E082EEE97043}"/>
    <cellStyle name="Notas 5 5 12" xfId="17235" xr:uid="{1558A386-1E10-4DFB-9AEA-90BBAB130B37}"/>
    <cellStyle name="Notas 5 5 2" xfId="2772" xr:uid="{5BF00040-6D54-43C2-BC40-FABFCB543F8A}"/>
    <cellStyle name="Notas 5 5 2 2" xfId="5409" xr:uid="{EBF50832-CB7E-48CB-8DEB-740BE254317D}"/>
    <cellStyle name="Notas 5 5 2 2 2" xfId="14318" xr:uid="{4ADADDF8-0561-42FE-9E35-5921106E430E}"/>
    <cellStyle name="Notas 5 5 2 2 2 2" xfId="29426" xr:uid="{CA194516-CDFF-40C2-A1A2-9D347BD96322}"/>
    <cellStyle name="Notas 5 5 2 2 3" xfId="20517" xr:uid="{C2D2B15C-EC4E-4711-A4C1-057F1F267830}"/>
    <cellStyle name="Notas 5 5 2 3" xfId="16481" xr:uid="{312D92D2-9293-412D-B079-EADC9AD19348}"/>
    <cellStyle name="Notas 5 5 2 3 2" xfId="31589" xr:uid="{7FC674E6-8714-4628-81DA-68F7DC4792C7}"/>
    <cellStyle name="Notas 5 5 2 4" xfId="17880" xr:uid="{B90C0EFE-1288-47B6-ADDD-7386719EDC12}"/>
    <cellStyle name="Notas 5 5 3" xfId="3075" xr:uid="{01C03D25-A0EA-4BD9-AC78-9CC318271FCD}"/>
    <cellStyle name="Notas 5 5 3 2" xfId="5712" xr:uid="{E6E91F0E-1B56-45A6-8A24-F999A92EE846}"/>
    <cellStyle name="Notas 5 5 3 2 2" xfId="12023" xr:uid="{D1BF7F0B-F76C-42D4-BFD9-360380A0C4CF}"/>
    <cellStyle name="Notas 5 5 3 2 2 2" xfId="27131" xr:uid="{3A1A2523-83A8-4649-80FB-93AF12FA37CD}"/>
    <cellStyle name="Notas 5 5 3 2 3" xfId="13698" xr:uid="{0AEB3CA4-C97B-4C64-B5D1-14FDB46B8118}"/>
    <cellStyle name="Notas 5 5 3 2 3 2" xfId="28806" xr:uid="{BEA10272-40F4-487D-AFBD-9ECFFD165B61}"/>
    <cellStyle name="Notas 5 5 3 2 4" xfId="20820" xr:uid="{C6E6E2E6-58BE-4202-932B-6E5833378802}"/>
    <cellStyle name="Notas 5 5 3 3" xfId="9457" xr:uid="{61E6B152-EBE1-4A5F-B513-02D5FA19D137}"/>
    <cellStyle name="Notas 5 5 3 3 2" xfId="24565" xr:uid="{F3C36FD8-1D92-42CD-8888-70CD15DC7283}"/>
    <cellStyle name="Notas 5 5 3 4" xfId="13958" xr:uid="{DA3CAF81-BC68-477D-B257-1CA20EF61159}"/>
    <cellStyle name="Notas 5 5 3 4 2" xfId="29066" xr:uid="{BA794056-F07A-45AB-B60C-8CABDC0951DC}"/>
    <cellStyle name="Notas 5 5 3 5" xfId="18183" xr:uid="{50DD1458-5980-4866-A354-B507F8B22070}"/>
    <cellStyle name="Notas 5 5 4" xfId="3401" xr:uid="{D859519A-2BD0-4C64-AD9A-A5F1421FC528}"/>
    <cellStyle name="Notas 5 5 4 2" xfId="6038" xr:uid="{8A98E53C-7B32-4BF2-B98C-511013000AEF}"/>
    <cellStyle name="Notas 5 5 4 2 2" xfId="12349" xr:uid="{BA7D6864-A246-480A-81A3-71BD9A7FD8AB}"/>
    <cellStyle name="Notas 5 5 4 2 2 2" xfId="27457" xr:uid="{A939BF14-F2FE-42D7-B18D-3DA69A0BDBB8}"/>
    <cellStyle name="Notas 5 5 4 2 3" xfId="15966" xr:uid="{5ABCDCFC-D1EF-479C-A322-3395E4971105}"/>
    <cellStyle name="Notas 5 5 4 2 3 2" xfId="31074" xr:uid="{4B55A245-BE92-4AB2-B05A-C015D3BA120C}"/>
    <cellStyle name="Notas 5 5 4 2 4" xfId="21146" xr:uid="{9C9788BA-F58C-428A-94D5-F2B1CF488005}"/>
    <cellStyle name="Notas 5 5 4 3" xfId="9783" xr:uid="{287A3A80-65EC-47C7-BD83-AB53DD586C92}"/>
    <cellStyle name="Notas 5 5 4 3 2" xfId="24891" xr:uid="{B15E0F67-C611-4FD4-99FA-534A3B448C7C}"/>
    <cellStyle name="Notas 5 5 4 4" xfId="13365" xr:uid="{2A767081-8565-490A-B9B1-26D603614900}"/>
    <cellStyle name="Notas 5 5 4 4 2" xfId="28473" xr:uid="{394CD1B5-0601-4EB9-A31D-940EFAD52C2D}"/>
    <cellStyle name="Notas 5 5 4 5" xfId="18509" xr:uid="{21CFAF44-F0F1-4514-8B6B-73D1A0A94F21}"/>
    <cellStyle name="Notas 5 5 5" xfId="3707" xr:uid="{646D2902-896C-4C53-B4C8-CEDC9334733C}"/>
    <cellStyle name="Notas 5 5 5 2" xfId="6344" xr:uid="{D7FBCC3D-FD0F-462A-9778-ED86E71C204E}"/>
    <cellStyle name="Notas 5 5 5 2 2" xfId="12655" xr:uid="{B4D8278A-1F98-444D-9513-689F006247C7}"/>
    <cellStyle name="Notas 5 5 5 2 2 2" xfId="27763" xr:uid="{85B03E1E-6A75-4F4B-8C66-4B6911889EA0}"/>
    <cellStyle name="Notas 5 5 5 2 3" xfId="13375" xr:uid="{DD07252B-66E9-4CE5-9785-7A065973B351}"/>
    <cellStyle name="Notas 5 5 5 2 3 2" xfId="28483" xr:uid="{6B567D54-8E9C-4ED9-B61E-1ABEB26420A3}"/>
    <cellStyle name="Notas 5 5 5 2 4" xfId="21452" xr:uid="{79D63A95-DB26-415C-BB36-934821FFC005}"/>
    <cellStyle name="Notas 5 5 5 3" xfId="10089" xr:uid="{E818BD9E-D915-4136-AAF5-1D4D9B00D213}"/>
    <cellStyle name="Notas 5 5 5 3 2" xfId="25197" xr:uid="{92AA53EC-1349-43D1-8F7A-CFCA07337276}"/>
    <cellStyle name="Notas 5 5 5 4" xfId="11677" xr:uid="{09CCFCB2-EA86-4CE8-AF99-3655233777E9}"/>
    <cellStyle name="Notas 5 5 5 4 2" xfId="26785" xr:uid="{726D250C-127F-4A9B-B928-BA5D0027D8C2}"/>
    <cellStyle name="Notas 5 5 5 5" xfId="18815" xr:uid="{CA219DE3-BB68-41AC-8D23-82E9B189EC24}"/>
    <cellStyle name="Notas 5 5 6" xfId="4082" xr:uid="{3ECAAAC2-A850-4C27-8E55-8F79F20B4AA2}"/>
    <cellStyle name="Notas 5 5 6 2" xfId="6719" xr:uid="{72B3C98A-4DAE-4AB7-BCAF-BADC04422106}"/>
    <cellStyle name="Notas 5 5 6 2 2" xfId="13030" xr:uid="{6A77BBAF-4D8E-44E5-AD4E-6212E4DD49C0}"/>
    <cellStyle name="Notas 5 5 6 2 2 2" xfId="28138" xr:uid="{4F106294-B694-471B-9511-5270CEAD5780}"/>
    <cellStyle name="Notas 5 5 6 2 3" xfId="16706" xr:uid="{E9C65D1E-29EC-46DF-A742-F5344C949276}"/>
    <cellStyle name="Notas 5 5 6 2 3 2" xfId="31814" xr:uid="{DE697B61-BF23-4F1F-9C03-17E7ACD686FB}"/>
    <cellStyle name="Notas 5 5 6 2 4" xfId="21827" xr:uid="{766770DE-EAFE-4FDB-A531-F36C6C33C314}"/>
    <cellStyle name="Notas 5 5 6 3" xfId="10464" xr:uid="{1A7AD64F-AA05-4C36-B4F1-1BDE5C6C85D4}"/>
    <cellStyle name="Notas 5 5 6 3 2" xfId="25572" xr:uid="{0AB6A990-CF19-44D5-888F-075FC3852E49}"/>
    <cellStyle name="Notas 5 5 6 4" xfId="14375" xr:uid="{0BCB78E3-ABEF-4B30-B9FF-74025E8E5F56}"/>
    <cellStyle name="Notas 5 5 6 4 2" xfId="29483" xr:uid="{52910489-7613-442A-8556-E1F70106CBB0}"/>
    <cellStyle name="Notas 5 5 6 5" xfId="19190" xr:uid="{39230667-8FEC-40A4-9558-C58DE354F21D}"/>
    <cellStyle name="Notas 5 5 7" xfId="4364" xr:uid="{D91DA11A-9CE2-414E-B1C6-481CEF263BBF}"/>
    <cellStyle name="Notas 5 5 7 2" xfId="7001" xr:uid="{82DD50DD-0AD1-41A4-A30F-14E0491768AC}"/>
    <cellStyle name="Notas 5 5 7 2 2" xfId="13312" xr:uid="{2C74B668-7A65-4BF3-A6C9-2162B01E6CBF}"/>
    <cellStyle name="Notas 5 5 7 2 2 2" xfId="28420" xr:uid="{F76EAA27-298F-41E3-8D5C-9372A472CF6E}"/>
    <cellStyle name="Notas 5 5 7 2 3" xfId="16976" xr:uid="{1AEFB89E-3BD0-4709-AE18-17D9BE9790AB}"/>
    <cellStyle name="Notas 5 5 7 2 3 2" xfId="32084" xr:uid="{A880597C-C4DA-4EEC-9FC9-EE165EFC47AB}"/>
    <cellStyle name="Notas 5 5 7 2 4" xfId="22109" xr:uid="{B37383D7-3627-4FDE-B7CB-07593627A700}"/>
    <cellStyle name="Notas 5 5 7 3" xfId="10746" xr:uid="{12D8098A-BCE9-414F-83CC-C2DE2F85D794}"/>
    <cellStyle name="Notas 5 5 7 3 2" xfId="25854" xr:uid="{D6F54922-000D-40F4-9004-AFBE6E6D00C8}"/>
    <cellStyle name="Notas 5 5 7 4" xfId="8717" xr:uid="{988217D6-C7CB-490E-B80A-B807088E1743}"/>
    <cellStyle name="Notas 5 5 7 4 2" xfId="23825" xr:uid="{4F06A4FE-EC2F-44E8-8B78-809478464023}"/>
    <cellStyle name="Notas 5 5 7 5" xfId="19472" xr:uid="{CE11073E-C75D-4CEA-80F5-FE8DF9BD306D}"/>
    <cellStyle name="Notas 5 5 8" xfId="4647" xr:uid="{D4DC93EB-8AAD-4928-9446-AB544292C92D}"/>
    <cellStyle name="Notas 5 5 8 2" xfId="11029" xr:uid="{0B90D3C2-D9D2-4F5D-81D8-9AD64C42BBEA}"/>
    <cellStyle name="Notas 5 5 8 2 2" xfId="26137" xr:uid="{D4F2094C-D5E2-4D46-857C-5C1611962D5C}"/>
    <cellStyle name="Notas 5 5 8 3" xfId="7819" xr:uid="{CEA07F85-0A06-447C-8081-3F6DDA7E0B39}"/>
    <cellStyle name="Notas 5 5 8 3 2" xfId="22927" xr:uid="{F2B6E1A2-566D-4C34-B363-EDCA53DC59F8}"/>
    <cellStyle name="Notas 5 5 8 4" xfId="19755" xr:uid="{77979126-9AF7-4046-9C3F-CE12A0F3C0F5}"/>
    <cellStyle name="Notas 5 5 9" xfId="8508" xr:uid="{4436F434-5CDF-4E1C-BFDA-79B439CBA2C2}"/>
    <cellStyle name="Notas 5 5 9 2" xfId="23616" xr:uid="{A5C2B2FB-96BA-431E-8C47-910FC096763C}"/>
    <cellStyle name="Notas 6" xfId="1468" xr:uid="{00000000-0005-0000-0000-0000C0050000}"/>
    <cellStyle name="Notas 6 2" xfId="1923" xr:uid="{4015D4C8-1B38-4E19-8264-C6611FC65042}"/>
    <cellStyle name="Notas 6 2 10" xfId="14480" xr:uid="{57508B02-A9BE-4E04-9B21-D9574F87AFB8}"/>
    <cellStyle name="Notas 6 2 10 2" xfId="29588" xr:uid="{74223559-4758-4970-B20F-B74607FC2B77}"/>
    <cellStyle name="Notas 6 2 11" xfId="16152" xr:uid="{12B0A7B1-D649-480E-82C7-C846B4FD6AD2}"/>
    <cellStyle name="Notas 6 2 11 2" xfId="31260" xr:uid="{50966128-DE95-4ED0-BCC4-1CC1965D667B}"/>
    <cellStyle name="Notas 6 2 12" xfId="17148" xr:uid="{6D3C7809-A5FB-4939-B2E5-3A7A19604377}"/>
    <cellStyle name="Notas 6 2 2" xfId="2483" xr:uid="{4732FF22-4159-403E-AA5A-D1ED8E9B018A}"/>
    <cellStyle name="Notas 6 2 2 2" xfId="5120" xr:uid="{C43601EF-8FE6-4D17-ADBD-6473F0EE5EDF}"/>
    <cellStyle name="Notas 6 2 2 2 2" xfId="11484" xr:uid="{A02F7119-1B3F-4DB6-9466-CBBD1AD65378}"/>
    <cellStyle name="Notas 6 2 2 2 2 2" xfId="26592" xr:uid="{6039F7C0-1C0C-4964-BB20-EE6811F9ED99}"/>
    <cellStyle name="Notas 6 2 2 2 3" xfId="8099" xr:uid="{61735469-C769-4CB4-B493-5FF6052801E0}"/>
    <cellStyle name="Notas 6 2 2 2 3 2" xfId="23207" xr:uid="{DD7E52EE-FE5E-4C4E-BA18-B7383345F32B}"/>
    <cellStyle name="Notas 6 2 2 2 4" xfId="20228" xr:uid="{662548F3-82B0-4452-8990-9AE131641676}"/>
    <cellStyle name="Notas 6 2 2 3" xfId="8950" xr:uid="{AF1E3BD0-B4E7-4CA8-A12E-AE4F87E060A4}"/>
    <cellStyle name="Notas 6 2 2 3 2" xfId="24058" xr:uid="{D9ACC8B1-221F-433D-B4C5-06F06ADCA827}"/>
    <cellStyle name="Notas 6 2 3" xfId="2699" xr:uid="{AD39B354-F986-44BE-847A-0EA2FA9D997D}"/>
    <cellStyle name="Notas 6 2 3 2" xfId="5336" xr:uid="{EBF8CFBE-25DC-4347-AE56-A392C1DF48F4}"/>
    <cellStyle name="Notas 6 2 3 2 2" xfId="14164" xr:uid="{2D103957-7E98-4BA0-BDE3-497BE0F2FD50}"/>
    <cellStyle name="Notas 6 2 3 2 2 2" xfId="29272" xr:uid="{11054F4F-5567-4D0F-BC40-6FC397E0443D}"/>
    <cellStyle name="Notas 6 2 3 2 3" xfId="20444" xr:uid="{8CF8BB3A-E151-4991-9C3E-B8FF82B6699B}"/>
    <cellStyle name="Notas 6 2 3 3" xfId="7677" xr:uid="{4E9B0E41-9B67-412D-BE29-254760F92BF0}"/>
    <cellStyle name="Notas 6 2 3 3 2" xfId="22785" xr:uid="{8F0A5D6F-9879-47E3-AEC6-459FA27E2AA8}"/>
    <cellStyle name="Notas 6 2 3 4" xfId="17807" xr:uid="{3116A12A-FAD6-4411-A818-C07FAB3F38A8}"/>
    <cellStyle name="Notas 6 2 4" xfId="3002" xr:uid="{2F8CBBA5-6692-4B08-9042-52FE0AAD5315}"/>
    <cellStyle name="Notas 6 2 4 2" xfId="5639" xr:uid="{7312D632-ECEB-4B75-8DAD-DDAFC3F7F2A8}"/>
    <cellStyle name="Notas 6 2 4 2 2" xfId="11950" xr:uid="{66CDCEEF-8CC6-4504-AE21-A8357424FE04}"/>
    <cellStyle name="Notas 6 2 4 2 2 2" xfId="27058" xr:uid="{48C11CF9-A6AB-4103-A97D-63B631507C4A}"/>
    <cellStyle name="Notas 6 2 4 2 3" xfId="7851" xr:uid="{3B7A4DC7-D732-4048-A8A2-2DA8DEA903B1}"/>
    <cellStyle name="Notas 6 2 4 2 3 2" xfId="22959" xr:uid="{34DD88A0-A966-425C-8678-4B8F4F0A14BD}"/>
    <cellStyle name="Notas 6 2 4 2 4" xfId="20747" xr:uid="{B3B07E9D-9B28-44BE-8C2B-114ECF46F9F4}"/>
    <cellStyle name="Notas 6 2 4 3" xfId="9384" xr:uid="{4A300AFA-DD5D-42E7-AC14-8D90438D509F}"/>
    <cellStyle name="Notas 6 2 4 3 2" xfId="24492" xr:uid="{B9C6F0EF-05C8-4856-8BB6-2323CDD239D4}"/>
    <cellStyle name="Notas 6 2 4 4" xfId="7289" xr:uid="{0B8B292B-4F04-432F-ABE1-5A0BDB86E980}"/>
    <cellStyle name="Notas 6 2 4 4 2" xfId="22397" xr:uid="{862049D5-C398-43F6-B75A-BFD5906DE10F}"/>
    <cellStyle name="Notas 6 2 4 5" xfId="18110" xr:uid="{0DF18CFF-E7BC-481F-82E9-38297B3D8061}"/>
    <cellStyle name="Notas 6 2 5" xfId="3328" xr:uid="{DAB5DB53-BF1B-44A2-9EE0-F6B9E9C5C174}"/>
    <cellStyle name="Notas 6 2 5 2" xfId="5965" xr:uid="{B19B2761-9246-4F29-B94E-FC79AFD8584A}"/>
    <cellStyle name="Notas 6 2 5 2 2" xfId="12276" xr:uid="{6F1CBFF7-FEE5-40B0-B05C-4276C8C004FC}"/>
    <cellStyle name="Notas 6 2 5 2 2 2" xfId="27384" xr:uid="{E51B2DBD-112C-4845-A79C-17300073AF9A}"/>
    <cellStyle name="Notas 6 2 5 2 3" xfId="14975" xr:uid="{DB5209B3-850D-43DD-8CD8-CA5C66555A38}"/>
    <cellStyle name="Notas 6 2 5 2 3 2" xfId="30083" xr:uid="{B1C88A85-594B-431C-92BF-57E9C9177D60}"/>
    <cellStyle name="Notas 6 2 5 2 4" xfId="21073" xr:uid="{BC560297-7C99-4829-8877-264699C6978D}"/>
    <cellStyle name="Notas 6 2 5 3" xfId="9710" xr:uid="{2735DE77-049F-4E3C-B7B1-B1BAF55A6E42}"/>
    <cellStyle name="Notas 6 2 5 3 2" xfId="24818" xr:uid="{B3A22925-19EB-42FC-8603-F68A6307220B}"/>
    <cellStyle name="Notas 6 2 5 4" xfId="14704" xr:uid="{A1DD2F77-FA3E-47B1-8CE9-A194C2F0977D}"/>
    <cellStyle name="Notas 6 2 5 4 2" xfId="29812" xr:uid="{366EA192-A794-4CF6-A761-6EE0AD49881A}"/>
    <cellStyle name="Notas 6 2 5 5" xfId="18436" xr:uid="{9D7FAF39-41F4-4278-8F49-FB104DED2744}"/>
    <cellStyle name="Notas 6 2 6" xfId="3634" xr:uid="{8CB3205F-92AF-4CDB-BBB1-A96E7BC0D040}"/>
    <cellStyle name="Notas 6 2 6 2" xfId="6271" xr:uid="{32CE294D-0DC2-49F6-969F-C54BFC3ECAA0}"/>
    <cellStyle name="Notas 6 2 6 2 2" xfId="12582" xr:uid="{D348DF4B-9EBE-460C-AD00-56B2E91156B8}"/>
    <cellStyle name="Notas 6 2 6 2 2 2" xfId="27690" xr:uid="{889C4258-A148-492F-B5F9-CF024EE2890A}"/>
    <cellStyle name="Notas 6 2 6 2 3" xfId="15067" xr:uid="{0FA759BD-A6D5-4691-B83D-0449360D2D09}"/>
    <cellStyle name="Notas 6 2 6 2 3 2" xfId="30175" xr:uid="{91E09C5B-B092-4826-A892-3E0F80630B50}"/>
    <cellStyle name="Notas 6 2 6 2 4" xfId="21379" xr:uid="{82D8C3DA-6EB2-40E6-BDE4-691CBFAB5AB8}"/>
    <cellStyle name="Notas 6 2 6 3" xfId="10016" xr:uid="{4263E6AB-29CB-489B-B706-638685201D2D}"/>
    <cellStyle name="Notas 6 2 6 3 2" xfId="25124" xr:uid="{C03C6A49-C008-4ABF-BDEA-4E6B1AF7002C}"/>
    <cellStyle name="Notas 6 2 6 4" xfId="14086" xr:uid="{C3373D62-1364-4AF0-9D5E-172A78092985}"/>
    <cellStyle name="Notas 6 2 6 4 2" xfId="29194" xr:uid="{F955B693-CA33-4B7A-B6FC-41E98437D276}"/>
    <cellStyle name="Notas 6 2 6 5" xfId="18742" xr:uid="{2650D468-2550-496A-8766-BA861C25B8F0}"/>
    <cellStyle name="Notas 6 2 7" xfId="3995" xr:uid="{BFEEE78D-01AC-4445-A589-E9E37C4A34FF}"/>
    <cellStyle name="Notas 6 2 7 2" xfId="6632" xr:uid="{5D9D3F9C-AC01-4114-A6B0-B1F58390FFC6}"/>
    <cellStyle name="Notas 6 2 7 2 2" xfId="12943" xr:uid="{73FC9166-48C3-4D75-87E5-FD0C9C4B8C31}"/>
    <cellStyle name="Notas 6 2 7 2 2 2" xfId="28051" xr:uid="{DB03973E-A8BC-4E2D-80A5-571E5A429741}"/>
    <cellStyle name="Notas 6 2 7 2 3" xfId="16633" xr:uid="{7C19A0C4-0017-43E1-8EC0-9BA36A1B272B}"/>
    <cellStyle name="Notas 6 2 7 2 3 2" xfId="31741" xr:uid="{5D99BA9A-0AC5-4FFF-B3F7-4F1358C168A0}"/>
    <cellStyle name="Notas 6 2 7 2 4" xfId="21740" xr:uid="{6CC5D8F8-AAB7-42AD-B962-12F7555097D8}"/>
    <cellStyle name="Notas 6 2 7 3" xfId="10377" xr:uid="{F5B11D5C-AD10-4E15-9D96-52BF36BE6B86}"/>
    <cellStyle name="Notas 6 2 7 3 2" xfId="25485" xr:uid="{4087BF8E-BD2D-4DA7-83F8-C97F07CF38D5}"/>
    <cellStyle name="Notas 6 2 7 4" xfId="16533" xr:uid="{6536CC1A-D41E-46A3-B741-25440926BE48}"/>
    <cellStyle name="Notas 6 2 7 4 2" xfId="31641" xr:uid="{3904554A-856C-4207-8C28-55E0ED66E70A}"/>
    <cellStyle name="Notas 6 2 7 5" xfId="19103" xr:uid="{E4FD0C1F-4C82-4FBE-8AD9-97A3D1BAF465}"/>
    <cellStyle name="Notas 6 2 8" xfId="4560" xr:uid="{C5B54146-9FE5-4DA5-BBA4-2835B2612BA7}"/>
    <cellStyle name="Notas 6 2 8 2" xfId="10942" xr:uid="{13C059A6-D251-414F-87D2-8C993C0FD7AD}"/>
    <cellStyle name="Notas 6 2 8 2 2" xfId="26050" xr:uid="{BA945AEB-D526-4CEE-A804-E6183489C450}"/>
    <cellStyle name="Notas 6 2 8 3" xfId="15000" xr:uid="{B0C787B4-8A8A-4C56-9B13-800C5189367D}"/>
    <cellStyle name="Notas 6 2 8 3 2" xfId="30108" xr:uid="{F8915FFE-C499-4820-85DB-DE609D217C6C}"/>
    <cellStyle name="Notas 6 2 8 4" xfId="19668" xr:uid="{1E5961CF-0405-4C85-BAA3-14F775427BC4}"/>
    <cellStyle name="Notas 6 2 9" xfId="8424" xr:uid="{9948996B-983E-4155-AAA5-5BE9F38A9796}"/>
    <cellStyle name="Notas 6 2 9 2" xfId="23532" xr:uid="{C6112445-C8C2-4A5A-AF10-D0B1A13E0E43}"/>
    <cellStyle name="Notas 6 3" xfId="1917" xr:uid="{7EF4B82D-E6B9-459E-9C68-58A923AFA962}"/>
    <cellStyle name="Notas 6 3 10" xfId="8418" xr:uid="{D7FC5285-34AF-4FEE-8C25-48B112263014}"/>
    <cellStyle name="Notas 6 3 10 2" xfId="23526" xr:uid="{C7B644A9-8E75-497C-AACC-BF90634EB67B}"/>
    <cellStyle name="Notas 6 3 11" xfId="8217" xr:uid="{68783C9C-A423-490F-B72F-24CA0145055C}"/>
    <cellStyle name="Notas 6 3 11 2" xfId="23325" xr:uid="{7A11FC1D-3D4D-4B82-B694-55058362D7B8}"/>
    <cellStyle name="Notas 6 3 12" xfId="16196" xr:uid="{DFA15DAD-71F1-4E03-AACF-E17F0C20630D}"/>
    <cellStyle name="Notas 6 3 12 2" xfId="31304" xr:uid="{32FEE0E0-C19F-4886-A8E5-A8CBC78FCCA5}"/>
    <cellStyle name="Notas 6 3 13" xfId="17142" xr:uid="{EBFAC2B9-4095-4AB0-B6D9-20B7C6FCC6E5}"/>
    <cellStyle name="Notas 6 3 2" xfId="2477" xr:uid="{66323E5E-F456-4BCC-AD1E-C17654359B70}"/>
    <cellStyle name="Notas 6 3 2 2" xfId="5114" xr:uid="{7E6DC646-18BA-49B7-81AF-FD915CC71F7A}"/>
    <cellStyle name="Notas 6 3 2 2 2" xfId="11478" xr:uid="{00B68CCA-9C3E-43B9-A01D-021BE71ABF26}"/>
    <cellStyle name="Notas 6 3 2 2 2 2" xfId="26586" xr:uid="{D0E20D51-5EC9-42BD-917C-945E0155EB64}"/>
    <cellStyle name="Notas 6 3 2 2 3" xfId="15647" xr:uid="{23AA9ACE-274A-4770-9B7D-4361EC1BCF89}"/>
    <cellStyle name="Notas 6 3 2 2 3 2" xfId="30755" xr:uid="{9583D18B-A27A-4747-9E3D-05EFB1EE38CE}"/>
    <cellStyle name="Notas 6 3 2 2 4" xfId="20222" xr:uid="{03AE4587-E174-4BC9-8516-47F87A4730D2}"/>
    <cellStyle name="Notas 6 3 2 3" xfId="8944" xr:uid="{7FA73867-4447-4DEE-87EC-B5284231AB90}"/>
    <cellStyle name="Notas 6 3 2 3 2" xfId="24052" xr:uid="{7A9772C9-993A-4E99-8094-44CFE2FA7B11}"/>
    <cellStyle name="Notas 6 3 2 4" xfId="15404" xr:uid="{0784764B-E7E6-4632-A4E5-FBE3BA5F663F}"/>
    <cellStyle name="Notas 6 3 2 4 2" xfId="30512" xr:uid="{6C634F4A-5EC3-4C8A-B7C2-A3757B9B171A}"/>
    <cellStyle name="Notas 6 3 2 5" xfId="15105" xr:uid="{F7E4AC65-0F83-4D22-AC19-A2CCC54E8CFA}"/>
    <cellStyle name="Notas 6 3 2 5 2" xfId="30213" xr:uid="{CF5C173D-241C-45D5-B8DF-9E0773B08127}"/>
    <cellStyle name="Notas 6 3 2 6" xfId="17639" xr:uid="{D6E093A2-D154-4266-AD08-5D4EB6B61A4E}"/>
    <cellStyle name="Notas 6 3 3" xfId="2693" xr:uid="{6A8B81B0-1655-413E-A85F-647DAFC7792D}"/>
    <cellStyle name="Notas 6 3 3 2" xfId="5330" xr:uid="{F9BAC1DD-C5B0-482A-8CE8-B4F3F61B3224}"/>
    <cellStyle name="Notas 6 3 3 2 2" xfId="7827" xr:uid="{34EFA633-656B-4211-9811-86334A43574B}"/>
    <cellStyle name="Notas 6 3 3 2 2 2" xfId="22935" xr:uid="{DE733B8C-232F-4FF5-807F-A1324AAED424}"/>
    <cellStyle name="Notas 6 3 3 2 3" xfId="20438" xr:uid="{68F4CE07-02CE-4CC3-94E5-3B728514B476}"/>
    <cellStyle name="Notas 6 3 3 3" xfId="14001" xr:uid="{999C0467-B75A-4F63-A626-3893099A425E}"/>
    <cellStyle name="Notas 6 3 3 3 2" xfId="29109" xr:uid="{0B053B80-F35A-4DF2-97E7-E0863847C058}"/>
    <cellStyle name="Notas 6 3 3 4" xfId="17801" xr:uid="{9070C39B-DB09-4D05-967D-97882A6E5CB9}"/>
    <cellStyle name="Notas 6 3 4" xfId="2996" xr:uid="{4B3AA95F-44C5-4F14-B030-4E0AE5784C6B}"/>
    <cellStyle name="Notas 6 3 4 2" xfId="5633" xr:uid="{201ABC33-0AE2-47D5-AF00-627284D4E8EC}"/>
    <cellStyle name="Notas 6 3 4 2 2" xfId="11944" xr:uid="{3091EC18-EA7C-42ED-832C-CDA42A7ED6D5}"/>
    <cellStyle name="Notas 6 3 4 2 2 2" xfId="27052" xr:uid="{A0BD1E35-0C9D-4C4F-82CF-A1C613C78A0A}"/>
    <cellStyle name="Notas 6 3 4 2 3" xfId="7208" xr:uid="{4E48ED5C-DC8A-44A7-8346-02B320EB631B}"/>
    <cellStyle name="Notas 6 3 4 2 3 2" xfId="22316" xr:uid="{ACE43183-2D05-4B49-87B1-CBF939BD37BD}"/>
    <cellStyle name="Notas 6 3 4 2 4" xfId="20741" xr:uid="{8AE31935-AAB2-4C54-845E-52BB57E9DBDD}"/>
    <cellStyle name="Notas 6 3 4 3" xfId="9378" xr:uid="{35B1EE62-1883-413A-B339-AE00D7C18F87}"/>
    <cellStyle name="Notas 6 3 4 3 2" xfId="24486" xr:uid="{04A11F8E-A5DF-4753-88E9-7205BEB4EE2D}"/>
    <cellStyle name="Notas 6 3 4 4" xfId="14094" xr:uid="{5A374C52-9453-452A-B8C2-19D774ED3677}"/>
    <cellStyle name="Notas 6 3 4 4 2" xfId="29202" xr:uid="{5D89FBED-5302-4CEF-8D0B-C05A16E190FF}"/>
    <cellStyle name="Notas 6 3 4 5" xfId="18104" xr:uid="{F2B4FCB7-A81B-4C36-8B95-E7623704B385}"/>
    <cellStyle name="Notas 6 3 5" xfId="3322" xr:uid="{72B6375B-C346-4797-A8BD-854650EF4BD3}"/>
    <cellStyle name="Notas 6 3 5 2" xfId="5959" xr:uid="{33BD6591-4FF3-483F-9B32-B769CA3C319B}"/>
    <cellStyle name="Notas 6 3 5 2 2" xfId="12270" xr:uid="{22F278A4-7FC1-4397-BA92-92603484BC1B}"/>
    <cellStyle name="Notas 6 3 5 2 2 2" xfId="27378" xr:uid="{6F672D0D-1210-4F07-ACA8-201C54521564}"/>
    <cellStyle name="Notas 6 3 5 2 3" xfId="15512" xr:uid="{72F897CD-F8C3-4DCD-8743-FC72D74189B1}"/>
    <cellStyle name="Notas 6 3 5 2 3 2" xfId="30620" xr:uid="{3A826087-7238-4643-BD00-3E14B47BC6EE}"/>
    <cellStyle name="Notas 6 3 5 2 4" xfId="21067" xr:uid="{A9EC8129-DBF7-4946-840A-67509CFBF51C}"/>
    <cellStyle name="Notas 6 3 5 3" xfId="9704" xr:uid="{70CEBE80-1095-44C1-8F37-E4B7F993D376}"/>
    <cellStyle name="Notas 6 3 5 3 2" xfId="24812" xr:uid="{E0890393-DF4A-4585-8B7B-C8CFC4CE323F}"/>
    <cellStyle name="Notas 6 3 5 4" xfId="16261" xr:uid="{AEBC457A-7B55-4FB5-B2F6-C65B5C1EC14E}"/>
    <cellStyle name="Notas 6 3 5 4 2" xfId="31369" xr:uid="{006A4358-74A2-4C1A-8992-03B531583F8B}"/>
    <cellStyle name="Notas 6 3 5 5" xfId="18430" xr:uid="{A090ECE3-52CB-48C1-9F84-8BA13B05A114}"/>
    <cellStyle name="Notas 6 3 6" xfId="3628" xr:uid="{1CF7A6CC-3362-419E-8686-EACA54782481}"/>
    <cellStyle name="Notas 6 3 6 2" xfId="6265" xr:uid="{442DF6BA-86FF-4053-ACF6-F9FE7061DF1D}"/>
    <cellStyle name="Notas 6 3 6 2 2" xfId="12576" xr:uid="{5215EFA2-E224-48BB-9BAA-6B28FF3BDB1C}"/>
    <cellStyle name="Notas 6 3 6 2 2 2" xfId="27684" xr:uid="{D6058865-044C-4B50-9942-D8A7C96B25B9}"/>
    <cellStyle name="Notas 6 3 6 2 3" xfId="14900" xr:uid="{D2F6AA44-1A49-4DA9-8085-F042ED89B11E}"/>
    <cellStyle name="Notas 6 3 6 2 3 2" xfId="30008" xr:uid="{4BD907C5-8E36-4A1C-A9E3-B84569546D5C}"/>
    <cellStyle name="Notas 6 3 6 2 4" xfId="21373" xr:uid="{B36C4272-4745-42D5-926B-D477EE143BC1}"/>
    <cellStyle name="Notas 6 3 6 3" xfId="10010" xr:uid="{D6C815B1-B701-48E3-91F4-C1948933BE49}"/>
    <cellStyle name="Notas 6 3 6 3 2" xfId="25118" xr:uid="{AEE8BD40-EFC2-4543-B4C3-AA8F3C811D8A}"/>
    <cellStyle name="Notas 6 3 6 4" xfId="7068" xr:uid="{5E460F20-ADD7-4C1A-9313-915EAA7C8724}"/>
    <cellStyle name="Notas 6 3 6 4 2" xfId="22176" xr:uid="{8ED0B5B5-4725-44CA-A43C-59C45A26A31A}"/>
    <cellStyle name="Notas 6 3 6 5" xfId="18736" xr:uid="{31E6EDB0-C747-4FF0-8EFA-3AC6AAAED69F}"/>
    <cellStyle name="Notas 6 3 7" xfId="3989" xr:uid="{83815BE2-6B5D-4417-B17B-FDC16C4B0B88}"/>
    <cellStyle name="Notas 6 3 7 2" xfId="6626" xr:uid="{368703B0-9E73-4E28-B0C5-D83DE3781756}"/>
    <cellStyle name="Notas 6 3 7 2 2" xfId="12937" xr:uid="{1050EC67-BD25-48D6-B335-392C79008C06}"/>
    <cellStyle name="Notas 6 3 7 2 2 2" xfId="28045" xr:uid="{8E1D49C6-260A-47FE-B9EE-6D2F78D0D03E}"/>
    <cellStyle name="Notas 6 3 7 2 3" xfId="16627" xr:uid="{F85A28C5-B347-4671-A382-F81DFDF9534A}"/>
    <cellStyle name="Notas 6 3 7 2 3 2" xfId="31735" xr:uid="{B6D1D951-D64C-42E6-A669-DE03C4B6C970}"/>
    <cellStyle name="Notas 6 3 7 2 4" xfId="21734" xr:uid="{C8C4EE20-5685-46E1-9DF6-08797AD1C6F1}"/>
    <cellStyle name="Notas 6 3 7 3" xfId="10371" xr:uid="{841B589F-65E6-4E86-B54D-3A2E57649BCC}"/>
    <cellStyle name="Notas 6 3 7 3 2" xfId="25479" xr:uid="{BEAEC148-2595-4A35-9655-2061975CE464}"/>
    <cellStyle name="Notas 6 3 7 4" xfId="13447" xr:uid="{EC9647E1-3F84-4767-9008-F72C4FF10CE4}"/>
    <cellStyle name="Notas 6 3 7 4 2" xfId="28555" xr:uid="{1755064F-8995-4CF2-8FEB-600B2B5240E6}"/>
    <cellStyle name="Notas 6 3 7 5" xfId="19097" xr:uid="{9803A082-B02E-4362-BC60-74B994AD4FBE}"/>
    <cellStyle name="Notas 6 3 8" xfId="4309" xr:uid="{A4DBA619-FBBB-4987-B320-28D83032AD9E}"/>
    <cellStyle name="Notas 6 3 8 2" xfId="6946" xr:uid="{2184BC01-8000-4C44-AA51-7C85E001DE82}"/>
    <cellStyle name="Notas 6 3 8 2 2" xfId="13257" xr:uid="{5A8A77D5-A3EC-487C-83E3-AF9012BE1B47}"/>
    <cellStyle name="Notas 6 3 8 2 2 2" xfId="28365" xr:uid="{A2052C47-8893-4A43-AC44-ED74161EA76C}"/>
    <cellStyle name="Notas 6 3 8 2 3" xfId="16921" xr:uid="{5BA7B45F-7C58-4F18-BA4D-B11CB909DEB4}"/>
    <cellStyle name="Notas 6 3 8 2 3 2" xfId="32029" xr:uid="{885532F3-883F-4D74-8D00-032815911900}"/>
    <cellStyle name="Notas 6 3 8 2 4" xfId="22054" xr:uid="{94FB1456-4CF9-4407-8C2E-31411EA330AF}"/>
    <cellStyle name="Notas 6 3 8 3" xfId="10691" xr:uid="{3F84C0CE-4FB4-400F-9868-0EEDB61A878D}"/>
    <cellStyle name="Notas 6 3 8 3 2" xfId="25799" xr:uid="{9DDD38F1-1CCB-424F-928D-79AEBA18B414}"/>
    <cellStyle name="Notas 6 3 8 4" xfId="7147" xr:uid="{9C005A15-7741-43AA-A796-120E2E4D4780}"/>
    <cellStyle name="Notas 6 3 8 4 2" xfId="22255" xr:uid="{4DA31E07-EC66-4C78-AB20-787409E285ED}"/>
    <cellStyle name="Notas 6 3 8 5" xfId="19417" xr:uid="{F11D6BB8-7FC0-417B-B496-85E6DD52304E}"/>
    <cellStyle name="Notas 6 3 9" xfId="4554" xr:uid="{CC5A9A3E-2CBC-4B81-BA89-1AB446DBE587}"/>
    <cellStyle name="Notas 6 3 9 2" xfId="10936" xr:uid="{BA0D30E8-1F49-47E7-B334-345C7DC91FD9}"/>
    <cellStyle name="Notas 6 3 9 2 2" xfId="26044" xr:uid="{27F56B09-F9CC-448E-9B3D-CD078CCF5912}"/>
    <cellStyle name="Notas 6 3 9 3" xfId="13779" xr:uid="{46641026-781D-441A-8F2A-E42619B0EC7C}"/>
    <cellStyle name="Notas 6 3 9 3 2" xfId="28887" xr:uid="{EB3E7FF8-203A-4A91-B3C7-CCBCC1751A5A}"/>
    <cellStyle name="Notas 6 3 9 4" xfId="19662" xr:uid="{D705B54B-23C5-4776-A12B-027C9A1E53B9}"/>
    <cellStyle name="Notas 6 4" xfId="2115" xr:uid="{2722899D-9D10-4732-BC57-A6C5BC193A4E}"/>
    <cellStyle name="Notas 6 4 10" xfId="8613" xr:uid="{229A33DB-33BF-462C-A70B-3A2A7E2ECA67}"/>
    <cellStyle name="Notas 6 4 10 2" xfId="23721" xr:uid="{C62BE061-8FBB-47D5-80F9-825E54B99AE5}"/>
    <cellStyle name="Notas 6 4 11" xfId="7898" xr:uid="{419AD2FE-A17C-4EA2-B629-E1504A5D52D7}"/>
    <cellStyle name="Notas 6 4 11 2" xfId="23006" xr:uid="{D734E8E8-1750-42A7-9A32-037E363247AD}"/>
    <cellStyle name="Notas 6 4 12" xfId="14583" xr:uid="{6C863179-D44C-46B5-91FD-EC962787B923}"/>
    <cellStyle name="Notas 6 4 12 2" xfId="29691" xr:uid="{FC123015-ADD7-4FE7-B351-BC8F34DDB5F0}"/>
    <cellStyle name="Notas 6 4 13" xfId="17340" xr:uid="{140F00EB-93A8-4095-9B07-F6DC1745B1A0}"/>
    <cellStyle name="Notas 6 4 2" xfId="2605" xr:uid="{DC72F35C-AD06-4B33-B4EA-5915A0A8EF9F}"/>
    <cellStyle name="Notas 6 4 2 2" xfId="5242" xr:uid="{764B4955-821D-4A4A-B961-81E7AFD93865}"/>
    <cellStyle name="Notas 6 4 2 2 2" xfId="11606" xr:uid="{20E41B34-57A0-49BC-87D2-F50ACFE12BB0}"/>
    <cellStyle name="Notas 6 4 2 2 2 2" xfId="26714" xr:uid="{21B60F7B-C33E-4C2A-93AB-2A73E7065E01}"/>
    <cellStyle name="Notas 6 4 2 2 3" xfId="15785" xr:uid="{1260321C-7921-441D-8586-1D835A1396F7}"/>
    <cellStyle name="Notas 6 4 2 2 3 2" xfId="30893" xr:uid="{77C16F9C-2D75-4E93-996F-2F8673E850F1}"/>
    <cellStyle name="Notas 6 4 2 2 4" xfId="20350" xr:uid="{9ADEAA4F-F09D-4C51-B264-3EBEE8520B45}"/>
    <cellStyle name="Notas 6 4 2 3" xfId="9072" xr:uid="{9FAEBF49-3B5F-49F1-AD4D-20766B840969}"/>
    <cellStyle name="Notas 6 4 2 3 2" xfId="24180" xr:uid="{CC5D927B-61AC-4D39-85EB-43BBB1F0626A}"/>
    <cellStyle name="Notas 6 4 2 4" xfId="15044" xr:uid="{6C3960EA-5988-4AD1-B44D-8E9A3DA75E31}"/>
    <cellStyle name="Notas 6 4 2 4 2" xfId="30152" xr:uid="{058DE624-1E9D-4F8B-AB8A-7CD6E590E531}"/>
    <cellStyle name="Notas 6 4 2 5" xfId="16403" xr:uid="{07C4AE27-32B9-45FF-BDFE-7166691CEA19}"/>
    <cellStyle name="Notas 6 4 2 5 2" xfId="31511" xr:uid="{670ED44E-D196-4AD4-9932-4DD6EC5C63F3}"/>
    <cellStyle name="Notas 6 4 2 6" xfId="17713" xr:uid="{B5D47F04-0AC0-4114-97A1-63AB609BF5E3}"/>
    <cellStyle name="Notas 6 4 3" xfId="2870" xr:uid="{5C34EA70-9C7C-4B86-BFBD-9BCCAFF08810}"/>
    <cellStyle name="Notas 6 4 3 2" xfId="5507" xr:uid="{B9DC0DCE-A17A-4CD6-B6B0-E02697184B54}"/>
    <cellStyle name="Notas 6 4 3 2 2" xfId="8131" xr:uid="{7BE8CA8D-15CE-4D6F-BBCA-EA9C39F81D17}"/>
    <cellStyle name="Notas 6 4 3 2 2 2" xfId="23239" xr:uid="{01659209-F1EB-4D2D-9B3B-45F4ED558CF2}"/>
    <cellStyle name="Notas 6 4 3 2 3" xfId="20615" xr:uid="{DF57498F-5A09-401A-B8C1-70C4389F7214}"/>
    <cellStyle name="Notas 6 4 3 3" xfId="15640" xr:uid="{976E3CFD-7494-4303-8409-5EDEC6C67BBA}"/>
    <cellStyle name="Notas 6 4 3 3 2" xfId="30748" xr:uid="{A04D8B25-8A05-4A8F-BE0E-C7FF77DBBDD1}"/>
    <cellStyle name="Notas 6 4 3 4" xfId="17978" xr:uid="{97E19D0F-F0A7-41B2-A3BF-42B505C2DDE4}"/>
    <cellStyle name="Notas 6 4 4" xfId="3173" xr:uid="{9A2572EE-9272-4DF2-9D31-E83EE287450A}"/>
    <cellStyle name="Notas 6 4 4 2" xfId="5810" xr:uid="{E5056961-E6F8-4E71-AEF2-E29C40774575}"/>
    <cellStyle name="Notas 6 4 4 2 2" xfId="12121" xr:uid="{B503B060-FBFE-4646-828E-2DC04D2B561E}"/>
    <cellStyle name="Notas 6 4 4 2 2 2" xfId="27229" xr:uid="{DFAB40B8-46BC-4636-8AB5-0ED5ACBEF39F}"/>
    <cellStyle name="Notas 6 4 4 2 3" xfId="14063" xr:uid="{01514D37-4189-4FA4-A489-0379B5A0DFBC}"/>
    <cellStyle name="Notas 6 4 4 2 3 2" xfId="29171" xr:uid="{E4817F97-A949-45CC-8733-17AB463BFA5A}"/>
    <cellStyle name="Notas 6 4 4 2 4" xfId="20918" xr:uid="{665C3394-D106-445B-AEBC-3EED496DF4B3}"/>
    <cellStyle name="Notas 6 4 4 3" xfId="9555" xr:uid="{BEA64D44-841E-4539-AE1B-EFFA6D71E4DA}"/>
    <cellStyle name="Notas 6 4 4 3 2" xfId="24663" xr:uid="{7071207D-F588-4A90-B15D-CF70D72C04E2}"/>
    <cellStyle name="Notas 6 4 4 4" xfId="15752" xr:uid="{D640B2AD-BE8E-4144-BFF4-60D563FD1ABD}"/>
    <cellStyle name="Notas 6 4 4 4 2" xfId="30860" xr:uid="{55356ABA-5CEB-43B0-8EFB-EA2C2270FC4E}"/>
    <cellStyle name="Notas 6 4 4 5" xfId="18281" xr:uid="{810772A2-F34D-4369-8907-2EC958C18D8A}"/>
    <cellStyle name="Notas 6 4 5" xfId="3499" xr:uid="{5837AC08-1538-4F06-BBF8-6D4B9D8B085E}"/>
    <cellStyle name="Notas 6 4 5 2" xfId="6136" xr:uid="{A3D14576-9C73-4420-BC89-0F2AC0299A8B}"/>
    <cellStyle name="Notas 6 4 5 2 2" xfId="12447" xr:uid="{115216A1-DB14-47B5-B17E-6E6F634235B0}"/>
    <cellStyle name="Notas 6 4 5 2 2 2" xfId="27555" xr:uid="{71DEF4CF-C738-4A1D-8930-E313767D9EF8}"/>
    <cellStyle name="Notas 6 4 5 2 3" xfId="14404" xr:uid="{7D3E017D-D74A-44ED-B46D-053573D8B08A}"/>
    <cellStyle name="Notas 6 4 5 2 3 2" xfId="29512" xr:uid="{F7705CA8-1ACD-4387-932E-513A82680D1E}"/>
    <cellStyle name="Notas 6 4 5 2 4" xfId="21244" xr:uid="{3275FF5F-7F89-4662-808B-9D7BDCD9502B}"/>
    <cellStyle name="Notas 6 4 5 3" xfId="9881" xr:uid="{FD1106E8-329F-4591-865D-20304FD015FA}"/>
    <cellStyle name="Notas 6 4 5 3 2" xfId="24989" xr:uid="{8DF1F5E7-7886-4939-8C24-318F98CDCEC7}"/>
    <cellStyle name="Notas 6 4 5 4" xfId="9289" xr:uid="{F3AC04C0-824F-4B27-8B9D-60C4F9027231}"/>
    <cellStyle name="Notas 6 4 5 4 2" xfId="24397" xr:uid="{B6C77334-071B-416B-B405-95ADD2A15755}"/>
    <cellStyle name="Notas 6 4 5 5" xfId="18607" xr:uid="{760D6FDD-F14E-48B9-8880-4A8ED441C460}"/>
    <cellStyle name="Notas 6 4 6" xfId="3805" xr:uid="{584514AA-C48D-43AA-B740-D2E0AD42A71A}"/>
    <cellStyle name="Notas 6 4 6 2" xfId="6442" xr:uid="{7511DDFB-7BCF-4DD1-B10A-2CC32D177B5D}"/>
    <cellStyle name="Notas 6 4 6 2 2" xfId="12753" xr:uid="{1BB84E6C-4082-4696-AB94-E0CDC9477CA7}"/>
    <cellStyle name="Notas 6 4 6 2 2 2" xfId="27861" xr:uid="{8562B79F-7DB5-4766-AE96-9DA303768720}"/>
    <cellStyle name="Notas 6 4 6 2 3" xfId="15344" xr:uid="{3E408C0B-88AA-44B1-9B6D-6840DF0C2F96}"/>
    <cellStyle name="Notas 6 4 6 2 3 2" xfId="30452" xr:uid="{AFC86A67-8897-446E-8482-B1F98967F81D}"/>
    <cellStyle name="Notas 6 4 6 2 4" xfId="21550" xr:uid="{4144177E-ACAD-4148-BEBA-697A76FDE24C}"/>
    <cellStyle name="Notas 6 4 6 3" xfId="10187" xr:uid="{CE7E8AB2-5ACA-4471-811D-567196D99589}"/>
    <cellStyle name="Notas 6 4 6 3 2" xfId="25295" xr:uid="{75546095-70EC-4F58-894B-3B8B935CB23C}"/>
    <cellStyle name="Notas 6 4 6 4" xfId="16077" xr:uid="{5F6D2F5A-0C6D-4E6D-B15B-D25405240044}"/>
    <cellStyle name="Notas 6 4 6 4 2" xfId="31185" xr:uid="{6CD5C580-C022-43CA-9D0F-54B3CBFC2881}"/>
    <cellStyle name="Notas 6 4 6 5" xfId="18913" xr:uid="{C629A911-515B-4045-BD57-EC95DD7648FD}"/>
    <cellStyle name="Notas 6 4 7" xfId="4187" xr:uid="{A748A3F0-F394-4D1F-98A3-CC2E060FCCAA}"/>
    <cellStyle name="Notas 6 4 7 2" xfId="6824" xr:uid="{6E3F0565-E4BE-4409-BBAC-19989C07FC06}"/>
    <cellStyle name="Notas 6 4 7 2 2" xfId="13135" xr:uid="{58614615-6A7A-4752-BBB9-F08A24EBA1EA}"/>
    <cellStyle name="Notas 6 4 7 2 2 2" xfId="28243" xr:uid="{3CDA14A2-A1CD-4F59-B4E5-176731A4C6E4}"/>
    <cellStyle name="Notas 6 4 7 2 3" xfId="16804" xr:uid="{B601E913-BD20-4F4B-9D97-9DF61D6E91A2}"/>
    <cellStyle name="Notas 6 4 7 2 3 2" xfId="31912" xr:uid="{411AABA3-D973-4869-99AF-4D2F9358DEEE}"/>
    <cellStyle name="Notas 6 4 7 2 4" xfId="21932" xr:uid="{1A837286-9CFD-42C0-8A81-C64BF730208D}"/>
    <cellStyle name="Notas 6 4 7 3" xfId="10569" xr:uid="{FD1D9AEB-0B61-4ED9-A607-4B3B7653DF36}"/>
    <cellStyle name="Notas 6 4 7 3 2" xfId="25677" xr:uid="{6494FFD3-3F62-4509-8F2A-5A42E9BE4620}"/>
    <cellStyle name="Notas 6 4 7 4" xfId="15075" xr:uid="{F1610293-FC51-4C43-872C-7E8FF3A91D9F}"/>
    <cellStyle name="Notas 6 4 7 4 2" xfId="30183" xr:uid="{F289FDDA-9413-4224-851B-4E1562A6A8F4}"/>
    <cellStyle name="Notas 6 4 7 5" xfId="19295" xr:uid="{A67C4860-C64B-44C6-94A7-DC6B0775578E}"/>
    <cellStyle name="Notas 6 4 8" xfId="4394" xr:uid="{260BFFEB-D75E-4471-AAF0-8B312BFDA8D1}"/>
    <cellStyle name="Notas 6 4 8 2" xfId="7031" xr:uid="{539FA4E5-A15F-4831-B3B4-508D9C4C8EB6}"/>
    <cellStyle name="Notas 6 4 8 2 2" xfId="13342" xr:uid="{2928A453-A690-4747-8C31-3281003A4005}"/>
    <cellStyle name="Notas 6 4 8 2 2 2" xfId="28450" xr:uid="{DDDF33DC-E885-4E31-87A0-CD335558306E}"/>
    <cellStyle name="Notas 6 4 8 2 3" xfId="17006" xr:uid="{4F313489-4CA3-499A-800A-FBC4789051C5}"/>
    <cellStyle name="Notas 6 4 8 2 3 2" xfId="32114" xr:uid="{6B52B5B3-E341-4276-B8CC-9EFCC3F01650}"/>
    <cellStyle name="Notas 6 4 8 2 4" xfId="22139" xr:uid="{849B713F-1BBD-4BB3-8FB4-0020E2833AE9}"/>
    <cellStyle name="Notas 6 4 8 3" xfId="10776" xr:uid="{5DD5D9D3-13E5-4A1E-B88F-002EF4B22C59}"/>
    <cellStyle name="Notas 6 4 8 3 2" xfId="25884" xr:uid="{E4800421-49D1-47CE-A903-20B141E7893D}"/>
    <cellStyle name="Notas 6 4 8 4" xfId="8137" xr:uid="{8BE5FBCB-67A3-44BB-B308-A101F201E159}"/>
    <cellStyle name="Notas 6 4 8 4 2" xfId="23245" xr:uid="{A2D59D6D-3884-4372-987C-063C26E1A26B}"/>
    <cellStyle name="Notas 6 4 8 5" xfId="19502" xr:uid="{E8F5C3DD-21DE-4B24-B4F5-9F30B6532602}"/>
    <cellStyle name="Notas 6 4 9" xfId="4752" xr:uid="{CC25A6AC-7724-4777-9396-C656AB069B6C}"/>
    <cellStyle name="Notas 6 4 9 2" xfId="11134" xr:uid="{E281575C-32E1-459F-A4FC-A80B934F25B9}"/>
    <cellStyle name="Notas 6 4 9 2 2" xfId="26242" xr:uid="{41B29EDA-6E46-4C07-809F-EB5DDF8A9B4A}"/>
    <cellStyle name="Notas 6 4 9 3" xfId="13662" xr:uid="{8B7415A4-9835-40ED-95A4-2690A0403826}"/>
    <cellStyle name="Notas 6 4 9 3 2" xfId="28770" xr:uid="{7C68440F-F56E-457E-8E4B-5351F37C7B55}"/>
    <cellStyle name="Notas 6 4 9 4" xfId="19860" xr:uid="{D7A7581E-CF6C-4232-90CE-0CA1D010A762}"/>
    <cellStyle name="Notas 6 5" xfId="2009" xr:uid="{497C6D12-57FB-47B0-8773-54EE6D5D59D7}"/>
    <cellStyle name="Notas 6 5 10" xfId="13434" xr:uid="{8CE06AE4-5DEB-48D5-9E86-EEEB613BFFD2}"/>
    <cellStyle name="Notas 6 5 10 2" xfId="28542" xr:uid="{1E4B45CA-036A-4E9D-9BBF-9E56E11F0190}"/>
    <cellStyle name="Notas 6 5 11" xfId="9286" xr:uid="{88A73234-F245-4162-832C-1F2139E1C8A4}"/>
    <cellStyle name="Notas 6 5 11 2" xfId="24394" xr:uid="{9CF3792A-1A71-46E9-B98A-BC7DA978E410}"/>
    <cellStyle name="Notas 6 5 12" xfId="17234" xr:uid="{825842D8-7F24-423B-A913-F28FC40A84F2}"/>
    <cellStyle name="Notas 6 5 2" xfId="2771" xr:uid="{05D73A58-7533-49D4-8CD0-CC8041979846}"/>
    <cellStyle name="Notas 6 5 2 2" xfId="5408" xr:uid="{191CDA39-5FE7-4348-9671-DBEB077560F4}"/>
    <cellStyle name="Notas 6 5 2 2 2" xfId="7668" xr:uid="{36B6FDD4-E07E-400F-95B3-65B0EB5A0850}"/>
    <cellStyle name="Notas 6 5 2 2 2 2" xfId="22776" xr:uid="{FE01B337-129F-42FD-86C0-CF1636BD54DF}"/>
    <cellStyle name="Notas 6 5 2 2 3" xfId="20516" xr:uid="{713948F2-ED1B-4D2F-BF18-FD94BA9ED6BA}"/>
    <cellStyle name="Notas 6 5 2 3" xfId="15742" xr:uid="{AC5D6328-AB93-4675-9D3F-C353FA439A5B}"/>
    <cellStyle name="Notas 6 5 2 3 2" xfId="30850" xr:uid="{1E3AE2D4-7CA7-418B-BD46-18F993BA9C78}"/>
    <cellStyle name="Notas 6 5 2 4" xfId="17879" xr:uid="{D15EDFFC-E072-46D9-A4B9-FEB9369D4248}"/>
    <cellStyle name="Notas 6 5 3" xfId="3074" xr:uid="{A2F02796-0450-4B75-AB47-2312480DA4C8}"/>
    <cellStyle name="Notas 6 5 3 2" xfId="5711" xr:uid="{B0FC83FE-CCEB-4E60-9307-6752C4BD9932}"/>
    <cellStyle name="Notas 6 5 3 2 2" xfId="12022" xr:uid="{41D2825C-709B-490A-A1F3-3C4EAEAFDB9A}"/>
    <cellStyle name="Notas 6 5 3 2 2 2" xfId="27130" xr:uid="{D8E3B89F-F8DF-4FEF-9962-197B8456C74D}"/>
    <cellStyle name="Notas 6 5 3 2 3" xfId="8124" xr:uid="{A5A814E3-5FE8-41FF-96BD-B4FA90C9B152}"/>
    <cellStyle name="Notas 6 5 3 2 3 2" xfId="23232" xr:uid="{030B4210-7299-4B70-A71D-2D1DA3F431B4}"/>
    <cellStyle name="Notas 6 5 3 2 4" xfId="20819" xr:uid="{70B58416-B74F-46B7-9A13-9C576378A24B}"/>
    <cellStyle name="Notas 6 5 3 3" xfId="9456" xr:uid="{91A59D35-1DE6-420F-A784-2D44EA681E83}"/>
    <cellStyle name="Notas 6 5 3 3 2" xfId="24564" xr:uid="{2C9BEA69-98DE-4ECD-B486-97A840676F30}"/>
    <cellStyle name="Notas 6 5 3 4" xfId="13399" xr:uid="{31ABF149-73F1-467F-BEE9-FB61E666FBE6}"/>
    <cellStyle name="Notas 6 5 3 4 2" xfId="28507" xr:uid="{AAB2F06D-B08F-4616-80AA-2A5B47116057}"/>
    <cellStyle name="Notas 6 5 3 5" xfId="18182" xr:uid="{7543AD85-2611-47D3-8389-25CC2BEDD3B4}"/>
    <cellStyle name="Notas 6 5 4" xfId="3400" xr:uid="{80933FA9-2C9C-4D3B-8677-53141CE7693F}"/>
    <cellStyle name="Notas 6 5 4 2" xfId="6037" xr:uid="{6F51645A-DB60-4496-8C96-1B29C816F092}"/>
    <cellStyle name="Notas 6 5 4 2 2" xfId="12348" xr:uid="{76042AE7-4976-4F63-B342-F7977E021592}"/>
    <cellStyle name="Notas 6 5 4 2 2 2" xfId="27456" xr:uid="{0A8A2206-4DCC-4FBB-B0BB-30823BD13480}"/>
    <cellStyle name="Notas 6 5 4 2 3" xfId="13501" xr:uid="{5A17A379-D8FD-4D18-BD76-966F4D683043}"/>
    <cellStyle name="Notas 6 5 4 2 3 2" xfId="28609" xr:uid="{DF29054B-6730-4661-974E-47F4827D43FA}"/>
    <cellStyle name="Notas 6 5 4 2 4" xfId="21145" xr:uid="{CCB25408-CDDB-486A-8280-591728B55074}"/>
    <cellStyle name="Notas 6 5 4 3" xfId="9782" xr:uid="{3D55A8AC-6A24-4A16-BEED-67889896EDE4}"/>
    <cellStyle name="Notas 6 5 4 3 2" xfId="24890" xr:uid="{F4E913D4-1B3B-4729-877A-74E672261888}"/>
    <cellStyle name="Notas 6 5 4 4" xfId="13781" xr:uid="{8BBED72E-FD01-4DC0-9769-C63F6E92B7BA}"/>
    <cellStyle name="Notas 6 5 4 4 2" xfId="28889" xr:uid="{5C9901EF-8D63-4893-B699-A537D461464B}"/>
    <cellStyle name="Notas 6 5 4 5" xfId="18508" xr:uid="{67509A5E-56EC-448C-87A3-D9F528F3B11F}"/>
    <cellStyle name="Notas 6 5 5" xfId="3706" xr:uid="{5F8C2419-9FE2-4378-A4BC-D6D330330554}"/>
    <cellStyle name="Notas 6 5 5 2" xfId="6343" xr:uid="{145D5EE7-12CF-4C59-9D5A-2E04EC01E5EF}"/>
    <cellStyle name="Notas 6 5 5 2 2" xfId="12654" xr:uid="{21AC503D-7ACA-4DBF-91E5-F799332874F2}"/>
    <cellStyle name="Notas 6 5 5 2 2 2" xfId="27762" xr:uid="{07AEA2CC-3D30-4A93-AEF0-4E936DF75ECA}"/>
    <cellStyle name="Notas 6 5 5 2 3" xfId="15762" xr:uid="{D4FC5F0D-4E90-435C-9F71-5659711F74D3}"/>
    <cellStyle name="Notas 6 5 5 2 3 2" xfId="30870" xr:uid="{8E43F8DA-1387-4D0E-9CF4-B7AF25B8C9A1}"/>
    <cellStyle name="Notas 6 5 5 2 4" xfId="21451" xr:uid="{D007C44F-9A1C-4F09-B588-8E48EEC7E627}"/>
    <cellStyle name="Notas 6 5 5 3" xfId="10088" xr:uid="{566391B2-8F87-43FE-A418-0107CEE9DF5B}"/>
    <cellStyle name="Notas 6 5 5 3 2" xfId="25196" xr:uid="{9C9637DB-2AF4-402E-9E38-11E1F1E7FDD1}"/>
    <cellStyle name="Notas 6 5 5 4" xfId="13897" xr:uid="{04486157-4B6C-42C1-884D-8EEDCEFBA701}"/>
    <cellStyle name="Notas 6 5 5 4 2" xfId="29005" xr:uid="{1F1C34F2-5E49-4B25-8C2D-81E37838CEA9}"/>
    <cellStyle name="Notas 6 5 5 5" xfId="18814" xr:uid="{B1C7B5B3-D2BE-4A5F-B3CF-D71F0C190AA1}"/>
    <cellStyle name="Notas 6 5 6" xfId="4081" xr:uid="{213F63D1-5DD9-4557-8389-015F94429417}"/>
    <cellStyle name="Notas 6 5 6 2" xfId="6718" xr:uid="{7EC680FD-5DEF-421E-80FB-5128E4C6371D}"/>
    <cellStyle name="Notas 6 5 6 2 2" xfId="13029" xr:uid="{5CDE3140-0338-444D-AB39-334D4E39F9A1}"/>
    <cellStyle name="Notas 6 5 6 2 2 2" xfId="28137" xr:uid="{36A3BE11-A2BE-43C9-801F-898DD6948FE5}"/>
    <cellStyle name="Notas 6 5 6 2 3" xfId="16705" xr:uid="{8204A975-E4D3-44A3-B1A1-249E62BE98E2}"/>
    <cellStyle name="Notas 6 5 6 2 3 2" xfId="31813" xr:uid="{15A989BC-A0B7-4324-B946-EB5324DE45EF}"/>
    <cellStyle name="Notas 6 5 6 2 4" xfId="21826" xr:uid="{7EAC994C-911F-4556-85FF-7B17B64C2B74}"/>
    <cellStyle name="Notas 6 5 6 3" xfId="10463" xr:uid="{9340B82F-4841-4D80-8648-0E978ADC2786}"/>
    <cellStyle name="Notas 6 5 6 3 2" xfId="25571" xr:uid="{AC61366F-759D-46A8-86D9-719D17AB7095}"/>
    <cellStyle name="Notas 6 5 6 4" xfId="15330" xr:uid="{78E638FB-8800-4A60-AB56-183BFCD0D6DB}"/>
    <cellStyle name="Notas 6 5 6 4 2" xfId="30438" xr:uid="{6412F014-5F0F-4094-A0B1-0F95FD3DFBF0}"/>
    <cellStyle name="Notas 6 5 6 5" xfId="19189" xr:uid="{C86BB4AB-8B05-427D-A17E-7E6D36558818}"/>
    <cellStyle name="Notas 6 5 7" xfId="4363" xr:uid="{78009EB6-F1A3-429E-8A02-58FA854445E8}"/>
    <cellStyle name="Notas 6 5 7 2" xfId="7000" xr:uid="{0FA02385-4B00-42A2-9A10-7EC945FA3159}"/>
    <cellStyle name="Notas 6 5 7 2 2" xfId="13311" xr:uid="{A5CDC837-E138-4CA0-97D1-BC66FA56B87A}"/>
    <cellStyle name="Notas 6 5 7 2 2 2" xfId="28419" xr:uid="{B1C88F33-847D-488F-BC28-28E6EF3D0772}"/>
    <cellStyle name="Notas 6 5 7 2 3" xfId="16975" xr:uid="{F976C614-5499-43A2-AB2C-67FF7F2589CE}"/>
    <cellStyle name="Notas 6 5 7 2 3 2" xfId="32083" xr:uid="{BD01148C-5729-48CB-9F36-B96B5C7E7A64}"/>
    <cellStyle name="Notas 6 5 7 2 4" xfId="22108" xr:uid="{48CC8333-C5CB-4F45-8EB6-CFE68CD8E65B}"/>
    <cellStyle name="Notas 6 5 7 3" xfId="10745" xr:uid="{926408A1-AC15-498E-AA26-EB7C14DB6823}"/>
    <cellStyle name="Notas 6 5 7 3 2" xfId="25853" xr:uid="{8A7AC0B9-98A7-4BAA-A5F2-DD2C8218CA2D}"/>
    <cellStyle name="Notas 6 5 7 4" xfId="8100" xr:uid="{142CB310-C1EF-4FEB-8458-8CBB7A82F5AC}"/>
    <cellStyle name="Notas 6 5 7 4 2" xfId="23208" xr:uid="{E8A6C8B0-9A35-470E-8C0D-C885ACFD12F6}"/>
    <cellStyle name="Notas 6 5 7 5" xfId="19471" xr:uid="{BB9947CA-4ED0-4044-AA85-B8AAAD9F5F41}"/>
    <cellStyle name="Notas 6 5 8" xfId="4646" xr:uid="{D576097D-AE21-440E-A07C-DBD359FD1671}"/>
    <cellStyle name="Notas 6 5 8 2" xfId="11028" xr:uid="{BDF658B7-27E5-4D28-9725-45AB804209BA}"/>
    <cellStyle name="Notas 6 5 8 2 2" xfId="26136" xr:uid="{43D34A8B-DEAF-4D24-B740-D4E22B29D1D2}"/>
    <cellStyle name="Notas 6 5 8 3" xfId="15611" xr:uid="{6B812DAE-3764-41E8-A81D-511AE0A059C9}"/>
    <cellStyle name="Notas 6 5 8 3 2" xfId="30719" xr:uid="{F9C5E9A4-F180-40F4-99FE-FE2A799A8D27}"/>
    <cellStyle name="Notas 6 5 8 4" xfId="19754" xr:uid="{38A4E358-098B-4869-9014-E4933BA1B2A5}"/>
    <cellStyle name="Notas 6 5 9" xfId="8507" xr:uid="{DE34986F-1DCA-4666-A2F5-C717EE1471D5}"/>
    <cellStyle name="Notas 6 5 9 2" xfId="23615" xr:uid="{A7C0C201-92FD-411C-91F2-664E27AC95E5}"/>
    <cellStyle name="Notas 7" xfId="1469" xr:uid="{00000000-0005-0000-0000-0000C1050000}"/>
    <cellStyle name="Notas 7 2" xfId="1924" xr:uid="{E733352E-89E0-407B-ADF8-88317D6E9680}"/>
    <cellStyle name="Notas 7 2 10" xfId="15298" xr:uid="{5B993BBD-195F-4BCA-B7E3-38C2587BE28D}"/>
    <cellStyle name="Notas 7 2 10 2" xfId="30406" xr:uid="{1BE110BA-74FA-431B-98B9-62E382F3E8DC}"/>
    <cellStyle name="Notas 7 2 11" xfId="13433" xr:uid="{FCC432AC-AD6D-473D-9838-84B0B26BAD4A}"/>
    <cellStyle name="Notas 7 2 11 2" xfId="28541" xr:uid="{D1EAF4F5-C347-4575-A3D2-E9E25E6533DC}"/>
    <cellStyle name="Notas 7 2 12" xfId="17149" xr:uid="{CB4F9AC9-7304-467A-9CC5-DEF5D5A38511}"/>
    <cellStyle name="Notas 7 2 2" xfId="2484" xr:uid="{449E9B57-2DB9-4377-995D-8618C0926432}"/>
    <cellStyle name="Notas 7 2 2 2" xfId="5121" xr:uid="{5C315BC2-A0A4-4FD6-A60A-40F13C702146}"/>
    <cellStyle name="Notas 7 2 2 2 2" xfId="11485" xr:uid="{300F05A1-882B-4C59-91BD-5DB241DB59FE}"/>
    <cellStyle name="Notas 7 2 2 2 2 2" xfId="26593" xr:uid="{554AEB95-F946-4FF9-8061-3F13EA3C09A6}"/>
    <cellStyle name="Notas 7 2 2 2 3" xfId="7313" xr:uid="{734BE537-B04E-4537-87C9-DC570F25A56E}"/>
    <cellStyle name="Notas 7 2 2 2 3 2" xfId="22421" xr:uid="{157B662D-3852-4B5E-B979-70DD0880B4FE}"/>
    <cellStyle name="Notas 7 2 2 2 4" xfId="20229" xr:uid="{707CCEBF-8F77-4626-97E9-9BE84AA885F8}"/>
    <cellStyle name="Notas 7 2 2 3" xfId="8951" xr:uid="{C9FA6FA4-B6BB-439B-A6AD-8D239F61BB78}"/>
    <cellStyle name="Notas 7 2 2 3 2" xfId="24059" xr:uid="{8ADB64B8-FCD7-4AE6-B5A6-D6D5CB71F1ED}"/>
    <cellStyle name="Notas 7 2 3" xfId="2700" xr:uid="{37359C20-EF3C-455C-8AB2-AE9D313B6F9B}"/>
    <cellStyle name="Notas 7 2 3 2" xfId="5337" xr:uid="{F36E7479-1A27-4930-A830-9C60E6E410B5}"/>
    <cellStyle name="Notas 7 2 3 2 2" xfId="14224" xr:uid="{756F8250-BE01-4C6F-B597-1406E47EF6EE}"/>
    <cellStyle name="Notas 7 2 3 2 2 2" xfId="29332" xr:uid="{81B82C5B-5F8F-4778-84CD-FC9D022BF5A1}"/>
    <cellStyle name="Notas 7 2 3 2 3" xfId="20445" xr:uid="{68C9649D-498E-4E5D-A4C0-D87ECC83E0A1}"/>
    <cellStyle name="Notas 7 2 3 3" xfId="15686" xr:uid="{E66E70B1-0413-42D2-AFF8-6AD64DD29521}"/>
    <cellStyle name="Notas 7 2 3 3 2" xfId="30794" xr:uid="{D56164B6-68B5-4FA0-8C97-476BF4CD9312}"/>
    <cellStyle name="Notas 7 2 3 4" xfId="17808" xr:uid="{D99E5826-AA1B-4CB8-A01C-D98B928E3C05}"/>
    <cellStyle name="Notas 7 2 4" xfId="3003" xr:uid="{2EA14D35-245B-4D46-BC70-86099A5E8FDF}"/>
    <cellStyle name="Notas 7 2 4 2" xfId="5640" xr:uid="{EAA26E34-8F2C-4E77-AB4E-2068AFB1520C}"/>
    <cellStyle name="Notas 7 2 4 2 2" xfId="11951" xr:uid="{E517986E-644A-493B-9FF4-6A119C728A70}"/>
    <cellStyle name="Notas 7 2 4 2 2 2" xfId="27059" xr:uid="{46ED2B8D-C7C0-4EF8-B04F-20FD4CCA46B9}"/>
    <cellStyle name="Notas 7 2 4 2 3" xfId="8731" xr:uid="{266F22DE-2510-4FFF-B31E-9FD476FB433C}"/>
    <cellStyle name="Notas 7 2 4 2 3 2" xfId="23839" xr:uid="{B698385C-7BB1-4E97-A5B7-1EC190B4533C}"/>
    <cellStyle name="Notas 7 2 4 2 4" xfId="20748" xr:uid="{AE8AE899-538C-4D6E-894D-7689054A7134}"/>
    <cellStyle name="Notas 7 2 4 3" xfId="9385" xr:uid="{773F7B7F-8B09-419E-A921-7546C1B28E1A}"/>
    <cellStyle name="Notas 7 2 4 3 2" xfId="24493" xr:uid="{92E3EAFD-DA57-4126-AEB8-47F1F4772BD8}"/>
    <cellStyle name="Notas 7 2 4 4" xfId="16562" xr:uid="{177FD95E-DF37-4D06-8836-B3ED161DB496}"/>
    <cellStyle name="Notas 7 2 4 4 2" xfId="31670" xr:uid="{366ADB83-5B6B-4365-B5FF-B6E8F092720F}"/>
    <cellStyle name="Notas 7 2 4 5" xfId="18111" xr:uid="{A97D593C-4B43-4783-88A9-E3197FCB1A00}"/>
    <cellStyle name="Notas 7 2 5" xfId="3329" xr:uid="{FB1F1242-E301-457A-A3E6-486E4DAEC353}"/>
    <cellStyle name="Notas 7 2 5 2" xfId="5966" xr:uid="{9C3AD655-E716-459A-B27E-A0AC0938DC32}"/>
    <cellStyle name="Notas 7 2 5 2 2" xfId="12277" xr:uid="{59341009-D9A6-42BF-A9ED-4F5A9EF6ADD7}"/>
    <cellStyle name="Notas 7 2 5 2 2 2" xfId="27385" xr:uid="{712460AA-52D7-4006-A2AA-F280B3BBC3D5}"/>
    <cellStyle name="Notas 7 2 5 2 3" xfId="15294" xr:uid="{9665C706-9292-417F-A1F2-91392286F288}"/>
    <cellStyle name="Notas 7 2 5 2 3 2" xfId="30402" xr:uid="{BF9A6C0F-4771-4981-B651-808A2B45F3FB}"/>
    <cellStyle name="Notas 7 2 5 2 4" xfId="21074" xr:uid="{E28BF77F-0272-4AA5-961D-2D3674F14492}"/>
    <cellStyle name="Notas 7 2 5 3" xfId="9711" xr:uid="{D908B482-46C5-48BC-A764-163B858AC039}"/>
    <cellStyle name="Notas 7 2 5 3 2" xfId="24819" xr:uid="{DFBD5D0F-6743-4832-A57A-5775F7863B1D}"/>
    <cellStyle name="Notas 7 2 5 4" xfId="7409" xr:uid="{72E9E6D0-71EA-44F4-B570-1CBC22F343C9}"/>
    <cellStyle name="Notas 7 2 5 4 2" xfId="22517" xr:uid="{5D933D51-5D3D-4B7A-9796-4AD3A371CC6D}"/>
    <cellStyle name="Notas 7 2 5 5" xfId="18437" xr:uid="{E85BC2E7-B858-4820-A190-3DE9C412FC29}"/>
    <cellStyle name="Notas 7 2 6" xfId="3635" xr:uid="{CA5B714E-25B3-4953-803B-16A6E100F28A}"/>
    <cellStyle name="Notas 7 2 6 2" xfId="6272" xr:uid="{12CEF783-0F31-40C9-A785-A97BDAC01701}"/>
    <cellStyle name="Notas 7 2 6 2 2" xfId="12583" xr:uid="{ADC00649-010F-4AD1-BCD5-EF37C7698AE0}"/>
    <cellStyle name="Notas 7 2 6 2 2 2" xfId="27691" xr:uid="{8F80834D-8BC6-453A-B5BD-231645107DE2}"/>
    <cellStyle name="Notas 7 2 6 2 3" xfId="7481" xr:uid="{3C8D5651-1D88-44C2-B322-D87B3F843636}"/>
    <cellStyle name="Notas 7 2 6 2 3 2" xfId="22589" xr:uid="{B561DEFE-259C-4C14-BF27-47C02B2103D7}"/>
    <cellStyle name="Notas 7 2 6 2 4" xfId="21380" xr:uid="{D12C6D59-8D91-4F80-AC9F-D0AC4C899FE6}"/>
    <cellStyle name="Notas 7 2 6 3" xfId="10017" xr:uid="{D8B43B24-D173-48B7-946E-1B0B366F13E7}"/>
    <cellStyle name="Notas 7 2 6 3 2" xfId="25125" xr:uid="{6A4F5F71-7F3C-4270-80AB-2A97E1543CAB}"/>
    <cellStyle name="Notas 7 2 6 4" xfId="14632" xr:uid="{35ACDFD8-C51C-4EF8-88D3-88A518DE9A03}"/>
    <cellStyle name="Notas 7 2 6 4 2" xfId="29740" xr:uid="{DC2265DB-9E4F-4820-8E1B-C476AD8D118D}"/>
    <cellStyle name="Notas 7 2 6 5" xfId="18743" xr:uid="{C74906F4-8F1E-49D6-BAF6-090C0E9B6494}"/>
    <cellStyle name="Notas 7 2 7" xfId="3996" xr:uid="{30AD9BAF-93FD-4BF7-B7A8-CDC5BFA69C69}"/>
    <cellStyle name="Notas 7 2 7 2" xfId="6633" xr:uid="{79C03C25-C5C8-4BF4-B0AA-4803C7490330}"/>
    <cellStyle name="Notas 7 2 7 2 2" xfId="12944" xr:uid="{BBABA8AB-4B47-4F2C-9BDA-078E21127119}"/>
    <cellStyle name="Notas 7 2 7 2 2 2" xfId="28052" xr:uid="{F97F8562-F114-439B-BDC9-CEA318EEAAB2}"/>
    <cellStyle name="Notas 7 2 7 2 3" xfId="16634" xr:uid="{7D3DC511-2B7B-4F00-9D30-29AD92307738}"/>
    <cellStyle name="Notas 7 2 7 2 3 2" xfId="31742" xr:uid="{ACFBB7F6-DC96-471B-A5EC-3850804FED44}"/>
    <cellStyle name="Notas 7 2 7 2 4" xfId="21741" xr:uid="{5518EF56-D624-4364-A39C-BD0207E58DB7}"/>
    <cellStyle name="Notas 7 2 7 3" xfId="10378" xr:uid="{D273645B-D788-41B9-BEF8-639C827E5836}"/>
    <cellStyle name="Notas 7 2 7 3 2" xfId="25486" xr:uid="{40F48D7F-B7EF-4695-96A3-3E1E23B806B9}"/>
    <cellStyle name="Notas 7 2 7 4" xfId="14069" xr:uid="{6EF1EE93-4438-467C-B56C-5EE9EB34BE08}"/>
    <cellStyle name="Notas 7 2 7 4 2" xfId="29177" xr:uid="{1C1F9FBF-F502-452B-B377-3C4C8454D179}"/>
    <cellStyle name="Notas 7 2 7 5" xfId="19104" xr:uid="{3D5C9EDC-5EB6-4E7F-8123-3D4ACEBFD06D}"/>
    <cellStyle name="Notas 7 2 8" xfId="4561" xr:uid="{A698C8B7-7F6E-4545-A63F-8A3CA8D63B86}"/>
    <cellStyle name="Notas 7 2 8 2" xfId="10943" xr:uid="{74EF9FDD-C538-4C2E-906C-BF8D51452E10}"/>
    <cellStyle name="Notas 7 2 8 2 2" xfId="26051" xr:uid="{17D56402-140D-4FF4-AC01-D403B7C2E539}"/>
    <cellStyle name="Notas 7 2 8 3" xfId="15907" xr:uid="{87486094-E103-4D79-A6EF-3CCADDF3C090}"/>
    <cellStyle name="Notas 7 2 8 3 2" xfId="31015" xr:uid="{9C769A6B-2C50-4208-9E31-47EEC524896F}"/>
    <cellStyle name="Notas 7 2 8 4" xfId="19669" xr:uid="{AD25F88C-D2DA-4A1E-94C3-5688594C9134}"/>
    <cellStyle name="Notas 7 2 9" xfId="8425" xr:uid="{88FAD035-FD73-4AC2-8595-3FE82C495593}"/>
    <cellStyle name="Notas 7 2 9 2" xfId="23533" xr:uid="{3BAFA1B0-2F23-4847-ACE8-C23F829C7C35}"/>
    <cellStyle name="Notas 7 3" xfId="1918" xr:uid="{472170EA-2E9E-4EFB-90D9-2168C7A67AE5}"/>
    <cellStyle name="Notas 7 3 10" xfId="8419" xr:uid="{7632BFC7-10A5-47EF-A62E-BB82B2D16CE7}"/>
    <cellStyle name="Notas 7 3 10 2" xfId="23527" xr:uid="{B788EC26-77A1-4628-B8DE-5FB31DBF2AA6}"/>
    <cellStyle name="Notas 7 3 11" xfId="7323" xr:uid="{650BEA92-B76E-41B9-8DDF-32634A9A8184}"/>
    <cellStyle name="Notas 7 3 11 2" xfId="22431" xr:uid="{020BBA5B-71FA-4025-8AEE-6F9B59C365C8}"/>
    <cellStyle name="Notas 7 3 12" xfId="13495" xr:uid="{71E7270D-6673-4B28-87D1-749F5BD9587D}"/>
    <cellStyle name="Notas 7 3 12 2" xfId="28603" xr:uid="{B55F97E4-488B-4A15-8B46-17403D98737E}"/>
    <cellStyle name="Notas 7 3 13" xfId="17143" xr:uid="{854DE1E1-DD74-4A45-93E0-1BBDB30A414D}"/>
    <cellStyle name="Notas 7 3 2" xfId="2478" xr:uid="{426BD253-E24D-4A41-99FF-95BA57081750}"/>
    <cellStyle name="Notas 7 3 2 2" xfId="5115" xr:uid="{F2FDC031-77AB-4A53-9CE7-4A7AB6209EA5}"/>
    <cellStyle name="Notas 7 3 2 2 2" xfId="11479" xr:uid="{7131E65F-A8A0-410D-AE01-9003749C63BC}"/>
    <cellStyle name="Notas 7 3 2 2 2 2" xfId="26587" xr:uid="{3219178C-B9A1-44C7-A0D1-82DA599C5773}"/>
    <cellStyle name="Notas 7 3 2 2 3" xfId="7767" xr:uid="{3B86619C-98E4-4449-81C2-4C378D2E2EAD}"/>
    <cellStyle name="Notas 7 3 2 2 3 2" xfId="22875" xr:uid="{3EEE8209-E495-4985-B8E5-3AA3B90B57CB}"/>
    <cellStyle name="Notas 7 3 2 2 4" xfId="20223" xr:uid="{555E18E8-8286-4F43-BB7A-512D3D6E74A7}"/>
    <cellStyle name="Notas 7 3 2 3" xfId="8945" xr:uid="{C1771503-BC0D-4BEE-8E32-C55E7FAE02F7}"/>
    <cellStyle name="Notas 7 3 2 3 2" xfId="24053" xr:uid="{D24668D3-2163-4018-9E6F-A1BBC24311FF}"/>
    <cellStyle name="Notas 7 3 2 4" xfId="7382" xr:uid="{77714D14-71BF-449E-9BFA-7E6E480DE491}"/>
    <cellStyle name="Notas 7 3 2 4 2" xfId="22490" xr:uid="{C57BA9CB-3FCD-4D39-8D9A-ABCF6AF262AD}"/>
    <cellStyle name="Notas 7 3 2 5" xfId="7960" xr:uid="{76B89019-A09A-484B-890E-C30BEED0F0F1}"/>
    <cellStyle name="Notas 7 3 2 5 2" xfId="23068" xr:uid="{83B002E5-5726-46FC-A8C0-44429F0D9283}"/>
    <cellStyle name="Notas 7 3 2 6" xfId="17640" xr:uid="{A913A25B-93A9-46B5-A65F-AC9C4D42918E}"/>
    <cellStyle name="Notas 7 3 3" xfId="2694" xr:uid="{A2E57CE5-4C17-4B03-BE75-F58BF8250827}"/>
    <cellStyle name="Notas 7 3 3 2" xfId="5331" xr:uid="{10DD8ECC-6BD0-441C-862C-81A743667288}"/>
    <cellStyle name="Notas 7 3 3 2 2" xfId="7919" xr:uid="{159BBC81-CD51-408F-86AB-F69067CBA118}"/>
    <cellStyle name="Notas 7 3 3 2 2 2" xfId="23027" xr:uid="{804FB509-A411-4322-A326-E197540D0858}"/>
    <cellStyle name="Notas 7 3 3 2 3" xfId="20439" xr:uid="{0A5F44A2-CBC5-491B-AFF0-C939ADA29916}"/>
    <cellStyle name="Notas 7 3 3 3" xfId="15439" xr:uid="{7487CCF0-002C-40AE-BD9E-2E4E46544568}"/>
    <cellStyle name="Notas 7 3 3 3 2" xfId="30547" xr:uid="{53070485-C688-42CE-B89C-5AFE19EA5CA5}"/>
    <cellStyle name="Notas 7 3 3 4" xfId="17802" xr:uid="{8CC7ADC3-9BC3-44A3-B65C-81B20BBCFC2D}"/>
    <cellStyle name="Notas 7 3 4" xfId="2997" xr:uid="{427FA474-8BA0-4EEC-B0E0-75F7F4C819A1}"/>
    <cellStyle name="Notas 7 3 4 2" xfId="5634" xr:uid="{E689A986-C904-40B5-A6C4-EA15C6524CBC}"/>
    <cellStyle name="Notas 7 3 4 2 2" xfId="11945" xr:uid="{2F340927-A67F-4A8F-817A-472D1698114B}"/>
    <cellStyle name="Notas 7 3 4 2 2 2" xfId="27053" xr:uid="{D4D2E021-251A-4125-BB0E-B6869F6B85FA}"/>
    <cellStyle name="Notas 7 3 4 2 3" xfId="7661" xr:uid="{2699E119-A222-497A-BD7C-6CB50BCEBFE4}"/>
    <cellStyle name="Notas 7 3 4 2 3 2" xfId="22769" xr:uid="{4C4F2F42-3DF4-4F2E-80D2-DA0E64971EB6}"/>
    <cellStyle name="Notas 7 3 4 2 4" xfId="20742" xr:uid="{DCE270B6-FB8E-44C1-8DD0-9F11D2417941}"/>
    <cellStyle name="Notas 7 3 4 3" xfId="9379" xr:uid="{BF7979EE-9B66-4505-BD1E-3A3193B58524}"/>
    <cellStyle name="Notas 7 3 4 3 2" xfId="24487" xr:uid="{AA0F118B-DC48-4C32-904B-5D3CF0D64FFA}"/>
    <cellStyle name="Notas 7 3 4 4" xfId="8048" xr:uid="{F7946592-9A8E-4CCB-A00F-05C460F29A8B}"/>
    <cellStyle name="Notas 7 3 4 4 2" xfId="23156" xr:uid="{286B70B6-3008-46D4-9B26-DDA7F96CA936}"/>
    <cellStyle name="Notas 7 3 4 5" xfId="18105" xr:uid="{B5B59F5B-C889-41C1-B399-D792F40C3417}"/>
    <cellStyle name="Notas 7 3 5" xfId="3323" xr:uid="{49C3CB07-74A1-4D52-88B8-5DAA7CC8F2F8}"/>
    <cellStyle name="Notas 7 3 5 2" xfId="5960" xr:uid="{005FC73D-D24F-4330-AD33-64EE1536FBBA}"/>
    <cellStyle name="Notas 7 3 5 2 2" xfId="12271" xr:uid="{30A9A24C-4969-42FA-994A-39839062BF86}"/>
    <cellStyle name="Notas 7 3 5 2 2 2" xfId="27379" xr:uid="{FCEF4F0B-35C8-40D2-83E8-FB4C9C503D18}"/>
    <cellStyle name="Notas 7 3 5 2 3" xfId="14176" xr:uid="{1982844B-A7B1-418C-8100-CD523839928C}"/>
    <cellStyle name="Notas 7 3 5 2 3 2" xfId="29284" xr:uid="{7BBC0F50-2B4E-4654-A11A-D238D9F6607F}"/>
    <cellStyle name="Notas 7 3 5 2 4" xfId="21068" xr:uid="{DB86A16E-0E91-4C72-B45E-7939E765F932}"/>
    <cellStyle name="Notas 7 3 5 3" xfId="9705" xr:uid="{7E3BF012-6B63-4EE1-9F7F-5DAFDA5C572C}"/>
    <cellStyle name="Notas 7 3 5 3 2" xfId="24813" xr:uid="{E76FF0A7-51EA-4012-BDC5-149EFF945129}"/>
    <cellStyle name="Notas 7 3 5 4" xfId="13750" xr:uid="{3F56A9A7-A09F-474F-81A8-5419225AD8C5}"/>
    <cellStyle name="Notas 7 3 5 4 2" xfId="28858" xr:uid="{D0B3B698-F389-4060-8E44-22C491E94BEF}"/>
    <cellStyle name="Notas 7 3 5 5" xfId="18431" xr:uid="{E2B7AC89-A185-4CBA-BE4F-F93D4D05E3F4}"/>
    <cellStyle name="Notas 7 3 6" xfId="3629" xr:uid="{F7AEFEE7-1DDA-4105-968F-63A083A918C5}"/>
    <cellStyle name="Notas 7 3 6 2" xfId="6266" xr:uid="{032E5F78-EE28-458F-A74E-4A8CD6A305B2}"/>
    <cellStyle name="Notas 7 3 6 2 2" xfId="12577" xr:uid="{FF53F100-3917-4D77-AD98-3D737348F9D5}"/>
    <cellStyle name="Notas 7 3 6 2 2 2" xfId="27685" xr:uid="{5F519E04-5990-40D8-870F-54AAA0DE9D39}"/>
    <cellStyle name="Notas 7 3 6 2 3" xfId="7734" xr:uid="{8119065D-EA1B-4143-8F0A-5400FDC0EBCB}"/>
    <cellStyle name="Notas 7 3 6 2 3 2" xfId="22842" xr:uid="{94F79A20-AF12-4C3C-91D0-C3B8E41A3D07}"/>
    <cellStyle name="Notas 7 3 6 2 4" xfId="21374" xr:uid="{52B8EEAE-9B34-4087-BABD-99E9E9857AF0}"/>
    <cellStyle name="Notas 7 3 6 3" xfId="10011" xr:uid="{1CF267A9-3AAE-47A0-8FEB-E5FE5D6A9FAC}"/>
    <cellStyle name="Notas 7 3 6 3 2" xfId="25119" xr:uid="{9D533806-0561-4B75-B38E-93AA502DFD93}"/>
    <cellStyle name="Notas 7 3 6 4" xfId="14530" xr:uid="{1B6047BE-9DF2-4B7E-A8D6-A918E62B3996}"/>
    <cellStyle name="Notas 7 3 6 4 2" xfId="29638" xr:uid="{D70FB9D2-E96F-4CAA-985F-AE5385D58855}"/>
    <cellStyle name="Notas 7 3 6 5" xfId="18737" xr:uid="{4AB0344A-9340-44C2-8B9E-04062C76698D}"/>
    <cellStyle name="Notas 7 3 7" xfId="3990" xr:uid="{F65A2870-3ED9-4274-A24E-8F05D9A79E40}"/>
    <cellStyle name="Notas 7 3 7 2" xfId="6627" xr:uid="{721826A7-C886-479C-BB4E-E288963042FA}"/>
    <cellStyle name="Notas 7 3 7 2 2" xfId="12938" xr:uid="{9B13B713-0CFD-4699-9CB5-82D2E1F8E960}"/>
    <cellStyle name="Notas 7 3 7 2 2 2" xfId="28046" xr:uid="{7F09950B-95AE-42DB-B8C7-D9C39F98CC20}"/>
    <cellStyle name="Notas 7 3 7 2 3" xfId="16628" xr:uid="{CAEC2906-F50D-42A5-82BD-5A8ADCEE0BE1}"/>
    <cellStyle name="Notas 7 3 7 2 3 2" xfId="31736" xr:uid="{D19B29B4-805B-47D8-8741-FA0F206206E3}"/>
    <cellStyle name="Notas 7 3 7 2 4" xfId="21735" xr:uid="{0105687D-0128-4073-8C6B-5873F0970B96}"/>
    <cellStyle name="Notas 7 3 7 3" xfId="10372" xr:uid="{14EB32DF-019C-43E3-991C-770A06A5195F}"/>
    <cellStyle name="Notas 7 3 7 3 2" xfId="25480" xr:uid="{7FE37BA4-F352-40F5-9F8D-B11DE3FF95AB}"/>
    <cellStyle name="Notas 7 3 7 4" xfId="7970" xr:uid="{53033B5F-22EE-4589-8E2D-E3913E4BB13A}"/>
    <cellStyle name="Notas 7 3 7 4 2" xfId="23078" xr:uid="{80BF4007-D3B9-4F10-990F-E96E622C8C12}"/>
    <cellStyle name="Notas 7 3 7 5" xfId="19098" xr:uid="{B8AB0C50-1437-47AA-BC4B-FDE68E614251}"/>
    <cellStyle name="Notas 7 3 8" xfId="4310" xr:uid="{77BD787C-BA32-404B-9702-1211F87B8276}"/>
    <cellStyle name="Notas 7 3 8 2" xfId="6947" xr:uid="{4CE17824-FC2A-477A-841A-1BE697346CDD}"/>
    <cellStyle name="Notas 7 3 8 2 2" xfId="13258" xr:uid="{D6A80D24-40D4-40F9-AC47-5025B35AC53B}"/>
    <cellStyle name="Notas 7 3 8 2 2 2" xfId="28366" xr:uid="{AE1034E7-90D7-44FC-9576-65F0DAA35040}"/>
    <cellStyle name="Notas 7 3 8 2 3" xfId="16922" xr:uid="{FE9D7F18-1CCC-43BD-8599-361FED528FF8}"/>
    <cellStyle name="Notas 7 3 8 2 3 2" xfId="32030" xr:uid="{EB6B4B87-4D00-461C-8869-2D61C88AE785}"/>
    <cellStyle name="Notas 7 3 8 2 4" xfId="22055" xr:uid="{2BBF18B7-6652-4911-A166-A452D39301F5}"/>
    <cellStyle name="Notas 7 3 8 3" xfId="10692" xr:uid="{67C04CE2-CB26-4244-B650-1C4676D8E4B9}"/>
    <cellStyle name="Notas 7 3 8 3 2" xfId="25800" xr:uid="{A1C8FF4C-DC6F-4503-BEFE-96C3F0475878}"/>
    <cellStyle name="Notas 7 3 8 4" xfId="13887" xr:uid="{DF75C589-6467-4917-B061-3837E3FF5F92}"/>
    <cellStyle name="Notas 7 3 8 4 2" xfId="28995" xr:uid="{47AAC812-1E90-45D0-BDA4-36DC02915F04}"/>
    <cellStyle name="Notas 7 3 8 5" xfId="19418" xr:uid="{1719F2B0-25C6-446C-9838-0BC02049FF31}"/>
    <cellStyle name="Notas 7 3 9" xfId="4555" xr:uid="{13811435-CEFD-49C3-8C5C-A0458BE064C7}"/>
    <cellStyle name="Notas 7 3 9 2" xfId="10937" xr:uid="{BA9A9345-4754-4D39-9F7E-C75C990F5071}"/>
    <cellStyle name="Notas 7 3 9 2 2" xfId="26045" xr:uid="{F64BA969-8A86-4EF1-9A16-817E34E37402}"/>
    <cellStyle name="Notas 7 3 9 3" xfId="16316" xr:uid="{EB6CE942-24A9-46C5-AF4A-407A71C494BE}"/>
    <cellStyle name="Notas 7 3 9 3 2" xfId="31424" xr:uid="{CAB4F3E9-A7F5-4E06-8C9F-3C88CDD121E5}"/>
    <cellStyle name="Notas 7 3 9 4" xfId="19663" xr:uid="{B9A4DAD2-DB2F-4CF5-80CD-9B0298BF475F}"/>
    <cellStyle name="Notas 7 4" xfId="2116" xr:uid="{2F4AF979-97ED-4216-BE85-7588C37A1FCC}"/>
    <cellStyle name="Notas 7 4 10" xfId="8614" xr:uid="{33B10413-6151-4226-BD5E-F11849F6F495}"/>
    <cellStyle name="Notas 7 4 10 2" xfId="23722" xr:uid="{47892A8B-3810-4B64-B0EE-4ECBEB6BEABA}"/>
    <cellStyle name="Notas 7 4 11" xfId="14733" xr:uid="{BBCBBC96-D09B-4991-AC3C-8D8E7E29FE44}"/>
    <cellStyle name="Notas 7 4 11 2" xfId="29841" xr:uid="{F51C3A4F-F7AB-48D8-B508-3FC564A78358}"/>
    <cellStyle name="Notas 7 4 12" xfId="7640" xr:uid="{FDFAE1B9-8063-4C82-9701-95EE6B376998}"/>
    <cellStyle name="Notas 7 4 12 2" xfId="22748" xr:uid="{A353F7EC-AAB0-4C1A-8566-1D47996B773C}"/>
    <cellStyle name="Notas 7 4 13" xfId="17341" xr:uid="{B70ED7B9-BE8F-41C4-8002-1438BA35D906}"/>
    <cellStyle name="Notas 7 4 2" xfId="2606" xr:uid="{F26DB324-F0BA-4E5B-9BFF-9DFECB1BC769}"/>
    <cellStyle name="Notas 7 4 2 2" xfId="5243" xr:uid="{62FF47F9-7F2F-411C-A626-EF53124068E4}"/>
    <cellStyle name="Notas 7 4 2 2 2" xfId="11607" xr:uid="{060F79C2-3FF1-48CE-A50C-657200B50943}"/>
    <cellStyle name="Notas 7 4 2 2 2 2" xfId="26715" xr:uid="{FE953923-8D32-4D2B-A7BD-F4C62D3D09E8}"/>
    <cellStyle name="Notas 7 4 2 2 3" xfId="14061" xr:uid="{D0C0880B-7386-459A-A4EB-837A388FC779}"/>
    <cellStyle name="Notas 7 4 2 2 3 2" xfId="29169" xr:uid="{8786AB69-ED18-4437-940C-B9B45545F48B}"/>
    <cellStyle name="Notas 7 4 2 2 4" xfId="20351" xr:uid="{800E970C-E412-4C21-8510-C49F9C654882}"/>
    <cellStyle name="Notas 7 4 2 3" xfId="9073" xr:uid="{EAF2B601-B25C-44B8-A2FC-B775E79F5663}"/>
    <cellStyle name="Notas 7 4 2 3 2" xfId="24181" xr:uid="{09E2D4B4-4E48-4468-AFDF-960466554B7A}"/>
    <cellStyle name="Notas 7 4 2 4" xfId="7988" xr:uid="{6F6FFA57-6484-427C-9DF0-181B00F2A7E2}"/>
    <cellStyle name="Notas 7 4 2 4 2" xfId="23096" xr:uid="{257F1413-8F5C-4813-B484-CC9C3EA4663D}"/>
    <cellStyle name="Notas 7 4 2 5" xfId="13727" xr:uid="{590A2781-659B-41F4-B1CD-EB4FD6ECE565}"/>
    <cellStyle name="Notas 7 4 2 5 2" xfId="28835" xr:uid="{7AC73486-42B3-4C86-B190-C745733BDB17}"/>
    <cellStyle name="Notas 7 4 2 6" xfId="17714" xr:uid="{D8639568-06D8-4BEB-B2A5-4523308EE4BB}"/>
    <cellStyle name="Notas 7 4 3" xfId="2871" xr:uid="{83150CFB-9139-4652-A4F5-03C8F73B9F39}"/>
    <cellStyle name="Notas 7 4 3 2" xfId="5508" xr:uid="{895398AE-749D-465B-8A2C-4DE093B8B33E}"/>
    <cellStyle name="Notas 7 4 3 2 2" xfId="14308" xr:uid="{1466174A-88BF-4EAC-BC6C-2F34D199E0C6}"/>
    <cellStyle name="Notas 7 4 3 2 2 2" xfId="29416" xr:uid="{DF2330D6-871C-4AC9-91F7-699642A2624F}"/>
    <cellStyle name="Notas 7 4 3 2 3" xfId="20616" xr:uid="{9995A95D-2CF5-4B99-A34B-C3C49DC05D10}"/>
    <cellStyle name="Notas 7 4 3 3" xfId="8245" xr:uid="{FF93E3B6-A618-42F2-8DEF-5F0734805EA7}"/>
    <cellStyle name="Notas 7 4 3 3 2" xfId="23353" xr:uid="{E604D199-8E04-4A55-9B7B-E5FF2CAC9A7B}"/>
    <cellStyle name="Notas 7 4 3 4" xfId="17979" xr:uid="{FED226CB-FDFD-4C56-87FF-41B39899DC8B}"/>
    <cellStyle name="Notas 7 4 4" xfId="3174" xr:uid="{74737FB7-DA8E-496A-A8B9-1775136C7151}"/>
    <cellStyle name="Notas 7 4 4 2" xfId="5811" xr:uid="{251F70A3-D4DC-4BC9-A259-90CA0F3C8095}"/>
    <cellStyle name="Notas 7 4 4 2 2" xfId="12122" xr:uid="{B0DF916F-5AE5-4001-AEF7-8E3723057CFB}"/>
    <cellStyle name="Notas 7 4 4 2 2 2" xfId="27230" xr:uid="{6FEB45ED-555C-443F-A74E-72AD3C782F5E}"/>
    <cellStyle name="Notas 7 4 4 2 3" xfId="13918" xr:uid="{01A935EE-8445-48A4-9F2C-3EE6FC276874}"/>
    <cellStyle name="Notas 7 4 4 2 3 2" xfId="29026" xr:uid="{30E910B7-693B-4155-9B59-14C836D5D76F}"/>
    <cellStyle name="Notas 7 4 4 2 4" xfId="20919" xr:uid="{C894F979-C791-434B-810D-F12706353ACE}"/>
    <cellStyle name="Notas 7 4 4 3" xfId="9556" xr:uid="{47ACA589-9746-4024-BF7B-87CA8E468CB5}"/>
    <cellStyle name="Notas 7 4 4 3 2" xfId="24664" xr:uid="{D60BAF7D-E8F0-4938-B03D-99115FC94ABA}"/>
    <cellStyle name="Notas 7 4 4 4" xfId="14857" xr:uid="{893ED010-5DFA-443E-9D03-19DAE82DFCA7}"/>
    <cellStyle name="Notas 7 4 4 4 2" xfId="29965" xr:uid="{152FF134-E861-43C2-971F-D169B05E746A}"/>
    <cellStyle name="Notas 7 4 4 5" xfId="18282" xr:uid="{718CC1FF-8C4A-469E-89D8-27035D113A64}"/>
    <cellStyle name="Notas 7 4 5" xfId="3500" xr:uid="{E1AD573B-E699-4171-B42D-AE4D4F5EB479}"/>
    <cellStyle name="Notas 7 4 5 2" xfId="6137" xr:uid="{FDCB6FCD-1AED-4021-A413-7C85B53DACFD}"/>
    <cellStyle name="Notas 7 4 5 2 2" xfId="12448" xr:uid="{DD3FDDA6-4BC6-42C7-8E57-9B98389F5CBF}"/>
    <cellStyle name="Notas 7 4 5 2 2 2" xfId="27556" xr:uid="{0C21C983-898B-41C8-BC0D-8A4648674809}"/>
    <cellStyle name="Notas 7 4 5 2 3" xfId="16182" xr:uid="{AB1EF3A9-482E-418E-9278-54C46F8065FB}"/>
    <cellStyle name="Notas 7 4 5 2 3 2" xfId="31290" xr:uid="{3409B84B-880F-416F-AB9F-1A6670A9EAD1}"/>
    <cellStyle name="Notas 7 4 5 2 4" xfId="21245" xr:uid="{013CEB0A-F28B-4E25-AC5D-9F5C1FF69383}"/>
    <cellStyle name="Notas 7 4 5 3" xfId="9882" xr:uid="{1EE1D449-AE33-4566-9281-EAAF94EE0EC6}"/>
    <cellStyle name="Notas 7 4 5 3 2" xfId="24990" xr:uid="{BE765B8B-8EF2-4848-9C29-09891AEA5266}"/>
    <cellStyle name="Notas 7 4 5 4" xfId="14313" xr:uid="{10AB2D5D-C977-4EC4-BC81-02771EE4DA1B}"/>
    <cellStyle name="Notas 7 4 5 4 2" xfId="29421" xr:uid="{E4BF3D3F-E512-48A8-ADAD-82A4D709E760}"/>
    <cellStyle name="Notas 7 4 5 5" xfId="18608" xr:uid="{3F339C10-5E40-4548-9EA3-4ED04E2C4748}"/>
    <cellStyle name="Notas 7 4 6" xfId="3806" xr:uid="{755E310B-6839-46E2-A83D-71BB82439F1B}"/>
    <cellStyle name="Notas 7 4 6 2" xfId="6443" xr:uid="{0CE30F07-5A2D-458D-9452-4CB1483214D3}"/>
    <cellStyle name="Notas 7 4 6 2 2" xfId="12754" xr:uid="{8245B76B-6D07-4CA0-B194-0F48CE3B6613}"/>
    <cellStyle name="Notas 7 4 6 2 2 2" xfId="27862" xr:uid="{FDFA6BF3-A0C6-4996-918F-D13DEA7CB521}"/>
    <cellStyle name="Notas 7 4 6 2 3" xfId="16210" xr:uid="{16E1351E-F74A-4FD5-9CD3-1E3C121B93F2}"/>
    <cellStyle name="Notas 7 4 6 2 3 2" xfId="31318" xr:uid="{16CEB566-71F9-4819-9A59-BD86FEFE6DD1}"/>
    <cellStyle name="Notas 7 4 6 2 4" xfId="21551" xr:uid="{A6B01825-04A8-4DF8-AC64-24FAE7549008}"/>
    <cellStyle name="Notas 7 4 6 3" xfId="10188" xr:uid="{3ABCE2E3-C736-4368-BEF0-675367CCDF82}"/>
    <cellStyle name="Notas 7 4 6 3 2" xfId="25296" xr:uid="{9C674F80-CE6A-4881-BF34-03CE0D535344}"/>
    <cellStyle name="Notas 7 4 6 4" xfId="16517" xr:uid="{951DA35E-3377-48F4-BC0B-0CDA9C2EBBEC}"/>
    <cellStyle name="Notas 7 4 6 4 2" xfId="31625" xr:uid="{CA4FAC38-312E-43F3-9FB0-6B6140AAF170}"/>
    <cellStyle name="Notas 7 4 6 5" xfId="18914" xr:uid="{5AD50A91-6491-444A-B564-5357DE723479}"/>
    <cellStyle name="Notas 7 4 7" xfId="4188" xr:uid="{F5587C31-3248-4F9E-8E55-2EEBAA078862}"/>
    <cellStyle name="Notas 7 4 7 2" xfId="6825" xr:uid="{711CC0A0-2902-42E3-A5D0-CB438EE3F790}"/>
    <cellStyle name="Notas 7 4 7 2 2" xfId="13136" xr:uid="{AF61102A-A8AD-423E-B110-E04B2D787F78}"/>
    <cellStyle name="Notas 7 4 7 2 2 2" xfId="28244" xr:uid="{43686CA0-AD33-4992-9941-1C4C30A1B5D4}"/>
    <cellStyle name="Notas 7 4 7 2 3" xfId="16805" xr:uid="{EC9BE42B-1003-47F9-808B-17AF169A7A61}"/>
    <cellStyle name="Notas 7 4 7 2 3 2" xfId="31913" xr:uid="{E2DDD30D-8E4C-4DAC-8D80-D6D799F2912F}"/>
    <cellStyle name="Notas 7 4 7 2 4" xfId="21933" xr:uid="{92E19F28-D750-4EFD-8019-BEFB8FA9B49A}"/>
    <cellStyle name="Notas 7 4 7 3" xfId="10570" xr:uid="{4D8A7F23-B706-4F5A-BCC0-77BBD9E508A3}"/>
    <cellStyle name="Notas 7 4 7 3 2" xfId="25678" xr:uid="{4C3F018C-944C-449A-90DE-E39CE0928B77}"/>
    <cellStyle name="Notas 7 4 7 4" xfId="7142" xr:uid="{38F0C30A-C3FE-48CF-8D7C-33DD1DC5AE83}"/>
    <cellStyle name="Notas 7 4 7 4 2" xfId="22250" xr:uid="{57BF2DD0-71CD-4814-92FD-9FDE1F408225}"/>
    <cellStyle name="Notas 7 4 7 5" xfId="19296" xr:uid="{7906501A-D613-435D-A57D-38AABF3480DE}"/>
    <cellStyle name="Notas 7 4 8" xfId="4395" xr:uid="{25C249DF-C10A-418C-907C-DCAE2442FFCC}"/>
    <cellStyle name="Notas 7 4 8 2" xfId="7032" xr:uid="{E52BDE46-83BF-415A-9676-A9A8542303E5}"/>
    <cellStyle name="Notas 7 4 8 2 2" xfId="13343" xr:uid="{38662719-C464-486B-B676-5CBE13588E6D}"/>
    <cellStyle name="Notas 7 4 8 2 2 2" xfId="28451" xr:uid="{163BE8C9-1022-4025-B0CC-41BF47365625}"/>
    <cellStyle name="Notas 7 4 8 2 3" xfId="17007" xr:uid="{EACF8FA1-AAA3-4C3F-935A-71285079BFA5}"/>
    <cellStyle name="Notas 7 4 8 2 3 2" xfId="32115" xr:uid="{AEE852CC-EB1B-4180-BCA9-449FF8CCD0C8}"/>
    <cellStyle name="Notas 7 4 8 2 4" xfId="22140" xr:uid="{26F6C507-10DA-41F3-9F54-4EA566F05FDE}"/>
    <cellStyle name="Notas 7 4 8 3" xfId="10777" xr:uid="{352092F9-0C24-4DC1-97DB-9DC5A8494125}"/>
    <cellStyle name="Notas 7 4 8 3 2" xfId="25885" xr:uid="{9E5C0355-D7CF-4A75-ABA5-E3A40F156D6F}"/>
    <cellStyle name="Notas 7 4 8 4" xfId="14128" xr:uid="{EEF4691D-EA32-48E7-961B-971E82E48CEA}"/>
    <cellStyle name="Notas 7 4 8 4 2" xfId="29236" xr:uid="{31F411BB-3156-4441-91F4-24AF74C3AF4D}"/>
    <cellStyle name="Notas 7 4 8 5" xfId="19503" xr:uid="{2791D364-FC0C-46E7-A455-C0C6E744D4F9}"/>
    <cellStyle name="Notas 7 4 9" xfId="4753" xr:uid="{80E1C5C9-213C-40AE-BC04-9863F393F475}"/>
    <cellStyle name="Notas 7 4 9 2" xfId="11135" xr:uid="{840F332E-78AF-49CF-B96E-3B82233EC641}"/>
    <cellStyle name="Notas 7 4 9 2 2" xfId="26243" xr:uid="{75796D44-1D69-40BD-8BB5-AD445393E213}"/>
    <cellStyle name="Notas 7 4 9 3" xfId="8208" xr:uid="{2B0138F0-B838-472E-BD89-1D157A080EB6}"/>
    <cellStyle name="Notas 7 4 9 3 2" xfId="23316" xr:uid="{4B43D233-8C1A-416F-9065-A2F894736449}"/>
    <cellStyle name="Notas 7 4 9 4" xfId="19861" xr:uid="{37001EFC-2BD8-478A-A734-E407611B8D15}"/>
    <cellStyle name="Notas 7 5" xfId="2008" xr:uid="{B30079D2-5847-420E-B599-D9E7F325FC20}"/>
    <cellStyle name="Notas 7 5 10" xfId="8220" xr:uid="{85378E4A-FA17-483B-AF16-EF03F94FDC2D}"/>
    <cellStyle name="Notas 7 5 10 2" xfId="23328" xr:uid="{24778F6D-166B-409A-A42B-B08664F905B5}"/>
    <cellStyle name="Notas 7 5 11" xfId="15012" xr:uid="{CA5178F6-440B-4CE3-AD11-FE415903498B}"/>
    <cellStyle name="Notas 7 5 11 2" xfId="30120" xr:uid="{0EECCB7A-60E3-485B-8FFD-914D70DE8DD3}"/>
    <cellStyle name="Notas 7 5 12" xfId="17233" xr:uid="{284253E3-C048-4483-9A4D-139BC9793F6A}"/>
    <cellStyle name="Notas 7 5 2" xfId="2770" xr:uid="{E3C0B0CF-5912-44BA-A8D0-FED7EA0276A2}"/>
    <cellStyle name="Notas 7 5 2 2" xfId="5407" xr:uid="{E209FC6B-E6C9-4036-BD5D-AFF2D9857059}"/>
    <cellStyle name="Notas 7 5 2 2 2" xfId="7671" xr:uid="{9D620E65-383E-40ED-9D34-8E5F01009348}"/>
    <cellStyle name="Notas 7 5 2 2 2 2" xfId="22779" xr:uid="{571F4061-90EB-4EF7-825A-72344B159E62}"/>
    <cellStyle name="Notas 7 5 2 2 3" xfId="20515" xr:uid="{94CDEBAB-ED12-4E3A-BC50-BBF6EE2863A2}"/>
    <cellStyle name="Notas 7 5 2 3" xfId="16377" xr:uid="{8AC37FE8-7EB1-46D2-B844-E84FD837BE01}"/>
    <cellStyle name="Notas 7 5 2 3 2" xfId="31485" xr:uid="{E3FC0CE3-77A6-4F32-9A4E-04D8C8684A0F}"/>
    <cellStyle name="Notas 7 5 2 4" xfId="17878" xr:uid="{222AD15D-262E-468E-BC66-182AEBFFA44D}"/>
    <cellStyle name="Notas 7 5 3" xfId="3073" xr:uid="{207F0C87-C211-4487-A36E-03B3B40DC10E}"/>
    <cellStyle name="Notas 7 5 3 2" xfId="5710" xr:uid="{B48F8018-DD6E-4B47-BACE-358A0D531104}"/>
    <cellStyle name="Notas 7 5 3 2 2" xfId="12021" xr:uid="{16B32F47-5812-4628-BD86-93E92BE28ED6}"/>
    <cellStyle name="Notas 7 5 3 2 2 2" xfId="27129" xr:uid="{74F8C3AE-8846-48D6-8267-417D8EE23E02}"/>
    <cellStyle name="Notas 7 5 3 2 3" xfId="13795" xr:uid="{713D6ED9-5CC6-461C-B66F-9E71AE6EC637}"/>
    <cellStyle name="Notas 7 5 3 2 3 2" xfId="28903" xr:uid="{9A586862-8683-4FCD-A2D4-40F9F095B8BA}"/>
    <cellStyle name="Notas 7 5 3 2 4" xfId="20818" xr:uid="{40BCB40E-8EDC-48F9-923B-F55FE425BD02}"/>
    <cellStyle name="Notas 7 5 3 3" xfId="9455" xr:uid="{0A7021A0-3334-4AA4-B541-62FA3860351F}"/>
    <cellStyle name="Notas 7 5 3 3 2" xfId="24563" xr:uid="{206CE230-F7B7-47B4-8963-256813AD0441}"/>
    <cellStyle name="Notas 7 5 3 4" xfId="7654" xr:uid="{1EEDB429-950B-4CE8-A224-E16B9ED19932}"/>
    <cellStyle name="Notas 7 5 3 4 2" xfId="22762" xr:uid="{DB4A0AF0-601E-4B77-A50B-1DA9E9EA937E}"/>
    <cellStyle name="Notas 7 5 3 5" xfId="18181" xr:uid="{4778388B-006F-4F1E-9CEA-25E8436F5EA9}"/>
    <cellStyle name="Notas 7 5 4" xfId="3399" xr:uid="{0FF00903-BD03-4700-86C7-64B9928F4FB4}"/>
    <cellStyle name="Notas 7 5 4 2" xfId="6036" xr:uid="{A8E7FDB8-3363-465E-8661-311C0282215A}"/>
    <cellStyle name="Notas 7 5 4 2 2" xfId="12347" xr:uid="{CD91B603-5D2F-44D8-8138-ED9FF1AF2114}"/>
    <cellStyle name="Notas 7 5 4 2 2 2" xfId="27455" xr:uid="{493D47DD-693D-46F4-83DF-3DBE7F08CD4A}"/>
    <cellStyle name="Notas 7 5 4 2 3" xfId="7485" xr:uid="{80C0C13F-FE60-4664-8DFC-87D2ADDC8E2C}"/>
    <cellStyle name="Notas 7 5 4 2 3 2" xfId="22593" xr:uid="{452BF30F-C6D4-48C7-BAA4-37A315A374F2}"/>
    <cellStyle name="Notas 7 5 4 2 4" xfId="21144" xr:uid="{133601F8-4260-40AA-ACEE-6541F27BE45A}"/>
    <cellStyle name="Notas 7 5 4 3" xfId="9781" xr:uid="{0FB677CA-BC55-4067-9E83-A36A296EDC54}"/>
    <cellStyle name="Notas 7 5 4 3 2" xfId="24889" xr:uid="{57BB212A-FC87-4ED1-8490-CE6CF5C10FA1}"/>
    <cellStyle name="Notas 7 5 4 4" xfId="13767" xr:uid="{0D066652-5C3A-4B90-B5F3-0BF01ECEC852}"/>
    <cellStyle name="Notas 7 5 4 4 2" xfId="28875" xr:uid="{FE600704-CC59-4DA3-82E1-77B0FDE45632}"/>
    <cellStyle name="Notas 7 5 4 5" xfId="18507" xr:uid="{A642DF11-C547-45BC-9A9A-8DAF3B3B30D2}"/>
    <cellStyle name="Notas 7 5 5" xfId="3705" xr:uid="{2321AAD6-FA9E-4D23-8C4E-995C04864009}"/>
    <cellStyle name="Notas 7 5 5 2" xfId="6342" xr:uid="{D6C3A5D1-2403-4963-92F8-AD44BC740633}"/>
    <cellStyle name="Notas 7 5 5 2 2" xfId="12653" xr:uid="{22A8EBAA-1BE4-4E3D-AA4B-FB528DE65567}"/>
    <cellStyle name="Notas 7 5 5 2 2 2" xfId="27761" xr:uid="{31598645-C62C-480E-9CF9-29FA332FD240}"/>
    <cellStyle name="Notas 7 5 5 2 3" xfId="7876" xr:uid="{1B8FA90F-ADD8-4105-B6FE-352B12932112}"/>
    <cellStyle name="Notas 7 5 5 2 3 2" xfId="22984" xr:uid="{0BB3B9A0-16E1-4199-9E4F-3972DC4CA90B}"/>
    <cellStyle name="Notas 7 5 5 2 4" xfId="21450" xr:uid="{470955C5-81F2-4001-ABD7-AFA3B637EC52}"/>
    <cellStyle name="Notas 7 5 5 3" xfId="10087" xr:uid="{9319D64E-80A9-4BA9-A7E4-A1BF7045658E}"/>
    <cellStyle name="Notas 7 5 5 3 2" xfId="25195" xr:uid="{A701F7A8-879C-429A-BFA5-8924F01E15B5}"/>
    <cellStyle name="Notas 7 5 5 4" xfId="7542" xr:uid="{22C82C8E-3E96-43F9-9F79-9F8F26CE2B1B}"/>
    <cellStyle name="Notas 7 5 5 4 2" xfId="22650" xr:uid="{55B1A016-0451-424C-9154-E55A6E59000E}"/>
    <cellStyle name="Notas 7 5 5 5" xfId="18813" xr:uid="{788A80C7-2296-4588-8724-78D2C531E5AD}"/>
    <cellStyle name="Notas 7 5 6" xfId="4080" xr:uid="{28EAFA3E-4C57-4912-A76C-F5DFB7C65BEC}"/>
    <cellStyle name="Notas 7 5 6 2" xfId="6717" xr:uid="{70CA0799-E547-476E-BABD-167352B95582}"/>
    <cellStyle name="Notas 7 5 6 2 2" xfId="13028" xr:uid="{21EFC04C-AFAF-484C-9B61-72E3C18BBAF2}"/>
    <cellStyle name="Notas 7 5 6 2 2 2" xfId="28136" xr:uid="{D54F965C-1FFF-43E0-ABBD-2D235BD34FAB}"/>
    <cellStyle name="Notas 7 5 6 2 3" xfId="16704" xr:uid="{A00DE7EB-9480-4480-AAEC-C5344641B4A5}"/>
    <cellStyle name="Notas 7 5 6 2 3 2" xfId="31812" xr:uid="{0876982F-AAF6-44C4-9CF0-64929DCC87A2}"/>
    <cellStyle name="Notas 7 5 6 2 4" xfId="21825" xr:uid="{FD039336-D3BC-4D6F-ABD4-992DB7D9E9F4}"/>
    <cellStyle name="Notas 7 5 6 3" xfId="10462" xr:uid="{C4A998B1-0C71-4332-84EE-0C0A490EF369}"/>
    <cellStyle name="Notas 7 5 6 3 2" xfId="25570" xr:uid="{D00A9EE1-4F0A-4125-ACD1-E12E50D345DD}"/>
    <cellStyle name="Notas 7 5 6 4" xfId="11805" xr:uid="{F5BC3528-C0BB-4F42-AA48-3C202385EF02}"/>
    <cellStyle name="Notas 7 5 6 4 2" xfId="26913" xr:uid="{7E044E85-A762-4567-B372-447CA1DF9B84}"/>
    <cellStyle name="Notas 7 5 6 5" xfId="19188" xr:uid="{AC20F6CA-7D1F-4214-A96D-916DF367AEC4}"/>
    <cellStyle name="Notas 7 5 7" xfId="4362" xr:uid="{C82F315E-037E-4F78-8B8B-D705844332AA}"/>
    <cellStyle name="Notas 7 5 7 2" xfId="6999" xr:uid="{B52678A1-B8F9-4D92-8475-357774B91830}"/>
    <cellStyle name="Notas 7 5 7 2 2" xfId="13310" xr:uid="{F5475EEB-C463-4382-8649-AB2314893B34}"/>
    <cellStyle name="Notas 7 5 7 2 2 2" xfId="28418" xr:uid="{5F7A778D-D374-479D-8762-77DE650C4C04}"/>
    <cellStyle name="Notas 7 5 7 2 3" xfId="16974" xr:uid="{4413BBCD-D66B-4409-8BAB-8ACF274FDBA3}"/>
    <cellStyle name="Notas 7 5 7 2 3 2" xfId="32082" xr:uid="{05F784B1-2704-4F69-9820-6AA1940F3A54}"/>
    <cellStyle name="Notas 7 5 7 2 4" xfId="22107" xr:uid="{71C3832D-0414-4896-A0A1-6B87611EDEEC}"/>
    <cellStyle name="Notas 7 5 7 3" xfId="10744" xr:uid="{D4CAACC7-1057-4514-9631-7AA05F81AC91}"/>
    <cellStyle name="Notas 7 5 7 3 2" xfId="25852" xr:uid="{000A9D93-C461-44C2-A897-D4FA62EF1024}"/>
    <cellStyle name="Notas 7 5 7 4" xfId="14131" xr:uid="{F9D9BB02-924D-4587-8294-762F9147BB54}"/>
    <cellStyle name="Notas 7 5 7 4 2" xfId="29239" xr:uid="{B80A7EBA-93EA-421B-A329-2B8C19C9710A}"/>
    <cellStyle name="Notas 7 5 7 5" xfId="19470" xr:uid="{A955218F-5620-49FE-BB5E-81CA71F59B75}"/>
    <cellStyle name="Notas 7 5 8" xfId="4645" xr:uid="{C9B2EC50-CB40-4AAB-B879-D28AC3F38CD3}"/>
    <cellStyle name="Notas 7 5 8 2" xfId="11027" xr:uid="{6981CBB1-64CC-41FF-B1A2-B6349CEC0375}"/>
    <cellStyle name="Notas 7 5 8 2 2" xfId="26135" xr:uid="{01866325-46B5-4647-B414-E67C64F4C8A1}"/>
    <cellStyle name="Notas 7 5 8 3" xfId="15705" xr:uid="{89F0439A-CA3A-4148-92A7-1F1E1C16E5F0}"/>
    <cellStyle name="Notas 7 5 8 3 2" xfId="30813" xr:uid="{C88A6587-707F-49A6-874E-1147C75042F1}"/>
    <cellStyle name="Notas 7 5 8 4" xfId="19753" xr:uid="{E3AE114B-64F3-47F8-BDB3-5E372E9F7861}"/>
    <cellStyle name="Notas 7 5 9" xfId="8506" xr:uid="{D4256266-8682-4623-A656-7CA8125792C1}"/>
    <cellStyle name="Notas 7 5 9 2" xfId="23614" xr:uid="{DABF96BC-9584-4D9A-ABA4-DEBE282AF170}"/>
    <cellStyle name="Notas 8" xfId="1470" xr:uid="{00000000-0005-0000-0000-0000C2050000}"/>
    <cellStyle name="Notas 8 2" xfId="1925" xr:uid="{723D4C1C-9F8B-4F45-9857-CB945B9BE991}"/>
    <cellStyle name="Notas 8 2 10" xfId="15875" xr:uid="{888B809C-8BF2-4005-B45D-1115D081939E}"/>
    <cellStyle name="Notas 8 2 10 2" xfId="30983" xr:uid="{FAB8677F-9343-4F97-8F2C-BCCB02B93941}"/>
    <cellStyle name="Notas 8 2 11" xfId="14010" xr:uid="{35565B95-28F8-4474-A395-FE4D8044C945}"/>
    <cellStyle name="Notas 8 2 11 2" xfId="29118" xr:uid="{E1A1383F-9238-4D37-A921-DB149F2D7016}"/>
    <cellStyle name="Notas 8 2 12" xfId="17150" xr:uid="{7ACC4323-D841-4B6A-A2DF-1A3D03CB2362}"/>
    <cellStyle name="Notas 8 2 2" xfId="2485" xr:uid="{837E8B73-30F2-48F7-B5C3-FBAD5CDFFB84}"/>
    <cellStyle name="Notas 8 2 2 2" xfId="5122" xr:uid="{D558FE7A-349D-4960-83FA-AE159B0ECD17}"/>
    <cellStyle name="Notas 8 2 2 2 2" xfId="11486" xr:uid="{5102EDAC-5F33-497F-9B9C-B2D3E92EF259}"/>
    <cellStyle name="Notas 8 2 2 2 2 2" xfId="26594" xr:uid="{9FB45708-5636-497E-907B-2F09ADBA25A9}"/>
    <cellStyle name="Notas 8 2 2 2 3" xfId="7806" xr:uid="{917306A6-EBB0-4E26-9EE1-EA9B4388A1E5}"/>
    <cellStyle name="Notas 8 2 2 2 3 2" xfId="22914" xr:uid="{80F550AB-42BA-491D-9E5B-34002299FF6E}"/>
    <cellStyle name="Notas 8 2 2 2 4" xfId="20230" xr:uid="{35AFFB25-36A6-4D48-A5DE-607C4BA0E6A1}"/>
    <cellStyle name="Notas 8 2 2 3" xfId="8952" xr:uid="{2C422909-EBEC-4629-A0E4-35E7F37E41C0}"/>
    <cellStyle name="Notas 8 2 2 3 2" xfId="24060" xr:uid="{18178991-E62D-485C-B155-C39757148E80}"/>
    <cellStyle name="Notas 8 2 3" xfId="2701" xr:uid="{D1F9B02A-C6DA-49B1-B1CF-4118F4C33515}"/>
    <cellStyle name="Notas 8 2 3 2" xfId="5338" xr:uid="{4C1F6C9F-B583-4F46-8338-46DE4DF5493B}"/>
    <cellStyle name="Notas 8 2 3 2 2" xfId="14172" xr:uid="{E90CE3CD-E3B3-4A2E-9A18-6B80C86CC912}"/>
    <cellStyle name="Notas 8 2 3 2 2 2" xfId="29280" xr:uid="{ED90E296-5B64-428E-8405-BC6A098DB680}"/>
    <cellStyle name="Notas 8 2 3 2 3" xfId="20446" xr:uid="{41C23AAE-14AF-4021-ABFC-1DE7F95E55C7}"/>
    <cellStyle name="Notas 8 2 3 3" xfId="16490" xr:uid="{C0893994-C1E3-4899-883D-508906C4FEB3}"/>
    <cellStyle name="Notas 8 2 3 3 2" xfId="31598" xr:uid="{1391707C-0227-4E75-9052-09DE2C825F58}"/>
    <cellStyle name="Notas 8 2 3 4" xfId="17809" xr:uid="{08F90DBB-3003-4127-AE86-3B887088E326}"/>
    <cellStyle name="Notas 8 2 4" xfId="3004" xr:uid="{35436F88-B0F0-4397-AAB5-56B483845239}"/>
    <cellStyle name="Notas 8 2 4 2" xfId="5641" xr:uid="{35801BED-E33B-43C7-91AB-C6D621CF4669}"/>
    <cellStyle name="Notas 8 2 4 2 2" xfId="11952" xr:uid="{AFC8C7B8-BEE3-42CF-905F-01E1C1710A97}"/>
    <cellStyle name="Notas 8 2 4 2 2 2" xfId="27060" xr:uid="{F850FAEF-F060-439C-A378-579E4839CB62}"/>
    <cellStyle name="Notas 8 2 4 2 3" xfId="14040" xr:uid="{22E0624B-1212-44F6-B366-BD7B2BDEDE99}"/>
    <cellStyle name="Notas 8 2 4 2 3 2" xfId="29148" xr:uid="{C15E55AB-F0BB-4787-B58D-22A04232C163}"/>
    <cellStyle name="Notas 8 2 4 2 4" xfId="20749" xr:uid="{9D3C8B2A-7A36-4699-A7C7-2F3EBC7C2896}"/>
    <cellStyle name="Notas 8 2 4 3" xfId="9386" xr:uid="{E3CCCC11-11E6-4B45-88C9-305C763004C7}"/>
    <cellStyle name="Notas 8 2 4 3 2" xfId="24494" xr:uid="{7A696D77-7225-440F-BFA6-00FEC2F80A18}"/>
    <cellStyle name="Notas 8 2 4 4" xfId="13560" xr:uid="{D44347EC-04FA-48F1-86DF-C7354D6F5DC5}"/>
    <cellStyle name="Notas 8 2 4 4 2" xfId="28668" xr:uid="{ADB71C89-ECB1-452C-9DB4-43014501A745}"/>
    <cellStyle name="Notas 8 2 4 5" xfId="18112" xr:uid="{60F22E82-F660-4E5F-A1EB-8AE2009C1EEF}"/>
    <cellStyle name="Notas 8 2 5" xfId="3330" xr:uid="{57D21898-6C09-46E9-93F6-245CA8F77C04}"/>
    <cellStyle name="Notas 8 2 5 2" xfId="5967" xr:uid="{9B3D3BB6-C742-4B12-8468-1CD16405B7EC}"/>
    <cellStyle name="Notas 8 2 5 2 2" xfId="12278" xr:uid="{9750B3E7-C8F5-4EA5-91EF-3B4AE843723D}"/>
    <cellStyle name="Notas 8 2 5 2 2 2" xfId="27386" xr:uid="{E3D5982E-56F1-49CB-8B42-601AF9D0B7E7}"/>
    <cellStyle name="Notas 8 2 5 2 3" xfId="14594" xr:uid="{ABB6E31C-5059-40DF-AF33-40B046578717}"/>
    <cellStyle name="Notas 8 2 5 2 3 2" xfId="29702" xr:uid="{9DFA831B-AFEA-4160-BE47-32C0D1F72C94}"/>
    <cellStyle name="Notas 8 2 5 2 4" xfId="21075" xr:uid="{73CFC3C9-6EAB-4578-B94A-5119120E892B}"/>
    <cellStyle name="Notas 8 2 5 3" xfId="9712" xr:uid="{EE965DED-50D7-4054-9362-0CFEA1456304}"/>
    <cellStyle name="Notas 8 2 5 3 2" xfId="24820" xr:uid="{CCD1B3C0-B450-4A7A-9573-45BB555A0FD4}"/>
    <cellStyle name="Notas 8 2 5 4" xfId="16285" xr:uid="{517ED0AE-740B-4B97-A818-6C3B0E176C6B}"/>
    <cellStyle name="Notas 8 2 5 4 2" xfId="31393" xr:uid="{D09AAC48-5ECC-4518-B2AE-DC59AE28E94E}"/>
    <cellStyle name="Notas 8 2 5 5" xfId="18438" xr:uid="{A27AACAB-9FEE-48AD-887E-57ED1588E901}"/>
    <cellStyle name="Notas 8 2 6" xfId="3636" xr:uid="{054DFC05-3159-40E3-A440-8990C012C86B}"/>
    <cellStyle name="Notas 8 2 6 2" xfId="6273" xr:uid="{DD8CD87A-7E3C-4F71-9907-950E8ADB7290}"/>
    <cellStyle name="Notas 8 2 6 2 2" xfId="12584" xr:uid="{4155E0F6-C6C5-488F-98E0-EB2C751A6AA5}"/>
    <cellStyle name="Notas 8 2 6 2 2 2" xfId="27692" xr:uid="{BFC3B9E9-33B2-4344-8C1B-2487A40D773F}"/>
    <cellStyle name="Notas 8 2 6 2 3" xfId="15817" xr:uid="{01B865F9-E505-499A-BD7F-5BFAC97A1452}"/>
    <cellStyle name="Notas 8 2 6 2 3 2" xfId="30925" xr:uid="{90C59C4A-4B15-4BA0-A60B-E10717A3B457}"/>
    <cellStyle name="Notas 8 2 6 2 4" xfId="21381" xr:uid="{6526720E-D09F-4B5D-8770-CB7AB679FE18}"/>
    <cellStyle name="Notas 8 2 6 3" xfId="10018" xr:uid="{49A87E31-8FC7-4446-A085-9DE73E14B6AA}"/>
    <cellStyle name="Notas 8 2 6 3 2" xfId="25126" xr:uid="{31D65345-3F92-4DC3-9693-2E5FAC22C9D4}"/>
    <cellStyle name="Notas 8 2 6 4" xfId="7209" xr:uid="{5F30CDD1-9C2E-4472-AFBC-DB0533DE4652}"/>
    <cellStyle name="Notas 8 2 6 4 2" xfId="22317" xr:uid="{4A38C1E7-9231-485D-A0F5-DDB5D0CB28E1}"/>
    <cellStyle name="Notas 8 2 6 5" xfId="18744" xr:uid="{52487824-8760-4A96-9539-1DD22A857665}"/>
    <cellStyle name="Notas 8 2 7" xfId="3997" xr:uid="{C0EFB58E-C37B-4D4C-8188-10F728C043D0}"/>
    <cellStyle name="Notas 8 2 7 2" xfId="6634" xr:uid="{FE155BF6-68A3-4685-814E-69D2764F0F4F}"/>
    <cellStyle name="Notas 8 2 7 2 2" xfId="12945" xr:uid="{B4EE990E-3113-4172-9E54-88A763196FB3}"/>
    <cellStyle name="Notas 8 2 7 2 2 2" xfId="28053" xr:uid="{367E3112-28AB-4A08-A873-79FA388389D8}"/>
    <cellStyle name="Notas 8 2 7 2 3" xfId="16635" xr:uid="{DF9E36CB-1C04-45FF-A009-A1C843FDF973}"/>
    <cellStyle name="Notas 8 2 7 2 3 2" xfId="31743" xr:uid="{7677047C-041C-4382-90F1-A818D188DBBE}"/>
    <cellStyle name="Notas 8 2 7 2 4" xfId="21742" xr:uid="{7C8C74B8-2218-4107-AB18-85A82C9183F3}"/>
    <cellStyle name="Notas 8 2 7 3" xfId="10379" xr:uid="{C734C753-1211-4F12-B556-D6BF5FD0A068}"/>
    <cellStyle name="Notas 8 2 7 3 2" xfId="25487" xr:uid="{8DEA052D-FD24-4AA5-9028-F087D73D3C7E}"/>
    <cellStyle name="Notas 8 2 7 4" xfId="13798" xr:uid="{C22D46CA-FFC5-4F3A-9AE4-D1B066638A33}"/>
    <cellStyle name="Notas 8 2 7 4 2" xfId="28906" xr:uid="{DDC8D720-E00C-48AC-BF0E-86424125C972}"/>
    <cellStyle name="Notas 8 2 7 5" xfId="19105" xr:uid="{33F135A9-090C-4A7D-B43B-4542D7901E23}"/>
    <cellStyle name="Notas 8 2 8" xfId="4562" xr:uid="{511D140B-83DD-4CEF-9E25-D43D284800E1}"/>
    <cellStyle name="Notas 8 2 8 2" xfId="10944" xr:uid="{3B2868C2-401D-4A09-B724-CE00BBC07528}"/>
    <cellStyle name="Notas 8 2 8 2 2" xfId="26052" xr:uid="{150927B2-F02B-4844-8ABA-0416AD09C4B4}"/>
    <cellStyle name="Notas 8 2 8 3" xfId="16086" xr:uid="{BDBE7A4B-F806-4601-B369-47D1E997C4D6}"/>
    <cellStyle name="Notas 8 2 8 3 2" xfId="31194" xr:uid="{946DF4AD-35DD-4F8A-B036-BA45D4D305AB}"/>
    <cellStyle name="Notas 8 2 8 4" xfId="19670" xr:uid="{E6AD4AE4-0A78-4561-89BC-F340ADF99A58}"/>
    <cellStyle name="Notas 8 2 9" xfId="8426" xr:uid="{6A284102-5D37-4E2C-ACEA-77D83B490848}"/>
    <cellStyle name="Notas 8 2 9 2" xfId="23534" xr:uid="{49FAFB27-331D-43CF-9C6E-4AC40E68C5F6}"/>
    <cellStyle name="Notas 8 3" xfId="1919" xr:uid="{08A18AD1-2D1A-4B04-8F9F-F642A8C89771}"/>
    <cellStyle name="Notas 8 3 10" xfId="8420" xr:uid="{20DD8D87-D06E-4623-A16B-23FF417C1D0E}"/>
    <cellStyle name="Notas 8 3 10 2" xfId="23528" xr:uid="{6784E726-5999-4D68-B5B5-E2E589C25725}"/>
    <cellStyle name="Notas 8 3 11" xfId="7865" xr:uid="{49E687D0-06A6-4825-B0A6-B10502C28D8C}"/>
    <cellStyle name="Notas 8 3 11 2" xfId="22973" xr:uid="{0CC894CF-C198-4F23-A4F4-F7FB3766A09C}"/>
    <cellStyle name="Notas 8 3 12" xfId="15338" xr:uid="{3BE946A3-D30F-4305-B9C0-1D55F0587D2A}"/>
    <cellStyle name="Notas 8 3 12 2" xfId="30446" xr:uid="{25C1962D-C4ED-49AA-B86C-5553A28A6810}"/>
    <cellStyle name="Notas 8 3 13" xfId="17144" xr:uid="{4B42CA30-DD4E-4361-B6DC-C5425F1FDB0A}"/>
    <cellStyle name="Notas 8 3 2" xfId="2479" xr:uid="{CD56DA3D-8B3A-450F-A2C9-3FA6C42CA893}"/>
    <cellStyle name="Notas 8 3 2 2" xfId="5116" xr:uid="{3D9B4479-EC1A-45B5-9F39-BBAB6FD54FCC}"/>
    <cellStyle name="Notas 8 3 2 2 2" xfId="11480" xr:uid="{7D76FF6F-BFE3-43D2-9088-DF42805F8DCD}"/>
    <cellStyle name="Notas 8 3 2 2 2 2" xfId="26588" xr:uid="{8B3FD5A1-082B-4DB5-8C13-B857EEE68C49}"/>
    <cellStyle name="Notas 8 3 2 2 3" xfId="7930" xr:uid="{30B4BD29-8B8D-4334-BE33-8B6217C633D3}"/>
    <cellStyle name="Notas 8 3 2 2 3 2" xfId="23038" xr:uid="{AAA2093C-194A-4C71-B94F-6AA2F369301C}"/>
    <cellStyle name="Notas 8 3 2 2 4" xfId="20224" xr:uid="{064DE895-8708-4844-8359-42E169D728BB}"/>
    <cellStyle name="Notas 8 3 2 3" xfId="8946" xr:uid="{BCC3B235-0E8F-418C-A86B-3013E402CBF6}"/>
    <cellStyle name="Notas 8 3 2 3 2" xfId="24054" xr:uid="{045EDF6B-B317-40AC-8124-87983B67CA07}"/>
    <cellStyle name="Notas 8 3 2 4" xfId="9183" xr:uid="{145F3FC2-A49C-4AAB-BCD0-4F92EC2D9644}"/>
    <cellStyle name="Notas 8 3 2 4 2" xfId="24291" xr:uid="{59BCDEAF-982D-4A86-B19F-6376F36D8B12}"/>
    <cellStyle name="Notas 8 3 2 5" xfId="15369" xr:uid="{46B782B4-F51A-4EDC-BA06-8301B1765145}"/>
    <cellStyle name="Notas 8 3 2 5 2" xfId="30477" xr:uid="{E74BA2A1-907B-46B6-9E58-D2DB823D5DF1}"/>
    <cellStyle name="Notas 8 3 2 6" xfId="17641" xr:uid="{DA5B02E1-F11C-4DF2-8613-B965CF72325F}"/>
    <cellStyle name="Notas 8 3 3" xfId="2695" xr:uid="{18F93E90-12AD-4665-9337-E173A39DDB55}"/>
    <cellStyle name="Notas 8 3 3 2" xfId="5332" xr:uid="{5FFDEBA1-C58E-499C-838D-21E5C7729F30}"/>
    <cellStyle name="Notas 8 3 3 2 2" xfId="14218" xr:uid="{9518013E-B643-48E0-9EF6-34FCDA38311C}"/>
    <cellStyle name="Notas 8 3 3 2 2 2" xfId="29326" xr:uid="{ED1EE608-FCB5-4F13-AC95-75E9388C472E}"/>
    <cellStyle name="Notas 8 3 3 2 3" xfId="20440" xr:uid="{A3A4F9F1-E2CC-4DBF-9028-A57DE8744999}"/>
    <cellStyle name="Notas 8 3 3 3" xfId="7171" xr:uid="{B90A53F6-F39C-444C-9119-20B289B3F64F}"/>
    <cellStyle name="Notas 8 3 3 3 2" xfId="22279" xr:uid="{40CACF16-AEE9-4C31-977E-2B12F452533E}"/>
    <cellStyle name="Notas 8 3 3 4" xfId="17803" xr:uid="{0C158657-65E0-49B6-8620-E809CE9BCBE3}"/>
    <cellStyle name="Notas 8 3 4" xfId="2998" xr:uid="{11991998-753D-41F5-92CA-2B54ACB1154E}"/>
    <cellStyle name="Notas 8 3 4 2" xfId="5635" xr:uid="{98FCDE24-DC22-4C14-AAA3-7CCCEF6F4490}"/>
    <cellStyle name="Notas 8 3 4 2 2" xfId="11946" xr:uid="{E7181F60-E33A-4EC5-95EB-741BE09A39E9}"/>
    <cellStyle name="Notas 8 3 4 2 2 2" xfId="27054" xr:uid="{412BBBFE-1C26-463B-828F-8BB44BA2BF74}"/>
    <cellStyle name="Notas 8 3 4 2 3" xfId="15335" xr:uid="{2A7E87C2-5B2D-4431-98AF-2AC0D65E6A75}"/>
    <cellStyle name="Notas 8 3 4 2 3 2" xfId="30443" xr:uid="{C718B75E-07CF-4DBA-8F98-E8EC2874D92C}"/>
    <cellStyle name="Notas 8 3 4 2 4" xfId="20743" xr:uid="{B3660CCB-2625-4ACA-B238-1E15C48E14C9}"/>
    <cellStyle name="Notas 8 3 4 3" xfId="9380" xr:uid="{95214E6B-98A1-4C87-A867-612416AA87DC}"/>
    <cellStyle name="Notas 8 3 4 3 2" xfId="24488" xr:uid="{0EAFDCD3-A9D2-4A30-AC79-4151DE1EDC7D}"/>
    <cellStyle name="Notas 8 3 4 4" xfId="14286" xr:uid="{81BAD3C2-320C-4655-9DE2-A28D69824160}"/>
    <cellStyle name="Notas 8 3 4 4 2" xfId="29394" xr:uid="{4D483CD7-6CCE-472F-A15D-67001DD53093}"/>
    <cellStyle name="Notas 8 3 4 5" xfId="18106" xr:uid="{EE90736D-8635-4C6C-9D63-EEDAECF935B5}"/>
    <cellStyle name="Notas 8 3 5" xfId="3324" xr:uid="{699E177F-8021-4FBF-AA99-3850A31570B7}"/>
    <cellStyle name="Notas 8 3 5 2" xfId="5961" xr:uid="{31C709AA-79D1-48EA-864C-78924F88388C}"/>
    <cellStyle name="Notas 8 3 5 2 2" xfId="12272" xr:uid="{0F013C94-7BE4-43D4-B248-80092254368C}"/>
    <cellStyle name="Notas 8 3 5 2 2 2" xfId="27380" xr:uid="{B3404B8A-4F3C-4A74-BB0C-FBEBD51F51D9}"/>
    <cellStyle name="Notas 8 3 5 2 3" xfId="8003" xr:uid="{46A6562A-064D-4598-ABA0-7C0160B46E8C}"/>
    <cellStyle name="Notas 8 3 5 2 3 2" xfId="23111" xr:uid="{01A1BCB5-D6AF-494D-AC4F-FF7B1F251CFE}"/>
    <cellStyle name="Notas 8 3 5 2 4" xfId="21069" xr:uid="{F6176BC1-4DD7-4979-9142-8FE71E0EBA7C}"/>
    <cellStyle name="Notas 8 3 5 3" xfId="9706" xr:uid="{8E81CAF3-E011-4E0E-8C73-2BADF3A04E8C}"/>
    <cellStyle name="Notas 8 3 5 3 2" xfId="24814" xr:uid="{E36F198B-7A04-4363-8943-27982504D759}"/>
    <cellStyle name="Notas 8 3 5 4" xfId="7340" xr:uid="{06037C64-E08B-458F-9541-6B571E17B701}"/>
    <cellStyle name="Notas 8 3 5 4 2" xfId="22448" xr:uid="{0B99D799-2C9C-477B-B35C-36A409974B26}"/>
    <cellStyle name="Notas 8 3 5 5" xfId="18432" xr:uid="{8E24920A-FA10-4DCB-96C7-5300735A913D}"/>
    <cellStyle name="Notas 8 3 6" xfId="3630" xr:uid="{EEDDE8F0-F28F-4248-B0DA-BC84CF531C7F}"/>
    <cellStyle name="Notas 8 3 6 2" xfId="6267" xr:uid="{27C8D3AA-42D9-4AF2-B96D-DA54A5333D6C}"/>
    <cellStyle name="Notas 8 3 6 2 2" xfId="12578" xr:uid="{AF7B9B48-B9FD-4B30-8E8A-48B91B092971}"/>
    <cellStyle name="Notas 8 3 6 2 2 2" xfId="27686" xr:uid="{735995F0-2977-43CB-8F51-7FA335AE9547}"/>
    <cellStyle name="Notas 8 3 6 2 3" xfId="7298" xr:uid="{65B68F4B-9E73-4354-B6C7-BEDCC0A526B8}"/>
    <cellStyle name="Notas 8 3 6 2 3 2" xfId="22406" xr:uid="{B619A07A-7552-4EA0-9374-476BB9524D67}"/>
    <cellStyle name="Notas 8 3 6 2 4" xfId="21375" xr:uid="{B246B5F5-4DE8-40FB-BC73-C20014B04923}"/>
    <cellStyle name="Notas 8 3 6 3" xfId="10012" xr:uid="{BE136B80-7DB5-4968-8C78-8E52CC67A330}"/>
    <cellStyle name="Notas 8 3 6 3 2" xfId="25120" xr:uid="{A6D9FF6F-7B40-4B69-8138-1E31791BF452}"/>
    <cellStyle name="Notas 8 3 6 4" xfId="15036" xr:uid="{F0A4CB29-20B9-4EDD-A5C9-175334F3E254}"/>
    <cellStyle name="Notas 8 3 6 4 2" xfId="30144" xr:uid="{2546F169-6D95-4750-B0E4-8743FABF2D3C}"/>
    <cellStyle name="Notas 8 3 6 5" xfId="18738" xr:uid="{20F65969-9B95-472C-87FB-AF3F67383CD6}"/>
    <cellStyle name="Notas 8 3 7" xfId="3991" xr:uid="{FE629339-A230-49EA-81E5-00B56E8BF948}"/>
    <cellStyle name="Notas 8 3 7 2" xfId="6628" xr:uid="{3983B8BA-57C6-4CBD-A779-619B95D86885}"/>
    <cellStyle name="Notas 8 3 7 2 2" xfId="12939" xr:uid="{B5B9032C-597E-4939-B1B2-525C4D6B0153}"/>
    <cellStyle name="Notas 8 3 7 2 2 2" xfId="28047" xr:uid="{CE13478B-B409-401C-9EFF-DCDEB09CBE15}"/>
    <cellStyle name="Notas 8 3 7 2 3" xfId="16629" xr:uid="{FD381CDE-816C-486D-87D9-D92AB6D65594}"/>
    <cellStyle name="Notas 8 3 7 2 3 2" xfId="31737" xr:uid="{08B8EEC1-BC9D-460E-B206-CB8F258EB0C3}"/>
    <cellStyle name="Notas 8 3 7 2 4" xfId="21736" xr:uid="{1B83738B-C2A0-47EC-8B68-9BE1C6D7AC09}"/>
    <cellStyle name="Notas 8 3 7 3" xfId="10373" xr:uid="{DABCF953-01CC-48F5-A85C-4DFFC432F511}"/>
    <cellStyle name="Notas 8 3 7 3 2" xfId="25481" xr:uid="{BF3CE4C0-0B29-4D14-B436-457A486CA69E}"/>
    <cellStyle name="Notas 8 3 7 4" xfId="15509" xr:uid="{722279AB-3096-40C4-91AE-1FD5BD685901}"/>
    <cellStyle name="Notas 8 3 7 4 2" xfId="30617" xr:uid="{FCC63593-579F-458B-A211-BACA58E779E0}"/>
    <cellStyle name="Notas 8 3 7 5" xfId="19099" xr:uid="{F612EA32-4723-4109-B268-A6882C1F0363}"/>
    <cellStyle name="Notas 8 3 8" xfId="4311" xr:uid="{4BC8D82B-9F9C-4700-8B90-B265C3532B9A}"/>
    <cellStyle name="Notas 8 3 8 2" xfId="6948" xr:uid="{1AAC0EA9-3E6E-4E1A-890F-893BE3FD7408}"/>
    <cellStyle name="Notas 8 3 8 2 2" xfId="13259" xr:uid="{DB0EB0B6-C9CB-4D9B-9137-32A1BC4071D8}"/>
    <cellStyle name="Notas 8 3 8 2 2 2" xfId="28367" xr:uid="{3C9C22AF-AA98-46B5-95AC-29A0F320B5FB}"/>
    <cellStyle name="Notas 8 3 8 2 3" xfId="16923" xr:uid="{E5996BED-8C0A-445E-8885-A3D1C222EA2C}"/>
    <cellStyle name="Notas 8 3 8 2 3 2" xfId="32031" xr:uid="{954FBA57-D61A-4E21-8F14-9E0487E5CCC7}"/>
    <cellStyle name="Notas 8 3 8 2 4" xfId="22056" xr:uid="{E77A2E30-F5E4-4767-A2F2-A89608A2A25B}"/>
    <cellStyle name="Notas 8 3 8 3" xfId="10693" xr:uid="{E30EEBEA-2DF4-47D6-BC32-26E33B372FB7}"/>
    <cellStyle name="Notas 8 3 8 3 2" xfId="25801" xr:uid="{8A18CD8D-23C7-4AE0-9446-2ABC7E4E3A70}"/>
    <cellStyle name="Notas 8 3 8 4" xfId="8259" xr:uid="{4A48BEA5-09CB-498E-B1FE-F308668353EE}"/>
    <cellStyle name="Notas 8 3 8 4 2" xfId="23367" xr:uid="{F4CD1871-7B23-469B-868D-651802B0E058}"/>
    <cellStyle name="Notas 8 3 8 5" xfId="19419" xr:uid="{3A3B495A-A8F0-45C5-A566-F086FD609612}"/>
    <cellStyle name="Notas 8 3 9" xfId="4556" xr:uid="{020ECF6E-6F71-4BB1-8FBD-DA80AEA154E2}"/>
    <cellStyle name="Notas 8 3 9 2" xfId="10938" xr:uid="{5E9FA12E-C4D3-4F06-B4EA-038D112DBDAF}"/>
    <cellStyle name="Notas 8 3 9 2 2" xfId="26046" xr:uid="{FE7C7713-C698-45F3-AAA1-73F1CFCFDFC0}"/>
    <cellStyle name="Notas 8 3 9 3" xfId="15324" xr:uid="{83945029-F701-450B-AD31-E24012336782}"/>
    <cellStyle name="Notas 8 3 9 3 2" xfId="30432" xr:uid="{F460BE22-9E0D-485D-BCB3-BC5F85F0BDA6}"/>
    <cellStyle name="Notas 8 3 9 4" xfId="19664" xr:uid="{6B3FCECE-29AA-4A5C-8644-03FBA9BD6A25}"/>
    <cellStyle name="Notas 8 4" xfId="2117" xr:uid="{ABDC7E1C-5C16-4183-AA12-BD58FE2556A8}"/>
    <cellStyle name="Notas 8 4 10" xfId="8615" xr:uid="{8AB9ED66-64CB-4283-AA24-58208D06729B}"/>
    <cellStyle name="Notas 8 4 10 2" xfId="23723" xr:uid="{209E68B8-3CE5-4067-A05F-02AE44B23295}"/>
    <cellStyle name="Notas 8 4 11" xfId="16120" xr:uid="{43A2C779-3A11-4E05-AD80-F46C0292BFF2}"/>
    <cellStyle name="Notas 8 4 11 2" xfId="31228" xr:uid="{B24A3DC0-ED18-4D83-B89C-B46059FD76FF}"/>
    <cellStyle name="Notas 8 4 12" xfId="7793" xr:uid="{D784AB0B-C4E5-4378-BA39-EA1715320B1A}"/>
    <cellStyle name="Notas 8 4 12 2" xfId="22901" xr:uid="{18A26155-11CB-42BA-A5EB-8C83E41432EE}"/>
    <cellStyle name="Notas 8 4 13" xfId="17342" xr:uid="{D564C7CF-F562-419F-B57A-863392A21DE8}"/>
    <cellStyle name="Notas 8 4 2" xfId="2607" xr:uid="{A57CB8AE-DA44-4658-AE50-8FF8ADDEEDE4}"/>
    <cellStyle name="Notas 8 4 2 2" xfId="5244" xr:uid="{E0F1777B-CFFC-494B-AB8C-30296B06C74F}"/>
    <cellStyle name="Notas 8 4 2 2 2" xfId="11608" xr:uid="{34ACE53D-2980-4376-AB04-9298418F9DCF}"/>
    <cellStyle name="Notas 8 4 2 2 2 2" xfId="26716" xr:uid="{7C2B527D-DB3C-48F7-BFB0-C21B8EF07CAC}"/>
    <cellStyle name="Notas 8 4 2 2 3" xfId="15562" xr:uid="{70D30BFC-85BA-4355-88D9-E4EA980EF8A6}"/>
    <cellStyle name="Notas 8 4 2 2 3 2" xfId="30670" xr:uid="{00DF4B8B-2CBB-4B35-A005-D7CD27E9D187}"/>
    <cellStyle name="Notas 8 4 2 2 4" xfId="20352" xr:uid="{1D3B3BB6-AAE3-4989-932A-3DADD585D421}"/>
    <cellStyle name="Notas 8 4 2 3" xfId="9074" xr:uid="{ED21F120-B9C4-4870-877D-C810AA5B23DE}"/>
    <cellStyle name="Notas 8 4 2 3 2" xfId="24182" xr:uid="{6E6CEF84-87B9-4B8B-B190-E283571B0764}"/>
    <cellStyle name="Notas 8 4 2 4" xfId="7620" xr:uid="{5B9A2901-801C-41F5-A1E3-6F47B5C8630B}"/>
    <cellStyle name="Notas 8 4 2 4 2" xfId="22728" xr:uid="{8EF35EE8-05CC-4A34-A9E6-E0D0856AFAC8}"/>
    <cellStyle name="Notas 8 4 2 5" xfId="13563" xr:uid="{9AA9AD14-6852-45E1-9EE3-8660F0AB4546}"/>
    <cellStyle name="Notas 8 4 2 5 2" xfId="28671" xr:uid="{CB3EE1CB-F527-47AC-9F1D-2C70AF60A3A1}"/>
    <cellStyle name="Notas 8 4 2 6" xfId="17715" xr:uid="{F8137C42-4B5A-44CE-822E-3BEAB31C35CE}"/>
    <cellStyle name="Notas 8 4 3" xfId="2872" xr:uid="{4F9C5053-157F-4662-9084-CB5F91CE415D}"/>
    <cellStyle name="Notas 8 4 3 2" xfId="5509" xr:uid="{45A303C6-53D0-43EB-96B4-5734DEBC689D}"/>
    <cellStyle name="Notas 8 4 3 2 2" xfId="15833" xr:uid="{8139F338-001B-4EFC-AF87-B3BAC7846B61}"/>
    <cellStyle name="Notas 8 4 3 2 2 2" xfId="30941" xr:uid="{38C95B9E-047C-4EB9-93A0-5E8D7CE275DC}"/>
    <cellStyle name="Notas 8 4 3 2 3" xfId="20617" xr:uid="{CE07C773-C817-460C-B783-E48C531FF4EA}"/>
    <cellStyle name="Notas 8 4 3 3" xfId="13629" xr:uid="{384A4359-ECBE-4DBE-81FD-52CAE0270555}"/>
    <cellStyle name="Notas 8 4 3 3 2" xfId="28737" xr:uid="{4A6F0EF4-338F-4201-8E37-0BD90AAD31DD}"/>
    <cellStyle name="Notas 8 4 3 4" xfId="17980" xr:uid="{81396B6F-68B5-412F-AE6D-787A2B9B1113}"/>
    <cellStyle name="Notas 8 4 4" xfId="3175" xr:uid="{F82B4E1E-35F6-41B1-8BEE-3EBCBC373519}"/>
    <cellStyle name="Notas 8 4 4 2" xfId="5812" xr:uid="{D2872B9B-A8F2-42B5-BB5F-89A183653EC3}"/>
    <cellStyle name="Notas 8 4 4 2 2" xfId="12123" xr:uid="{55404F82-2234-4A65-9B0A-0A1195DA22E4}"/>
    <cellStyle name="Notas 8 4 4 2 2 2" xfId="27231" xr:uid="{EECF0B5B-178D-4362-9ACA-2AAD5A6C32A6}"/>
    <cellStyle name="Notas 8 4 4 2 3" xfId="14377" xr:uid="{F9CA70F6-6674-4F1D-88EA-3C374663D028}"/>
    <cellStyle name="Notas 8 4 4 2 3 2" xfId="29485" xr:uid="{8D4A73CA-F753-4C32-86EA-CA0FA53F70CA}"/>
    <cellStyle name="Notas 8 4 4 2 4" xfId="20920" xr:uid="{E439B4B9-2570-40C2-8DB4-0F27F936648D}"/>
    <cellStyle name="Notas 8 4 4 3" xfId="9557" xr:uid="{7C1A6A6B-4E20-4B44-8894-1C43AC948DDF}"/>
    <cellStyle name="Notas 8 4 4 3 2" xfId="24665" xr:uid="{76BE6627-B086-4031-BE9E-F05EA035150C}"/>
    <cellStyle name="Notas 8 4 4 4" xfId="7810" xr:uid="{F65FC7AD-D938-4DE7-A824-4B1122AC540F}"/>
    <cellStyle name="Notas 8 4 4 4 2" xfId="22918" xr:uid="{0D7106D0-4DAF-412A-AE97-EDFBDDDCDE62}"/>
    <cellStyle name="Notas 8 4 4 5" xfId="18283" xr:uid="{737105B8-394A-406F-96C3-A23DD8D20E7B}"/>
    <cellStyle name="Notas 8 4 5" xfId="3501" xr:uid="{FEEE413E-2F92-43D3-B379-A0A36D038B4E}"/>
    <cellStyle name="Notas 8 4 5 2" xfId="6138" xr:uid="{C760DAF8-251C-451B-BAED-A75AC023575D}"/>
    <cellStyle name="Notas 8 4 5 2 2" xfId="12449" xr:uid="{5A670EBF-5532-4420-9DDA-3D7D6257A89F}"/>
    <cellStyle name="Notas 8 4 5 2 2 2" xfId="27557" xr:uid="{2CBEC394-CFBD-41B0-BAA8-18E6A7B8CF11}"/>
    <cellStyle name="Notas 8 4 5 2 3" xfId="7647" xr:uid="{2ADC2275-A144-4DBB-BB4F-9E6006E8CCE5}"/>
    <cellStyle name="Notas 8 4 5 2 3 2" xfId="22755" xr:uid="{A688E06D-336C-4C30-81A6-1AF5060EA12E}"/>
    <cellStyle name="Notas 8 4 5 2 4" xfId="21246" xr:uid="{CFBC9153-7338-4E3F-ADFD-72BC0D150CB6}"/>
    <cellStyle name="Notas 8 4 5 3" xfId="9883" xr:uid="{687C34BC-B933-43A6-9F2B-245F89285DD4}"/>
    <cellStyle name="Notas 8 4 5 3 2" xfId="24991" xr:uid="{9440F603-DDC7-4209-9767-6E6AAA9073E5}"/>
    <cellStyle name="Notas 8 4 5 4" xfId="15594" xr:uid="{81132A22-A201-47BD-9C67-9CC28EA4F0BB}"/>
    <cellStyle name="Notas 8 4 5 4 2" xfId="30702" xr:uid="{405988A1-F2B2-4DD2-876A-296BE05CFA21}"/>
    <cellStyle name="Notas 8 4 5 5" xfId="18609" xr:uid="{CA275F7E-8E08-4F9E-BFDE-BC763D212D2F}"/>
    <cellStyle name="Notas 8 4 6" xfId="3807" xr:uid="{5134F54B-4747-4DE6-A632-82CA0498AB63}"/>
    <cellStyle name="Notas 8 4 6 2" xfId="6444" xr:uid="{31AE83AF-E11A-4260-BBC6-78687487FFEA}"/>
    <cellStyle name="Notas 8 4 6 2 2" xfId="12755" xr:uid="{E3CAD999-6801-4A25-BDE7-B80D396D5A5A}"/>
    <cellStyle name="Notas 8 4 6 2 2 2" xfId="27863" xr:uid="{71BD750C-4137-45F6-95B3-FCAE8C6B4DB3}"/>
    <cellStyle name="Notas 8 4 6 2 3" xfId="13628" xr:uid="{5EA53766-53FF-4EA8-BCC1-7AE021EA0822}"/>
    <cellStyle name="Notas 8 4 6 2 3 2" xfId="28736" xr:uid="{2A632058-DBA1-478A-A449-CD22A21C64C4}"/>
    <cellStyle name="Notas 8 4 6 2 4" xfId="21552" xr:uid="{9F945867-8798-4F58-A37C-E52A46FFB810}"/>
    <cellStyle name="Notas 8 4 6 3" xfId="10189" xr:uid="{96D6A522-1460-4E74-9F1A-3377ADC6984D}"/>
    <cellStyle name="Notas 8 4 6 3 2" xfId="25297" xr:uid="{80BD9143-A89C-4202-BFA4-46C08FBDF6FE}"/>
    <cellStyle name="Notas 8 4 6 4" xfId="7745" xr:uid="{73C43478-8268-4527-9587-05905D7B196E}"/>
    <cellStyle name="Notas 8 4 6 4 2" xfId="22853" xr:uid="{89D4540E-CAC3-41BD-B0D2-D1071F662BD0}"/>
    <cellStyle name="Notas 8 4 6 5" xfId="18915" xr:uid="{2A097D08-02EC-4391-BC22-0121BBC8C2B0}"/>
    <cellStyle name="Notas 8 4 7" xfId="4189" xr:uid="{E50418F0-0F66-47A3-AA82-23CBA79FC839}"/>
    <cellStyle name="Notas 8 4 7 2" xfId="6826" xr:uid="{888BED4E-6E2B-4808-A609-CC7E8CDD0FAB}"/>
    <cellStyle name="Notas 8 4 7 2 2" xfId="13137" xr:uid="{C17C99BA-D48C-4911-AD36-B790226DFCFA}"/>
    <cellStyle name="Notas 8 4 7 2 2 2" xfId="28245" xr:uid="{3BCC384C-8146-4523-8621-7C76B51B4697}"/>
    <cellStyle name="Notas 8 4 7 2 3" xfId="16806" xr:uid="{27DA67E1-3419-46A9-B524-EAC92849323E}"/>
    <cellStyle name="Notas 8 4 7 2 3 2" xfId="31914" xr:uid="{FF7A1772-3C02-489A-B749-67008A8BF6F4}"/>
    <cellStyle name="Notas 8 4 7 2 4" xfId="21934" xr:uid="{AF30E24E-6EAA-41CA-8D8D-5D4AF3A5A0ED}"/>
    <cellStyle name="Notas 8 4 7 3" xfId="10571" xr:uid="{2FEA45C4-6CE4-40AC-8F8D-42C38728103E}"/>
    <cellStyle name="Notas 8 4 7 3 2" xfId="25679" xr:uid="{AC07D7A8-F3FE-46C1-8A45-3291F36C631B}"/>
    <cellStyle name="Notas 8 4 7 4" xfId="14536" xr:uid="{984739F2-29E5-4BE2-8A36-300B92273D21}"/>
    <cellStyle name="Notas 8 4 7 4 2" xfId="29644" xr:uid="{5E42861A-3694-41F8-A065-CC8A82832893}"/>
    <cellStyle name="Notas 8 4 7 5" xfId="19297" xr:uid="{F0B97DAD-E320-4F41-BCC0-38C5314936B8}"/>
    <cellStyle name="Notas 8 4 8" xfId="4396" xr:uid="{95DE5674-9FB2-489A-8B32-1B52DF464F97}"/>
    <cellStyle name="Notas 8 4 8 2" xfId="7033" xr:uid="{E07FBA81-C46F-487B-AD6F-9DBD28914FC5}"/>
    <cellStyle name="Notas 8 4 8 2 2" xfId="13344" xr:uid="{850651F1-10BD-426D-BCBA-3224FD5A6825}"/>
    <cellStyle name="Notas 8 4 8 2 2 2" xfId="28452" xr:uid="{087F7195-0B81-4073-9AC6-10F2072C873C}"/>
    <cellStyle name="Notas 8 4 8 2 3" xfId="17008" xr:uid="{525C2543-6F66-440E-A0E2-977C62824737}"/>
    <cellStyle name="Notas 8 4 8 2 3 2" xfId="32116" xr:uid="{1A522594-7947-4241-9AA4-2EFB8FB7B574}"/>
    <cellStyle name="Notas 8 4 8 2 4" xfId="22141" xr:uid="{C4F405DD-93D4-43A5-BFEE-030EBA11E02E}"/>
    <cellStyle name="Notas 8 4 8 3" xfId="10778" xr:uid="{974073DC-C0A7-452F-BB39-DCD97E5F9C67}"/>
    <cellStyle name="Notas 8 4 8 3 2" xfId="25886" xr:uid="{622F08F0-B777-42E4-9F7F-388A91D0B110}"/>
    <cellStyle name="Notas 8 4 8 4" xfId="7348" xr:uid="{AAACDA81-F8F7-424C-B0F3-280684B032A9}"/>
    <cellStyle name="Notas 8 4 8 4 2" xfId="22456" xr:uid="{780B8C71-131A-47A6-92DF-633FAE1F49BE}"/>
    <cellStyle name="Notas 8 4 8 5" xfId="19504" xr:uid="{17480258-1C9B-4B91-B60F-AAFA47325770}"/>
    <cellStyle name="Notas 8 4 9" xfId="4754" xr:uid="{2C932920-FB64-4193-ADE0-7C6D80DCA69B}"/>
    <cellStyle name="Notas 8 4 9 2" xfId="11136" xr:uid="{7AB43CD2-328E-4930-AE57-5B16B483C90D}"/>
    <cellStyle name="Notas 8 4 9 2 2" xfId="26244" xr:uid="{917FCFC4-9E52-424C-AA0E-D8D84FBD5559}"/>
    <cellStyle name="Notas 8 4 9 3" xfId="7361" xr:uid="{2BCE1C81-EC2A-43D4-8CD3-41FFFA0DC325}"/>
    <cellStyle name="Notas 8 4 9 3 2" xfId="22469" xr:uid="{0497B5AF-AFDA-40AC-BD58-0EC32E15C271}"/>
    <cellStyle name="Notas 8 4 9 4" xfId="19862" xr:uid="{ECFE3259-A931-4C1F-B75C-4EAC8D71E454}"/>
    <cellStyle name="Notas 8 5" xfId="2007" xr:uid="{27708B88-C66E-4E81-831A-ADB8DB1C8C8C}"/>
    <cellStyle name="Notas 8 5 10" xfId="14534" xr:uid="{981BE4A2-A52D-4494-8318-CDF5FD8AD799}"/>
    <cellStyle name="Notas 8 5 10 2" xfId="29642" xr:uid="{DA47DF62-B634-4193-B628-0F5134D1F2E3}"/>
    <cellStyle name="Notas 8 5 11" xfId="8187" xr:uid="{822BB72A-0819-467A-9C8C-D62CE3831CCC}"/>
    <cellStyle name="Notas 8 5 11 2" xfId="23295" xr:uid="{6BEFFCEB-1B6A-4980-B593-EBEDCE5B36B2}"/>
    <cellStyle name="Notas 8 5 12" xfId="17232" xr:uid="{FA4BDDFE-9D7E-45CA-BDBF-15BCD0F6124F}"/>
    <cellStyle name="Notas 8 5 2" xfId="2769" xr:uid="{A711C781-4CFF-4E40-AF54-35B89E41BA6D}"/>
    <cellStyle name="Notas 8 5 2 2" xfId="5406" xr:uid="{899118D2-A4CF-448B-B681-1CC2EDBD961A}"/>
    <cellStyle name="Notas 8 5 2 2 2" xfId="14084" xr:uid="{4DEE9675-1530-4980-8E95-A7D6DE1AD21A}"/>
    <cellStyle name="Notas 8 5 2 2 2 2" xfId="29192" xr:uid="{D1F02B5B-09CE-44A9-ACED-2C45271ECF18}"/>
    <cellStyle name="Notas 8 5 2 2 3" xfId="20514" xr:uid="{3833A952-8157-47FD-8F90-F8C8986E8914}"/>
    <cellStyle name="Notas 8 5 2 3" xfId="15175" xr:uid="{E8A42815-E0C7-4AF0-9A79-A6E606598E20}"/>
    <cellStyle name="Notas 8 5 2 3 2" xfId="30283" xr:uid="{B2C978F2-4866-470C-B7E6-E564BD953C58}"/>
    <cellStyle name="Notas 8 5 2 4" xfId="17877" xr:uid="{3C2BBFEB-F803-47D7-B6AD-806C4D90066F}"/>
    <cellStyle name="Notas 8 5 3" xfId="3072" xr:uid="{ADA803BE-5FF1-490A-B2E1-8101D4A57A76}"/>
    <cellStyle name="Notas 8 5 3 2" xfId="5709" xr:uid="{4006DD37-48E5-450E-A16A-BF57AB52D728}"/>
    <cellStyle name="Notas 8 5 3 2 2" xfId="12020" xr:uid="{D98B9118-B7A1-45E2-A286-DD958551DF96}"/>
    <cellStyle name="Notas 8 5 3 2 2 2" xfId="27128" xr:uid="{6C352C93-C3C4-4902-A7DF-15DFA2366C0D}"/>
    <cellStyle name="Notas 8 5 3 2 3" xfId="7252" xr:uid="{9646BEFF-7879-4089-901F-5076F536D35D}"/>
    <cellStyle name="Notas 8 5 3 2 3 2" xfId="22360" xr:uid="{81425967-80E9-49EA-B206-B5D327B8F8E7}"/>
    <cellStyle name="Notas 8 5 3 2 4" xfId="20817" xr:uid="{43636F86-F2BB-4A8F-A7E9-E7AF7268C57F}"/>
    <cellStyle name="Notas 8 5 3 3" xfId="9454" xr:uid="{7A3BC628-111B-4F18-8C57-1924A82B9D56}"/>
    <cellStyle name="Notas 8 5 3 3 2" xfId="24562" xr:uid="{A0108EF8-1784-49D5-98DD-873B2457BDE1}"/>
    <cellStyle name="Notas 8 5 3 4" xfId="7272" xr:uid="{312C900E-66A8-439F-BB5A-F39C04ECD60F}"/>
    <cellStyle name="Notas 8 5 3 4 2" xfId="22380" xr:uid="{8A5D0307-F434-40C6-868C-A41412DC404F}"/>
    <cellStyle name="Notas 8 5 3 5" xfId="18180" xr:uid="{36A496A1-4C54-4C18-B8B6-D2C33F4BD780}"/>
    <cellStyle name="Notas 8 5 4" xfId="3398" xr:uid="{A8DAA389-FBEC-4187-B115-04C850AFD3D9}"/>
    <cellStyle name="Notas 8 5 4 2" xfId="6035" xr:uid="{552E70E5-9903-4587-9C58-C91AEBAD26D4}"/>
    <cellStyle name="Notas 8 5 4 2 2" xfId="12346" xr:uid="{D5E53CD9-A15C-45D4-8185-EEF3C58E8EC2}"/>
    <cellStyle name="Notas 8 5 4 2 2 2" xfId="27454" xr:uid="{8F2800F0-FF29-4CC1-B616-E0853B77ED39}"/>
    <cellStyle name="Notas 8 5 4 2 3" xfId="15296" xr:uid="{68806B76-54E6-4478-A8DF-232542B83F0D}"/>
    <cellStyle name="Notas 8 5 4 2 3 2" xfId="30404" xr:uid="{6BD42C07-B009-4A75-A827-37DBA3D83CEF}"/>
    <cellStyle name="Notas 8 5 4 2 4" xfId="21143" xr:uid="{8ACFBE2E-ACEF-4C64-8667-540AFF4FE7ED}"/>
    <cellStyle name="Notas 8 5 4 3" xfId="9780" xr:uid="{55DF6E71-29E4-45FC-A2FE-7B415AD99018}"/>
    <cellStyle name="Notas 8 5 4 3 2" xfId="24888" xr:uid="{A6DDDF25-6E10-417A-A2CC-121FCDC2972D}"/>
    <cellStyle name="Notas 8 5 4 4" xfId="13945" xr:uid="{6C662604-F71A-4343-A9E8-4B24F5AB02E8}"/>
    <cellStyle name="Notas 8 5 4 4 2" xfId="29053" xr:uid="{AD8DE129-0574-4681-92E7-4BDF9ACD7A2D}"/>
    <cellStyle name="Notas 8 5 4 5" xfId="18506" xr:uid="{569CE9DB-AC13-460C-BAF5-53A0EE40AA02}"/>
    <cellStyle name="Notas 8 5 5" xfId="3704" xr:uid="{2EF3EEF9-6C48-4FBA-975F-5F352432289E}"/>
    <cellStyle name="Notas 8 5 5 2" xfId="6341" xr:uid="{A44DC9AC-ADD8-432C-84E1-59CD32E18D1F}"/>
    <cellStyle name="Notas 8 5 5 2 2" xfId="12652" xr:uid="{20F95ED7-EC14-4BF2-9E21-9937AE818475}"/>
    <cellStyle name="Notas 8 5 5 2 2 2" xfId="27760" xr:uid="{DA55099C-06FF-47E6-9227-ACE0A6E4F99A}"/>
    <cellStyle name="Notas 8 5 5 2 3" xfId="7167" xr:uid="{13F32D2C-31B9-4FAC-A8DF-42A2A3EF2AC2}"/>
    <cellStyle name="Notas 8 5 5 2 3 2" xfId="22275" xr:uid="{8C66832B-3B44-4D1F-91DE-3017E46AD209}"/>
    <cellStyle name="Notas 8 5 5 2 4" xfId="21449" xr:uid="{C584B340-B48C-4D3F-BE43-3AD9F05EBCD6}"/>
    <cellStyle name="Notas 8 5 5 3" xfId="10086" xr:uid="{682A8B1C-7C4F-4F95-BC88-04BF2EEB41D4}"/>
    <cellStyle name="Notas 8 5 5 3 2" xfId="25194" xr:uid="{7F7CAA20-CD86-4FF7-8AF6-BD7830FBB416}"/>
    <cellStyle name="Notas 8 5 5 4" xfId="7146" xr:uid="{5B59B7D1-F2FB-440F-8D4E-DC6EE342744C}"/>
    <cellStyle name="Notas 8 5 5 4 2" xfId="22254" xr:uid="{50AC7080-8CF4-44BA-804A-EAB8B2C2380A}"/>
    <cellStyle name="Notas 8 5 5 5" xfId="18812" xr:uid="{F1F29E79-953E-47DD-94A8-1FFCD28AE03D}"/>
    <cellStyle name="Notas 8 5 6" xfId="4079" xr:uid="{51BDA42D-6F44-4EE8-993E-00AB0E517DBB}"/>
    <cellStyle name="Notas 8 5 6 2" xfId="6716" xr:uid="{2B58E404-34BD-48A3-BCAB-2CF4B2036304}"/>
    <cellStyle name="Notas 8 5 6 2 2" xfId="13027" xr:uid="{57EF5B7B-621E-4034-98D6-0EC3C057EC79}"/>
    <cellStyle name="Notas 8 5 6 2 2 2" xfId="28135" xr:uid="{718D75E3-4842-46DE-A2C4-C5D7916C5249}"/>
    <cellStyle name="Notas 8 5 6 2 3" xfId="16703" xr:uid="{2B89B0B0-8E0C-4758-B8F1-E924CE4DE61F}"/>
    <cellStyle name="Notas 8 5 6 2 3 2" xfId="31811" xr:uid="{A79C381A-99A8-4EF8-8ADF-28EACBE803D8}"/>
    <cellStyle name="Notas 8 5 6 2 4" xfId="21824" xr:uid="{0E5167F7-636F-4C53-A2A1-F57363BF0E77}"/>
    <cellStyle name="Notas 8 5 6 3" xfId="10461" xr:uid="{8D5DEDFD-21DB-4D8B-B879-3D43DD8670BD}"/>
    <cellStyle name="Notas 8 5 6 3 2" xfId="25569" xr:uid="{D8932719-21CA-4416-905C-F0B6CDF595E4}"/>
    <cellStyle name="Notas 8 5 6 4" xfId="15738" xr:uid="{4C7D3C26-BC8F-461F-BDC1-9C42AB9A1FE5}"/>
    <cellStyle name="Notas 8 5 6 4 2" xfId="30846" xr:uid="{FF79DCFC-E366-4A13-B306-8051105D70FF}"/>
    <cellStyle name="Notas 8 5 6 5" xfId="19187" xr:uid="{B727B7C3-A1D7-4D73-9014-3A3B900F4610}"/>
    <cellStyle name="Notas 8 5 7" xfId="4361" xr:uid="{F2B2F32D-135F-49B8-8DA5-E223F693FAC6}"/>
    <cellStyle name="Notas 8 5 7 2" xfId="6998" xr:uid="{E3A83D5E-EAF0-4646-B3B4-62353F650761}"/>
    <cellStyle name="Notas 8 5 7 2 2" xfId="13309" xr:uid="{2BF132D5-68A3-465A-B626-D5F88C518987}"/>
    <cellStyle name="Notas 8 5 7 2 2 2" xfId="28417" xr:uid="{E9C4D856-6475-4819-BA33-F02C0E8D1A91}"/>
    <cellStyle name="Notas 8 5 7 2 3" xfId="16973" xr:uid="{0134A763-B18A-42F9-B0D8-D01041D5886A}"/>
    <cellStyle name="Notas 8 5 7 2 3 2" xfId="32081" xr:uid="{0F1894BB-61A0-4127-9122-CE348E96272C}"/>
    <cellStyle name="Notas 8 5 7 2 4" xfId="22106" xr:uid="{2CF16002-5B24-4CB0-BC1F-E945702E96AA}"/>
    <cellStyle name="Notas 8 5 7 3" xfId="10743" xr:uid="{E063F8B6-AA6C-4F48-B534-06BE77B79657}"/>
    <cellStyle name="Notas 8 5 7 3 2" xfId="25851" xr:uid="{05601BBC-3B5E-47CB-90FD-341E175429DC}"/>
    <cellStyle name="Notas 8 5 7 4" xfId="15759" xr:uid="{E276AA28-0418-498D-A095-4258EFD457CE}"/>
    <cellStyle name="Notas 8 5 7 4 2" xfId="30867" xr:uid="{C868CE79-26F5-4DC2-A179-33A8E70F61FB}"/>
    <cellStyle name="Notas 8 5 7 5" xfId="19469" xr:uid="{DBF2E556-0F21-43DD-AD97-7C49B0E6833F}"/>
    <cellStyle name="Notas 8 5 8" xfId="4644" xr:uid="{AF913B3A-95C6-4590-9EC8-A57435549AD1}"/>
    <cellStyle name="Notas 8 5 8 2" xfId="11026" xr:uid="{EB26339E-0702-4E22-9B3D-D73ACADCE74F}"/>
    <cellStyle name="Notas 8 5 8 2 2" xfId="26134" xr:uid="{B95C5FEE-8EC5-4A7C-AC97-EA3DC8279B9C}"/>
    <cellStyle name="Notas 8 5 8 3" xfId="16540" xr:uid="{8533483B-EEC4-4662-8D30-86E95306FC71}"/>
    <cellStyle name="Notas 8 5 8 3 2" xfId="31648" xr:uid="{28367FA5-0305-4B49-9F6A-10C62DF55CD9}"/>
    <cellStyle name="Notas 8 5 8 4" xfId="19752" xr:uid="{B65E8BE8-E033-474D-B7C4-CC2DC6596DCC}"/>
    <cellStyle name="Notas 8 5 9" xfId="8505" xr:uid="{5E1A5FB8-6986-436A-B9F4-FDA1730AB7C0}"/>
    <cellStyle name="Notas 8 5 9 2" xfId="23613" xr:uid="{7548F3B2-0E69-42C0-A503-F0168E48868E}"/>
    <cellStyle name="Notas 9" xfId="1471" xr:uid="{00000000-0005-0000-0000-0000C3050000}"/>
    <cellStyle name="Notas 9 10" xfId="1472" xr:uid="{00000000-0005-0000-0000-0000C4050000}"/>
    <cellStyle name="Notas 9 11" xfId="1473" xr:uid="{00000000-0005-0000-0000-0000C5050000}"/>
    <cellStyle name="Notas 9 12" xfId="1474" xr:uid="{00000000-0005-0000-0000-0000C6050000}"/>
    <cellStyle name="Notas 9 13" xfId="1475" xr:uid="{00000000-0005-0000-0000-0000C7050000}"/>
    <cellStyle name="Notas 9 14" xfId="1476" xr:uid="{00000000-0005-0000-0000-0000C8050000}"/>
    <cellStyle name="Notas 9 15" xfId="1477" xr:uid="{00000000-0005-0000-0000-0000C9050000}"/>
    <cellStyle name="Notas 9 16" xfId="1478" xr:uid="{00000000-0005-0000-0000-0000CA050000}"/>
    <cellStyle name="Notas 9 17" xfId="1479" xr:uid="{00000000-0005-0000-0000-0000CB050000}"/>
    <cellStyle name="Notas 9 18" xfId="1480" xr:uid="{00000000-0005-0000-0000-0000CC050000}"/>
    <cellStyle name="Notas 9 19" xfId="1481" xr:uid="{00000000-0005-0000-0000-0000CD050000}"/>
    <cellStyle name="Notas 9 2" xfId="1482" xr:uid="{00000000-0005-0000-0000-0000CE050000}"/>
    <cellStyle name="Notas 9 20" xfId="1483" xr:uid="{00000000-0005-0000-0000-0000CF050000}"/>
    <cellStyle name="Notas 9 21" xfId="1484" xr:uid="{00000000-0005-0000-0000-0000D0050000}"/>
    <cellStyle name="Notas 9 22" xfId="1485" xr:uid="{00000000-0005-0000-0000-0000D1050000}"/>
    <cellStyle name="Notas 9 23" xfId="1926" xr:uid="{65291A15-2CF1-4218-AA7F-A248F45EB248}"/>
    <cellStyle name="Notas 9 23 10" xfId="14348" xr:uid="{909D9B57-ADB7-45FE-B949-E9F8F694EE15}"/>
    <cellStyle name="Notas 9 23 10 2" xfId="29456" xr:uid="{46E58087-9CD3-4276-82AC-EE63F332E009}"/>
    <cellStyle name="Notas 9 23 11" xfId="15305" xr:uid="{9AEA84E2-DA42-4161-A346-433835BED84D}"/>
    <cellStyle name="Notas 9 23 11 2" xfId="30413" xr:uid="{8E8CBADF-325B-4757-97C6-2D213C31585D}"/>
    <cellStyle name="Notas 9 23 12" xfId="17151" xr:uid="{1D6FB6B4-E653-4B6B-BB6A-BFED69CB2875}"/>
    <cellStyle name="Notas 9 23 2" xfId="2486" xr:uid="{5EC4556F-99D4-4052-8F1A-4E6946C9BA38}"/>
    <cellStyle name="Notas 9 23 2 2" xfId="5123" xr:uid="{D1CA0A79-6FB5-4210-86F5-E2E6FD5CACBE}"/>
    <cellStyle name="Notas 9 23 2 2 2" xfId="11487" xr:uid="{A7200F92-34F2-484C-A3F3-3AF6D697A12C}"/>
    <cellStyle name="Notas 9 23 2 2 2 2" xfId="26595" xr:uid="{902D6BBC-3143-4234-A533-494BAE06686B}"/>
    <cellStyle name="Notas 9 23 2 2 3" xfId="7558" xr:uid="{6AAF6F5E-2EE0-44C5-9A84-1777F9721E1C}"/>
    <cellStyle name="Notas 9 23 2 2 3 2" xfId="22666" xr:uid="{0C44DA04-AF90-4DB3-B666-C0F870AF778F}"/>
    <cellStyle name="Notas 9 23 2 2 4" xfId="20231" xr:uid="{0B033A8C-D62B-4C87-A0A7-CCB5208CBFE0}"/>
    <cellStyle name="Notas 9 23 2 3" xfId="8953" xr:uid="{2965A2BC-5E21-4E93-BC6C-927D7C6DE5AD}"/>
    <cellStyle name="Notas 9 23 2 3 2" xfId="24061" xr:uid="{70391DC2-4015-421B-9D39-233267AD6F88}"/>
    <cellStyle name="Notas 9 23 3" xfId="2702" xr:uid="{E3A9F075-9DF6-45F8-B7D7-65BBB9AA8601}"/>
    <cellStyle name="Notas 9 23 3 2" xfId="5339" xr:uid="{EF3EB095-6F66-4418-885F-53395D815BFA}"/>
    <cellStyle name="Notas 9 23 3 2 2" xfId="15219" xr:uid="{0CEDF3D3-A8E5-472A-89B3-339BA6226F66}"/>
    <cellStyle name="Notas 9 23 3 2 2 2" xfId="30327" xr:uid="{9551607A-0C78-4E00-A4EB-2C6B66ECD0E0}"/>
    <cellStyle name="Notas 9 23 3 2 3" xfId="20447" xr:uid="{BDB13FB4-2F9F-48A5-8F81-1C99BA9F83F5}"/>
    <cellStyle name="Notas 9 23 3 3" xfId="8076" xr:uid="{D1D4230D-9380-4727-BD8A-B213F39BDBB7}"/>
    <cellStyle name="Notas 9 23 3 3 2" xfId="23184" xr:uid="{B4A0B25B-D846-4008-842C-5B5F90C1C1CA}"/>
    <cellStyle name="Notas 9 23 3 4" xfId="17810" xr:uid="{1B6137E7-B183-441C-9BFD-214D8CC77C87}"/>
    <cellStyle name="Notas 9 23 4" xfId="3005" xr:uid="{4853BC1A-72D4-4D93-A497-C0B14EDCE577}"/>
    <cellStyle name="Notas 9 23 4 2" xfId="5642" xr:uid="{79DA110E-C197-44B3-BB19-C758A5D91FD8}"/>
    <cellStyle name="Notas 9 23 4 2 2" xfId="11953" xr:uid="{BF02266F-FAE8-4910-B36B-B6CE9E93DA67}"/>
    <cellStyle name="Notas 9 23 4 2 2 2" xfId="27061" xr:uid="{43C5CD39-F272-4B3E-849D-ED8437D3967F}"/>
    <cellStyle name="Notas 9 23 4 2 3" xfId="15233" xr:uid="{3FD7FCA8-65C7-4BDD-B2E8-09076CBFC922}"/>
    <cellStyle name="Notas 9 23 4 2 3 2" xfId="30341" xr:uid="{3F420BEB-9A29-4542-AB9F-8B0B57E99930}"/>
    <cellStyle name="Notas 9 23 4 2 4" xfId="20750" xr:uid="{65194A04-4BF3-4846-B1E4-4DFC77AFC33A}"/>
    <cellStyle name="Notas 9 23 4 3" xfId="9387" xr:uid="{EC4453BE-8DA1-4440-8E31-41E3A83EEB53}"/>
    <cellStyle name="Notas 9 23 4 3 2" xfId="24495" xr:uid="{BB9BDC6B-9A28-40CD-B854-CC83EB1AB474}"/>
    <cellStyle name="Notas 9 23 4 4" xfId="14572" xr:uid="{F5F0EA33-D385-4189-A97D-F0444838314E}"/>
    <cellStyle name="Notas 9 23 4 4 2" xfId="29680" xr:uid="{98017A64-49DD-4748-8599-5C094BFEAA68}"/>
    <cellStyle name="Notas 9 23 4 5" xfId="18113" xr:uid="{29A67C78-D90B-479E-B950-3A0B2FAC7531}"/>
    <cellStyle name="Notas 9 23 5" xfId="3331" xr:uid="{128C8BFE-1907-4CD0-A407-D58742F030BD}"/>
    <cellStyle name="Notas 9 23 5 2" xfId="5968" xr:uid="{853CAAB5-C13A-40B8-89B5-1AB753D6CFEE}"/>
    <cellStyle name="Notas 9 23 5 2 2" xfId="12279" xr:uid="{4908FAD6-ED76-41A2-BFA9-19312F121514}"/>
    <cellStyle name="Notas 9 23 5 2 2 2" xfId="27387" xr:uid="{F604DC3B-A800-4129-BBAF-5EAF41E0EAB9}"/>
    <cellStyle name="Notas 9 23 5 2 3" xfId="8134" xr:uid="{0E1C3420-1CE0-4552-AEDF-73DA320F820F}"/>
    <cellStyle name="Notas 9 23 5 2 3 2" xfId="23242" xr:uid="{DC62F698-6A79-4E18-97FB-441B50CA130A}"/>
    <cellStyle name="Notas 9 23 5 2 4" xfId="21076" xr:uid="{F4950D6E-22EE-491C-8888-99B21E23FECF}"/>
    <cellStyle name="Notas 9 23 5 3" xfId="9713" xr:uid="{45A3F3D5-D9B5-46F8-A334-47512F2BA523}"/>
    <cellStyle name="Notas 9 23 5 3 2" xfId="24821" xr:uid="{CEF1A974-B584-4DD1-AEA3-A4DE21162F05}"/>
    <cellStyle name="Notas 9 23 5 4" xfId="16243" xr:uid="{F8DE22FD-5FD4-4744-9FA4-66D5932FE25E}"/>
    <cellStyle name="Notas 9 23 5 4 2" xfId="31351" xr:uid="{DCC03782-7558-408A-A29E-1D01B9694EF8}"/>
    <cellStyle name="Notas 9 23 5 5" xfId="18439" xr:uid="{E2F66024-091A-456B-A467-6D9B3CFD1051}"/>
    <cellStyle name="Notas 9 23 6" xfId="3637" xr:uid="{91575397-14D2-42D1-874A-7631539F4D5E}"/>
    <cellStyle name="Notas 9 23 6 2" xfId="6274" xr:uid="{5DEE5B6E-153F-4863-B07E-FBAE33DAF84E}"/>
    <cellStyle name="Notas 9 23 6 2 2" xfId="12585" xr:uid="{83C57D19-9F4F-42FE-99AA-3315C3194B69}"/>
    <cellStyle name="Notas 9 23 6 2 2 2" xfId="27693" xr:uid="{F7209797-955C-4492-815A-4E15FF8DD946}"/>
    <cellStyle name="Notas 9 23 6 2 3" xfId="16435" xr:uid="{6066E711-A67F-4927-BA8F-F647FDE3FFF5}"/>
    <cellStyle name="Notas 9 23 6 2 3 2" xfId="31543" xr:uid="{F93C46CB-E4AF-42A8-8AC5-CDE9651CFFB4}"/>
    <cellStyle name="Notas 9 23 6 2 4" xfId="21382" xr:uid="{B2863065-02C7-4D4E-8882-93807A2C3338}"/>
    <cellStyle name="Notas 9 23 6 3" xfId="10019" xr:uid="{E88DB073-A36E-435D-959F-7C2A0F9A6AA0}"/>
    <cellStyle name="Notas 9 23 6 3 2" xfId="25127" xr:uid="{BC61C9AC-EBFF-4341-A74C-29B7822B99DC}"/>
    <cellStyle name="Notas 9 23 6 4" xfId="16310" xr:uid="{F3FD76AE-DEF4-4B71-B8F3-AA739A707BC2}"/>
    <cellStyle name="Notas 9 23 6 4 2" xfId="31418" xr:uid="{B761481A-472B-45C7-9629-E584E776115C}"/>
    <cellStyle name="Notas 9 23 6 5" xfId="18745" xr:uid="{29776F33-B017-4AC0-9A71-E6DCC8BC23CA}"/>
    <cellStyle name="Notas 9 23 7" xfId="3998" xr:uid="{07D80A83-465C-4E2A-8FE2-340B5F05BE7B}"/>
    <cellStyle name="Notas 9 23 7 2" xfId="6635" xr:uid="{F3010DAE-DF29-4109-BC17-8895414A0C72}"/>
    <cellStyle name="Notas 9 23 7 2 2" xfId="12946" xr:uid="{3F6E65EC-0CAA-4946-9FB5-9B9916CB8FC4}"/>
    <cellStyle name="Notas 9 23 7 2 2 2" xfId="28054" xr:uid="{B003B5D6-C041-4572-86B8-A009226FCE21}"/>
    <cellStyle name="Notas 9 23 7 2 3" xfId="16636" xr:uid="{52F10505-C3B9-4E14-94BA-ED740CB7C5E2}"/>
    <cellStyle name="Notas 9 23 7 2 3 2" xfId="31744" xr:uid="{25AADA2D-0807-4217-9DE5-B18588107225}"/>
    <cellStyle name="Notas 9 23 7 2 4" xfId="21743" xr:uid="{4B6C3CB6-FDDF-46BE-9C4F-04C6A1782242}"/>
    <cellStyle name="Notas 9 23 7 3" xfId="10380" xr:uid="{1EA68266-AF71-4E03-BEF9-54E668E94B1F}"/>
    <cellStyle name="Notas 9 23 7 3 2" xfId="25488" xr:uid="{C14ACBBF-953D-4B83-B6B3-96B7A56D13F3}"/>
    <cellStyle name="Notas 9 23 7 4" xfId="7257" xr:uid="{70AF26A9-3C6E-4A6F-9DFD-AE2DE9DE2EB7}"/>
    <cellStyle name="Notas 9 23 7 4 2" xfId="22365" xr:uid="{D9E48454-956E-48F6-B0C3-C49ABF891305}"/>
    <cellStyle name="Notas 9 23 7 5" xfId="19106" xr:uid="{89FE4312-9877-4E4E-8A23-D60B3785D261}"/>
    <cellStyle name="Notas 9 23 8" xfId="4563" xr:uid="{3E5E5604-F8EC-4242-85F2-B1E1B274534E}"/>
    <cellStyle name="Notas 9 23 8 2" xfId="10945" xr:uid="{05D62E25-38C2-4395-AC18-67E5FD70BF69}"/>
    <cellStyle name="Notas 9 23 8 2 2" xfId="26053" xr:uid="{B5639DB3-9C09-47F1-A7EC-E797B8B72242}"/>
    <cellStyle name="Notas 9 23 8 3" xfId="16266" xr:uid="{B676902C-248B-4D27-BDC5-DD4BE4CA2D7A}"/>
    <cellStyle name="Notas 9 23 8 3 2" xfId="31374" xr:uid="{0781ECE4-C6FE-4F0F-9672-130D76AA4877}"/>
    <cellStyle name="Notas 9 23 8 4" xfId="19671" xr:uid="{5247598C-4FCA-4D62-A7A8-57FC4BE8BD13}"/>
    <cellStyle name="Notas 9 23 9" xfId="8427" xr:uid="{406A069A-590A-4D6D-8A94-EFF421B352DA}"/>
    <cellStyle name="Notas 9 23 9 2" xfId="23535" xr:uid="{6984EE9B-5051-4529-B645-E58766F19CCC}"/>
    <cellStyle name="Notas 9 24" xfId="1927" xr:uid="{0E2BFD8C-DDDC-4B9F-9FB6-AEEB66ACE9B4}"/>
    <cellStyle name="Notas 9 24 10" xfId="8428" xr:uid="{BD224B83-78D8-4674-9949-7500F6E36926}"/>
    <cellStyle name="Notas 9 24 10 2" xfId="23536" xr:uid="{4F2A4648-8167-4732-9FF0-93CF21E1ADA3}"/>
    <cellStyle name="Notas 9 24 11" xfId="14641" xr:uid="{1DDCFD90-3B3E-49F6-BDCB-52DF1965AD80}"/>
    <cellStyle name="Notas 9 24 11 2" xfId="29749" xr:uid="{764D5058-D528-416F-912B-523FBE7B512C}"/>
    <cellStyle name="Notas 9 24 12" xfId="16471" xr:uid="{1FA560BA-35B5-4F36-A185-1267E1F569D8}"/>
    <cellStyle name="Notas 9 24 12 2" xfId="31579" xr:uid="{66A5C661-DC85-4430-BADA-09CBA1F948BC}"/>
    <cellStyle name="Notas 9 24 13" xfId="17152" xr:uid="{CE764E42-85BB-403C-8118-AD6344CCB369}"/>
    <cellStyle name="Notas 9 24 2" xfId="2487" xr:uid="{F786F560-53F0-43C9-A589-CF4CE56BB49B}"/>
    <cellStyle name="Notas 9 24 2 2" xfId="5124" xr:uid="{2E029541-0B7C-4DAA-AFF3-B5289E3DA1B2}"/>
    <cellStyle name="Notas 9 24 2 2 2" xfId="11488" xr:uid="{5179A7D0-F081-44EE-B7E6-D0187A1AAD13}"/>
    <cellStyle name="Notas 9 24 2 2 2 2" xfId="26596" xr:uid="{BA727549-19F6-47C8-AE98-D766A0D00AA4}"/>
    <cellStyle name="Notas 9 24 2 2 3" xfId="7150" xr:uid="{56A533EA-6638-4741-829B-F7D89D65CFF1}"/>
    <cellStyle name="Notas 9 24 2 2 3 2" xfId="22258" xr:uid="{6ED69FDE-5594-4067-90D1-9C37FC7FBF2D}"/>
    <cellStyle name="Notas 9 24 2 2 4" xfId="20232" xr:uid="{0131F61B-1838-419D-ACD9-10F36A183268}"/>
    <cellStyle name="Notas 9 24 2 3" xfId="8954" xr:uid="{36595F70-E2CA-49D6-B36F-FF38BC9B34D3}"/>
    <cellStyle name="Notas 9 24 2 3 2" xfId="24062" xr:uid="{D5EEAFBF-D35C-4B68-AB99-522569B804EB}"/>
    <cellStyle name="Notas 9 24 2 4" xfId="15949" xr:uid="{E6E2C7F5-AB61-4ABE-B917-2C6EC2CFDC80}"/>
    <cellStyle name="Notas 9 24 2 4 2" xfId="31057" xr:uid="{C169F8C2-D87C-4BDD-BEFE-326C2E5C44F7}"/>
    <cellStyle name="Notas 9 24 2 5" xfId="15416" xr:uid="{ED92EC35-E871-4141-8723-E686ECADFF09}"/>
    <cellStyle name="Notas 9 24 2 5 2" xfId="30524" xr:uid="{243C0428-C416-4F43-87BE-88102A48B4BD}"/>
    <cellStyle name="Notas 9 24 2 6" xfId="17642" xr:uid="{44BB0AE4-C663-402C-B67F-FC4F9E3CB5EE}"/>
    <cellStyle name="Notas 9 24 3" xfId="2703" xr:uid="{1F86A9D4-1529-4083-B8D7-E695C22DEBDA}"/>
    <cellStyle name="Notas 9 24 3 2" xfId="5340" xr:uid="{D6808A68-71D7-4088-9770-EDCC390D0349}"/>
    <cellStyle name="Notas 9 24 3 2 2" xfId="7126" xr:uid="{E111FD90-A1A5-412C-9918-98AB794009A1}"/>
    <cellStyle name="Notas 9 24 3 2 2 2" xfId="22234" xr:uid="{B0B2E76D-39BE-4D55-B03F-B0E99C083631}"/>
    <cellStyle name="Notas 9 24 3 2 3" xfId="20448" xr:uid="{F3B1EEB7-C707-42B3-80B7-49E79FE20194}"/>
    <cellStyle name="Notas 9 24 3 3" xfId="14191" xr:uid="{E10EF9D8-F7E2-4FBA-A950-59DB331F07D4}"/>
    <cellStyle name="Notas 9 24 3 3 2" xfId="29299" xr:uid="{8E54DF43-0BBE-4053-ADA1-8A717BB2FF4C}"/>
    <cellStyle name="Notas 9 24 3 4" xfId="17811" xr:uid="{7AF3D0EA-AB1D-40A8-B683-F7A35A7C7B1F}"/>
    <cellStyle name="Notas 9 24 4" xfId="3006" xr:uid="{E655530B-B90F-456B-BD43-04BDBFD272A6}"/>
    <cellStyle name="Notas 9 24 4 2" xfId="5643" xr:uid="{B7A4A6BE-8494-4917-978F-7D72A887C38C}"/>
    <cellStyle name="Notas 9 24 4 2 2" xfId="11954" xr:uid="{7FE49882-EF93-4AEF-A6B8-195DA2FCD0DD}"/>
    <cellStyle name="Notas 9 24 4 2 2 2" xfId="27062" xr:uid="{CA27F682-B449-44D7-9C4D-516BE19E1611}"/>
    <cellStyle name="Notas 9 24 4 2 3" xfId="7639" xr:uid="{B26DD923-8AA3-4EA5-9E3C-AFE8A8BE3DD7}"/>
    <cellStyle name="Notas 9 24 4 2 3 2" xfId="22747" xr:uid="{507C9433-237A-491F-9D2D-F253784B641C}"/>
    <cellStyle name="Notas 9 24 4 2 4" xfId="20751" xr:uid="{33EC7CEA-F92E-49CD-8EE4-70CD3841067E}"/>
    <cellStyle name="Notas 9 24 4 3" xfId="9388" xr:uid="{C49E5B42-E1D1-433B-9688-7CB4F82F9575}"/>
    <cellStyle name="Notas 9 24 4 3 2" xfId="24496" xr:uid="{0CF3D365-BFDC-44B9-98F7-E11734579805}"/>
    <cellStyle name="Notas 9 24 4 4" xfId="14207" xr:uid="{B9BE18D3-733B-4753-A6D3-22430EDD6B96}"/>
    <cellStyle name="Notas 9 24 4 4 2" xfId="29315" xr:uid="{7C894C8B-98A7-49FB-A43E-82724942FB59}"/>
    <cellStyle name="Notas 9 24 4 5" xfId="18114" xr:uid="{CAC8629F-1A2A-4AA8-B23F-1619E8B61D58}"/>
    <cellStyle name="Notas 9 24 5" xfId="3332" xr:uid="{1D460D9E-48C3-4791-BACA-2782EBD66362}"/>
    <cellStyle name="Notas 9 24 5 2" xfId="5969" xr:uid="{919C194B-85FC-4D59-B200-AFFD41B28443}"/>
    <cellStyle name="Notas 9 24 5 2 2" xfId="12280" xr:uid="{89CF044C-DA02-4CDC-9053-E31714D6EAFA}"/>
    <cellStyle name="Notas 9 24 5 2 2 2" xfId="27388" xr:uid="{15A8F93D-2D69-4348-A677-98042ACB89A8}"/>
    <cellStyle name="Notas 9 24 5 2 3" xfId="15797" xr:uid="{3963D364-4B69-4163-8BCE-2E8E4C0C36FC}"/>
    <cellStyle name="Notas 9 24 5 2 3 2" xfId="30905" xr:uid="{BAFDF90E-F38D-4066-9FDB-FDAF952846A9}"/>
    <cellStyle name="Notas 9 24 5 2 4" xfId="21077" xr:uid="{8ED346BD-6D7A-4791-BC4B-660515B9303E}"/>
    <cellStyle name="Notas 9 24 5 3" xfId="9714" xr:uid="{919EF9A5-4C2D-422E-B1E0-90C44B6AA2E9}"/>
    <cellStyle name="Notas 9 24 5 3 2" xfId="24822" xr:uid="{CF3A60FB-C75F-46C8-88BF-ACD8C0C3C56C}"/>
    <cellStyle name="Notas 9 24 5 4" xfId="7543" xr:uid="{50ABE78C-8357-425C-AC84-93EDF06E5A16}"/>
    <cellStyle name="Notas 9 24 5 4 2" xfId="22651" xr:uid="{9BDD3C7B-F375-4CFA-ABB5-6FBB2EB71331}"/>
    <cellStyle name="Notas 9 24 5 5" xfId="18440" xr:uid="{DE9FDC1F-6070-4C67-A86D-E40DA5BE752B}"/>
    <cellStyle name="Notas 9 24 6" xfId="3638" xr:uid="{A92FD3C7-2B6E-44C6-84DC-46F101D7796D}"/>
    <cellStyle name="Notas 9 24 6 2" xfId="6275" xr:uid="{3B687A54-21C7-479C-AA51-419687A2F0C7}"/>
    <cellStyle name="Notas 9 24 6 2 2" xfId="12586" xr:uid="{F5A0E42F-9DED-464E-B121-B9E8743C9640}"/>
    <cellStyle name="Notas 9 24 6 2 2 2" xfId="27694" xr:uid="{3ED07B76-EDAC-402E-82FE-9764C280E226}"/>
    <cellStyle name="Notas 9 24 6 2 3" xfId="7148" xr:uid="{FA5ACD07-46B4-415C-AFF5-D46A0A06B932}"/>
    <cellStyle name="Notas 9 24 6 2 3 2" xfId="22256" xr:uid="{D89C5368-2755-4826-8592-0E47C7102CB6}"/>
    <cellStyle name="Notas 9 24 6 2 4" xfId="21383" xr:uid="{91CE347F-6D08-458F-931B-D74E5420D002}"/>
    <cellStyle name="Notas 9 24 6 3" xfId="10020" xr:uid="{C40FB8D8-287E-4A32-A757-F62F3ADA83FF}"/>
    <cellStyle name="Notas 9 24 6 3 2" xfId="25128" xr:uid="{EA905D52-C068-47D3-8804-EEE2222C681E}"/>
    <cellStyle name="Notas 9 24 6 4" xfId="13452" xr:uid="{AB0927D3-25B2-45B2-95D3-BECDB9E0AC46}"/>
    <cellStyle name="Notas 9 24 6 4 2" xfId="28560" xr:uid="{3EF558DD-0806-4E79-B36A-382C1558FFB0}"/>
    <cellStyle name="Notas 9 24 6 5" xfId="18746" xr:uid="{64951E45-EE1A-4807-A59B-91B5D2D6FE61}"/>
    <cellStyle name="Notas 9 24 7" xfId="3999" xr:uid="{3244A388-65D5-4493-BC4E-94DFD6C06F84}"/>
    <cellStyle name="Notas 9 24 7 2" xfId="6636" xr:uid="{3C0D50C4-25CB-47C9-A49B-9A1DCA13033C}"/>
    <cellStyle name="Notas 9 24 7 2 2" xfId="12947" xr:uid="{82CB88B0-25AD-4718-A6D7-F603266C8988}"/>
    <cellStyle name="Notas 9 24 7 2 2 2" xfId="28055" xr:uid="{06B62F4B-1BAB-4668-9249-6DC096C75EDA}"/>
    <cellStyle name="Notas 9 24 7 2 3" xfId="16637" xr:uid="{96773F01-C8B7-4738-8563-9B265BEA26DD}"/>
    <cellStyle name="Notas 9 24 7 2 3 2" xfId="31745" xr:uid="{AD107E66-F85C-4DF1-8BAA-10FBCDED798B}"/>
    <cellStyle name="Notas 9 24 7 2 4" xfId="21744" xr:uid="{40C4D39F-925B-43C0-9AEF-FA352E959015}"/>
    <cellStyle name="Notas 9 24 7 3" xfId="10381" xr:uid="{B568EB55-AF22-4DA3-802C-12E2B0E99247}"/>
    <cellStyle name="Notas 9 24 7 3 2" xfId="25489" xr:uid="{7E0388BF-15B3-4111-8CB9-28DAA95BDEE0}"/>
    <cellStyle name="Notas 9 24 7 4" xfId="15334" xr:uid="{5ED1E180-F239-4C2E-83BA-18113A615873}"/>
    <cellStyle name="Notas 9 24 7 4 2" xfId="30442" xr:uid="{2C07B28E-352A-408A-A068-C83F9DCA2446}"/>
    <cellStyle name="Notas 9 24 7 5" xfId="19107" xr:uid="{A419E7BD-F88D-4565-9236-02B9D1048151}"/>
    <cellStyle name="Notas 9 24 8" xfId="4312" xr:uid="{F8121870-32AD-4471-8BA8-72ADC6A12307}"/>
    <cellStyle name="Notas 9 24 8 2" xfId="6949" xr:uid="{8B54C9AC-83D5-4E3F-877B-7522978CF7B1}"/>
    <cellStyle name="Notas 9 24 8 2 2" xfId="13260" xr:uid="{1A0AF2F1-6E56-4A6F-8B39-41C59824D383}"/>
    <cellStyle name="Notas 9 24 8 2 2 2" xfId="28368" xr:uid="{A17A4957-CB6D-4854-B394-0719BA121A0F}"/>
    <cellStyle name="Notas 9 24 8 2 3" xfId="16924" xr:uid="{54909AA5-F23A-42B9-ACB7-F7670B916EE1}"/>
    <cellStyle name="Notas 9 24 8 2 3 2" xfId="32032" xr:uid="{418FE356-EDF3-4612-92F6-DE951A066D2A}"/>
    <cellStyle name="Notas 9 24 8 2 4" xfId="22057" xr:uid="{0079FB73-4FCF-4599-BC62-5175D7759076}"/>
    <cellStyle name="Notas 9 24 8 3" xfId="10694" xr:uid="{E4E35ADB-8DB5-494F-AA47-5FC515542D2D}"/>
    <cellStyle name="Notas 9 24 8 3 2" xfId="25802" xr:uid="{570D0F0F-55BD-4243-9540-752813FB6CE8}"/>
    <cellStyle name="Notas 9 24 8 4" xfId="15747" xr:uid="{FFFA4C03-65B1-4CEA-AEFD-406EFEF52D18}"/>
    <cellStyle name="Notas 9 24 8 4 2" xfId="30855" xr:uid="{E076CFC9-5F71-4278-940C-FC751FD7B186}"/>
    <cellStyle name="Notas 9 24 8 5" xfId="19420" xr:uid="{2212E45C-92B1-43C4-8B10-6D7D7773D11B}"/>
    <cellStyle name="Notas 9 24 9" xfId="4564" xr:uid="{49F6A7C6-1760-4508-82E7-A26B26037FDB}"/>
    <cellStyle name="Notas 9 24 9 2" xfId="10946" xr:uid="{6919728B-24F5-4E80-A101-B1A45FFF1513}"/>
    <cellStyle name="Notas 9 24 9 2 2" xfId="26054" xr:uid="{23351B7C-EBBC-46D3-A920-3C22937ED9EA}"/>
    <cellStyle name="Notas 9 24 9 3" xfId="14378" xr:uid="{A753B8F5-DE1B-4FD7-897C-026FC41CB249}"/>
    <cellStyle name="Notas 9 24 9 3 2" xfId="29486" xr:uid="{576B11F6-A00E-4A73-A16D-807F356C644E}"/>
    <cellStyle name="Notas 9 24 9 4" xfId="19672" xr:uid="{3F72AADF-EBAA-46B3-9CDC-A72ACD3ECE4C}"/>
    <cellStyle name="Notas 9 25" xfId="2118" xr:uid="{7CDDA0BB-A716-479B-843B-AD2A19EB7AF7}"/>
    <cellStyle name="Notas 9 25 10" xfId="8616" xr:uid="{87289BF2-829D-42D1-94E3-1D21B6C04643}"/>
    <cellStyle name="Notas 9 25 10 2" xfId="23724" xr:uid="{F80AB5D7-FD7A-454D-9485-1AB6AF0094B3}"/>
    <cellStyle name="Notas 9 25 11" xfId="15645" xr:uid="{7D46060E-C500-4AF3-9DE0-533814C618D3}"/>
    <cellStyle name="Notas 9 25 11 2" xfId="30753" xr:uid="{30E5764B-93E3-401D-BB81-10FB33718D64}"/>
    <cellStyle name="Notas 9 25 12" xfId="14893" xr:uid="{ABE7A303-E5C8-4387-813D-6E4EFC1E4845}"/>
    <cellStyle name="Notas 9 25 12 2" xfId="30001" xr:uid="{22920922-0F71-4C1A-8853-5FE609FAA8E4}"/>
    <cellStyle name="Notas 9 25 13" xfId="17343" xr:uid="{2CA4A4B5-5175-4BAA-979B-6D8A71429DBD}"/>
    <cellStyle name="Notas 9 25 2" xfId="2608" xr:uid="{16F13C74-3BEE-4E23-A43E-1C9D40BE124A}"/>
    <cellStyle name="Notas 9 25 2 2" xfId="5245" xr:uid="{A388F29F-DCB3-46A5-B832-9DD320EF80DC}"/>
    <cellStyle name="Notas 9 25 2 2 2" xfId="11609" xr:uid="{99B412A7-A9B7-470E-8428-6D78A0CD8C64}"/>
    <cellStyle name="Notas 9 25 2 2 2 2" xfId="26717" xr:uid="{0EF71CCD-C265-43AD-8B98-1764AE1CA2E4}"/>
    <cellStyle name="Notas 9 25 2 2 3" xfId="15773" xr:uid="{053AC709-B9F0-43D9-A8E5-CEE47606A85B}"/>
    <cellStyle name="Notas 9 25 2 2 3 2" xfId="30881" xr:uid="{78C628F5-1D29-4D7F-A1CD-4FE5A46EBFEC}"/>
    <cellStyle name="Notas 9 25 2 2 4" xfId="20353" xr:uid="{888AC6C0-4B4C-47FD-9B37-7AEF82B97D51}"/>
    <cellStyle name="Notas 9 25 2 3" xfId="9075" xr:uid="{4FFFDB30-ED85-4082-A266-DD9860C3F202}"/>
    <cellStyle name="Notas 9 25 2 3 2" xfId="24183" xr:uid="{CE0E2942-86F8-4207-AB5F-F3147F91DD30}"/>
    <cellStyle name="Notas 9 25 2 4" xfId="14108" xr:uid="{B256316F-ED8D-43B0-9E8D-32A122B0C549}"/>
    <cellStyle name="Notas 9 25 2 4 2" xfId="29216" xr:uid="{1A9A8E38-E6B1-4310-AEC6-CDE32FA08D79}"/>
    <cellStyle name="Notas 9 25 2 5" xfId="7577" xr:uid="{7C224EA2-9975-44E2-B95E-1427C9DF7F48}"/>
    <cellStyle name="Notas 9 25 2 5 2" xfId="22685" xr:uid="{B5C0AF56-682D-4B4D-91B9-EBB83EEC8B72}"/>
    <cellStyle name="Notas 9 25 2 6" xfId="17716" xr:uid="{D2F1BF29-6E7D-4FF7-A081-83440F8A3AA3}"/>
    <cellStyle name="Notas 9 25 3" xfId="2873" xr:uid="{13949C1E-7F3B-4A52-99EE-B766C62CF3E8}"/>
    <cellStyle name="Notas 9 25 3 2" xfId="5510" xr:uid="{42A85673-B07C-4BD1-86DB-1C658E3ED4E4}"/>
    <cellStyle name="Notas 9 25 3 2 2" xfId="16392" xr:uid="{E6D59A7F-50BB-474E-90F6-54A60A3DBCA5}"/>
    <cellStyle name="Notas 9 25 3 2 2 2" xfId="31500" xr:uid="{A35ABF1E-9753-4ED0-A2CC-7CFE41EB88CF}"/>
    <cellStyle name="Notas 9 25 3 2 3" xfId="20618" xr:uid="{FF2122A9-3383-4348-B9CE-21338BB0A34E}"/>
    <cellStyle name="Notas 9 25 3 3" xfId="7623" xr:uid="{9A843ECA-5C00-4F72-91B4-5EAFAC434A13}"/>
    <cellStyle name="Notas 9 25 3 3 2" xfId="22731" xr:uid="{06BAAD2F-60F6-4821-BBDC-EC3D1014CF07}"/>
    <cellStyle name="Notas 9 25 3 4" xfId="17981" xr:uid="{EF9923CC-8611-4B78-BD5E-0021DE94EF4E}"/>
    <cellStyle name="Notas 9 25 4" xfId="3176" xr:uid="{FFCC9E16-4D81-4D8E-8B66-AC5A9DE1129C}"/>
    <cellStyle name="Notas 9 25 4 2" xfId="5813" xr:uid="{EF05EA46-3895-4F56-9F0C-A4D739858CBC}"/>
    <cellStyle name="Notas 9 25 4 2 2" xfId="12124" xr:uid="{7339CA61-3358-4E24-A55E-188D4FECC992}"/>
    <cellStyle name="Notas 9 25 4 2 2 2" xfId="27232" xr:uid="{65010E34-8261-491D-B4B8-9F89C42C2119}"/>
    <cellStyle name="Notas 9 25 4 2 3" xfId="14993" xr:uid="{519A01FB-1D9C-4928-BE38-6D0BB1FAAFC7}"/>
    <cellStyle name="Notas 9 25 4 2 3 2" xfId="30101" xr:uid="{22BB7E6C-2A39-48B9-95EC-B7CDFE302418}"/>
    <cellStyle name="Notas 9 25 4 2 4" xfId="20921" xr:uid="{619FB980-0339-452F-8A0F-124EA9822225}"/>
    <cellStyle name="Notas 9 25 4 3" xfId="9558" xr:uid="{38CB1528-326A-4E1F-B46D-7F03EE56B108}"/>
    <cellStyle name="Notas 9 25 4 3 2" xfId="24666" xr:uid="{E7EB3101-28DA-4B1D-8667-F27DBCE1CB8D}"/>
    <cellStyle name="Notas 9 25 4 4" xfId="15820" xr:uid="{40639123-BEDD-4A87-9BF8-51CA312FC8A4}"/>
    <cellStyle name="Notas 9 25 4 4 2" xfId="30928" xr:uid="{431B3921-104A-4A1A-A9BC-0C4FC5B603A7}"/>
    <cellStyle name="Notas 9 25 4 5" xfId="18284" xr:uid="{F5731576-59F6-473F-8EC5-72F8838A2E9B}"/>
    <cellStyle name="Notas 9 25 5" xfId="3502" xr:uid="{CFF19879-C2B1-40D4-A6F0-E932FEDF2F13}"/>
    <cellStyle name="Notas 9 25 5 2" xfId="6139" xr:uid="{53211498-712A-4F29-B8A9-A94913BC78B7}"/>
    <cellStyle name="Notas 9 25 5 2 2" xfId="12450" xr:uid="{4359B786-5678-4772-B2E3-2E307C29306C}"/>
    <cellStyle name="Notas 9 25 5 2 2 2" xfId="27558" xr:uid="{659B1905-955C-4E23-83AA-9A3AA3ACC8BF}"/>
    <cellStyle name="Notas 9 25 5 2 3" xfId="8166" xr:uid="{84788744-8FD6-4C75-A950-7BC640A0E468}"/>
    <cellStyle name="Notas 9 25 5 2 3 2" xfId="23274" xr:uid="{FE9A0CDC-345A-482E-8855-ED6842F8AE0B}"/>
    <cellStyle name="Notas 9 25 5 2 4" xfId="21247" xr:uid="{5A9E4D44-70BA-4DC6-BED3-76F0BE121649}"/>
    <cellStyle name="Notas 9 25 5 3" xfId="9884" xr:uid="{AE6AE9EB-596A-4078-86BA-1735C15475FE}"/>
    <cellStyle name="Notas 9 25 5 3 2" xfId="24992" xr:uid="{F166225C-57EB-400C-B7D0-7568F7A7B740}"/>
    <cellStyle name="Notas 9 25 5 4" xfId="8247" xr:uid="{72B653E7-CEF8-4CC7-9F45-A58434CF60B2}"/>
    <cellStyle name="Notas 9 25 5 4 2" xfId="23355" xr:uid="{2AEDDB5D-5549-496F-8254-F808C999D843}"/>
    <cellStyle name="Notas 9 25 5 5" xfId="18610" xr:uid="{3E28E6BE-E26A-4F8F-BE83-0067FE0DE88E}"/>
    <cellStyle name="Notas 9 25 6" xfId="3808" xr:uid="{F11760C0-A3F4-44B9-BE67-C600424245A9}"/>
    <cellStyle name="Notas 9 25 6 2" xfId="6445" xr:uid="{725233D6-4429-4B8C-94C8-E3DA98C5B4B3}"/>
    <cellStyle name="Notas 9 25 6 2 2" xfId="12756" xr:uid="{F8051D03-5B6E-48B8-81F3-1F7FB5A69F94}"/>
    <cellStyle name="Notas 9 25 6 2 2 2" xfId="27864" xr:uid="{E83B1C25-980B-4598-8DE5-386D3A09CCF7}"/>
    <cellStyle name="Notas 9 25 6 2 3" xfId="7364" xr:uid="{438B7C2E-9DED-4314-B24F-497C325230DD}"/>
    <cellStyle name="Notas 9 25 6 2 3 2" xfId="22472" xr:uid="{0E1AF30B-C74D-4BE9-9CCF-47CCE8D726EA}"/>
    <cellStyle name="Notas 9 25 6 2 4" xfId="21553" xr:uid="{19756466-EA3F-4B19-8B11-AC3A82A377E0}"/>
    <cellStyle name="Notas 9 25 6 3" xfId="10190" xr:uid="{491BC3DA-2CE2-4E1E-B0A1-3954CF8382EB}"/>
    <cellStyle name="Notas 9 25 6 3 2" xfId="25298" xr:uid="{19C2E73C-88B9-4F25-A062-43051E3910AC}"/>
    <cellStyle name="Notas 9 25 6 4" xfId="16313" xr:uid="{77D62A15-75E7-4767-A568-BED60DC80F38}"/>
    <cellStyle name="Notas 9 25 6 4 2" xfId="31421" xr:uid="{F76C2B9D-3DCF-4FC1-9130-6592B7F737FB}"/>
    <cellStyle name="Notas 9 25 6 5" xfId="18916" xr:uid="{96E0EDFB-03AA-4F38-A133-19ECB2B535AB}"/>
    <cellStyle name="Notas 9 25 7" xfId="4190" xr:uid="{6D58BC71-49E8-4222-AFA6-3F0EF764677E}"/>
    <cellStyle name="Notas 9 25 7 2" xfId="6827" xr:uid="{E2B22939-84D3-4A95-8108-007B116E617D}"/>
    <cellStyle name="Notas 9 25 7 2 2" xfId="13138" xr:uid="{42E5B1A6-AEFB-4F77-A324-714011688AF6}"/>
    <cellStyle name="Notas 9 25 7 2 2 2" xfId="28246" xr:uid="{0059A128-50CB-42C4-AB1C-E61D25CB8862}"/>
    <cellStyle name="Notas 9 25 7 2 3" xfId="16807" xr:uid="{5E58E54A-3F76-45BF-B0F2-592C2A8551EF}"/>
    <cellStyle name="Notas 9 25 7 2 3 2" xfId="31915" xr:uid="{66F3463F-B94F-451A-8384-937B0EBE02E5}"/>
    <cellStyle name="Notas 9 25 7 2 4" xfId="21935" xr:uid="{7A2A34C5-AE0F-456F-86A5-4688587E152B}"/>
    <cellStyle name="Notas 9 25 7 3" xfId="10572" xr:uid="{B28A2AA5-62C8-4403-AA47-B76ED79CAA6F}"/>
    <cellStyle name="Notas 9 25 7 3 2" xfId="25680" xr:uid="{3A39E9F6-58D4-41EB-8DF5-43FCDC45A453}"/>
    <cellStyle name="Notas 9 25 7 4" xfId="13856" xr:uid="{88E8124C-74A3-455C-860D-67A16599F666}"/>
    <cellStyle name="Notas 9 25 7 4 2" xfId="28964" xr:uid="{43C6EAB4-3378-49A1-B17A-772D072CE544}"/>
    <cellStyle name="Notas 9 25 7 5" xfId="19298" xr:uid="{AB0F6746-D8E5-4A2C-8757-1DE9D47775A4}"/>
    <cellStyle name="Notas 9 25 8" xfId="4397" xr:uid="{8142A672-8AE1-47C4-8EF5-5AB0B7FF3556}"/>
    <cellStyle name="Notas 9 25 8 2" xfId="7034" xr:uid="{7C88EAAD-5800-44BB-BA44-3BC43EBEEEC2}"/>
    <cellStyle name="Notas 9 25 8 2 2" xfId="13345" xr:uid="{C80717EE-4AAA-4129-BBBE-ABCD9E47B3A1}"/>
    <cellStyle name="Notas 9 25 8 2 2 2" xfId="28453" xr:uid="{B3C4E2A9-B662-46FD-8587-891731A3D62A}"/>
    <cellStyle name="Notas 9 25 8 2 3" xfId="17009" xr:uid="{7EEAD80B-FB5B-4266-81CB-F87C99152127}"/>
    <cellStyle name="Notas 9 25 8 2 3 2" xfId="32117" xr:uid="{F16A72B2-1126-4525-BEFF-4B190DE34E29}"/>
    <cellStyle name="Notas 9 25 8 2 4" xfId="22142" xr:uid="{E42D2705-D736-489A-BD66-0064EBA7AC5C}"/>
    <cellStyle name="Notas 9 25 8 3" xfId="10779" xr:uid="{DDC59DDC-CDD5-4523-9696-EAF51A542615}"/>
    <cellStyle name="Notas 9 25 8 3 2" xfId="25887" xr:uid="{77450005-9510-43FA-B44D-974AA480A432}"/>
    <cellStyle name="Notas 9 25 8 4" xfId="13693" xr:uid="{9F6A5619-F80F-43BD-87DB-F2BE2A758289}"/>
    <cellStyle name="Notas 9 25 8 4 2" xfId="28801" xr:uid="{ED1EDB55-F10E-4746-B42B-60D949157184}"/>
    <cellStyle name="Notas 9 25 8 5" xfId="19505" xr:uid="{8A006EA1-F7E0-4FB2-B752-D39965DEEC78}"/>
    <cellStyle name="Notas 9 25 9" xfId="4755" xr:uid="{3C2E0615-E44B-45B2-BC9B-562C3986E3F2}"/>
    <cellStyle name="Notas 9 25 9 2" xfId="11137" xr:uid="{AD64EA8F-E90B-4E7F-BD7C-3723952EAC21}"/>
    <cellStyle name="Notas 9 25 9 2 2" xfId="26245" xr:uid="{5800BED8-BDC1-42A3-BC20-6BC2EC75FF81}"/>
    <cellStyle name="Notas 9 25 9 3" xfId="9148" xr:uid="{3F87AAD1-C7B6-4FB0-949C-499A6EE79AE0}"/>
    <cellStyle name="Notas 9 25 9 3 2" xfId="24256" xr:uid="{05D6BA9F-55DB-4920-8ABB-DBB09CE6FCD5}"/>
    <cellStyle name="Notas 9 25 9 4" xfId="19863" xr:uid="{59ED0E3E-61DA-484D-8656-F248537C2919}"/>
    <cellStyle name="Notas 9 26" xfId="2006" xr:uid="{7FB32A28-B7F7-4222-85E6-5DFB0438EAD1}"/>
    <cellStyle name="Notas 9 26 10" xfId="14243" xr:uid="{53AD073E-072C-4771-B9C5-D2D7482C48ED}"/>
    <cellStyle name="Notas 9 26 10 2" xfId="29351" xr:uid="{CB170557-70B4-43CC-8F92-7FDA7FAE1DD2}"/>
    <cellStyle name="Notas 9 26 11" xfId="15816" xr:uid="{4D763197-84E1-4745-B16B-40C109E961E7}"/>
    <cellStyle name="Notas 9 26 11 2" xfId="30924" xr:uid="{D7914940-7DA2-4EA6-A834-5E1EDE7F5054}"/>
    <cellStyle name="Notas 9 26 12" xfId="17231" xr:uid="{7821BAC4-AD5E-448C-B503-248AAF153CDD}"/>
    <cellStyle name="Notas 9 26 2" xfId="2768" xr:uid="{F5037DF6-814F-4C8A-AD78-17FE797BE15D}"/>
    <cellStyle name="Notas 9 26 2 2" xfId="5405" xr:uid="{4A65B186-F8F9-4528-BD12-958C39801780}"/>
    <cellStyle name="Notas 9 26 2 2 2" xfId="13794" xr:uid="{F34FF4AF-89D1-44E7-8AD9-8E53A8269703}"/>
    <cellStyle name="Notas 9 26 2 2 2 2" xfId="28902" xr:uid="{58093381-EDF9-48D7-8C38-60267ED1D2F3}"/>
    <cellStyle name="Notas 9 26 2 2 3" xfId="20513" xr:uid="{AF8F9B1D-EA71-408C-85B1-7A17445B0B11}"/>
    <cellStyle name="Notas 9 26 2 3" xfId="13578" xr:uid="{ECD1EDBB-97CD-475A-92A6-38F5E5898BC8}"/>
    <cellStyle name="Notas 9 26 2 3 2" xfId="28686" xr:uid="{34B0E342-AF6D-40BA-AF9D-895902E3F414}"/>
    <cellStyle name="Notas 9 26 2 4" xfId="17876" xr:uid="{8D658DE8-A417-4E12-B20F-744F717EEDB9}"/>
    <cellStyle name="Notas 9 26 3" xfId="3071" xr:uid="{DBF89D54-7404-444A-A17E-7F7298D195AC}"/>
    <cellStyle name="Notas 9 26 3 2" xfId="5708" xr:uid="{7A00B8BA-D300-4BD9-8384-717D774C5C05}"/>
    <cellStyle name="Notas 9 26 3 2 2" xfId="12019" xr:uid="{43472AA4-D180-4ABC-A698-F288CD815AF2}"/>
    <cellStyle name="Notas 9 26 3 2 2 2" xfId="27127" xr:uid="{F7C00E83-A783-4760-9AB6-3AA1ECA49CF1}"/>
    <cellStyle name="Notas 9 26 3 2 3" xfId="9271" xr:uid="{DF42F6AA-946B-4650-A6D0-B246C64363EF}"/>
    <cellStyle name="Notas 9 26 3 2 3 2" xfId="24379" xr:uid="{C384F8DA-D1D8-478C-B646-FB8F9EC4D6F4}"/>
    <cellStyle name="Notas 9 26 3 2 4" xfId="20816" xr:uid="{7DA2C429-D6FC-4FCB-9583-4F358360727A}"/>
    <cellStyle name="Notas 9 26 3 3" xfId="9453" xr:uid="{5EBD6442-9A06-4CB1-BB7A-8B0DD26443B8}"/>
    <cellStyle name="Notas 9 26 3 3 2" xfId="24561" xr:uid="{636118E1-A157-4EAA-B82E-0BD6B335139A}"/>
    <cellStyle name="Notas 9 26 3 4" xfId="13867" xr:uid="{3008C4AE-CDC3-4A0E-A296-40129E1C635A}"/>
    <cellStyle name="Notas 9 26 3 4 2" xfId="28975" xr:uid="{14BBEB1D-4551-4F88-99C1-40A2E9FF364B}"/>
    <cellStyle name="Notas 9 26 3 5" xfId="18179" xr:uid="{BB4EA3C0-CC7D-407B-A75C-CDA070016640}"/>
    <cellStyle name="Notas 9 26 4" xfId="3397" xr:uid="{7ECFC4BD-0AE1-401C-8F63-16A5FB696BB6}"/>
    <cellStyle name="Notas 9 26 4 2" xfId="6034" xr:uid="{64BE90AE-03DE-420B-8D8D-5C591C763C16}"/>
    <cellStyle name="Notas 9 26 4 2 2" xfId="12345" xr:uid="{553C9CDC-E18A-44A7-99C9-81ED9362DA3D}"/>
    <cellStyle name="Notas 9 26 4 2 2 2" xfId="27453" xr:uid="{B2C73F98-C51B-421D-B132-220FCD28ACE6}"/>
    <cellStyle name="Notas 9 26 4 2 3" xfId="7980" xr:uid="{14D7E59B-BD86-4750-AA46-EFC7CBE4B229}"/>
    <cellStyle name="Notas 9 26 4 2 3 2" xfId="23088" xr:uid="{7697FA67-0B45-4DB6-B5B7-E03FF92BBD87}"/>
    <cellStyle name="Notas 9 26 4 2 4" xfId="21142" xr:uid="{44F81356-8A59-46D2-804F-EE655356B19A}"/>
    <cellStyle name="Notas 9 26 4 3" xfId="9779" xr:uid="{907C6E8B-EAA8-44AB-A5B0-BBA79ED111BA}"/>
    <cellStyle name="Notas 9 26 4 3 2" xfId="24887" xr:uid="{F2AAEA5E-821F-4D31-A208-7E07CC8C1B2A}"/>
    <cellStyle name="Notas 9 26 4 4" xfId="14596" xr:uid="{D96F1971-96A3-495F-AE08-2C91EF71A1BE}"/>
    <cellStyle name="Notas 9 26 4 4 2" xfId="29704" xr:uid="{0E01E6BB-6EF9-46BD-A8A3-FD60AE5A9DF7}"/>
    <cellStyle name="Notas 9 26 4 5" xfId="18505" xr:uid="{0F41682D-A0C8-472C-88A2-C5F53A797A5F}"/>
    <cellStyle name="Notas 9 26 5" xfId="3703" xr:uid="{83661D05-4646-4EBE-A20F-CF14517A7742}"/>
    <cellStyle name="Notas 9 26 5 2" xfId="6340" xr:uid="{FFBE3CA1-A9AB-472E-A489-347DC4E19522}"/>
    <cellStyle name="Notas 9 26 5 2 2" xfId="12651" xr:uid="{DB3B51E1-CF9D-4E30-AB73-4870827A8D37}"/>
    <cellStyle name="Notas 9 26 5 2 2 2" xfId="27759" xr:uid="{EFCA502E-C69E-4A6F-96D1-EF46B600E8F8}"/>
    <cellStyle name="Notas 9 26 5 2 3" xfId="14876" xr:uid="{6CA2DD13-1884-48B4-90F8-38BA1BCB457B}"/>
    <cellStyle name="Notas 9 26 5 2 3 2" xfId="29984" xr:uid="{73634CA6-8AAA-4B83-BDB5-086A0B1A3C3F}"/>
    <cellStyle name="Notas 9 26 5 2 4" xfId="21448" xr:uid="{CD081227-C74E-4397-9AC7-288E085D58F2}"/>
    <cellStyle name="Notas 9 26 5 3" xfId="10085" xr:uid="{7A728447-03CC-47F6-A2EB-5978E30C4AA3}"/>
    <cellStyle name="Notas 9 26 5 3 2" xfId="25193" xr:uid="{A17A8193-7D63-45EA-AC3C-E4EE59A29BB9}"/>
    <cellStyle name="Notas 9 26 5 4" xfId="11758" xr:uid="{8E13A64E-4241-4CE1-AF3E-805477C11690}"/>
    <cellStyle name="Notas 9 26 5 4 2" xfId="26866" xr:uid="{59DA5567-FD10-4EA5-96D2-D370938E54B4}"/>
    <cellStyle name="Notas 9 26 5 5" xfId="18811" xr:uid="{5E4187B5-E3D0-4B3B-A5F6-1B648B40ED6F}"/>
    <cellStyle name="Notas 9 26 6" xfId="4078" xr:uid="{9CE6B392-0F01-42CE-8160-AE34C111EA1E}"/>
    <cellStyle name="Notas 9 26 6 2" xfId="6715" xr:uid="{DF0F9329-131E-40C3-9B3C-149A114F652F}"/>
    <cellStyle name="Notas 9 26 6 2 2" xfId="13026" xr:uid="{6E1FA605-9672-4A6B-8012-61FAA7EE49F0}"/>
    <cellStyle name="Notas 9 26 6 2 2 2" xfId="28134" xr:uid="{D04BF2FD-3700-4113-9DFD-22728EC046D6}"/>
    <cellStyle name="Notas 9 26 6 2 3" xfId="16702" xr:uid="{4BCCDE2B-276C-44FD-AF4A-F84736F449EF}"/>
    <cellStyle name="Notas 9 26 6 2 3 2" xfId="31810" xr:uid="{804C7FD9-9F43-42AC-B229-C91476716569}"/>
    <cellStyle name="Notas 9 26 6 2 4" xfId="21823" xr:uid="{C357332E-6E28-45D7-A845-5C9557949FBD}"/>
    <cellStyle name="Notas 9 26 6 3" xfId="10460" xr:uid="{3EF636F4-6864-4DEE-B872-90D03C350FB6}"/>
    <cellStyle name="Notas 9 26 6 3 2" xfId="25568" xr:uid="{62345E62-90CE-4453-ADB0-FA445043C676}"/>
    <cellStyle name="Notas 9 26 6 4" xfId="16351" xr:uid="{D072A6A9-73B3-4220-AE67-90EE1F26B36B}"/>
    <cellStyle name="Notas 9 26 6 4 2" xfId="31459" xr:uid="{BFED4DB2-6F1D-43EC-904A-1D66E098C07D}"/>
    <cellStyle name="Notas 9 26 6 5" xfId="19186" xr:uid="{406BBA9F-9E1D-4708-8C0D-1A211B2ED365}"/>
    <cellStyle name="Notas 9 26 7" xfId="4360" xr:uid="{D1575471-9D66-4C6B-91D9-E7747152398F}"/>
    <cellStyle name="Notas 9 26 7 2" xfId="6997" xr:uid="{BF70D086-4290-461A-BF78-25EADD3548A3}"/>
    <cellStyle name="Notas 9 26 7 2 2" xfId="13308" xr:uid="{27682595-7FDF-47B8-8B0F-AFE03CD929EE}"/>
    <cellStyle name="Notas 9 26 7 2 2 2" xfId="28416" xr:uid="{A5A74A94-EBE6-4163-B58E-9E700369ABEC}"/>
    <cellStyle name="Notas 9 26 7 2 3" xfId="16972" xr:uid="{50FB19D4-638A-4550-BC10-12C1E4ACCB80}"/>
    <cellStyle name="Notas 9 26 7 2 3 2" xfId="32080" xr:uid="{223FD89D-B1AA-4467-8B4F-21489DBF9C7E}"/>
    <cellStyle name="Notas 9 26 7 2 4" xfId="22105" xr:uid="{7CB28689-99FC-4DEC-9111-1DD5076265E9}"/>
    <cellStyle name="Notas 9 26 7 3" xfId="10742" xr:uid="{BC20FEE4-24A9-4A5F-9F37-42D867CE5EAD}"/>
    <cellStyle name="Notas 9 26 7 3 2" xfId="25850" xr:uid="{49403C87-D99D-4660-BB99-B115F438BCFD}"/>
    <cellStyle name="Notas 9 26 7 4" xfId="9146" xr:uid="{D807D161-9771-4791-8281-E78A8A3F48A0}"/>
    <cellStyle name="Notas 9 26 7 4 2" xfId="24254" xr:uid="{6A05C7F4-30F5-42CF-82D5-14F6C6AAB5F2}"/>
    <cellStyle name="Notas 9 26 7 5" xfId="19468" xr:uid="{BE13EA4D-8690-4EAB-A2C6-F99BA98A971D}"/>
    <cellStyle name="Notas 9 26 8" xfId="4643" xr:uid="{C23A3B01-569B-424C-B02C-DBF427622B45}"/>
    <cellStyle name="Notas 9 26 8 2" xfId="11025" xr:uid="{F0B90B34-FFC7-48C0-9E6F-96A0DDED2084}"/>
    <cellStyle name="Notas 9 26 8 2 2" xfId="26133" xr:uid="{B9CD0FDD-5047-49BB-B537-D97D5773DF42}"/>
    <cellStyle name="Notas 9 26 8 3" xfId="7803" xr:uid="{AA34CC58-51A6-4CF0-9949-39CB8D3A0D19}"/>
    <cellStyle name="Notas 9 26 8 3 2" xfId="22911" xr:uid="{3C9877CB-52B0-41A0-9829-3C2DC8716B93}"/>
    <cellStyle name="Notas 9 26 8 4" xfId="19751" xr:uid="{6EE55511-1D1D-443E-B3CB-8C02B53FE8AF}"/>
    <cellStyle name="Notas 9 26 9" xfId="8504" xr:uid="{49A29A29-7F3D-4549-AD69-9547BC99722E}"/>
    <cellStyle name="Notas 9 26 9 2" xfId="23612" xr:uid="{53CA7B9C-419D-4BF3-900B-8E5E71151206}"/>
    <cellStyle name="Notas 9 3" xfId="1486" xr:uid="{00000000-0005-0000-0000-0000D2050000}"/>
    <cellStyle name="Notas 9 4" xfId="1487" xr:uid="{00000000-0005-0000-0000-0000D3050000}"/>
    <cellStyle name="Notas 9 5" xfId="1488" xr:uid="{00000000-0005-0000-0000-0000D4050000}"/>
    <cellStyle name="Notas 9 6" xfId="1489" xr:uid="{00000000-0005-0000-0000-0000D5050000}"/>
    <cellStyle name="Notas 9 7" xfId="1490" xr:uid="{00000000-0005-0000-0000-0000D6050000}"/>
    <cellStyle name="Notas 9 8" xfId="1491" xr:uid="{00000000-0005-0000-0000-0000D7050000}"/>
    <cellStyle name="Notas 9 9" xfId="1492" xr:uid="{00000000-0005-0000-0000-0000D8050000}"/>
    <cellStyle name="Porcentaje" xfId="1495" builtinId="5"/>
    <cellStyle name="Porcentaje 2" xfId="1493" xr:uid="{00000000-0005-0000-0000-0000D9050000}"/>
    <cellStyle name="Porcentaje 3" xfId="1494" xr:uid="{00000000-0005-0000-0000-0000DA050000}"/>
    <cellStyle name="Porcentual 2" xfId="1496" xr:uid="{00000000-0005-0000-0000-0000DC050000}"/>
    <cellStyle name="Porcentual 2 2" xfId="1497" xr:uid="{00000000-0005-0000-0000-0000DD050000}"/>
    <cellStyle name="Porcentual 2 3" xfId="1498" xr:uid="{00000000-0005-0000-0000-0000DE050000}"/>
    <cellStyle name="Porcentual 2 4" xfId="1499" xr:uid="{00000000-0005-0000-0000-0000DF050000}"/>
    <cellStyle name="Porcentual 3" xfId="1500" xr:uid="{00000000-0005-0000-0000-0000E0050000}"/>
    <cellStyle name="Salida" xfId="1501" builtinId="21" customBuiltin="1"/>
    <cellStyle name="Salida 10" xfId="1502" xr:uid="{00000000-0005-0000-0000-0000E2050000}"/>
    <cellStyle name="Salida 10 2" xfId="1928" xr:uid="{721F4DAD-5194-412B-BBD8-BFFB0F4F83BE}"/>
    <cellStyle name="Salida 10 2 10" xfId="8429" xr:uid="{15B05062-5082-413B-A294-B8AA33CE6F23}"/>
    <cellStyle name="Salida 10 2 10 2" xfId="23537" xr:uid="{872ACA28-B58F-44C2-90DF-1FBF17C60549}"/>
    <cellStyle name="Salida 10 2 11" xfId="15671" xr:uid="{B9233517-1B06-490A-A87C-BE8E65105F80}"/>
    <cellStyle name="Salida 10 2 11 2" xfId="30779" xr:uid="{F98D849B-5F6C-44CE-BA44-3D52DA6F73A0}"/>
    <cellStyle name="Salida 10 2 12" xfId="7685" xr:uid="{EEFD734A-D211-4FA9-8FE0-7DE105369C43}"/>
    <cellStyle name="Salida 10 2 12 2" xfId="22793" xr:uid="{9CE9E59E-0801-4D28-A629-C7558953227F}"/>
    <cellStyle name="Salida 10 2 13" xfId="17153" xr:uid="{84861B4B-05DF-47BB-A373-CDB0B0CE6E02}"/>
    <cellStyle name="Salida 10 2 2" xfId="2488" xr:uid="{6F259311-64EB-43AA-B89A-F7E7EB847E67}"/>
    <cellStyle name="Salida 10 2 2 2" xfId="5125" xr:uid="{EB8FA038-2126-493C-A3B5-96CE574CA1B7}"/>
    <cellStyle name="Salida 10 2 2 2 2" xfId="11489" xr:uid="{14352C26-131A-42AE-ADCC-33AAFE873B3E}"/>
    <cellStyle name="Salida 10 2 2 2 2 2" xfId="26597" xr:uid="{8B6E9834-1952-4A26-B072-305F2E1FBA7F}"/>
    <cellStyle name="Salida 10 2 2 2 3" xfId="15095" xr:uid="{2CDC8900-C943-4255-A9A3-F5C312C36A0F}"/>
    <cellStyle name="Salida 10 2 2 2 3 2" xfId="30203" xr:uid="{2B0C65D5-DB91-4F6B-A5A9-E8D2E2D254A4}"/>
    <cellStyle name="Salida 10 2 2 2 4" xfId="20233" xr:uid="{E26DF9F3-DBF2-4D0A-9EC3-17DC0F531EA7}"/>
    <cellStyle name="Salida 10 2 2 3" xfId="8955" xr:uid="{98729516-F1CF-484E-8965-EFAEEA8F6265}"/>
    <cellStyle name="Salida 10 2 2 3 2" xfId="24063" xr:uid="{58095707-2DE6-4060-9D33-A36EE8E72007}"/>
    <cellStyle name="Salida 10 2 3" xfId="2704" xr:uid="{E887D7D7-7221-4429-8697-4DA9828C5576}"/>
    <cellStyle name="Salida 10 2 3 2" xfId="5341" xr:uid="{8061E695-ACBE-4EDA-8315-852A65CB9694}"/>
    <cellStyle name="Salida 10 2 3 2 2" xfId="11690" xr:uid="{7F3ACE4C-9EB5-4803-9DC0-8D32AC705A97}"/>
    <cellStyle name="Salida 10 2 3 2 2 2" xfId="26798" xr:uid="{BD76A409-9233-40E7-BD85-5F8252DDE2C0}"/>
    <cellStyle name="Salida 10 2 3 2 3" xfId="15198" xr:uid="{21C58AD7-0C15-47E4-BBB4-CE1C90046032}"/>
    <cellStyle name="Salida 10 2 3 2 3 2" xfId="30306" xr:uid="{6BF50019-FB6E-4F84-8D9A-21B7B19E081E}"/>
    <cellStyle name="Salida 10 2 3 2 4" xfId="20449" xr:uid="{B8CF8FC2-C055-4E00-8162-F0FC14EDAEA2}"/>
    <cellStyle name="Salida 10 2 3 3" xfId="16305" xr:uid="{941432C2-E21E-403B-8B69-1639C2CFFBE5}"/>
    <cellStyle name="Salida 10 2 3 3 2" xfId="31413" xr:uid="{53C0745A-D903-4077-9853-ECBCC638A915}"/>
    <cellStyle name="Salida 10 2 3 4" xfId="17812" xr:uid="{1D4B0AF5-57A4-4493-821E-9382510D7B8D}"/>
    <cellStyle name="Salida 10 2 4" xfId="3007" xr:uid="{8D59D587-4D1F-4B73-8BD4-1438E686B742}"/>
    <cellStyle name="Salida 10 2 4 2" xfId="5644" xr:uid="{62592CC1-DC88-459C-B6EE-453035BBB917}"/>
    <cellStyle name="Salida 10 2 4 2 2" xfId="11955" xr:uid="{E2216CC6-9968-4B24-B1CE-D32CCA30C9E0}"/>
    <cellStyle name="Salida 10 2 4 2 2 2" xfId="27063" xr:uid="{D24CF95A-8D11-488B-895C-3A51DE7AF789}"/>
    <cellStyle name="Salida 10 2 4 2 3" xfId="15536" xr:uid="{FF43640B-A4C6-4F39-9370-DB0843D153C4}"/>
    <cellStyle name="Salida 10 2 4 2 3 2" xfId="30644" xr:uid="{A6D07D1E-C296-4028-A950-34F5AEB3F73A}"/>
    <cellStyle name="Salida 10 2 4 2 4" xfId="20752" xr:uid="{C0B45C4E-F26E-4CFA-A5FC-5DAC2B2855FE}"/>
    <cellStyle name="Salida 10 2 4 3" xfId="9389" xr:uid="{75D55A12-B0C9-46CE-90EF-03E0202B910D}"/>
    <cellStyle name="Salida 10 2 4 3 2" xfId="24497" xr:uid="{55C4E74F-B2E2-4928-8AFF-820F29011EDF}"/>
    <cellStyle name="Salida 10 2 4 4" xfId="14148" xr:uid="{84592C2A-6D04-46B6-A035-2E70B84C58D4}"/>
    <cellStyle name="Salida 10 2 4 4 2" xfId="29256" xr:uid="{6CEA9DD8-87AD-4B93-9D91-E11F37573B70}"/>
    <cellStyle name="Salida 10 2 4 5" xfId="18115" xr:uid="{348FCEB1-9934-4FBC-BD3D-EF23C6236FD4}"/>
    <cellStyle name="Salida 10 2 5" xfId="3333" xr:uid="{7A7C1E8E-353C-4123-B3CA-09FEDC9EB427}"/>
    <cellStyle name="Salida 10 2 5 2" xfId="5970" xr:uid="{84A18C71-28E7-4A00-A979-2EEC44C5EE67}"/>
    <cellStyle name="Salida 10 2 5 2 2" xfId="12281" xr:uid="{9A98E74A-48C0-4EEF-B0A1-08F410430EF0}"/>
    <cellStyle name="Salida 10 2 5 2 2 2" xfId="27389" xr:uid="{6E5232EE-C2A3-400D-8BA8-9E51BE992650}"/>
    <cellStyle name="Salida 10 2 5 2 3" xfId="16074" xr:uid="{8EDF411B-7744-4037-B916-4E3A86B584E6}"/>
    <cellStyle name="Salida 10 2 5 2 3 2" xfId="31182" xr:uid="{07418000-4EB5-4A98-991F-8BCBE99BDBEF}"/>
    <cellStyle name="Salida 10 2 5 2 4" xfId="21078" xr:uid="{B6397090-DE86-4927-8575-0D6AE439B916}"/>
    <cellStyle name="Salida 10 2 5 3" xfId="9715" xr:uid="{7CF57547-60F8-418B-8CBE-F07DFCE5E966}"/>
    <cellStyle name="Salida 10 2 5 3 2" xfId="24823" xr:uid="{DA7E7983-7198-4C53-9F0B-438CF5D21635}"/>
    <cellStyle name="Salida 10 2 5 4" xfId="7700" xr:uid="{F49EDB50-F156-4E4A-91EF-2DC30CE5ACEF}"/>
    <cellStyle name="Salida 10 2 5 4 2" xfId="22808" xr:uid="{FB21B9F9-EF08-496E-96DE-53EDDC68879D}"/>
    <cellStyle name="Salida 10 2 5 5" xfId="18441" xr:uid="{705385A5-A5C5-48D5-A251-947977F47C14}"/>
    <cellStyle name="Salida 10 2 6" xfId="3639" xr:uid="{0D89AB20-BBBC-4C71-A17F-9B865E856EDD}"/>
    <cellStyle name="Salida 10 2 6 2" xfId="6276" xr:uid="{19E79625-00BF-40FE-ACD4-58AADA0CDD04}"/>
    <cellStyle name="Salida 10 2 6 2 2" xfId="12587" xr:uid="{B7D5CA97-6CCC-43EE-9B77-8708A2B1AE65}"/>
    <cellStyle name="Salida 10 2 6 2 2 2" xfId="27695" xr:uid="{A5C93902-BDB8-432E-8332-C6F80442986D}"/>
    <cellStyle name="Salida 10 2 6 2 3" xfId="15170" xr:uid="{D0BDD37E-B5E3-462A-8C01-FE3D122A0DFE}"/>
    <cellStyle name="Salida 10 2 6 2 3 2" xfId="30278" xr:uid="{B9214745-0C46-49D1-9041-2434B6D771F0}"/>
    <cellStyle name="Salida 10 2 6 2 4" xfId="21384" xr:uid="{9C60E078-BD09-4EAB-8C86-AF41F477EEC9}"/>
    <cellStyle name="Salida 10 2 6 3" xfId="10021" xr:uid="{B0AAFE80-D42E-4723-A610-2B3112725650}"/>
    <cellStyle name="Salida 10 2 6 3 2" xfId="25129" xr:uid="{921D9E67-0F92-45F1-9188-4ECB009FA7B1}"/>
    <cellStyle name="Salida 10 2 6 4" xfId="14279" xr:uid="{DCE12415-8AA8-40F6-A635-95DA709DE8F4}"/>
    <cellStyle name="Salida 10 2 6 4 2" xfId="29387" xr:uid="{74065936-A0C4-4D3E-A6FD-C4442688BE89}"/>
    <cellStyle name="Salida 10 2 6 5" xfId="18747" xr:uid="{D4C67608-5D9A-4083-B641-7405EA4CAEF1}"/>
    <cellStyle name="Salida 10 2 7" xfId="4000" xr:uid="{84DA774F-AEEF-4D1B-A888-DD63ABF52C3F}"/>
    <cellStyle name="Salida 10 2 7 2" xfId="6637" xr:uid="{87045196-2E65-4A37-ADD5-6A2D0A3A306E}"/>
    <cellStyle name="Salida 10 2 7 2 2" xfId="12948" xr:uid="{23A15402-621A-4B36-97B3-9AB85AD61EE9}"/>
    <cellStyle name="Salida 10 2 7 2 2 2" xfId="28056" xr:uid="{69823225-E219-4A9C-A0EB-B6CEE5513045}"/>
    <cellStyle name="Salida 10 2 7 2 3" xfId="16638" xr:uid="{01B13166-BBB2-4DD4-BA69-2A08FAB46635}"/>
    <cellStyle name="Salida 10 2 7 2 3 2" xfId="31746" xr:uid="{AFF2DB4A-5A95-4E6F-953D-3BA77C3B24D0}"/>
    <cellStyle name="Salida 10 2 7 2 4" xfId="21745" xr:uid="{BB129FBC-1D3F-4F62-BCC3-3A584C77EE5D}"/>
    <cellStyle name="Salida 10 2 7 3" xfId="10382" xr:uid="{8A1A6751-2569-45A3-918F-74D359FD59F9}"/>
    <cellStyle name="Salida 10 2 7 3 2" xfId="25490" xr:uid="{16612853-DE54-4156-924C-58D64DD56105}"/>
    <cellStyle name="Salida 10 2 7 4" xfId="14106" xr:uid="{1E194684-0AC2-4179-B2D4-61DA83D27DD8}"/>
    <cellStyle name="Salida 10 2 7 4 2" xfId="29214" xr:uid="{36D9A70C-F0D9-4F63-AFF8-DDA489DD208F}"/>
    <cellStyle name="Salida 10 2 7 5" xfId="19108" xr:uid="{4279AF52-A73B-4793-AEC4-9BD622611705}"/>
    <cellStyle name="Salida 10 2 8" xfId="4313" xr:uid="{F057A48D-C164-414E-AF05-1F5B8617014B}"/>
    <cellStyle name="Salida 10 2 8 2" xfId="6950" xr:uid="{7ECD27AE-8BD1-4EBD-8FFA-C606CA9A9724}"/>
    <cellStyle name="Salida 10 2 8 2 2" xfId="13261" xr:uid="{EB5B7704-92A6-4AFB-83AF-C5C2B8C3A4DA}"/>
    <cellStyle name="Salida 10 2 8 2 2 2" xfId="28369" xr:uid="{F955FB81-F9D7-4B37-8128-9541090C1796}"/>
    <cellStyle name="Salida 10 2 8 2 3" xfId="16925" xr:uid="{8F39929F-1D11-4C91-97F0-E2EE0F92345C}"/>
    <cellStyle name="Salida 10 2 8 2 3 2" xfId="32033" xr:uid="{467C883A-7207-4F60-B974-74421C1FC5F2}"/>
    <cellStyle name="Salida 10 2 8 2 4" xfId="22058" xr:uid="{167599C1-4B4E-4E04-8A6F-A85CBAACBE30}"/>
    <cellStyle name="Salida 10 2 8 3" xfId="10695" xr:uid="{0A81DF76-C739-4EAD-A181-AB8289216AEB}"/>
    <cellStyle name="Salida 10 2 8 3 2" xfId="25803" xr:uid="{A182D0CC-D417-4447-B1C7-720AFA78F2EB}"/>
    <cellStyle name="Salida 10 2 8 4" xfId="14440" xr:uid="{395C11D5-0F41-4D9D-B670-6B1CCDC861EF}"/>
    <cellStyle name="Salida 10 2 8 4 2" xfId="29548" xr:uid="{FF6E7C87-B75B-43B4-96F1-728D322E9A9B}"/>
    <cellStyle name="Salida 10 2 8 5" xfId="19421" xr:uid="{D53C4FBE-70E4-4F7A-957C-A71131FBB693}"/>
    <cellStyle name="Salida 10 2 9" xfId="4565" xr:uid="{9D91CC6A-36EF-4CE5-A234-BB946EB660D0}"/>
    <cellStyle name="Salida 10 2 9 2" xfId="10947" xr:uid="{2E45AFAF-6293-49FB-B28A-484FE81DAB0C}"/>
    <cellStyle name="Salida 10 2 9 2 2" xfId="26055" xr:uid="{DF7BDA84-127F-428A-A097-6FCCB5D42191}"/>
    <cellStyle name="Salida 10 2 9 3" xfId="16469" xr:uid="{76EB75C3-F87B-44C3-9377-69DAECD600FD}"/>
    <cellStyle name="Salida 10 2 9 3 2" xfId="31577" xr:uid="{B41B9E80-174C-4007-B063-05320EA4B41B}"/>
    <cellStyle name="Salida 10 2 9 4" xfId="19673" xr:uid="{808F28F5-D6C2-4D33-A885-5367D7531568}"/>
    <cellStyle name="Salida 10 3" xfId="1805" xr:uid="{F2B7211E-5739-44FD-8706-1E5E2B61D45D}"/>
    <cellStyle name="Salida 10 3 10" xfId="8306" xr:uid="{36852255-BB40-44C6-A641-69263790EDFD}"/>
    <cellStyle name="Salida 10 3 10 2" xfId="23414" xr:uid="{C8B259D6-067A-4802-B664-DB82CD079138}"/>
    <cellStyle name="Salida 10 3 11" xfId="14623" xr:uid="{FE401592-454D-4AA2-BC6B-8AD3F989CB75}"/>
    <cellStyle name="Salida 10 3 11 2" xfId="29731" xr:uid="{1202071E-A208-45AF-8E8D-11814C6537CF}"/>
    <cellStyle name="Salida 10 3 12" xfId="15744" xr:uid="{29EFFDD8-6C87-4B0C-855E-6ED8BFD8F747}"/>
    <cellStyle name="Salida 10 3 12 2" xfId="30852" xr:uid="{5DCBEF72-AF10-40F7-A25E-01E504257AE3}"/>
    <cellStyle name="Salida 10 3 13" xfId="17030" xr:uid="{3F0AACA5-0504-40EE-B3F8-5D61EDA4853D}"/>
    <cellStyle name="Salida 10 3 2" xfId="2365" xr:uid="{580BD190-465B-4DD4-895C-BC2C82F11C82}"/>
    <cellStyle name="Salida 10 3 2 2" xfId="5002" xr:uid="{57A4105C-D27F-4399-824B-7DD4118028DE}"/>
    <cellStyle name="Salida 10 3 2 2 2" xfId="11366" xr:uid="{B0342780-0114-40DD-B281-441D9543BF7D}"/>
    <cellStyle name="Salida 10 3 2 2 2 2" xfId="26474" xr:uid="{755D7F10-94E6-4F14-A6DF-6E4EDD5F4954}"/>
    <cellStyle name="Salida 10 3 2 2 3" xfId="8151" xr:uid="{ED9A8229-411D-43A7-A423-405C5672DDF2}"/>
    <cellStyle name="Salida 10 3 2 2 3 2" xfId="23259" xr:uid="{DE56DE36-2ADF-4EC8-800E-1AB8261717FE}"/>
    <cellStyle name="Salida 10 3 2 2 4" xfId="20110" xr:uid="{E31688A6-0DFC-4FA7-9E5C-F25B4516F92E}"/>
    <cellStyle name="Salida 10 3 2 3" xfId="8832" xr:uid="{3701E24A-6CC0-4AFB-A871-E05C72CFE0EC}"/>
    <cellStyle name="Salida 10 3 2 3 2" xfId="23940" xr:uid="{1958B189-98FE-44B2-9D1A-807A89872338}"/>
    <cellStyle name="Salida 10 3 3" xfId="2254" xr:uid="{3445B211-C10C-4597-AE7A-9BF5E4B26A53}"/>
    <cellStyle name="Salida 10 3 3 2" xfId="4891" xr:uid="{70AA08BB-785D-49E3-A62F-3CD9498CE80B}"/>
    <cellStyle name="Salida 10 3 3 2 2" xfId="11255" xr:uid="{E56F2E54-8AA7-4B73-A428-10FAB38E28CA}"/>
    <cellStyle name="Salida 10 3 3 2 2 2" xfId="26363" xr:uid="{B2321400-F5C8-4FB8-9021-E11D910C1BC2}"/>
    <cellStyle name="Salida 10 3 3 2 3" xfId="7490" xr:uid="{EF4222D7-B084-492E-8471-5BAF58AE7ABC}"/>
    <cellStyle name="Salida 10 3 3 2 3 2" xfId="22598" xr:uid="{E31E2D86-D38C-4447-9F42-9EEE3DC79E81}"/>
    <cellStyle name="Salida 10 3 3 2 4" xfId="19999" xr:uid="{24B16F42-4178-442B-9A31-7B18F6A8577A}"/>
    <cellStyle name="Salida 10 3 3 3" xfId="13439" xr:uid="{21168654-FF55-4895-AB52-13136C106D38}"/>
    <cellStyle name="Salida 10 3 3 3 2" xfId="28547" xr:uid="{0946D3D2-0F3D-40BE-BE88-9C41BDB83372}"/>
    <cellStyle name="Salida 10 3 3 4" xfId="17479" xr:uid="{D110AA13-B0D4-4710-AC92-F539A655BD4C}"/>
    <cellStyle name="Salida 10 3 4" xfId="2644" xr:uid="{755CF020-8263-4F33-80A2-B4D957218BD9}"/>
    <cellStyle name="Salida 10 3 4 2" xfId="5281" xr:uid="{00A8997E-9823-4866-9A34-4AA8829B6721}"/>
    <cellStyle name="Salida 10 3 4 2 2" xfId="11645" xr:uid="{52CF9557-BCB3-437A-8317-E8FB2D62E3BB}"/>
    <cellStyle name="Salida 10 3 4 2 2 2" xfId="26753" xr:uid="{A2EA182E-EE22-463F-9772-7C9631CBAA2D}"/>
    <cellStyle name="Salida 10 3 4 2 3" xfId="15491" xr:uid="{B902BD04-1C4A-4499-AF87-F9047EE7BF48}"/>
    <cellStyle name="Salida 10 3 4 2 3 2" xfId="30599" xr:uid="{2E160F11-CFD2-4978-9104-AEF8EC4EEE1C}"/>
    <cellStyle name="Salida 10 3 4 2 4" xfId="20389" xr:uid="{D9BDE58E-D529-4F2D-B6FD-77BE9E1A5A5F}"/>
    <cellStyle name="Salida 10 3 4 3" xfId="9111" xr:uid="{7A7BC165-8566-45B1-8F26-6FE0735EA043}"/>
    <cellStyle name="Salida 10 3 4 3 2" xfId="24219" xr:uid="{5CA91F86-DE83-419A-8896-B41CA589846F}"/>
    <cellStyle name="Salida 10 3 4 4" xfId="16296" xr:uid="{92ED1850-335E-403D-9B7E-F69A9F3B8099}"/>
    <cellStyle name="Salida 10 3 4 4 2" xfId="31404" xr:uid="{020CAD94-6C22-4CEC-B1EA-FD1F50B6C82C}"/>
    <cellStyle name="Salida 10 3 4 5" xfId="17752" xr:uid="{66300CC3-63DE-4618-A629-E3696B03C9C6}"/>
    <cellStyle name="Salida 10 3 5" xfId="3226" xr:uid="{77D07990-F6CD-4BBF-9AD9-DE78E0389F3E}"/>
    <cellStyle name="Salida 10 3 5 2" xfId="5863" xr:uid="{914FEF0D-4236-4516-8348-D2109127AFC9}"/>
    <cellStyle name="Salida 10 3 5 2 2" xfId="12174" xr:uid="{9296B121-7BE5-4006-9C5E-876EB069FBB2}"/>
    <cellStyle name="Salida 10 3 5 2 2 2" xfId="27282" xr:uid="{78C78429-E83C-43C5-A2CE-F275B67689A2}"/>
    <cellStyle name="Salida 10 3 5 2 3" xfId="7770" xr:uid="{15015A5C-6157-473D-9B5C-777BC6C71434}"/>
    <cellStyle name="Salida 10 3 5 2 3 2" xfId="22878" xr:uid="{5E3CFE9E-B4A2-4F63-B10F-ED862A666A3C}"/>
    <cellStyle name="Salida 10 3 5 2 4" xfId="20971" xr:uid="{02053A82-1B1E-4F74-A3CC-A300613FED5C}"/>
    <cellStyle name="Salida 10 3 5 3" xfId="9608" xr:uid="{672C5949-C6ED-46E9-AC7B-523FC0A2DFDD}"/>
    <cellStyle name="Salida 10 3 5 3 2" xfId="24716" xr:uid="{3DBC5011-6D1F-4812-A889-51EEF0272DD9}"/>
    <cellStyle name="Salida 10 3 5 4" xfId="15214" xr:uid="{41F47339-98C3-4D94-9C21-8546D15E984E}"/>
    <cellStyle name="Salida 10 3 5 4 2" xfId="30322" xr:uid="{64560808-734C-4947-85E1-6241A239FF2A}"/>
    <cellStyle name="Salida 10 3 5 5" xfId="18334" xr:uid="{303F1706-DE89-4DFE-A7B7-5D322D75A4DB}"/>
    <cellStyle name="Salida 10 3 6" xfId="2308" xr:uid="{64E58F00-615F-486E-8BFA-F5AF196EAF0D}"/>
    <cellStyle name="Salida 10 3 6 2" xfId="4945" xr:uid="{AF8D1CD7-8A01-4985-A309-02961EB985D8}"/>
    <cellStyle name="Salida 10 3 6 2 2" xfId="11309" xr:uid="{90217D2A-8E32-4DC8-92E9-11787CA248B7}"/>
    <cellStyle name="Salida 10 3 6 2 2 2" xfId="26417" xr:uid="{54EBFDCD-7EDB-4913-8646-F43A669CEC5C}"/>
    <cellStyle name="Salida 10 3 6 2 3" xfId="15140" xr:uid="{B4CCB990-8E5F-48A5-AABB-F062CBC76983}"/>
    <cellStyle name="Salida 10 3 6 2 3 2" xfId="30248" xr:uid="{BA48C262-986D-4E7D-B79E-0EFAE9BC999A}"/>
    <cellStyle name="Salida 10 3 6 2 4" xfId="20053" xr:uid="{F7E29D0A-AED5-48A6-8CEA-60D95BA991AD}"/>
    <cellStyle name="Salida 10 3 6 3" xfId="8775" xr:uid="{B373138F-704D-4BDA-B898-EA71595ADD9C}"/>
    <cellStyle name="Salida 10 3 6 3 2" xfId="23883" xr:uid="{788E6335-C4E9-4E78-84BA-8F2ECB86D0ED}"/>
    <cellStyle name="Salida 10 3 6 4" xfId="9280" xr:uid="{1597B6DB-9DA6-49CE-9A60-658A446B7506}"/>
    <cellStyle name="Salida 10 3 6 4 2" xfId="24388" xr:uid="{5AB74B0C-5519-45CC-89A1-FB5B598B0CF8}"/>
    <cellStyle name="Salida 10 3 6 5" xfId="17533" xr:uid="{AA49603D-D955-47DB-B4C0-40CE8C7CEB33}"/>
    <cellStyle name="Salida 10 3 7" xfId="3877" xr:uid="{B99EA5A2-F028-4A23-A71A-41ABE0588D1C}"/>
    <cellStyle name="Salida 10 3 7 2" xfId="6514" xr:uid="{32117259-FF76-4048-9CBB-127914689483}"/>
    <cellStyle name="Salida 10 3 7 2 2" xfId="12825" xr:uid="{464F1E6D-956F-490F-A91A-3A6316552A68}"/>
    <cellStyle name="Salida 10 3 7 2 2 2" xfId="27933" xr:uid="{3B1B3192-BB3A-4F84-A462-52A47B7F4200}"/>
    <cellStyle name="Salida 10 3 7 2 3" xfId="15244" xr:uid="{DCE7FCBA-FFAC-4AE7-A327-63BEA8CC4C30}"/>
    <cellStyle name="Salida 10 3 7 2 3 2" xfId="30352" xr:uid="{2D3EC7C5-8805-4F48-8A95-4DEFFF8139C0}"/>
    <cellStyle name="Salida 10 3 7 2 4" xfId="21622" xr:uid="{774F6EE1-B0D3-4B32-986B-CBBA158371F2}"/>
    <cellStyle name="Salida 10 3 7 3" xfId="10259" xr:uid="{1CFA5B79-705C-46CB-A4FE-E1464ADF32B2}"/>
    <cellStyle name="Salida 10 3 7 3 2" xfId="25367" xr:uid="{A37CC392-3EB1-4559-A7D7-F7A392B39E72}"/>
    <cellStyle name="Salida 10 3 7 4" xfId="8045" xr:uid="{1B4E222D-230F-4D05-812C-DE3E26AAC8E9}"/>
    <cellStyle name="Salida 10 3 7 4 2" xfId="23153" xr:uid="{C8A56981-FDA8-43CA-9F21-79DDA6279943}"/>
    <cellStyle name="Salida 10 3 7 5" xfId="18985" xr:uid="{2BED0833-9A60-4E0A-9384-F5E36E7746EA}"/>
    <cellStyle name="Salida 10 3 8" xfId="4259" xr:uid="{BEF7CD20-3D22-4E7F-9EA7-0F9721F7B49A}"/>
    <cellStyle name="Salida 10 3 8 2" xfId="6896" xr:uid="{74AF50E7-9C26-4206-8526-93B09DA8262B}"/>
    <cellStyle name="Salida 10 3 8 2 2" xfId="13207" xr:uid="{FF2C5F6D-F6EE-40BD-931F-F25D9850CD10}"/>
    <cellStyle name="Salida 10 3 8 2 2 2" xfId="28315" xr:uid="{F44474FC-8EEF-4F69-836D-68BFB5B961E3}"/>
    <cellStyle name="Salida 10 3 8 2 3" xfId="16871" xr:uid="{5B8028B7-66FE-48E0-9C9C-578757285CC2}"/>
    <cellStyle name="Salida 10 3 8 2 3 2" xfId="31979" xr:uid="{1400C8A0-F045-47D0-9818-323236ACAAF4}"/>
    <cellStyle name="Salida 10 3 8 2 4" xfId="22004" xr:uid="{DFDFF04B-FCFB-4CA8-AB6F-93B717275CFB}"/>
    <cellStyle name="Salida 10 3 8 3" xfId="10641" xr:uid="{7F8A03AD-ACE9-4FB1-BFB9-CB186B343C9B}"/>
    <cellStyle name="Salida 10 3 8 3 2" xfId="25749" xr:uid="{24E2E725-BA32-4BAD-BD25-24B2F6744DD5}"/>
    <cellStyle name="Salida 10 3 8 4" xfId="14230" xr:uid="{AEC008DD-5CE8-4A0C-B795-E2A5F4B3A2C1}"/>
    <cellStyle name="Salida 10 3 8 4 2" xfId="29338" xr:uid="{715F49DD-F34D-4ECA-9B9A-0033ACB7342F}"/>
    <cellStyle name="Salida 10 3 8 5" xfId="19367" xr:uid="{20B0C36F-0A30-4A2C-A5EE-DEC715F6370B}"/>
    <cellStyle name="Salida 10 3 9" xfId="4442" xr:uid="{CFB91273-E9D2-4D01-A8F1-B629026522BC}"/>
    <cellStyle name="Salida 10 3 9 2" xfId="10824" xr:uid="{FF582FD6-DC64-444C-9968-4EEC97F4AB64}"/>
    <cellStyle name="Salida 10 3 9 2 2" xfId="25932" xr:uid="{9A5D5C45-A935-4757-AE13-149EF05CDF56}"/>
    <cellStyle name="Salida 10 3 9 3" xfId="14831" xr:uid="{33E687FE-0B9A-4EB2-9C0B-1F6B1729A2E6}"/>
    <cellStyle name="Salida 10 3 9 3 2" xfId="29939" xr:uid="{0C1AB190-9531-4C31-9408-9DBC613CDCDF}"/>
    <cellStyle name="Salida 10 3 9 4" xfId="19550" xr:uid="{D108B2DF-0973-48ED-9B58-477C249D32E4}"/>
    <cellStyle name="Salida 10 4" xfId="2119" xr:uid="{4CC1B549-B9AE-4E83-881C-B67818CE6A1B}"/>
    <cellStyle name="Salida 10 4 10" xfId="13603" xr:uid="{0E151F70-20FA-4A3A-9E9B-228DC5992CB2}"/>
    <cellStyle name="Salida 10 4 10 2" xfId="28711" xr:uid="{B81CD3BF-8807-452A-81B9-E3291CC45D9C}"/>
    <cellStyle name="Salida 10 4 11" xfId="8030" xr:uid="{0A960606-2F49-43C7-81FC-3F5348A917FB}"/>
    <cellStyle name="Salida 10 4 11 2" xfId="23138" xr:uid="{75F9675C-4AAD-4CB5-9A69-A5145A60B8CA}"/>
    <cellStyle name="Salida 10 4 12" xfId="17344" xr:uid="{C3F46F90-0505-441D-B163-DDFB1C08B5A2}"/>
    <cellStyle name="Salida 10 4 2" xfId="2609" xr:uid="{3CDE618F-CBE7-45C2-BAAF-0DCE963FAED4}"/>
    <cellStyle name="Salida 10 4 2 2" xfId="5246" xr:uid="{5D08C2D1-90CF-4AD1-845C-C43E43760E90}"/>
    <cellStyle name="Salida 10 4 2 2 2" xfId="11610" xr:uid="{B4302F6F-7CF7-4A47-85D0-BB937C095AB8}"/>
    <cellStyle name="Salida 10 4 2 2 2 2" xfId="26718" xr:uid="{A86F63C0-18CC-4BF2-A3E4-F27C702E8BE4}"/>
    <cellStyle name="Salida 10 4 2 2 3" xfId="14602" xr:uid="{90B150E8-44F2-45F3-AAC9-F5B658B94982}"/>
    <cellStyle name="Salida 10 4 2 2 3 2" xfId="29710" xr:uid="{471F519B-6691-425B-AE36-A5BA0320F0A6}"/>
    <cellStyle name="Salida 10 4 2 2 4" xfId="20354" xr:uid="{105B0A60-C194-4016-82C4-C4FDC93F71DE}"/>
    <cellStyle name="Salida 10 4 2 3" xfId="9076" xr:uid="{86F39C4F-4739-40FF-BB78-4DC7475B97B8}"/>
    <cellStyle name="Salida 10 4 2 3 2" xfId="24184" xr:uid="{271150A5-FA5E-494B-9C1B-94AD6BAF223A}"/>
    <cellStyle name="Salida 10 4 2 4" xfId="15975" xr:uid="{42B26C6D-0530-405D-94E1-4D6D9C0A7367}"/>
    <cellStyle name="Salida 10 4 2 4 2" xfId="31083" xr:uid="{615774CB-0682-4ABA-A3C2-19370707CA65}"/>
    <cellStyle name="Salida 10 4 2 5" xfId="13972" xr:uid="{A33837A6-417E-4670-BF7B-5FA7A0292636}"/>
    <cellStyle name="Salida 10 4 2 5 2" xfId="29080" xr:uid="{E4155FB7-9A15-4219-BA0E-F2375BB1ADD9}"/>
    <cellStyle name="Salida 10 4 2 6" xfId="17717" xr:uid="{88658E5A-0977-401D-AAA5-A44FB0800A2D}"/>
    <cellStyle name="Salida 10 4 3" xfId="2874" xr:uid="{AD3A1559-9666-4D3C-996A-F01141BF711D}"/>
    <cellStyle name="Salida 10 4 3 2" xfId="5511" xr:uid="{65EF2DDD-1729-4CE9-97AD-F008912C8A22}"/>
    <cellStyle name="Salida 10 4 3 2 2" xfId="11822" xr:uid="{74C27128-AE23-43EB-937F-FBAC352B4D27}"/>
    <cellStyle name="Salida 10 4 3 2 2 2" xfId="26930" xr:uid="{1CCA1168-2FD0-4927-8ADE-3FAC6A080C7B}"/>
    <cellStyle name="Salida 10 4 3 2 3" xfId="7937" xr:uid="{9CE51A23-F00D-4392-BD52-4ACCCC9E66A2}"/>
    <cellStyle name="Salida 10 4 3 2 3 2" xfId="23045" xr:uid="{47F5BC54-A512-4B23-928D-41C5487B16E6}"/>
    <cellStyle name="Salida 10 4 3 2 4" xfId="20619" xr:uid="{1B579ABE-B414-46E9-B9C8-4B84AC9F129E}"/>
    <cellStyle name="Salida 10 4 3 3" xfId="7223" xr:uid="{3CAECC5E-74BE-47B2-8090-9D21AB31A77E}"/>
    <cellStyle name="Salida 10 4 3 3 2" xfId="22331" xr:uid="{9BA8B820-3639-4913-A8FA-8FFAFE728D84}"/>
    <cellStyle name="Salida 10 4 3 4" xfId="17982" xr:uid="{86B7E689-374C-46E1-AC9C-DAC9230C877E}"/>
    <cellStyle name="Salida 10 4 4" xfId="3177" xr:uid="{897A0385-E287-4A28-8E6B-5F097C1ED489}"/>
    <cellStyle name="Salida 10 4 4 2" xfId="5814" xr:uid="{9CF35438-3F70-4E40-A82B-3B1EBEC3DFE0}"/>
    <cellStyle name="Salida 10 4 4 2 2" xfId="12125" xr:uid="{2C6D1D13-EF5B-40EE-B4BD-74FF7B6C33E8}"/>
    <cellStyle name="Salida 10 4 4 2 2 2" xfId="27233" xr:uid="{44453F1F-B5A6-479B-BB3A-EB2FE5362CEB}"/>
    <cellStyle name="Salida 10 4 4 2 3" xfId="16107" xr:uid="{605EAB22-618C-4691-8396-27949F9D6A6D}"/>
    <cellStyle name="Salida 10 4 4 2 3 2" xfId="31215" xr:uid="{A32A2FC9-DCB6-424F-9334-2BE71E183CA9}"/>
    <cellStyle name="Salida 10 4 4 2 4" xfId="20922" xr:uid="{1EC897DD-F8B1-4290-A8A0-BF1D95F66FF2}"/>
    <cellStyle name="Salida 10 4 4 3" xfId="9559" xr:uid="{4D2DE783-5C76-4DBA-8A52-1F116B90FD81}"/>
    <cellStyle name="Salida 10 4 4 3 2" xfId="24667" xr:uid="{F8AF9521-7BF7-457C-90AE-A3DE8B5739CD}"/>
    <cellStyle name="Salida 10 4 4 4" xfId="16486" xr:uid="{99867818-7FBF-4F14-B9B9-6B4EF324763E}"/>
    <cellStyle name="Salida 10 4 4 4 2" xfId="31594" xr:uid="{995903BB-A685-422D-8E48-2844483BADBC}"/>
    <cellStyle name="Salida 10 4 4 5" xfId="18285" xr:uid="{BF9A951A-1BA0-4E4C-8330-E8C90D2F38A0}"/>
    <cellStyle name="Salida 10 4 5" xfId="3503" xr:uid="{5BA3A5D8-A301-44EB-9693-3FBAEAA4DF02}"/>
    <cellStyle name="Salida 10 4 5 2" xfId="6140" xr:uid="{F9682D9F-EB9C-4F8F-B51E-3B0191904A90}"/>
    <cellStyle name="Salida 10 4 5 2 2" xfId="12451" xr:uid="{87A9E090-86F0-43A3-BBC5-6A7A3771FC28}"/>
    <cellStyle name="Salida 10 4 5 2 2 2" xfId="27559" xr:uid="{5D6057B5-2251-4D07-9A1E-F0968B08BF76}"/>
    <cellStyle name="Salida 10 4 5 2 3" xfId="14316" xr:uid="{6B343A30-7B57-487A-BD44-2EF78B6BF0DB}"/>
    <cellStyle name="Salida 10 4 5 2 3 2" xfId="29424" xr:uid="{101F5E15-8519-447A-85EA-7D72288CAB66}"/>
    <cellStyle name="Salida 10 4 5 2 4" xfId="21248" xr:uid="{E661A482-4EF8-4845-9B35-D3D06A824368}"/>
    <cellStyle name="Salida 10 4 5 3" xfId="9885" xr:uid="{9ACF5D98-059F-45F9-A442-186035204201}"/>
    <cellStyle name="Salida 10 4 5 3 2" xfId="24993" xr:uid="{5D64CEBD-F9E7-4D3C-B029-1C907D61CADF}"/>
    <cellStyle name="Salida 10 4 5 4" xfId="14974" xr:uid="{A15FC139-BA2D-47AB-B29A-AA99C86FDBDC}"/>
    <cellStyle name="Salida 10 4 5 4 2" xfId="30082" xr:uid="{FDA7381C-DEC7-4C2B-A0E5-6C318F58C367}"/>
    <cellStyle name="Salida 10 4 5 5" xfId="18611" xr:uid="{6E70F6F0-181A-4B59-A0DA-62138E057063}"/>
    <cellStyle name="Salida 10 4 6" xfId="3809" xr:uid="{CE39293F-D812-46C5-A371-EB4C7B0E99F3}"/>
    <cellStyle name="Salida 10 4 6 2" xfId="6446" xr:uid="{24F58EFD-C0A9-41AC-8182-EDB4EA1E5164}"/>
    <cellStyle name="Salida 10 4 6 2 2" xfId="12757" xr:uid="{044503FD-AF86-47EF-BF6C-7D5F1C59D75C}"/>
    <cellStyle name="Salida 10 4 6 2 2 2" xfId="27865" xr:uid="{46B1F48C-1296-4D58-807A-FC4F47CABCCE}"/>
    <cellStyle name="Salida 10 4 6 2 3" xfId="15616" xr:uid="{790C753E-F1EB-4D3C-AA0B-0FD6584AFAA2}"/>
    <cellStyle name="Salida 10 4 6 2 3 2" xfId="30724" xr:uid="{5AB4BD42-B96F-4585-92E8-CC910D466F7F}"/>
    <cellStyle name="Salida 10 4 6 2 4" xfId="21554" xr:uid="{053AE1AC-DB46-4488-A1F5-4EF48B45E0BC}"/>
    <cellStyle name="Salida 10 4 6 3" xfId="10191" xr:uid="{E5039247-1FA9-4992-9BC5-4ACEFCE36AA6}"/>
    <cellStyle name="Salida 10 4 6 3 2" xfId="25299" xr:uid="{B1B45258-F56B-4144-BAD5-4964FB393CC6}"/>
    <cellStyle name="Salida 10 4 6 4" xfId="15343" xr:uid="{6F356C37-B785-41F6-A1C3-85E6EA2F5BAE}"/>
    <cellStyle name="Salida 10 4 6 4 2" xfId="30451" xr:uid="{B86039D3-ECE5-403D-9EFA-78430F90E1A9}"/>
    <cellStyle name="Salida 10 4 6 5" xfId="18917" xr:uid="{6FF643E0-D841-452F-BDD4-D183CE9B4E10}"/>
    <cellStyle name="Salida 10 4 7" xfId="4191" xr:uid="{A336E33F-5431-4179-BBEB-E9A23D4508A9}"/>
    <cellStyle name="Salida 10 4 7 2" xfId="6828" xr:uid="{F31D0375-1297-48C5-9896-E09271178D7F}"/>
    <cellStyle name="Salida 10 4 7 2 2" xfId="13139" xr:uid="{BFEBBB1E-3B2E-4481-A0FA-62F07CF5F86C}"/>
    <cellStyle name="Salida 10 4 7 2 2 2" xfId="28247" xr:uid="{0B03DD50-3913-41BC-BF83-41AD4DB2D360}"/>
    <cellStyle name="Salida 10 4 7 2 3" xfId="16808" xr:uid="{994B8755-9FB4-44BE-96AE-C021C8D66C7F}"/>
    <cellStyle name="Salida 10 4 7 2 3 2" xfId="31916" xr:uid="{0D36AD44-E592-4CDC-BC72-B3F9317D4150}"/>
    <cellStyle name="Salida 10 4 7 2 4" xfId="21936" xr:uid="{97E7CDE6-A398-4A21-84A0-7731AD9116CE}"/>
    <cellStyle name="Salida 10 4 7 3" xfId="10573" xr:uid="{A48C09AC-4A26-4155-8516-5EB970BFA196}"/>
    <cellStyle name="Salida 10 4 7 3 2" xfId="25681" xr:uid="{6AE73224-5E2A-44AB-AD63-47C24783EC44}"/>
    <cellStyle name="Salida 10 4 7 4" xfId="14840" xr:uid="{E498B47E-E41C-43EC-99BF-01B2DDF25B40}"/>
    <cellStyle name="Salida 10 4 7 4 2" xfId="29948" xr:uid="{C355B191-E476-4DDD-B3B0-6B6A7B8A4C5B}"/>
    <cellStyle name="Salida 10 4 7 5" xfId="19299" xr:uid="{0C1B9605-CDBB-413D-9104-AE056543C375}"/>
    <cellStyle name="Salida 10 4 8" xfId="4756" xr:uid="{99EFD9C3-D7A1-4E4D-8FD3-7251E5AC60EE}"/>
    <cellStyle name="Salida 10 4 8 2" xfId="11138" xr:uid="{25BC6DED-85C5-4E71-8A1B-D101628057EC}"/>
    <cellStyle name="Salida 10 4 8 2 2" xfId="26246" xr:uid="{E7655061-80D3-4A37-90AB-0E9B54D66FDC}"/>
    <cellStyle name="Salida 10 4 8 3" xfId="15032" xr:uid="{98177E07-917D-4433-B424-429DBCAF501B}"/>
    <cellStyle name="Salida 10 4 8 3 2" xfId="30140" xr:uid="{85879D31-6ACA-43E9-85BF-3CD891D82079}"/>
    <cellStyle name="Salida 10 4 8 4" xfId="19864" xr:uid="{191DBE63-4DB7-4951-A380-93D23F294AFF}"/>
    <cellStyle name="Salida 10 4 9" xfId="8617" xr:uid="{E7BB9238-7B0C-49FE-9C5D-6B49905DF78A}"/>
    <cellStyle name="Salida 10 4 9 2" xfId="23725" xr:uid="{9FDF241A-DD08-4449-B05B-BB8E6E6A07E7}"/>
    <cellStyle name="Salida 10 5" xfId="2005" xr:uid="{C81FF48F-7EEA-4801-89CF-6719E81ED804}"/>
    <cellStyle name="Salida 10 5 10" xfId="14162" xr:uid="{FAE369F7-9012-4BC9-A345-D587996CCD96}"/>
    <cellStyle name="Salida 10 5 10 2" xfId="29270" xr:uid="{F77DD5FA-2B5F-4BC0-AF4B-9E1747E4DDAE}"/>
    <cellStyle name="Salida 10 5 11" xfId="17230" xr:uid="{6C85A150-77E6-4055-BF02-24326BAA23D9}"/>
    <cellStyle name="Salida 10 5 2" xfId="2767" xr:uid="{8F1684FA-2CFB-469E-ABD7-2997811800F2}"/>
    <cellStyle name="Salida 10 5 2 2" xfId="5404" xr:uid="{E66B2958-18DB-4948-AE74-A33E1B6496B6}"/>
    <cellStyle name="Salida 10 5 2 2 2" xfId="11753" xr:uid="{90F0332D-9191-48A1-8B9C-899D8C55CF08}"/>
    <cellStyle name="Salida 10 5 2 2 2 2" xfId="26861" xr:uid="{744081FA-F852-4A38-8A81-E3924A1BD686}"/>
    <cellStyle name="Salida 10 5 2 2 3" xfId="13704" xr:uid="{50962399-686F-4B23-AB8A-50DFC9D3E5BA}"/>
    <cellStyle name="Salida 10 5 2 2 3 2" xfId="28812" xr:uid="{88884029-25BA-44EF-9BEE-9F4D12AEB7BE}"/>
    <cellStyle name="Salida 10 5 2 2 4" xfId="20512" xr:uid="{511BB0EA-F0B3-4A1E-A258-18CC13CBAB93}"/>
    <cellStyle name="Salida 10 5 2 3" xfId="15853" xr:uid="{AFB216B5-0BF0-4B37-84C6-2F9346370D25}"/>
    <cellStyle name="Salida 10 5 2 3 2" xfId="30961" xr:uid="{CBA9AC5D-45C2-4AFA-96E7-EDCB58CF1269}"/>
    <cellStyle name="Salida 10 5 2 4" xfId="17875" xr:uid="{7DB290E7-1E48-4F31-A265-5D4058079CB3}"/>
    <cellStyle name="Salida 10 5 3" xfId="3070" xr:uid="{82A46835-BE35-43E2-9AC6-25E5246EAC79}"/>
    <cellStyle name="Salida 10 5 3 2" xfId="5707" xr:uid="{11DD39CD-A37A-4007-882F-C8726473C819}"/>
    <cellStyle name="Salida 10 5 3 2 2" xfId="12018" xr:uid="{FE8D8DED-A11B-406E-ABF4-55DE211F5CE5}"/>
    <cellStyle name="Salida 10 5 3 2 2 2" xfId="27126" xr:uid="{D5D6A071-66A0-40FE-AEEF-D8CB0862EBFE}"/>
    <cellStyle name="Salida 10 5 3 2 3" xfId="7333" xr:uid="{5D68F674-4634-4289-9434-0B2F69A87327}"/>
    <cellStyle name="Salida 10 5 3 2 3 2" xfId="22441" xr:uid="{6A0BDFF9-4FB9-4275-94F2-3C20AF8360F0}"/>
    <cellStyle name="Salida 10 5 3 2 4" xfId="20815" xr:uid="{708B9763-3911-42F3-BE91-8FDB4F93AF22}"/>
    <cellStyle name="Salida 10 5 3 3" xfId="9452" xr:uid="{7EA25E67-335B-40A1-A88D-0251CAA131D4}"/>
    <cellStyle name="Salida 10 5 3 3 2" xfId="24560" xr:uid="{C57D5F2E-5475-4295-BF26-4E009F956669}"/>
    <cellStyle name="Salida 10 5 3 4" xfId="7268" xr:uid="{EF6EC951-3052-4A44-A192-1FA4D8928471}"/>
    <cellStyle name="Salida 10 5 3 4 2" xfId="22376" xr:uid="{DB6B32B9-21DE-442F-BFF7-57791CD5592D}"/>
    <cellStyle name="Salida 10 5 3 5" xfId="18178" xr:uid="{38CA124E-9D0E-475B-BDF1-152611DE44F6}"/>
    <cellStyle name="Salida 10 5 4" xfId="3396" xr:uid="{F9804647-8D47-45CA-92CA-FA43A02CB676}"/>
    <cellStyle name="Salida 10 5 4 2" xfId="6033" xr:uid="{EAC2A3D1-E18F-4024-BD83-7D242BAC9581}"/>
    <cellStyle name="Salida 10 5 4 2 2" xfId="12344" xr:uid="{B67628FB-5143-4535-BF48-833659571037}"/>
    <cellStyle name="Salida 10 5 4 2 2 2" xfId="27452" xr:uid="{FDAE93FA-A4C4-4565-A86C-6CA802303B51}"/>
    <cellStyle name="Salida 10 5 4 2 3" xfId="7585" xr:uid="{C02D6CA8-409B-4731-883D-D20ACDBE7F14}"/>
    <cellStyle name="Salida 10 5 4 2 3 2" xfId="22693" xr:uid="{3DA05E16-767E-4361-B6C1-8BB2193B69F8}"/>
    <cellStyle name="Salida 10 5 4 2 4" xfId="21141" xr:uid="{F8B7CEF6-BFED-4111-AB77-E0CDFD570432}"/>
    <cellStyle name="Salida 10 5 4 3" xfId="9778" xr:uid="{B2A3ADCD-B6DE-4B4F-9880-30077B79BF2F}"/>
    <cellStyle name="Salida 10 5 4 3 2" xfId="24886" xr:uid="{80E03679-9858-4E41-BA26-669C2D4484EC}"/>
    <cellStyle name="Salida 10 5 4 4" xfId="15711" xr:uid="{EF44C705-0746-4054-8531-3C22BAD23C63}"/>
    <cellStyle name="Salida 10 5 4 4 2" xfId="30819" xr:uid="{AE2FAD50-A739-43FE-B4CD-19560A8C1F89}"/>
    <cellStyle name="Salida 10 5 4 5" xfId="18504" xr:uid="{6E836322-589B-446E-95F5-528DE191AD7A}"/>
    <cellStyle name="Salida 10 5 5" xfId="3702" xr:uid="{61979DFC-4DC1-4DFC-9445-03D3570F8573}"/>
    <cellStyle name="Salida 10 5 5 2" xfId="6339" xr:uid="{472D7243-48C8-4CC0-94AF-FCA2CB6669FF}"/>
    <cellStyle name="Salida 10 5 5 2 2" xfId="12650" xr:uid="{85CC8F12-45DB-4D03-B3BB-269DB79EB87E}"/>
    <cellStyle name="Salida 10 5 5 2 2 2" xfId="27758" xr:uid="{81FFA247-5BAA-49D8-A42D-0B53D86FADCE}"/>
    <cellStyle name="Salida 10 5 5 2 3" xfId="14265" xr:uid="{452FB234-EB46-4F38-98FE-F8A5F114DEC1}"/>
    <cellStyle name="Salida 10 5 5 2 3 2" xfId="29373" xr:uid="{25ADF138-1C9C-439B-9CA7-3E06DEBBF97C}"/>
    <cellStyle name="Salida 10 5 5 2 4" xfId="21447" xr:uid="{48C5F49A-CD29-4FB9-A7BB-7537CCC4DE1F}"/>
    <cellStyle name="Salida 10 5 5 3" xfId="10084" xr:uid="{7BDE8969-3AE5-4DC2-8A86-979A83E6E543}"/>
    <cellStyle name="Salida 10 5 5 3 2" xfId="25192" xr:uid="{812827ED-545B-4ED1-8DC5-D37713426144}"/>
    <cellStyle name="Salida 10 5 5 4" xfId="13886" xr:uid="{A5A0DA85-5ED6-4D75-BE10-B2E24F90CEFA}"/>
    <cellStyle name="Salida 10 5 5 4 2" xfId="28994" xr:uid="{461D85F8-ACDD-45FC-9ECF-2DEBA775FA26}"/>
    <cellStyle name="Salida 10 5 5 5" xfId="18810" xr:uid="{0AA6C375-F6E9-4097-BBCE-C2CF15C44A99}"/>
    <cellStyle name="Salida 10 5 6" xfId="4077" xr:uid="{D8547655-43FD-4B5F-9657-050F7691BE8A}"/>
    <cellStyle name="Salida 10 5 6 2" xfId="6714" xr:uid="{1C5EF4C1-FC07-4576-8632-8891027B9E58}"/>
    <cellStyle name="Salida 10 5 6 2 2" xfId="13025" xr:uid="{4013B261-04C2-4041-B955-5966C71DD1F7}"/>
    <cellStyle name="Salida 10 5 6 2 2 2" xfId="28133" xr:uid="{05460F0E-761E-4704-BE66-2506FD40C19F}"/>
    <cellStyle name="Salida 10 5 6 2 3" xfId="16701" xr:uid="{A0876128-016A-4959-983D-15DA9288419A}"/>
    <cellStyle name="Salida 10 5 6 2 3 2" xfId="31809" xr:uid="{D668EA0E-0DAE-470F-9EE1-4AF37BD5C60D}"/>
    <cellStyle name="Salida 10 5 6 2 4" xfId="21822" xr:uid="{B318110B-C3DD-43BF-BCAE-A2D766DC5207}"/>
    <cellStyle name="Salida 10 5 6 3" xfId="10459" xr:uid="{ADDAAF47-DB2F-4B06-8088-8D31FFB95361}"/>
    <cellStyle name="Salida 10 5 6 3 2" xfId="25567" xr:uid="{07A2F3DB-5D80-467C-B7F6-7DBB475EFA5B}"/>
    <cellStyle name="Salida 10 5 6 4" xfId="16254" xr:uid="{34C8C109-8641-40E7-B347-B89A45C39383}"/>
    <cellStyle name="Salida 10 5 6 4 2" xfId="31362" xr:uid="{94D7288A-B142-4C98-B95F-1959719648A6}"/>
    <cellStyle name="Salida 10 5 6 5" xfId="19185" xr:uid="{FDC17924-81B9-4512-B542-BC86FE0DF831}"/>
    <cellStyle name="Salida 10 5 7" xfId="4642" xr:uid="{1A553C25-53F4-41E4-96F3-4770D04489E7}"/>
    <cellStyle name="Salida 10 5 7 2" xfId="11024" xr:uid="{08DF85CD-CDA4-490C-80D3-B5920B824562}"/>
    <cellStyle name="Salida 10 5 7 2 2" xfId="26132" xr:uid="{EBFD1B12-CD93-43A6-B2BD-2DD8EFDB944C}"/>
    <cellStyle name="Salida 10 5 7 3" xfId="14287" xr:uid="{5674A6CD-59DB-4F0C-B8E3-702C94472511}"/>
    <cellStyle name="Salida 10 5 7 3 2" xfId="29395" xr:uid="{A786CBB0-544F-4805-81CA-56FF76BF561D}"/>
    <cellStyle name="Salida 10 5 7 4" xfId="19750" xr:uid="{72F025C5-D6EB-4C74-942C-1AE6FC6A7997}"/>
    <cellStyle name="Salida 10 5 8" xfId="8503" xr:uid="{02AD95D0-FF47-4A90-AEDB-7CDBB9C2A6DA}"/>
    <cellStyle name="Salida 10 5 8 2" xfId="23611" xr:uid="{22DBCCDD-F047-497C-B8FA-B5CB36355FD1}"/>
    <cellStyle name="Salida 10 5 9" xfId="16485" xr:uid="{C7340EAC-591C-450D-B3FD-226DEA38A36E}"/>
    <cellStyle name="Salida 10 5 9 2" xfId="31593" xr:uid="{3E2EE305-1DBB-41BA-8958-B3E553C9EF9F}"/>
    <cellStyle name="Salida 11" xfId="1503" xr:uid="{00000000-0005-0000-0000-0000E3050000}"/>
    <cellStyle name="Salida 11 2" xfId="1929" xr:uid="{C37944F5-D7DE-4CA9-9790-74221E126A95}"/>
    <cellStyle name="Salida 11 2 10" xfId="8430" xr:uid="{83D4335B-56EE-45AD-B72F-7F562725BB30}"/>
    <cellStyle name="Salida 11 2 10 2" xfId="23538" xr:uid="{06F5B4C5-0C61-48FD-B764-C515518FDF2C}"/>
    <cellStyle name="Salida 11 2 11" xfId="15518" xr:uid="{8E6B12E5-9ADE-41E0-944E-C3896FD3754F}"/>
    <cellStyle name="Salida 11 2 11 2" xfId="30626" xr:uid="{254DCB4F-1A3C-4D34-80E6-76CC5A0B2D1B}"/>
    <cellStyle name="Salida 11 2 12" xfId="7973" xr:uid="{774AF7C6-1D55-4DEE-93EB-1EB15ED3ABDE}"/>
    <cellStyle name="Salida 11 2 12 2" xfId="23081" xr:uid="{A79F6EDF-5A02-4405-8F54-3132493ABF8B}"/>
    <cellStyle name="Salida 11 2 13" xfId="17154" xr:uid="{F6A021EF-5152-4A74-9495-6D10E1F99ABE}"/>
    <cellStyle name="Salida 11 2 2" xfId="2489" xr:uid="{3859CEBC-10D6-4D59-80D1-7303724B4131}"/>
    <cellStyle name="Salida 11 2 2 2" xfId="5126" xr:uid="{B4D83673-6ABC-407E-8DAE-2916603C164A}"/>
    <cellStyle name="Salida 11 2 2 2 2" xfId="11490" xr:uid="{A92FA000-060D-48E2-901E-A8D634B349DA}"/>
    <cellStyle name="Salida 11 2 2 2 2 2" xfId="26598" xr:uid="{7F225999-8482-4853-B4E0-F33964D101C9}"/>
    <cellStyle name="Salida 11 2 2 2 3" xfId="14474" xr:uid="{337241D4-356A-4DD3-B99B-02577694D2E2}"/>
    <cellStyle name="Salida 11 2 2 2 3 2" xfId="29582" xr:uid="{520C92BA-1EFC-4A7B-BAF0-C0F0991029B3}"/>
    <cellStyle name="Salida 11 2 2 2 4" xfId="20234" xr:uid="{2DD3A855-D21B-4E2C-8555-2E945828ED3A}"/>
    <cellStyle name="Salida 11 2 2 3" xfId="8956" xr:uid="{FC35B55E-AF8C-4A23-9AF1-606BB4684368}"/>
    <cellStyle name="Salida 11 2 2 3 2" xfId="24064" xr:uid="{3A597CBF-F2E8-4D15-8758-46E29DEA8FD0}"/>
    <cellStyle name="Salida 11 2 3" xfId="2705" xr:uid="{184CA3DB-9FA2-4CC5-8995-160B92ABAAB5}"/>
    <cellStyle name="Salida 11 2 3 2" xfId="5342" xr:uid="{A1429045-12D9-471B-B564-A1F6364B6239}"/>
    <cellStyle name="Salida 11 2 3 2 2" xfId="11691" xr:uid="{19AF1A58-7C80-4806-AB0C-0755640E1A69}"/>
    <cellStyle name="Salida 11 2 3 2 2 2" xfId="26799" xr:uid="{7E5F116B-DF55-4351-A906-47717D9D99D8}"/>
    <cellStyle name="Salida 11 2 3 2 3" xfId="9270" xr:uid="{D854DBEF-5FA4-45EC-92A8-45A6645C1E0D}"/>
    <cellStyle name="Salida 11 2 3 2 3 2" xfId="24378" xr:uid="{94F46C76-F188-48A2-BDE1-CB9D1C8C0209}"/>
    <cellStyle name="Salida 11 2 3 2 4" xfId="20450" xr:uid="{87DCF7B6-CEA3-42D7-90D9-3F4AF2F9B384}"/>
    <cellStyle name="Salida 11 2 3 3" xfId="7371" xr:uid="{DA087F61-7938-442C-A6FF-11F56710DD59}"/>
    <cellStyle name="Salida 11 2 3 3 2" xfId="22479" xr:uid="{08C3AAB0-3FAC-4CD1-A226-2F6A245E0C6D}"/>
    <cellStyle name="Salida 11 2 3 4" xfId="17813" xr:uid="{7916EED9-3444-40E8-8D9F-8030EAC8FE7C}"/>
    <cellStyle name="Salida 11 2 4" xfId="3008" xr:uid="{8EA37EA6-6AC3-4F0C-ADC7-D1BBB45A8063}"/>
    <cellStyle name="Salida 11 2 4 2" xfId="5645" xr:uid="{CE96CC4F-685E-4F9E-BEF4-0E5961BE9A2C}"/>
    <cellStyle name="Salida 11 2 4 2 2" xfId="11956" xr:uid="{3897D842-4765-4A9F-9638-4E892F3E300C}"/>
    <cellStyle name="Salida 11 2 4 2 2 2" xfId="27064" xr:uid="{2EC0E787-236A-459D-832D-28F548F14989}"/>
    <cellStyle name="Salida 11 2 4 2 3" xfId="14065" xr:uid="{0FDD4209-A35E-431B-B6B7-4B8532324FB1}"/>
    <cellStyle name="Salida 11 2 4 2 3 2" xfId="29173" xr:uid="{72338C35-B76B-468F-9926-1D9431E1AD62}"/>
    <cellStyle name="Salida 11 2 4 2 4" xfId="20753" xr:uid="{375287C1-5385-4D8D-873B-9D5DC92E9D49}"/>
    <cellStyle name="Salida 11 2 4 3" xfId="9390" xr:uid="{5C7B4ADD-E59C-4210-998D-5A8FFA2C5906}"/>
    <cellStyle name="Salida 11 2 4 3 2" xfId="24498" xr:uid="{13834F62-A859-41B1-8C44-6495CA507C7C}"/>
    <cellStyle name="Salida 11 2 4 4" xfId="7133" xr:uid="{D5D78622-23C8-488A-AAA8-05E237F4E89E}"/>
    <cellStyle name="Salida 11 2 4 4 2" xfId="22241" xr:uid="{7D032681-F55E-4E94-ACCE-53D50E7CE51A}"/>
    <cellStyle name="Salida 11 2 4 5" xfId="18116" xr:uid="{2FC72FDB-BF28-49F8-AA8F-999D31B04E09}"/>
    <cellStyle name="Salida 11 2 5" xfId="3334" xr:uid="{64B59FC0-4554-4051-A5C6-1D76A1BB8F88}"/>
    <cellStyle name="Salida 11 2 5 2" xfId="5971" xr:uid="{8DAAA764-7EF4-44F9-8DE0-E8C8D5A3C2D8}"/>
    <cellStyle name="Salida 11 2 5 2 2" xfId="12282" xr:uid="{58D9CEFC-E147-4A6A-9B8E-44ACB9E50A60}"/>
    <cellStyle name="Salida 11 2 5 2 2 2" xfId="27390" xr:uid="{35F6473D-37E7-4B22-BAA1-50869285BFDA}"/>
    <cellStyle name="Salida 11 2 5 2 3" xfId="7878" xr:uid="{27EFCF3C-05E0-46A5-9620-4DB492614059}"/>
    <cellStyle name="Salida 11 2 5 2 3 2" xfId="22986" xr:uid="{1EA7D0DC-BAF8-4CFF-828E-AC55AEE58AAD}"/>
    <cellStyle name="Salida 11 2 5 2 4" xfId="21079" xr:uid="{6B45BF09-D1E9-4FFD-8C79-85840DA1AA27}"/>
    <cellStyle name="Salida 11 2 5 3" xfId="9716" xr:uid="{CD409B0C-5AF3-4827-8478-47DEAD40500B}"/>
    <cellStyle name="Salida 11 2 5 3 2" xfId="24824" xr:uid="{302D8A6A-0CBE-4A2E-B3C5-4C2CC6606BA6}"/>
    <cellStyle name="Salida 11 2 5 4" xfId="8183" xr:uid="{1983EF56-1D94-434D-9526-CD79E2FBF6DD}"/>
    <cellStyle name="Salida 11 2 5 4 2" xfId="23291" xr:uid="{55DAB6CE-99E7-438C-B33A-A2FE3065984F}"/>
    <cellStyle name="Salida 11 2 5 5" xfId="18442" xr:uid="{2FE0F678-A2AB-4CD3-B4D8-3AC68CB25370}"/>
    <cellStyle name="Salida 11 2 6" xfId="3640" xr:uid="{2B81E1E8-40C4-43ED-B178-46ED8D1ED9B3}"/>
    <cellStyle name="Salida 11 2 6 2" xfId="6277" xr:uid="{87E005C3-5419-4FE1-91D4-64A3778DC103}"/>
    <cellStyle name="Salida 11 2 6 2 2" xfId="12588" xr:uid="{52201970-66A9-4F06-B5F0-1F276A82B604}"/>
    <cellStyle name="Salida 11 2 6 2 2 2" xfId="27696" xr:uid="{32D22AA7-BC2A-4D33-86D5-F51D6182F87A}"/>
    <cellStyle name="Salida 11 2 6 2 3" xfId="7041" xr:uid="{B8DB93EC-ED41-4F34-ABDB-A38C4BB5152F}"/>
    <cellStyle name="Salida 11 2 6 2 3 2" xfId="22149" xr:uid="{0E4AC700-8A12-44D2-8259-114E2E46FBAC}"/>
    <cellStyle name="Salida 11 2 6 2 4" xfId="21385" xr:uid="{2751D4B3-921A-4178-95BE-AA38B8294379}"/>
    <cellStyle name="Salida 11 2 6 3" xfId="10022" xr:uid="{97EE2DE1-621E-4612-AD25-E9BB4FB8B274}"/>
    <cellStyle name="Salida 11 2 6 3 2" xfId="25130" xr:uid="{346C3159-1110-44BF-B73A-06C973C78AE7}"/>
    <cellStyle name="Salida 11 2 6 4" xfId="15687" xr:uid="{246C6E9A-ED67-4465-BFD6-0736B71D6105}"/>
    <cellStyle name="Salida 11 2 6 4 2" xfId="30795" xr:uid="{6983AB05-8B4D-4569-986E-9201513DBA25}"/>
    <cellStyle name="Salida 11 2 6 5" xfId="18748" xr:uid="{112FF66C-6760-4786-AC5D-96B04A1AF36F}"/>
    <cellStyle name="Salida 11 2 7" xfId="4001" xr:uid="{C057B897-FE1E-403D-9FBD-FEB8279DF9F0}"/>
    <cellStyle name="Salida 11 2 7 2" xfId="6638" xr:uid="{34B47DC8-1C05-4884-B186-0C0E623B09AD}"/>
    <cellStyle name="Salida 11 2 7 2 2" xfId="12949" xr:uid="{A5ABE559-9A3A-48B6-8C47-7367D07E80FE}"/>
    <cellStyle name="Salida 11 2 7 2 2 2" xfId="28057" xr:uid="{C59DDB07-BEB0-4372-BC82-2B0883C6C1B7}"/>
    <cellStyle name="Salida 11 2 7 2 3" xfId="16639" xr:uid="{7510278F-F0CD-4D92-88AF-116B5082214E}"/>
    <cellStyle name="Salida 11 2 7 2 3 2" xfId="31747" xr:uid="{468501AE-D200-4A77-BD5C-5C0E579DBB37}"/>
    <cellStyle name="Salida 11 2 7 2 4" xfId="21746" xr:uid="{5AB738D1-F5F0-43F6-AF32-F44820307C52}"/>
    <cellStyle name="Salida 11 2 7 3" xfId="10383" xr:uid="{BC57B3CD-F933-43B1-A455-E8964BA44190}"/>
    <cellStyle name="Salida 11 2 7 3 2" xfId="25491" xr:uid="{9D8C6001-E6BF-4686-8695-46D07F10B6EC}"/>
    <cellStyle name="Salida 11 2 7 4" xfId="15780" xr:uid="{804BCAB2-616C-4BDE-A23C-A4CF52E6E395}"/>
    <cellStyle name="Salida 11 2 7 4 2" xfId="30888" xr:uid="{F78FB2E2-8BDC-49C6-865B-66B7BC1AA9E3}"/>
    <cellStyle name="Salida 11 2 7 5" xfId="19109" xr:uid="{63720C6F-B9BF-4AE0-BD90-1E53E2D332C2}"/>
    <cellStyle name="Salida 11 2 8" xfId="4314" xr:uid="{9373BF74-78B5-4D06-9648-5F803C8F3E72}"/>
    <cellStyle name="Salida 11 2 8 2" xfId="6951" xr:uid="{BD43051D-74C5-4231-AAB5-A67B94E586F9}"/>
    <cellStyle name="Salida 11 2 8 2 2" xfId="13262" xr:uid="{8AA3AB9D-39F8-44CC-9F61-3CF77CA90EFB}"/>
    <cellStyle name="Salida 11 2 8 2 2 2" xfId="28370" xr:uid="{176C9B21-214F-47F6-8430-B9CC017C5632}"/>
    <cellStyle name="Salida 11 2 8 2 3" xfId="16926" xr:uid="{5E9810BB-BA1C-4FEF-9317-FF1E847EBC1F}"/>
    <cellStyle name="Salida 11 2 8 2 3 2" xfId="32034" xr:uid="{06D34329-3ABB-4E11-9B66-1A33896A9928}"/>
    <cellStyle name="Salida 11 2 8 2 4" xfId="22059" xr:uid="{A36F73C9-6A77-420F-AF34-F0C1554F5252}"/>
    <cellStyle name="Salida 11 2 8 3" xfId="10696" xr:uid="{06422296-7335-4856-9283-09D05D5FFAC9}"/>
    <cellStyle name="Salida 11 2 8 3 2" xfId="25804" xr:uid="{8E955AEE-A41E-4DCF-A6F4-A5E153E009E5}"/>
    <cellStyle name="Salida 11 2 8 4" xfId="14888" xr:uid="{3A4B474F-F18E-469C-A9C2-198DD29996D2}"/>
    <cellStyle name="Salida 11 2 8 4 2" xfId="29996" xr:uid="{8C8727D3-207B-4E4E-94E6-41D0632CD638}"/>
    <cellStyle name="Salida 11 2 8 5" xfId="19422" xr:uid="{0B4BC7BB-5803-4273-8C59-317C527591E4}"/>
    <cellStyle name="Salida 11 2 9" xfId="4566" xr:uid="{05A643A7-42F7-40AE-9811-75B3A4671CC7}"/>
    <cellStyle name="Salida 11 2 9 2" xfId="10948" xr:uid="{2D2C11DD-C028-470C-ACC5-FBACE377A772}"/>
    <cellStyle name="Salida 11 2 9 2 2" xfId="26056" xr:uid="{941955E3-18A5-436E-B161-69D29621170C}"/>
    <cellStyle name="Salida 11 2 9 3" xfId="14861" xr:uid="{2D4E496D-997E-46E2-94C3-80CB4BBE832F}"/>
    <cellStyle name="Salida 11 2 9 3 2" xfId="29969" xr:uid="{F1E95C25-B90F-46A0-B012-F542E980983C}"/>
    <cellStyle name="Salida 11 2 9 4" xfId="19674" xr:uid="{093BFCD0-A6A2-4291-8B2D-4EFE20F12D05}"/>
    <cellStyle name="Salida 11 3" xfId="1804" xr:uid="{483C2E77-D2C9-4993-B6F5-761110C067FF}"/>
    <cellStyle name="Salida 11 3 10" xfId="8305" xr:uid="{9A37F37B-6881-4AE5-860F-6960911FD558}"/>
    <cellStyle name="Salida 11 3 10 2" xfId="23413" xr:uid="{C81248A8-1545-4421-8B55-6B624473B8DB}"/>
    <cellStyle name="Salida 11 3 11" xfId="15614" xr:uid="{EA37849D-37FD-4A0F-A66F-4DE0F81EF861}"/>
    <cellStyle name="Salida 11 3 11 2" xfId="30722" xr:uid="{15842A61-D8BF-451E-AA30-30B50C5BDE9A}"/>
    <cellStyle name="Salida 11 3 12" xfId="15248" xr:uid="{B4E51D04-8BDF-4BED-BC88-99B7CA009EF5}"/>
    <cellStyle name="Salida 11 3 12 2" xfId="30356" xr:uid="{B659A855-3BDA-41E2-8758-1BADB74353B8}"/>
    <cellStyle name="Salida 11 3 13" xfId="17029" xr:uid="{3C527BE7-4007-4C38-B765-20C61A966091}"/>
    <cellStyle name="Salida 11 3 2" xfId="2364" xr:uid="{6422C681-6013-40A9-872C-52352D44FF5A}"/>
    <cellStyle name="Salida 11 3 2 2" xfId="5001" xr:uid="{8BED5D2F-D76B-45B2-9C69-27C4DCBB241F}"/>
    <cellStyle name="Salida 11 3 2 2 2" xfId="11365" xr:uid="{0862FEE9-D796-4C44-9C69-8A0B34AB8A80}"/>
    <cellStyle name="Salida 11 3 2 2 2 2" xfId="26473" xr:uid="{581C546F-B9AC-4DC5-AB4E-B47E3037BC0E}"/>
    <cellStyle name="Salida 11 3 2 2 3" xfId="9178" xr:uid="{7FA3C2A2-4F61-4364-9DA1-CEA5543ACF69}"/>
    <cellStyle name="Salida 11 3 2 2 3 2" xfId="24286" xr:uid="{5715EE7E-1B62-44D2-A4B8-86DA918B36EF}"/>
    <cellStyle name="Salida 11 3 2 2 4" xfId="20109" xr:uid="{9E290892-14AB-4546-A95E-2BBA4661D917}"/>
    <cellStyle name="Salida 11 3 2 3" xfId="8831" xr:uid="{E4B3208A-EBE6-4E5E-B4F9-85205FAD3FCF}"/>
    <cellStyle name="Salida 11 3 2 3 2" xfId="23939" xr:uid="{ECEB2024-EF0D-40F3-B6FB-7097C06C072F}"/>
    <cellStyle name="Salida 11 3 3" xfId="2255" xr:uid="{50CF2AD1-42CE-4958-B002-3D1B78F38AE6}"/>
    <cellStyle name="Salida 11 3 3 2" xfId="4892" xr:uid="{9870D9CF-FF4E-4ACD-BC7B-F71A2D12A17E}"/>
    <cellStyle name="Salida 11 3 3 2 2" xfId="11256" xr:uid="{C5EB6B6F-028F-4851-8DB7-F3CDA6C06481}"/>
    <cellStyle name="Salida 11 3 3 2 2 2" xfId="26364" xr:uid="{6BEB1360-94C8-45F7-96BA-4D455D5A5841}"/>
    <cellStyle name="Salida 11 3 3 2 3" xfId="8265" xr:uid="{6E766549-ACB1-4FEC-AD87-0CCB2FCE4DF9}"/>
    <cellStyle name="Salida 11 3 3 2 3 2" xfId="23373" xr:uid="{9E325651-B3C1-4827-88E4-FE3B2FD2A2B7}"/>
    <cellStyle name="Salida 11 3 3 2 4" xfId="20000" xr:uid="{84135FF5-A893-4B53-84AA-5FD593D4EFCB}"/>
    <cellStyle name="Salida 11 3 3 3" xfId="8258" xr:uid="{475169EE-8950-46ED-9B9F-5998C4F7718A}"/>
    <cellStyle name="Salida 11 3 3 3 2" xfId="23366" xr:uid="{7840F039-32A2-4032-A7BF-1EE07947A1A7}"/>
    <cellStyle name="Salida 11 3 3 4" xfId="17480" xr:uid="{9A633F2B-2629-4577-B410-41B60A6C0096}"/>
    <cellStyle name="Salida 11 3 4" xfId="2338" xr:uid="{6E668DBB-6F61-414B-A9F2-9C5AC48D7F9A}"/>
    <cellStyle name="Salida 11 3 4 2" xfId="4975" xr:uid="{F9041BD4-18CC-4A98-8259-0036AA16ED57}"/>
    <cellStyle name="Salida 11 3 4 2 2" xfId="11339" xr:uid="{DF0D534E-8546-45B6-B736-8795BA7DA7DE}"/>
    <cellStyle name="Salida 11 3 4 2 2 2" xfId="26447" xr:uid="{BC5789E1-E327-456A-8FE8-E62036D3EBDB}"/>
    <cellStyle name="Salida 11 3 4 2 3" xfId="14488" xr:uid="{DD7978BD-2303-41F7-8F74-19A48722FC5D}"/>
    <cellStyle name="Salida 11 3 4 2 3 2" xfId="29596" xr:uid="{F8994A39-818F-4126-B74F-2003E68254C4}"/>
    <cellStyle name="Salida 11 3 4 2 4" xfId="20083" xr:uid="{F89DAFEC-4E64-4FAC-BCFC-E6564D1BFEF2}"/>
    <cellStyle name="Salida 11 3 4 3" xfId="8805" xr:uid="{C71782B7-0418-4843-B302-B9217C01B33C}"/>
    <cellStyle name="Salida 11 3 4 3 2" xfId="23913" xr:uid="{3FB57DA8-B120-425C-8FE9-FEC2D1B4DA39}"/>
    <cellStyle name="Salida 11 3 4 4" xfId="15575" xr:uid="{EAB7080D-B35F-49DB-81B2-087C32F43DCD}"/>
    <cellStyle name="Salida 11 3 4 4 2" xfId="30683" xr:uid="{F45F9CAE-285B-48B6-9946-A6FE2ADF7831}"/>
    <cellStyle name="Salida 11 3 4 5" xfId="17563" xr:uid="{485996D7-6593-4331-A0DF-0246A348CD85}"/>
    <cellStyle name="Salida 11 3 5" xfId="3225" xr:uid="{B0B5194D-9911-4AF7-BECC-4C2C8AD570D9}"/>
    <cellStyle name="Salida 11 3 5 2" xfId="5862" xr:uid="{666DBA10-F399-417E-BF64-EB6F78F53B23}"/>
    <cellStyle name="Salida 11 3 5 2 2" xfId="12173" xr:uid="{28DDF7A0-9D55-4CC5-A20F-67478793497B}"/>
    <cellStyle name="Salida 11 3 5 2 2 2" xfId="27281" xr:uid="{0FD80195-5767-4E72-A757-420A73DD2189}"/>
    <cellStyle name="Salida 11 3 5 2 3" xfId="15728" xr:uid="{AAE28A6A-70E7-4D6D-8559-4C70540A8308}"/>
    <cellStyle name="Salida 11 3 5 2 3 2" xfId="30836" xr:uid="{26986629-D7B1-47ED-8365-FF6F7C134956}"/>
    <cellStyle name="Salida 11 3 5 2 4" xfId="20970" xr:uid="{6A6EDA40-1FFC-4A77-A8AF-5D4397F60D29}"/>
    <cellStyle name="Salida 11 3 5 3" xfId="9607" xr:uid="{D9F6C471-C361-4594-956C-8AAFA8B0FA8D}"/>
    <cellStyle name="Salida 11 3 5 3 2" xfId="24715" xr:uid="{FF72193F-4758-4B0E-9340-5305B951BEA7}"/>
    <cellStyle name="Salida 11 3 5 4" xfId="15253" xr:uid="{7CA6F256-E48D-4005-A470-FDE585EA1E0C}"/>
    <cellStyle name="Salida 11 3 5 4 2" xfId="30361" xr:uid="{082B864D-02B8-4379-B8A1-16A84F0A38F1}"/>
    <cellStyle name="Salida 11 3 5 5" xfId="18333" xr:uid="{47E67FFC-AA81-4C14-9A98-226BD945C3C7}"/>
    <cellStyle name="Salida 11 3 6" xfId="2307" xr:uid="{3A5BB5C7-B0A3-42E0-BD0F-6D463884F15E}"/>
    <cellStyle name="Salida 11 3 6 2" xfId="4944" xr:uid="{7177669C-B491-41C3-8933-B1AC55FF43B4}"/>
    <cellStyle name="Salida 11 3 6 2 2" xfId="11308" xr:uid="{C97DAFB9-E47C-443B-8DC7-EB443DEBEAEF}"/>
    <cellStyle name="Salida 11 3 6 2 2 2" xfId="26416" xr:uid="{62E5EE40-277C-403D-8455-8B416779C203}"/>
    <cellStyle name="Salida 11 3 6 2 3" xfId="16238" xr:uid="{6C7483A8-73BF-460F-BC66-6F7E89A66056}"/>
    <cellStyle name="Salida 11 3 6 2 3 2" xfId="31346" xr:uid="{62163FF0-35FD-4047-B6EE-E014D485BBB2}"/>
    <cellStyle name="Salida 11 3 6 2 4" xfId="20052" xr:uid="{7E8A9522-0A56-4F3B-A491-F65550F822A6}"/>
    <cellStyle name="Salida 11 3 6 3" xfId="8774" xr:uid="{1592F9CC-E6CF-4050-8651-CAFCAF061306}"/>
    <cellStyle name="Salida 11 3 6 3 2" xfId="23882" xr:uid="{41ED741C-EE7A-4A8F-B136-D60EB9C30003}"/>
    <cellStyle name="Salida 11 3 6 4" xfId="15455" xr:uid="{0C3B8679-225D-4300-AD39-35B466621AE4}"/>
    <cellStyle name="Salida 11 3 6 4 2" xfId="30563" xr:uid="{F54C8215-94AF-40FD-9788-6CF3D0EDFA72}"/>
    <cellStyle name="Salida 11 3 6 5" xfId="17532" xr:uid="{F96D2D4B-48DA-4FC6-BC76-3CC1BA006A9A}"/>
    <cellStyle name="Salida 11 3 7" xfId="3876" xr:uid="{47A34A94-E9FE-45EA-A601-C468A88E380E}"/>
    <cellStyle name="Salida 11 3 7 2" xfId="6513" xr:uid="{8929D3E0-1DFD-4E7F-922E-373CFCD4B5DA}"/>
    <cellStyle name="Salida 11 3 7 2 2" xfId="12824" xr:uid="{983BAD7D-E0EC-4279-ABB9-70C1C067C1D4}"/>
    <cellStyle name="Salida 11 3 7 2 2 2" xfId="27932" xr:uid="{B4269637-C63B-44DD-B3DD-79F644C35C8F}"/>
    <cellStyle name="Salida 11 3 7 2 3" xfId="7065" xr:uid="{EBFAD8B3-49EB-49AD-8F68-C022AD1E4C8D}"/>
    <cellStyle name="Salida 11 3 7 2 3 2" xfId="22173" xr:uid="{C337A979-6A3D-404E-8AD3-A62A86CD0229}"/>
    <cellStyle name="Salida 11 3 7 2 4" xfId="21621" xr:uid="{D93FFC51-DE85-4B96-B1CE-2614D825B7E7}"/>
    <cellStyle name="Salida 11 3 7 3" xfId="10258" xr:uid="{5D14CC59-6788-480F-AA12-DAE2A292BF86}"/>
    <cellStyle name="Salida 11 3 7 3 2" xfId="25366" xr:uid="{E6CA9C56-4D85-4E80-B905-B24637CBE971}"/>
    <cellStyle name="Salida 11 3 7 4" xfId="15010" xr:uid="{7D8CB905-6B74-4603-977A-DCE7D072EF2D}"/>
    <cellStyle name="Salida 11 3 7 4 2" xfId="30118" xr:uid="{28F553D8-6469-487C-9F20-593A51FABB67}"/>
    <cellStyle name="Salida 11 3 7 5" xfId="18984" xr:uid="{32162EA5-C39B-48E1-B58E-F80178D0FAC8}"/>
    <cellStyle name="Salida 11 3 8" xfId="4258" xr:uid="{3EBD4146-CCDB-4B05-B3E3-5EB4D0C2F6E7}"/>
    <cellStyle name="Salida 11 3 8 2" xfId="6895" xr:uid="{D4AF3FC6-E6A9-4044-B5B2-33993E978511}"/>
    <cellStyle name="Salida 11 3 8 2 2" xfId="13206" xr:uid="{67B7C73F-1BAA-41B8-B917-08B41568BF40}"/>
    <cellStyle name="Salida 11 3 8 2 2 2" xfId="28314" xr:uid="{8437D725-6BCB-4396-9067-EB7198B14DD4}"/>
    <cellStyle name="Salida 11 3 8 2 3" xfId="16870" xr:uid="{9E6E59B3-C6F1-40CC-A213-34CE3DF7D0AB}"/>
    <cellStyle name="Salida 11 3 8 2 3 2" xfId="31978" xr:uid="{CEBCE27C-00A9-4DA7-869A-3B788440ABD0}"/>
    <cellStyle name="Salida 11 3 8 2 4" xfId="22003" xr:uid="{40B7D77C-9781-40A9-875A-FFC687E759EC}"/>
    <cellStyle name="Salida 11 3 8 3" xfId="10640" xr:uid="{FBE28EA4-E181-4759-ABF7-9B89422FD315}"/>
    <cellStyle name="Salida 11 3 8 3 2" xfId="25748" xr:uid="{616FE089-37EA-42B0-8A90-C707067672C1}"/>
    <cellStyle name="Salida 11 3 8 4" xfId="16374" xr:uid="{03945964-1D0C-4D73-AE8D-A08C2D2498CA}"/>
    <cellStyle name="Salida 11 3 8 4 2" xfId="31482" xr:uid="{9E334A37-155B-4DAB-A830-F5DF07DEE6E7}"/>
    <cellStyle name="Salida 11 3 8 5" xfId="19366" xr:uid="{52E31F29-9D86-495F-AA37-F7F303F44873}"/>
    <cellStyle name="Salida 11 3 9" xfId="4441" xr:uid="{3A7F14EB-E94B-41C6-88AD-64B99F2AA20D}"/>
    <cellStyle name="Salida 11 3 9 2" xfId="10823" xr:uid="{C94E6AF0-A809-43D8-9606-114898954B41}"/>
    <cellStyle name="Salida 11 3 9 2 2" xfId="25931" xr:uid="{76879C03-ED2B-40B5-825B-F22C73A65E7D}"/>
    <cellStyle name="Salida 11 3 9 3" xfId="16371" xr:uid="{A775B26E-90DD-41DB-A2D0-0A56190180C4}"/>
    <cellStyle name="Salida 11 3 9 3 2" xfId="31479" xr:uid="{5C5F74C1-C910-4BA4-87AD-CDC277D0F17B}"/>
    <cellStyle name="Salida 11 3 9 4" xfId="19549" xr:uid="{90DD55DC-5CC3-427F-ADEF-B6FE17F01684}"/>
    <cellStyle name="Salida 11 4" xfId="2120" xr:uid="{1494E9D6-224E-491C-B365-A7790C2F55BE}"/>
    <cellStyle name="Salida 11 4 10" xfId="15413" xr:uid="{CAAEDB12-868C-4CD6-9B69-CBE2361711C5}"/>
    <cellStyle name="Salida 11 4 10 2" xfId="30521" xr:uid="{8B122482-B680-425F-BE36-638C6456C6CB}"/>
    <cellStyle name="Salida 11 4 11" xfId="7049" xr:uid="{EF479E8E-88C5-4CAB-8E10-BE952493692D}"/>
    <cellStyle name="Salida 11 4 11 2" xfId="22157" xr:uid="{29ADA53C-410B-495F-93BF-6E8169E91E80}"/>
    <cellStyle name="Salida 11 4 12" xfId="17345" xr:uid="{EC96AF4D-050D-4CF4-BE00-9262D8AF427E}"/>
    <cellStyle name="Salida 11 4 2" xfId="2610" xr:uid="{E882E389-5B12-4C6D-A473-48298D07DAFE}"/>
    <cellStyle name="Salida 11 4 2 2" xfId="5247" xr:uid="{53E981FB-39A6-4A22-9BE2-FA1DBC60E8B1}"/>
    <cellStyle name="Salida 11 4 2 2 2" xfId="11611" xr:uid="{A772438D-7D8C-46A8-9390-8AF6CCDA9B8E}"/>
    <cellStyle name="Salida 11 4 2 2 2 2" xfId="26719" xr:uid="{1F9E34DA-7172-49AD-9883-5053B4821F52}"/>
    <cellStyle name="Salida 11 4 2 2 3" xfId="13611" xr:uid="{449D6B4C-CDB5-4ECA-848E-F64CE933F71D}"/>
    <cellStyle name="Salida 11 4 2 2 3 2" xfId="28719" xr:uid="{26291912-ABB9-408D-B73A-4541878AE5BA}"/>
    <cellStyle name="Salida 11 4 2 2 4" xfId="20355" xr:uid="{5ADBBE7A-9EFF-4292-954A-3739B9A03597}"/>
    <cellStyle name="Salida 11 4 2 3" xfId="9077" xr:uid="{F13816FA-6C50-41D9-A847-FA4F8DB09743}"/>
    <cellStyle name="Salida 11 4 2 3 2" xfId="24185" xr:uid="{EAE80698-F1A5-4E67-A535-349E761856BB}"/>
    <cellStyle name="Salida 11 4 2 4" xfId="9261" xr:uid="{61731C69-3316-46DE-A002-9715E1FAED4B}"/>
    <cellStyle name="Salida 11 4 2 4 2" xfId="24369" xr:uid="{847EFE34-3A11-4FA0-85CA-19FC6E380205}"/>
    <cellStyle name="Salida 11 4 2 5" xfId="14715" xr:uid="{5823A6A7-23F3-4BE8-A5D3-61918A9FFAD8}"/>
    <cellStyle name="Salida 11 4 2 5 2" xfId="29823" xr:uid="{9A7C99D2-C7FD-493A-8F6C-E941E8C3B0B2}"/>
    <cellStyle name="Salida 11 4 2 6" xfId="17718" xr:uid="{C71A59D2-68E7-4380-BCE1-3C7275B25F54}"/>
    <cellStyle name="Salida 11 4 3" xfId="2875" xr:uid="{635E6CFB-7A14-4783-AA65-D83E9A6D64C9}"/>
    <cellStyle name="Salida 11 4 3 2" xfId="5512" xr:uid="{375CCCEB-9A42-4924-A618-173FB5CB1244}"/>
    <cellStyle name="Salida 11 4 3 2 2" xfId="11823" xr:uid="{F55AE878-9099-4286-B092-4C4843873317}"/>
    <cellStyle name="Salida 11 4 3 2 2 2" xfId="26931" xr:uid="{793E9E2A-0DAE-4A4D-AD87-79E4F265E45D}"/>
    <cellStyle name="Salida 11 4 3 2 3" xfId="15910" xr:uid="{CF99772C-8499-41F4-BFF6-5CE99FDDF7E9}"/>
    <cellStyle name="Salida 11 4 3 2 3 2" xfId="31018" xr:uid="{C0860D5E-4360-4DD1-B108-B5B6E5BDFCA9}"/>
    <cellStyle name="Salida 11 4 3 2 4" xfId="20620" xr:uid="{CAE03762-2CE7-4CE5-B3D0-AE3FEB8A2F0E}"/>
    <cellStyle name="Salida 11 4 3 3" xfId="14296" xr:uid="{67E1FAC1-DFDC-472F-AB92-D38BAE18C005}"/>
    <cellStyle name="Salida 11 4 3 3 2" xfId="29404" xr:uid="{5CB0297E-FE1A-4B5D-A444-87A69CF040A1}"/>
    <cellStyle name="Salida 11 4 3 4" xfId="17983" xr:uid="{6258F134-AB01-4724-AE0C-9DCB968924AB}"/>
    <cellStyle name="Salida 11 4 4" xfId="3178" xr:uid="{A841024D-19D9-4E91-8C51-506CFFE042CB}"/>
    <cellStyle name="Salida 11 4 4 2" xfId="5815" xr:uid="{169922A7-907C-4609-B583-9C709EBD754B}"/>
    <cellStyle name="Salida 11 4 4 2 2" xfId="12126" xr:uid="{4AFA26E9-9FAF-4288-BF8D-FE5F5EE971EB}"/>
    <cellStyle name="Salida 11 4 4 2 2 2" xfId="27234" xr:uid="{F82DF22C-1F4E-4898-ADF7-4370A96492EA}"/>
    <cellStyle name="Salida 11 4 4 2 3" xfId="9294" xr:uid="{7FA618CF-E9FB-4E75-9208-6ACBEA2497C8}"/>
    <cellStyle name="Salida 11 4 4 2 3 2" xfId="24402" xr:uid="{B7F08CAA-17E4-493F-949A-D39920FC19EA}"/>
    <cellStyle name="Salida 11 4 4 2 4" xfId="20923" xr:uid="{2396691C-68E8-47CA-B67D-0A1928F3152C}"/>
    <cellStyle name="Salida 11 4 4 3" xfId="9560" xr:uid="{ACCF1FB7-7142-46CA-A237-032C0F47F761}"/>
    <cellStyle name="Salida 11 4 4 3 2" xfId="24668" xr:uid="{EA3A9422-3241-4D75-BB33-7E63AC0CAE09}"/>
    <cellStyle name="Salida 11 4 4 4" xfId="15394" xr:uid="{B138C2A0-7C1C-490C-956B-4D5B9BAC7B83}"/>
    <cellStyle name="Salida 11 4 4 4 2" xfId="30502" xr:uid="{CCA64A93-AEF9-48C7-8DC1-BB00EDF2D7A9}"/>
    <cellStyle name="Salida 11 4 4 5" xfId="18286" xr:uid="{13B6D9A5-397E-4E7A-9057-2F34BF9EC6F6}"/>
    <cellStyle name="Salida 11 4 5" xfId="3504" xr:uid="{7C60C8A3-7E49-45AB-9FCD-47EF727116D4}"/>
    <cellStyle name="Salida 11 4 5 2" xfId="6141" xr:uid="{3228A48E-68A5-4A4D-B7D2-792CDBC93898}"/>
    <cellStyle name="Salida 11 4 5 2 2" xfId="12452" xr:uid="{29E51D77-86EC-4D6F-AC0C-D1CDA0879299}"/>
    <cellStyle name="Salida 11 4 5 2 2 2" xfId="27560" xr:uid="{CFE45A30-53BA-4F28-A055-429847F300DE}"/>
    <cellStyle name="Salida 11 4 5 2 3" xfId="13416" xr:uid="{7A6119AB-056F-4D91-BF75-39EB3F003EC3}"/>
    <cellStyle name="Salida 11 4 5 2 3 2" xfId="28524" xr:uid="{196A766A-874F-4D8F-9637-7E692AF86AAB}"/>
    <cellStyle name="Salida 11 4 5 2 4" xfId="21249" xr:uid="{6AC3171A-1438-4FD1-92EF-745FA74CCCA9}"/>
    <cellStyle name="Salida 11 4 5 3" xfId="9886" xr:uid="{A27CDE4A-3A87-4C3F-865E-C856B5A0679F}"/>
    <cellStyle name="Salida 11 4 5 3 2" xfId="24994" xr:uid="{6928F58B-C67D-4D32-A301-6E568AD14B0D}"/>
    <cellStyle name="Salida 11 4 5 4" xfId="8123" xr:uid="{34FE0BBA-3BAD-44B7-BD11-4ED387977432}"/>
    <cellStyle name="Salida 11 4 5 4 2" xfId="23231" xr:uid="{B36331D6-3003-4A8C-9AAD-35708932775E}"/>
    <cellStyle name="Salida 11 4 5 5" xfId="18612" xr:uid="{564CE56D-01EF-4671-8E16-AB401DA6C50B}"/>
    <cellStyle name="Salida 11 4 6" xfId="3810" xr:uid="{39DFD312-B2C3-49FC-AD6C-1E71EC1982D7}"/>
    <cellStyle name="Salida 11 4 6 2" xfId="6447" xr:uid="{BF08C5D0-E87F-427E-8FE6-F81FD25ED46B}"/>
    <cellStyle name="Salida 11 4 6 2 2" xfId="12758" xr:uid="{6E20FC78-6F39-4720-9E00-75D74971A961}"/>
    <cellStyle name="Salida 11 4 6 2 2 2" xfId="27866" xr:uid="{24F4CB97-C48D-4215-AD9D-40495B7BDB77}"/>
    <cellStyle name="Salida 11 4 6 2 3" xfId="16545" xr:uid="{3FCD1932-BD0A-49CE-8ADB-E816A5F20B64}"/>
    <cellStyle name="Salida 11 4 6 2 3 2" xfId="31653" xr:uid="{5E32EEF7-C528-44D1-B887-D130996A634E}"/>
    <cellStyle name="Salida 11 4 6 2 4" xfId="21555" xr:uid="{56427EEA-C039-4610-884B-724C70BF4BA6}"/>
    <cellStyle name="Salida 11 4 6 3" xfId="10192" xr:uid="{55EE0121-F596-43B8-A592-1CA53472A902}"/>
    <cellStyle name="Salida 11 4 6 3 2" xfId="25300" xr:uid="{135D91DF-A98A-42B3-A599-A6DF16965A66}"/>
    <cellStyle name="Salida 11 4 6 4" xfId="14843" xr:uid="{4B5EA3F3-959E-4585-B74C-CFF9CE9D2C08}"/>
    <cellStyle name="Salida 11 4 6 4 2" xfId="29951" xr:uid="{5D7EAD38-C22A-449B-91D4-6BB7D7BC4347}"/>
    <cellStyle name="Salida 11 4 6 5" xfId="18918" xr:uid="{F5DE7376-3D2B-4824-8F43-636A0069D4E2}"/>
    <cellStyle name="Salida 11 4 7" xfId="4192" xr:uid="{FC127F4D-35DB-4D76-A091-F49504BCF661}"/>
    <cellStyle name="Salida 11 4 7 2" xfId="6829" xr:uid="{95A3809F-ADC2-45EA-A026-8598176784A0}"/>
    <cellStyle name="Salida 11 4 7 2 2" xfId="13140" xr:uid="{580EA7B6-0714-4D2F-B3A1-41EAFC1408AE}"/>
    <cellStyle name="Salida 11 4 7 2 2 2" xfId="28248" xr:uid="{B70EFEF9-2947-45C7-9668-F357D58E58F2}"/>
    <cellStyle name="Salida 11 4 7 2 3" xfId="16809" xr:uid="{C521A0F1-99B8-441B-A66C-49EEBC221D65}"/>
    <cellStyle name="Salida 11 4 7 2 3 2" xfId="31917" xr:uid="{FED42849-EC4B-4F84-A92E-882EB6605C4D}"/>
    <cellStyle name="Salida 11 4 7 2 4" xfId="21937" xr:uid="{89E74CC8-4B42-4505-A648-8CACF99CF007}"/>
    <cellStyle name="Salida 11 4 7 3" xfId="10574" xr:uid="{CA789749-4375-4C6B-8F42-0C0DCF6FC6D4}"/>
    <cellStyle name="Salida 11 4 7 3 2" xfId="25682" xr:uid="{104CAE53-2EED-41A9-BAA2-0103B265E521}"/>
    <cellStyle name="Salida 11 4 7 4" xfId="15313" xr:uid="{58FB2272-BC80-4882-980E-879BC34114DB}"/>
    <cellStyle name="Salida 11 4 7 4 2" xfId="30421" xr:uid="{B657CDA1-DC58-4A2F-B888-67ACC4C7EF14}"/>
    <cellStyle name="Salida 11 4 7 5" xfId="19300" xr:uid="{42215B5B-9D7A-4F81-9E62-7175D7A7D42B}"/>
    <cellStyle name="Salida 11 4 8" xfId="4757" xr:uid="{E7F6FEEF-6067-4C53-8F09-F3EBA2FB90D1}"/>
    <cellStyle name="Salida 11 4 8 2" xfId="11139" xr:uid="{8DA3B3ED-42C3-4C46-804F-0E69F89B51F7}"/>
    <cellStyle name="Salida 11 4 8 2 2" xfId="26247" xr:uid="{244785EF-1260-4C59-8DE8-56FBF84ACE75}"/>
    <cellStyle name="Salida 11 4 8 3" xfId="7779" xr:uid="{C5D4883B-857B-4D52-B1D8-62469CC00167}"/>
    <cellStyle name="Salida 11 4 8 3 2" xfId="22887" xr:uid="{A76EDF09-BDF3-4B12-82B3-F6A7CB1104EE}"/>
    <cellStyle name="Salida 11 4 8 4" xfId="19865" xr:uid="{82627232-BFF4-41C7-95AC-3B5439E4F001}"/>
    <cellStyle name="Salida 11 4 9" xfId="8618" xr:uid="{F93A6278-C2B2-4E85-AB1C-6B2B3D36357B}"/>
    <cellStyle name="Salida 11 4 9 2" xfId="23726" xr:uid="{61E2532C-6CA5-41EE-995E-A4B9530CEE66}"/>
    <cellStyle name="Salida 11 5" xfId="2004" xr:uid="{22A5BCCB-4C7F-42DC-ABBB-CA57BBB28AC3}"/>
    <cellStyle name="Salida 11 5 10" xfId="16017" xr:uid="{966E8CA0-8F82-4855-9D3C-E36991FDFD78}"/>
    <cellStyle name="Salida 11 5 10 2" xfId="31125" xr:uid="{5B4C6A42-5B79-490A-A32E-A6C1F6A8F9E5}"/>
    <cellStyle name="Salida 11 5 11" xfId="17229" xr:uid="{03B6DEB7-02F0-4F1F-895A-0AC9885A7F96}"/>
    <cellStyle name="Salida 11 5 2" xfId="2766" xr:uid="{65510E25-8233-4711-B1BB-75CF420B7CC1}"/>
    <cellStyle name="Salida 11 5 2 2" xfId="5403" xr:uid="{7E9226AD-86EE-4FBA-8AB4-0D43DEEACD57}"/>
    <cellStyle name="Salida 11 5 2 2 2" xfId="11752" xr:uid="{045521FB-D7F6-4AD8-AA3B-0C7F93C97ADC}"/>
    <cellStyle name="Salida 11 5 2 2 2 2" xfId="26860" xr:uid="{B9F5DE30-A515-43DD-93E7-E7C82F8F3DC1}"/>
    <cellStyle name="Salida 11 5 2 2 3" xfId="14654" xr:uid="{629C5C4F-CDA1-4302-8035-CF522349EB74}"/>
    <cellStyle name="Salida 11 5 2 2 3 2" xfId="29762" xr:uid="{71E7EE7F-AD4E-47BD-9012-401A72DCDD43}"/>
    <cellStyle name="Salida 11 5 2 2 4" xfId="20511" xr:uid="{BB2F83AF-521A-4FB9-85D9-1E6D07D6EC41}"/>
    <cellStyle name="Salida 11 5 2 3" xfId="15714" xr:uid="{655F4D10-8885-483A-AA85-1D6B5C35954C}"/>
    <cellStyle name="Salida 11 5 2 3 2" xfId="30822" xr:uid="{CA0422E5-C45D-4CFC-AF81-120C256473F7}"/>
    <cellStyle name="Salida 11 5 2 4" xfId="17874" xr:uid="{A0861330-1B63-411C-A20F-46114127EC1E}"/>
    <cellStyle name="Salida 11 5 3" xfId="3069" xr:uid="{686952D4-5393-40C6-8560-EF127B9DC9A4}"/>
    <cellStyle name="Salida 11 5 3 2" xfId="5706" xr:uid="{4621E916-D101-4CD7-A277-9FB21BDDE4F1}"/>
    <cellStyle name="Salida 11 5 3 2 2" xfId="12017" xr:uid="{88677F57-419B-491A-94F2-E2C711F4F6FB}"/>
    <cellStyle name="Salida 11 5 3 2 2 2" xfId="27125" xr:uid="{CBA3A672-4E02-4F7C-AE7A-98E6372C17DF}"/>
    <cellStyle name="Salida 11 5 3 2 3" xfId="15063" xr:uid="{1E5A670E-0865-421B-A163-77E90534D001}"/>
    <cellStyle name="Salida 11 5 3 2 3 2" xfId="30171" xr:uid="{0F8B47D6-C1FB-4458-8095-65BEBD23FB62}"/>
    <cellStyle name="Salida 11 5 3 2 4" xfId="20814" xr:uid="{39563B7E-1B07-4C02-A458-244FB8E1361D}"/>
    <cellStyle name="Salida 11 5 3 3" xfId="9451" xr:uid="{2CF3D01D-E95C-438B-BB4B-62208F960695}"/>
    <cellStyle name="Salida 11 5 3 3 2" xfId="24559" xr:uid="{FE3D2A35-8385-4852-A6B6-2841D5EB5D58}"/>
    <cellStyle name="Salida 11 5 3 4" xfId="15034" xr:uid="{984D8A68-24D9-4EFA-BCC1-701D8E87C319}"/>
    <cellStyle name="Salida 11 5 3 4 2" xfId="30142" xr:uid="{3D59A6F8-650A-4A5B-88AD-61AD8D4FDD2F}"/>
    <cellStyle name="Salida 11 5 3 5" xfId="18177" xr:uid="{568E730B-99E0-4D73-9D1B-0DF7C381A8A0}"/>
    <cellStyle name="Salida 11 5 4" xfId="3395" xr:uid="{33C06998-817C-4F28-BCDD-17C81F884F01}"/>
    <cellStyle name="Salida 11 5 4 2" xfId="6032" xr:uid="{3E280D95-A5FC-4BE3-8E64-09C80D65B426}"/>
    <cellStyle name="Salida 11 5 4 2 2" xfId="12343" xr:uid="{3F23DA3B-728B-48A0-8306-A225C3654054}"/>
    <cellStyle name="Salida 11 5 4 2 2 2" xfId="27451" xr:uid="{32378BB7-C3E9-474A-AC75-B6990CB60A7A}"/>
    <cellStyle name="Salida 11 5 4 2 3" xfId="7222" xr:uid="{C0C78962-F05D-4347-96DD-7CA7D55D0934}"/>
    <cellStyle name="Salida 11 5 4 2 3 2" xfId="22330" xr:uid="{03558141-18BF-46E1-9DDC-A25DF28AAAE9}"/>
    <cellStyle name="Salida 11 5 4 2 4" xfId="21140" xr:uid="{1E29F366-018E-42CD-8425-A06F51AAF653}"/>
    <cellStyle name="Salida 11 5 4 3" xfId="9777" xr:uid="{06DD03CB-0E14-4CC9-90AE-7B50D1943508}"/>
    <cellStyle name="Salida 11 5 4 3 2" xfId="24885" xr:uid="{8A26F956-CDDF-4952-90E1-B97307C42F5E}"/>
    <cellStyle name="Salida 11 5 4 4" xfId="15359" xr:uid="{16D2DB9B-17D6-4D4B-85BE-BD083B13CB85}"/>
    <cellStyle name="Salida 11 5 4 4 2" xfId="30467" xr:uid="{CE29C500-1871-4127-B234-58AC3CE6EA64}"/>
    <cellStyle name="Salida 11 5 4 5" xfId="18503" xr:uid="{7B1EAFEE-BF84-4BA5-88E1-B60F1A873602}"/>
    <cellStyle name="Salida 11 5 5" xfId="3701" xr:uid="{13C2A78E-0FA6-4210-9FFF-E71FC9550644}"/>
    <cellStyle name="Salida 11 5 5 2" xfId="6338" xr:uid="{426FAECD-1EB0-45F2-A05D-DF20045D34BB}"/>
    <cellStyle name="Salida 11 5 5 2 2" xfId="12649" xr:uid="{08E160D1-BAD8-478D-9531-5E70A119E87B}"/>
    <cellStyle name="Salida 11 5 5 2 2 2" xfId="27757" xr:uid="{3AC89D95-BB18-4225-A939-31D3E97A4675}"/>
    <cellStyle name="Salida 11 5 5 2 3" xfId="7884" xr:uid="{7E0C3D67-87F8-45F9-845F-31AE03AEC0DC}"/>
    <cellStyle name="Salida 11 5 5 2 3 2" xfId="22992" xr:uid="{62973030-34FE-4F0D-BBED-661D72675E2B}"/>
    <cellStyle name="Salida 11 5 5 2 4" xfId="21446" xr:uid="{0993661B-16E4-4032-9E4D-B85191F756A6}"/>
    <cellStyle name="Salida 11 5 5 3" xfId="10083" xr:uid="{0C78498F-C674-44AF-BB0B-4F1D7F596878}"/>
    <cellStyle name="Salida 11 5 5 3 2" xfId="25191" xr:uid="{6ADD2D32-3DBA-49F2-88AD-36DFFB88E173}"/>
    <cellStyle name="Salida 11 5 5 4" xfId="15053" xr:uid="{8912CF46-1CCF-4943-A941-8B2E4CC9D9CC}"/>
    <cellStyle name="Salida 11 5 5 4 2" xfId="30161" xr:uid="{BEEB0B04-0DF5-402D-BCE0-15B33EBD87B7}"/>
    <cellStyle name="Salida 11 5 5 5" xfId="18809" xr:uid="{A160097C-323B-44C9-BD34-EDDEE2B240D9}"/>
    <cellStyle name="Salida 11 5 6" xfId="4076" xr:uid="{10DC6E73-0780-4071-8370-8EEE0DF66716}"/>
    <cellStyle name="Salida 11 5 6 2" xfId="6713" xr:uid="{772DC445-D3E6-48D7-A41C-02BD9F749DC8}"/>
    <cellStyle name="Salida 11 5 6 2 2" xfId="13024" xr:uid="{1F22DB13-4BCB-443E-B9F6-473F963BCD57}"/>
    <cellStyle name="Salida 11 5 6 2 2 2" xfId="28132" xr:uid="{1658FA0F-71F3-4C1E-A6BB-688B85130ED5}"/>
    <cellStyle name="Salida 11 5 6 2 3" xfId="16700" xr:uid="{17542940-0A07-4E74-99FA-B8352EE91571}"/>
    <cellStyle name="Salida 11 5 6 2 3 2" xfId="31808" xr:uid="{CAEF2699-9292-4E0A-A234-C6349F902EAD}"/>
    <cellStyle name="Salida 11 5 6 2 4" xfId="21821" xr:uid="{B7773194-5D61-430F-BB2D-A160B780D7EC}"/>
    <cellStyle name="Salida 11 5 6 3" xfId="10458" xr:uid="{965076C8-C89A-45C5-995B-EA9EB78EBC92}"/>
    <cellStyle name="Salida 11 5 6 3 2" xfId="25566" xr:uid="{C2C5FAB4-A39F-4E8D-A29B-C41C8A979DC7}"/>
    <cellStyle name="Salida 11 5 6 4" xfId="14028" xr:uid="{3A205A74-321D-4BF4-A431-CB9BBB660E4F}"/>
    <cellStyle name="Salida 11 5 6 4 2" xfId="29136" xr:uid="{C15FB24A-7A66-4F2B-96E7-6939ACAC94C5}"/>
    <cellStyle name="Salida 11 5 6 5" xfId="19184" xr:uid="{D885EC00-71FD-47C3-A435-0A66E9356151}"/>
    <cellStyle name="Salida 11 5 7" xfId="4641" xr:uid="{46630056-ADCD-4C6B-8873-5A9A63755569}"/>
    <cellStyle name="Salida 11 5 7 2" xfId="11023" xr:uid="{D81ABCD3-3206-4BE9-AD38-813B021EAF70}"/>
    <cellStyle name="Salida 11 5 7 2 2" xfId="26131" xr:uid="{A237B5F7-2093-40F8-9A47-1D87125BD7A7}"/>
    <cellStyle name="Salida 11 5 7 3" xfId="15565" xr:uid="{297F54D9-28B3-4782-A84C-EA7A14C748A4}"/>
    <cellStyle name="Salida 11 5 7 3 2" xfId="30673" xr:uid="{B2D16807-DDDD-42D7-81BA-18201684B386}"/>
    <cellStyle name="Salida 11 5 7 4" xfId="19749" xr:uid="{DA485E30-6A25-44D4-BDDC-C8FE644FC875}"/>
    <cellStyle name="Salida 11 5 8" xfId="8502" xr:uid="{55AB5723-1415-4B33-BB33-2E243258D597}"/>
    <cellStyle name="Salida 11 5 8 2" xfId="23610" xr:uid="{C49B0B92-7634-496E-B6A7-5170525395B6}"/>
    <cellStyle name="Salida 11 5 9" xfId="15281" xr:uid="{2077B116-01A2-4880-A330-9E96050359EA}"/>
    <cellStyle name="Salida 11 5 9 2" xfId="30389" xr:uid="{9CDB3A16-FFAE-48DC-931F-4F1CCF402CCA}"/>
    <cellStyle name="Salida 12" xfId="1504" xr:uid="{00000000-0005-0000-0000-0000E4050000}"/>
    <cellStyle name="Salida 12 2" xfId="1930" xr:uid="{5CD05F7E-4A42-4BA7-BC85-ECDFEC87A627}"/>
    <cellStyle name="Salida 12 2 10" xfId="8431" xr:uid="{44695A40-BBE2-4B56-A5BE-3D62456EE825}"/>
    <cellStyle name="Salida 12 2 10 2" xfId="23539" xr:uid="{6A04EA27-C3A0-4F4E-9420-10C3E0E215BD}"/>
    <cellStyle name="Salida 12 2 11" xfId="15325" xr:uid="{B416BD6E-C78A-4016-A311-29C38BE5CB21}"/>
    <cellStyle name="Salida 12 2 11 2" xfId="30433" xr:uid="{13689C98-8CA1-4656-8759-7B72CF63E003}"/>
    <cellStyle name="Salida 12 2 12" xfId="7900" xr:uid="{FA9FA094-DA4F-431D-B702-5D22441716E4}"/>
    <cellStyle name="Salida 12 2 12 2" xfId="23008" xr:uid="{96DEE311-AF9C-4931-B39F-A9D90AC85D42}"/>
    <cellStyle name="Salida 12 2 13" xfId="17155" xr:uid="{EF0228FD-6565-4E3E-A707-0EFAD805CA26}"/>
    <cellStyle name="Salida 12 2 2" xfId="2490" xr:uid="{0B1F2331-4A9C-4D79-AADF-0C5D407F49C1}"/>
    <cellStyle name="Salida 12 2 2 2" xfId="5127" xr:uid="{05592CCC-A3F0-467B-B083-B2B65EDBDE67}"/>
    <cellStyle name="Salida 12 2 2 2 2" xfId="11491" xr:uid="{25A51B91-959A-4995-80C0-C1653EB186D8}"/>
    <cellStyle name="Salida 12 2 2 2 2 2" xfId="26599" xr:uid="{8208204C-ACE1-48BB-896D-913EBDAB3E1E}"/>
    <cellStyle name="Salida 12 2 2 2 3" xfId="15913" xr:uid="{5254DB9D-F84F-4BC1-A01D-408B3E56EAB7}"/>
    <cellStyle name="Salida 12 2 2 2 3 2" xfId="31021" xr:uid="{7EDF8FDD-B3D5-4AA4-B797-0FC27CA8869C}"/>
    <cellStyle name="Salida 12 2 2 2 4" xfId="20235" xr:uid="{32DED9D1-837F-40C6-8659-292DA9B83820}"/>
    <cellStyle name="Salida 12 2 2 3" xfId="8957" xr:uid="{B7F21CB1-F30F-4244-B3CD-B8D4D60C05EE}"/>
    <cellStyle name="Salida 12 2 2 3 2" xfId="24065" xr:uid="{58869ADB-05B6-4141-BC4C-6AD8834D2750}"/>
    <cellStyle name="Salida 12 2 3" xfId="2706" xr:uid="{330A0530-6ED6-4096-8DA1-1096FD080F9F}"/>
    <cellStyle name="Salida 12 2 3 2" xfId="5343" xr:uid="{24BAA817-983C-4AB8-8BE6-818759F7C904}"/>
    <cellStyle name="Salida 12 2 3 2 2" xfId="11692" xr:uid="{C233579C-213F-4F2C-AB97-F48E146D333E}"/>
    <cellStyle name="Salida 12 2 3 2 2 2" xfId="26800" xr:uid="{99DBDBBE-9B6C-4304-A15C-6140216A1C1A}"/>
    <cellStyle name="Salida 12 2 3 2 3" xfId="14499" xr:uid="{58361D51-8E32-4536-B584-069B07CAC6C3}"/>
    <cellStyle name="Salida 12 2 3 2 3 2" xfId="29607" xr:uid="{B4E9E1EC-3C72-4AA6-9BF3-BA041A1D47A2}"/>
    <cellStyle name="Salida 12 2 3 2 4" xfId="20451" xr:uid="{5A9AEB8F-2F63-45AE-898D-E1C3A40980C5}"/>
    <cellStyle name="Salida 12 2 3 3" xfId="15794" xr:uid="{435CE843-AD6E-46DE-9643-4A7B4A6CE80C}"/>
    <cellStyle name="Salida 12 2 3 3 2" xfId="30902" xr:uid="{C2D59CA1-363E-433D-B8AA-501FC46F7402}"/>
    <cellStyle name="Salida 12 2 3 4" xfId="17814" xr:uid="{E84147F8-7145-46A7-8AF5-FFCEB4B5E3E4}"/>
    <cellStyle name="Salida 12 2 4" xfId="3009" xr:uid="{5E0FEEC3-F6FB-41A5-AF83-BC49E3691C91}"/>
    <cellStyle name="Salida 12 2 4 2" xfId="5646" xr:uid="{E0E278F5-543F-4907-B7E6-CA34EABDAF4A}"/>
    <cellStyle name="Salida 12 2 4 2 2" xfId="11957" xr:uid="{5C83A467-B7B8-44B0-AE59-2420AB38523E}"/>
    <cellStyle name="Salida 12 2 4 2 2 2" xfId="27065" xr:uid="{E2734734-FE8F-4712-8744-65E9F3FCEFAD}"/>
    <cellStyle name="Salida 12 2 4 2 3" xfId="15189" xr:uid="{7B7B866B-4102-47F7-BD5B-A89E12DDD2E9}"/>
    <cellStyle name="Salida 12 2 4 2 3 2" xfId="30297" xr:uid="{14998E2C-E2A1-45A8-A591-B74CD8DD2E8D}"/>
    <cellStyle name="Salida 12 2 4 2 4" xfId="20754" xr:uid="{F3E85755-CA15-4A5F-AEC8-8BD66969DA45}"/>
    <cellStyle name="Salida 12 2 4 3" xfId="9391" xr:uid="{76B1A078-5A15-4549-8A90-B2CEFB4D9B40}"/>
    <cellStyle name="Salida 12 2 4 3 2" xfId="24499" xr:uid="{9695FC8C-65DF-4375-8315-D7F5726D6F26}"/>
    <cellStyle name="Salida 12 2 4 4" xfId="13537" xr:uid="{36DDA8E9-7BF8-4BF2-BBD7-3DACC31D2E85}"/>
    <cellStyle name="Salida 12 2 4 4 2" xfId="28645" xr:uid="{288D7036-C1AB-41B0-846E-9B77DF212AFF}"/>
    <cellStyle name="Salida 12 2 4 5" xfId="18117" xr:uid="{ECC8BB8F-115A-4D26-AC20-8E76743BE00C}"/>
    <cellStyle name="Salida 12 2 5" xfId="3335" xr:uid="{DECF9C57-6A7D-4A90-BA40-6E8A3689382B}"/>
    <cellStyle name="Salida 12 2 5 2" xfId="5972" xr:uid="{7FFEC213-453A-4E30-8B06-68AEDFCFD547}"/>
    <cellStyle name="Salida 12 2 5 2 2" xfId="12283" xr:uid="{5EADCCB2-7EEA-4AEF-8138-BD164FC999C7}"/>
    <cellStyle name="Salida 12 2 5 2 2 2" xfId="27391" xr:uid="{34472243-C564-48A6-AB31-DD0CDC00D64F}"/>
    <cellStyle name="Salida 12 2 5 2 3" xfId="16192" xr:uid="{193E9E4D-0A30-42B8-9AA7-05A38E430CBD}"/>
    <cellStyle name="Salida 12 2 5 2 3 2" xfId="31300" xr:uid="{EBC99517-6DE7-4555-81E3-B03AFF26B4D2}"/>
    <cellStyle name="Salida 12 2 5 2 4" xfId="21080" xr:uid="{6B3243DB-E0B5-425F-B0DE-1163DAD52F15}"/>
    <cellStyle name="Salida 12 2 5 3" xfId="9717" xr:uid="{DD5B1139-DD4D-4476-B00A-2A91201AFB14}"/>
    <cellStyle name="Salida 12 2 5 3 2" xfId="24825" xr:uid="{8C69C52C-B710-4F4C-8E81-09DC976D2447}"/>
    <cellStyle name="Salida 12 2 5 4" xfId="15011" xr:uid="{C7E4DC5E-62CA-4FC7-AC64-5CAEBE9C7BA1}"/>
    <cellStyle name="Salida 12 2 5 4 2" xfId="30119" xr:uid="{C0CC8A92-F169-4D78-AC25-BBDD1A3C7652}"/>
    <cellStyle name="Salida 12 2 5 5" xfId="18443" xr:uid="{E22CF62E-87BB-4A64-B840-6FC83320AD83}"/>
    <cellStyle name="Salida 12 2 6" xfId="3641" xr:uid="{DE150A17-3477-46AC-AC66-E24B5CBE352C}"/>
    <cellStyle name="Salida 12 2 6 2" xfId="6278" xr:uid="{9DEC7CD5-9C86-4E74-AD6E-2582ED53B067}"/>
    <cellStyle name="Salida 12 2 6 2 2" xfId="12589" xr:uid="{2DE44543-5668-4F74-9A7C-E1073BB961CE}"/>
    <cellStyle name="Salida 12 2 6 2 2 2" xfId="27697" xr:uid="{EEAF72AA-F596-4716-9F39-62717FE50F25}"/>
    <cellStyle name="Salida 12 2 6 2 3" xfId="15821" xr:uid="{01B457E6-55EB-439A-8F28-88EDBE46DCC1}"/>
    <cellStyle name="Salida 12 2 6 2 3 2" xfId="30929" xr:uid="{280418C3-107B-4AE9-A778-C679CC045E7A}"/>
    <cellStyle name="Salida 12 2 6 2 4" xfId="21386" xr:uid="{4BDFB010-6E0B-45F5-BD92-39872DA6E20C}"/>
    <cellStyle name="Salida 12 2 6 3" xfId="10023" xr:uid="{4294AD32-0908-497A-A93A-8741F872FB41}"/>
    <cellStyle name="Salida 12 2 6 3 2" xfId="25131" xr:uid="{30ADBD83-9F5B-4380-8916-7AA13D53E347}"/>
    <cellStyle name="Salida 12 2 6 4" xfId="15976" xr:uid="{D749D2DB-0ABF-4F40-9DC2-436616F281BB}"/>
    <cellStyle name="Salida 12 2 6 4 2" xfId="31084" xr:uid="{7C1839F3-CE65-4D87-AC7C-60A47A350AF3}"/>
    <cellStyle name="Salida 12 2 6 5" xfId="18749" xr:uid="{C563F522-05FD-43CE-A0A6-53AC68ACC540}"/>
    <cellStyle name="Salida 12 2 7" xfId="4002" xr:uid="{ACB98B3E-910B-4F6C-88B9-0E64DD5344BA}"/>
    <cellStyle name="Salida 12 2 7 2" xfId="6639" xr:uid="{5EFCAFE3-9F6C-4879-9B8F-0729DD89FAE9}"/>
    <cellStyle name="Salida 12 2 7 2 2" xfId="12950" xr:uid="{109AD7B8-E527-4BA1-A4EE-F34FB500E0F8}"/>
    <cellStyle name="Salida 12 2 7 2 2 2" xfId="28058" xr:uid="{8569A019-AAB7-45ED-87C7-02244B314CF1}"/>
    <cellStyle name="Salida 12 2 7 2 3" xfId="16640" xr:uid="{C8E75827-5A0A-4142-B428-03898AB17AD0}"/>
    <cellStyle name="Salida 12 2 7 2 3 2" xfId="31748" xr:uid="{E9E349F0-A8DA-4712-9F51-1551D89C9D09}"/>
    <cellStyle name="Salida 12 2 7 2 4" xfId="21747" xr:uid="{995877E8-8245-4208-9F8B-DCFAEFC77FE1}"/>
    <cellStyle name="Salida 12 2 7 3" xfId="10384" xr:uid="{25C70A32-39CA-47A6-91EF-C909EB0A8C47}"/>
    <cellStyle name="Salida 12 2 7 3 2" xfId="25492" xr:uid="{C9E5E682-6AC0-4415-800B-BB2A4EA17AC1}"/>
    <cellStyle name="Salida 12 2 7 4" xfId="16452" xr:uid="{B9785721-889B-4914-9EEE-D2C52777428B}"/>
    <cellStyle name="Salida 12 2 7 4 2" xfId="31560" xr:uid="{F8F4CF87-6262-4325-9116-4E073D41E11D}"/>
    <cellStyle name="Salida 12 2 7 5" xfId="19110" xr:uid="{F7BBF602-9DC3-406B-87DD-0346B24B30C3}"/>
    <cellStyle name="Salida 12 2 8" xfId="4315" xr:uid="{7B1380B0-6C0D-4E07-9482-6A138DBA43A7}"/>
    <cellStyle name="Salida 12 2 8 2" xfId="6952" xr:uid="{7DAA02C9-3D80-4421-BB28-F122BA1E0299}"/>
    <cellStyle name="Salida 12 2 8 2 2" xfId="13263" xr:uid="{D5D167E6-7F4E-4276-8908-623B58A3E99E}"/>
    <cellStyle name="Salida 12 2 8 2 2 2" xfId="28371" xr:uid="{6B36B1DA-A6BB-4954-B462-80D3D1EC90FD}"/>
    <cellStyle name="Salida 12 2 8 2 3" xfId="16927" xr:uid="{BD8B1C95-2621-4AD7-A291-C216A65314BE}"/>
    <cellStyle name="Salida 12 2 8 2 3 2" xfId="32035" xr:uid="{BB996C14-B302-4026-8863-B4D775294D45}"/>
    <cellStyle name="Salida 12 2 8 2 4" xfId="22060" xr:uid="{1ECDEF41-09E9-4F94-8806-1ED0039EFA29}"/>
    <cellStyle name="Salida 12 2 8 3" xfId="10697" xr:uid="{2E8DBB0C-F074-4163-B9BE-178B32055F91}"/>
    <cellStyle name="Salida 12 2 8 3 2" xfId="25805" xr:uid="{A6A50FAC-F49E-426C-BCCB-2DF0CCBD0891}"/>
    <cellStyle name="Salida 12 2 8 4" xfId="15365" xr:uid="{C3B45AEE-027A-4D40-A53C-986CD48699A1}"/>
    <cellStyle name="Salida 12 2 8 4 2" xfId="30473" xr:uid="{17E9892C-9569-4E78-9819-917DEE210EF3}"/>
    <cellStyle name="Salida 12 2 8 5" xfId="19423" xr:uid="{93C32933-242F-487F-93CB-303794D30F8D}"/>
    <cellStyle name="Salida 12 2 9" xfId="4567" xr:uid="{E74D6470-30BA-4166-A7B0-55EEAF401CC9}"/>
    <cellStyle name="Salida 12 2 9 2" xfId="10949" xr:uid="{D7B201FB-ECF3-4422-B45F-6AC8B1962F25}"/>
    <cellStyle name="Salida 12 2 9 2 2" xfId="26057" xr:uid="{05195B16-E963-4802-BFFC-0C1967D39A4E}"/>
    <cellStyle name="Salida 12 2 9 3" xfId="11803" xr:uid="{39051FB7-3BF2-4428-8CEC-315C911745A4}"/>
    <cellStyle name="Salida 12 2 9 3 2" xfId="26911" xr:uid="{1FED210D-1FC0-4A2D-9CB4-A4E85A34BFF6}"/>
    <cellStyle name="Salida 12 2 9 4" xfId="19675" xr:uid="{56428B2E-6ED4-4082-ABDC-8705664A11BA}"/>
    <cellStyle name="Salida 12 3" xfId="1803" xr:uid="{814E076D-F9AC-4F87-BDD8-1528ACC5218D}"/>
    <cellStyle name="Salida 12 3 10" xfId="8304" xr:uid="{5DA02718-A746-454C-8910-05404F94FCB2}"/>
    <cellStyle name="Salida 12 3 10 2" xfId="23412" xr:uid="{1EEDE5E4-B6C1-45C4-8E71-BC3EF1308C78}"/>
    <cellStyle name="Salida 12 3 11" xfId="16173" xr:uid="{DF54B4A3-4152-4E72-9ADC-F4DFF2F80727}"/>
    <cellStyle name="Salida 12 3 11 2" xfId="31281" xr:uid="{54039017-9C01-47E4-B0F1-461E62343A7A}"/>
    <cellStyle name="Salida 12 3 12" xfId="11665" xr:uid="{9EA678B6-04DB-460C-AF66-7646DF44C2F8}"/>
    <cellStyle name="Salida 12 3 12 2" xfId="26773" xr:uid="{20670C99-92C0-4DE8-8E06-45A99F2EEECF}"/>
    <cellStyle name="Salida 12 3 13" xfId="17028" xr:uid="{FEB89CA3-CE6D-49BB-A7F6-95DB05E49AFC}"/>
    <cellStyle name="Salida 12 3 2" xfId="2363" xr:uid="{9A950645-D515-4D79-98BD-52BA29C97044}"/>
    <cellStyle name="Salida 12 3 2 2" xfId="5000" xr:uid="{74BB7BFE-153F-4CD1-99CF-902E410C92AD}"/>
    <cellStyle name="Salida 12 3 2 2 2" xfId="11364" xr:uid="{DC4EB5CD-F635-4347-9DA4-0956FBC8B534}"/>
    <cellStyle name="Salida 12 3 2 2 2 2" xfId="26472" xr:uid="{A44038E3-F11F-4454-BA10-0D2312C1E4DB}"/>
    <cellStyle name="Salida 12 3 2 2 3" xfId="14171" xr:uid="{D54EEDEB-6049-4C79-A3D9-F44E11630518}"/>
    <cellStyle name="Salida 12 3 2 2 3 2" xfId="29279" xr:uid="{2E84DA52-3705-44BD-BF35-A03D42DBE3C1}"/>
    <cellStyle name="Salida 12 3 2 2 4" xfId="20108" xr:uid="{2A3EEFBE-F0EA-40E2-89F1-B6EE203EF57B}"/>
    <cellStyle name="Salida 12 3 2 3" xfId="8830" xr:uid="{857DECF2-A384-4FC2-8D55-A1E502226B94}"/>
    <cellStyle name="Salida 12 3 2 3 2" xfId="23938" xr:uid="{A3E1886B-DD4E-44BA-848A-AB7648274808}"/>
    <cellStyle name="Salida 12 3 3" xfId="2256" xr:uid="{A0EDB5F3-E527-4C5E-A1D5-C39DA103F8FD}"/>
    <cellStyle name="Salida 12 3 3 2" xfId="4893" xr:uid="{6169CB34-C5DA-4118-8CD2-E6EB2E89F677}"/>
    <cellStyle name="Salida 12 3 3 2 2" xfId="11257" xr:uid="{BF4D6C09-B617-4C23-9626-FAA1C4EA12ED}"/>
    <cellStyle name="Salida 12 3 3 2 2 2" xfId="26365" xr:uid="{75770861-69DC-4984-84C3-3A81F1594FDB}"/>
    <cellStyle name="Salida 12 3 3 2 3" xfId="11228" xr:uid="{808878CB-4632-4A11-A166-518B01874F2E}"/>
    <cellStyle name="Salida 12 3 3 2 3 2" xfId="26336" xr:uid="{486B1E2E-CC4C-48D5-B8DE-9A5714EE6466}"/>
    <cellStyle name="Salida 12 3 3 2 4" xfId="20001" xr:uid="{EAEE8135-1264-467B-95DE-31EB30D9CFDC}"/>
    <cellStyle name="Salida 12 3 3 3" xfId="15443" xr:uid="{80B9AE2D-5BE5-476A-B1FB-B30289002441}"/>
    <cellStyle name="Salida 12 3 3 3 2" xfId="30551" xr:uid="{5B80080D-E41C-4580-8C98-627FAFA60B1A}"/>
    <cellStyle name="Salida 12 3 3 4" xfId="17481" xr:uid="{48522121-2DC9-4FC3-9B93-D67C819FE6FE}"/>
    <cellStyle name="Salida 12 3 4" xfId="2643" xr:uid="{9C7DAD80-F912-4E2F-922E-2739546914B0}"/>
    <cellStyle name="Salida 12 3 4 2" xfId="5280" xr:uid="{33AC3F49-E08E-4A41-A2E7-1A1842D24E46}"/>
    <cellStyle name="Salida 12 3 4 2 2" xfId="11644" xr:uid="{3D9C5D5F-B365-4588-87F2-69FE4C901F3F}"/>
    <cellStyle name="Salida 12 3 4 2 2 2" xfId="26752" xr:uid="{767D75E6-7D87-4607-9376-5B7112821A1F}"/>
    <cellStyle name="Salida 12 3 4 2 3" xfId="16413" xr:uid="{8DFA3E01-E80B-4AF6-ADC6-D29AD42E2A34}"/>
    <cellStyle name="Salida 12 3 4 2 3 2" xfId="31521" xr:uid="{B4AA6645-C94E-4F13-B3BA-AAB5C446DBD5}"/>
    <cellStyle name="Salida 12 3 4 2 4" xfId="20388" xr:uid="{C3F47DE4-C06D-4E95-B7BB-3E1A73C47E9F}"/>
    <cellStyle name="Salida 12 3 4 3" xfId="9110" xr:uid="{A0A3C58E-2D51-4ECA-94BC-37F4C855A405}"/>
    <cellStyle name="Salida 12 3 4 3 2" xfId="24218" xr:uid="{7061C9A9-16C2-4A60-A6E0-8D61B46AC9D1}"/>
    <cellStyle name="Salida 12 3 4 4" xfId="15485" xr:uid="{CC10C858-31CD-4EEA-9A6E-9D61212FF16D}"/>
    <cellStyle name="Salida 12 3 4 4 2" xfId="30593" xr:uid="{347B1300-4037-4EFF-AA80-B83A2E5FA513}"/>
    <cellStyle name="Salida 12 3 4 5" xfId="17751" xr:uid="{44567050-B74E-4312-845C-18F1A4AC0879}"/>
    <cellStyle name="Salida 12 3 5" xfId="3224" xr:uid="{CF89FF53-57ED-43B9-BFE4-C081F0ACDC00}"/>
    <cellStyle name="Salida 12 3 5 2" xfId="5861" xr:uid="{610E11D9-0D58-4B06-B003-8145DB8B15B3}"/>
    <cellStyle name="Salida 12 3 5 2 2" xfId="12172" xr:uid="{0C57F972-BAF8-4B72-8F0B-16542C445B21}"/>
    <cellStyle name="Salida 12 3 5 2 2 2" xfId="27280" xr:uid="{3FCB58A5-7FBF-490E-941F-0626A27A2966}"/>
    <cellStyle name="Salida 12 3 5 2 3" xfId="14357" xr:uid="{818A3FB0-A74B-4506-A188-F32183A0D6AA}"/>
    <cellStyle name="Salida 12 3 5 2 3 2" xfId="29465" xr:uid="{A98C4F32-0C74-483A-AA22-6998C7FAEC89}"/>
    <cellStyle name="Salida 12 3 5 2 4" xfId="20969" xr:uid="{B35EE191-72CD-44A1-B6EF-45B35F40954C}"/>
    <cellStyle name="Salida 12 3 5 3" xfId="9606" xr:uid="{9E2A1FF8-70F8-4BF5-B8BB-26CB33C98C9F}"/>
    <cellStyle name="Salida 12 3 5 3 2" xfId="24714" xr:uid="{1F2D4194-6EE5-44E3-A43C-B7A8D47052FB}"/>
    <cellStyle name="Salida 12 3 5 4" xfId="13543" xr:uid="{CE580D99-EEE8-43EA-87FF-E7180714E56A}"/>
    <cellStyle name="Salida 12 3 5 4 2" xfId="28651" xr:uid="{1B92189A-907D-4D4A-9C4A-3CA41AD2E996}"/>
    <cellStyle name="Salida 12 3 5 5" xfId="18332" xr:uid="{97381435-BF70-4BB5-8BEC-EF3A046D3B7F}"/>
    <cellStyle name="Salida 12 3 6" xfId="2306" xr:uid="{91F39C1D-6CE9-420D-A694-420A24B5ADD6}"/>
    <cellStyle name="Salida 12 3 6 2" xfId="4943" xr:uid="{1CAA64F0-30F6-4FA8-895E-E47ABFB66884}"/>
    <cellStyle name="Salida 12 3 6 2 2" xfId="11307" xr:uid="{2683ED26-45F8-458B-A166-83FD4FDE6043}"/>
    <cellStyle name="Salida 12 3 6 2 2 2" xfId="26415" xr:uid="{DFBF6A93-FC34-4CFA-B568-A3C6B1C1C61B}"/>
    <cellStyle name="Salida 12 3 6 2 3" xfId="13425" xr:uid="{F1672918-E5DA-42DB-9575-F9A2A9BD8137}"/>
    <cellStyle name="Salida 12 3 6 2 3 2" xfId="28533" xr:uid="{A59D9030-80D4-46FE-AFBB-81C0A6FD7BE5}"/>
    <cellStyle name="Salida 12 3 6 2 4" xfId="20051" xr:uid="{D3FFF5C5-78F8-4FB9-91D6-9A5A28A819F6}"/>
    <cellStyle name="Salida 12 3 6 3" xfId="8773" xr:uid="{37B005CA-AADA-4030-B1BB-62BB4A53680F}"/>
    <cellStyle name="Salida 12 3 6 3 2" xfId="23881" xr:uid="{8409F5C9-F9F6-4284-88B8-782A3AFC6293}"/>
    <cellStyle name="Salida 12 3 6 4" xfId="7785" xr:uid="{A7828CA4-9212-4F97-958F-3BB9A4AC9E52}"/>
    <cellStyle name="Salida 12 3 6 4 2" xfId="22893" xr:uid="{89663AB2-AEB6-4020-81E2-14EA3D3F88FB}"/>
    <cellStyle name="Salida 12 3 6 5" xfId="17531" xr:uid="{3BD24D06-7D8A-4A79-AFF4-9D6A51236719}"/>
    <cellStyle name="Salida 12 3 7" xfId="3875" xr:uid="{C6D369DC-83F5-42CA-99D0-CEA69BFB1DE6}"/>
    <cellStyle name="Salida 12 3 7 2" xfId="6512" xr:uid="{ADB2C7CA-C01F-4F8C-87E5-45AF23358F77}"/>
    <cellStyle name="Salida 12 3 7 2 2" xfId="12823" xr:uid="{D74E1B9D-7C5C-4F4F-B619-B7A46A1D8FEF}"/>
    <cellStyle name="Salida 12 3 7 2 2 2" xfId="27931" xr:uid="{AB501E63-9F19-4419-A2EC-ABBC8C44FF9C}"/>
    <cellStyle name="Salida 12 3 7 2 3" xfId="8118" xr:uid="{B6077AB3-C5F9-401A-9671-F9ABCF794883}"/>
    <cellStyle name="Salida 12 3 7 2 3 2" xfId="23226" xr:uid="{40A1595F-81D1-41B3-A125-3FCCB6B90939}"/>
    <cellStyle name="Salida 12 3 7 2 4" xfId="21620" xr:uid="{6EEE77FD-7CFC-41AD-AE7F-7418A24FAE51}"/>
    <cellStyle name="Salida 12 3 7 3" xfId="10257" xr:uid="{AC6E4851-B9CD-4881-9094-A42AA911A9B8}"/>
    <cellStyle name="Salida 12 3 7 3 2" xfId="25365" xr:uid="{63F785A7-004A-49E6-90D5-5409B99EA4E1}"/>
    <cellStyle name="Salida 12 3 7 4" xfId="9226" xr:uid="{395AEBA5-E84A-4717-811B-5268EAB5FF4E}"/>
    <cellStyle name="Salida 12 3 7 4 2" xfId="24334" xr:uid="{D6BB7204-061B-47CC-A643-A23CE7141E19}"/>
    <cellStyle name="Salida 12 3 7 5" xfId="18983" xr:uid="{61618613-86FC-4170-B942-B791EF4C7A64}"/>
    <cellStyle name="Salida 12 3 8" xfId="4257" xr:uid="{ED9A8AAF-7DC9-4A91-A12C-55955A033811}"/>
    <cellStyle name="Salida 12 3 8 2" xfId="6894" xr:uid="{D14E4C45-9C4E-40A7-A65F-ECE40C7C512F}"/>
    <cellStyle name="Salida 12 3 8 2 2" xfId="13205" xr:uid="{4E858077-24BE-4009-A157-F4A6119B2A3E}"/>
    <cellStyle name="Salida 12 3 8 2 2 2" xfId="28313" xr:uid="{F03C26C8-D933-4416-B1C9-9205C41E71A5}"/>
    <cellStyle name="Salida 12 3 8 2 3" xfId="16869" xr:uid="{3BAB1647-CDC4-411D-A3C4-CB91B33159CB}"/>
    <cellStyle name="Salida 12 3 8 2 3 2" xfId="31977" xr:uid="{DE66BE01-B122-419C-8458-30D80AF473EA}"/>
    <cellStyle name="Salida 12 3 8 2 4" xfId="22002" xr:uid="{A61FC94E-C825-4B70-976D-C8631E32F1D7}"/>
    <cellStyle name="Salida 12 3 8 3" xfId="10639" xr:uid="{D25029DA-491A-4752-B011-BB09FE657E13}"/>
    <cellStyle name="Salida 12 3 8 3 2" xfId="25747" xr:uid="{E4DF6585-75E5-48EE-879F-94DF06691611}"/>
    <cellStyle name="Salida 12 3 8 4" xfId="16462" xr:uid="{A3580EB6-33C5-472A-A483-95E18EC1000A}"/>
    <cellStyle name="Salida 12 3 8 4 2" xfId="31570" xr:uid="{9AA1FF80-71A3-4E7A-BDF9-16664AAB3B72}"/>
    <cellStyle name="Salida 12 3 8 5" xfId="19365" xr:uid="{1D7E79D5-F496-4C92-AC8E-FC447A334471}"/>
    <cellStyle name="Salida 12 3 9" xfId="4440" xr:uid="{4C9AB84F-CF56-4A3C-9119-6FE8971CF83D}"/>
    <cellStyle name="Salida 12 3 9 2" xfId="10822" xr:uid="{D6B445F8-279F-4E06-A735-906BD73F2821}"/>
    <cellStyle name="Salida 12 3 9 2 2" xfId="25930" xr:uid="{A0774D32-3223-4B1F-9AFD-E00C26E7E4B2}"/>
    <cellStyle name="Salida 12 3 9 3" xfId="15917" xr:uid="{0377618F-C4C5-49E5-AFD6-392C82E7543D}"/>
    <cellStyle name="Salida 12 3 9 3 2" xfId="31025" xr:uid="{8032B311-3A6D-496B-8E75-7AF530287208}"/>
    <cellStyle name="Salida 12 3 9 4" xfId="19548" xr:uid="{3FFA48E5-8911-4C25-9851-A94974EB1D58}"/>
    <cellStyle name="Salida 12 4" xfId="2121" xr:uid="{77CD3A23-A7D3-415D-8252-1E1E10198871}"/>
    <cellStyle name="Salida 12 4 10" xfId="13930" xr:uid="{C6508042-4D47-46BB-93D1-EAD08F263BC5}"/>
    <cellStyle name="Salida 12 4 10 2" xfId="29038" xr:uid="{2F1A40BE-2324-4B0C-B217-45AC736F0CC3}"/>
    <cellStyle name="Salida 12 4 11" xfId="8163" xr:uid="{044A2BCE-7FAB-4AA5-BBDA-E4CDE0DE5B81}"/>
    <cellStyle name="Salida 12 4 11 2" xfId="23271" xr:uid="{D6FEA59B-10E7-4F93-8DC0-891F507F8811}"/>
    <cellStyle name="Salida 12 4 12" xfId="17346" xr:uid="{F6A1F42E-3CB1-4FCE-8223-5BE9E56F9DA6}"/>
    <cellStyle name="Salida 12 4 2" xfId="2611" xr:uid="{5B0E0C5D-D456-462F-9D75-B4E74F8828E3}"/>
    <cellStyle name="Salida 12 4 2 2" xfId="5248" xr:uid="{9AFC5A9C-EB61-4FD8-96AF-0BF6D3DD5964}"/>
    <cellStyle name="Salida 12 4 2 2 2" xfId="11612" xr:uid="{35EE9299-CF86-4B16-BD63-2DA1E96C8527}"/>
    <cellStyle name="Salida 12 4 2 2 2 2" xfId="26720" xr:uid="{5A016703-E04F-4724-B7B1-1F652FF84BD5}"/>
    <cellStyle name="Salida 12 4 2 2 3" xfId="7583" xr:uid="{8118DD86-2E4E-4CD1-8891-144D7241D69B}"/>
    <cellStyle name="Salida 12 4 2 2 3 2" xfId="22691" xr:uid="{2EE1BE35-BDDB-4702-9D1B-CBD963E1E5F0}"/>
    <cellStyle name="Salida 12 4 2 2 4" xfId="20356" xr:uid="{F05A8294-1524-49BA-ABAC-389B85DB375C}"/>
    <cellStyle name="Salida 12 4 2 3" xfId="9078" xr:uid="{70E3C7F3-E285-4151-A610-31CA86D1F816}"/>
    <cellStyle name="Salida 12 4 2 3 2" xfId="24186" xr:uid="{15BC841E-BF38-4A8E-9555-96ECB5DC65E2}"/>
    <cellStyle name="Salida 12 4 2 4" xfId="16067" xr:uid="{D136B762-8C48-4773-B8CF-64F2DB92EF6E}"/>
    <cellStyle name="Salida 12 4 2 4 2" xfId="31175" xr:uid="{3B29C51D-1E58-470A-9FBD-62725D23F2E5}"/>
    <cellStyle name="Salida 12 4 2 5" xfId="15666" xr:uid="{43B29290-860F-4794-9C2D-C087D2166434}"/>
    <cellStyle name="Salida 12 4 2 5 2" xfId="30774" xr:uid="{6B3435AE-7DDA-4731-AB73-05A10B5D584D}"/>
    <cellStyle name="Salida 12 4 2 6" xfId="17719" xr:uid="{DB565ED4-A339-4432-B022-E037DD0C70DB}"/>
    <cellStyle name="Salida 12 4 3" xfId="2876" xr:uid="{ED2DBC35-702F-4FFC-8707-537DE86F111D}"/>
    <cellStyle name="Salida 12 4 3 2" xfId="5513" xr:uid="{4F5214C8-406A-4CCC-A0D4-98B52805CE20}"/>
    <cellStyle name="Salida 12 4 3 2 2" xfId="11824" xr:uid="{CD227BF3-E24D-4614-A6C5-FBD5D3120242}"/>
    <cellStyle name="Salida 12 4 3 2 2 2" xfId="26932" xr:uid="{944A3526-77FE-4648-835B-AC40CF7E86E0}"/>
    <cellStyle name="Salida 12 4 3 2 3" xfId="15143" xr:uid="{8EBC85DF-DE2F-40A9-8E64-DFA15C9722EE}"/>
    <cellStyle name="Salida 12 4 3 2 3 2" xfId="30251" xr:uid="{4FDE770B-E9F3-4B46-9A0C-DFA3F541AC50}"/>
    <cellStyle name="Salida 12 4 3 2 4" xfId="20621" xr:uid="{B98E7185-B28A-42BE-9ABA-7A2CC7102BDE}"/>
    <cellStyle name="Salida 12 4 3 3" xfId="7134" xr:uid="{BC3F2681-FF14-4367-AB3C-5E3840B04BA3}"/>
    <cellStyle name="Salida 12 4 3 3 2" xfId="22242" xr:uid="{579A222B-C6C9-4EDE-A3CE-4B5C909A061F}"/>
    <cellStyle name="Salida 12 4 3 4" xfId="17984" xr:uid="{825E19EA-332C-4BB1-A2E0-CCE4A03708C3}"/>
    <cellStyle name="Salida 12 4 4" xfId="3179" xr:uid="{19D8EA6E-0FDB-4E1C-9635-B5E4393B0126}"/>
    <cellStyle name="Salida 12 4 4 2" xfId="5816" xr:uid="{742EB6B8-7863-48EB-B831-2A0DCD98205A}"/>
    <cellStyle name="Salida 12 4 4 2 2" xfId="12127" xr:uid="{30B0F63E-EFD9-452C-B8EA-946C5C56D3BF}"/>
    <cellStyle name="Salida 12 4 4 2 2 2" xfId="27235" xr:uid="{97851770-4D99-4110-8F54-A7106F9D7469}"/>
    <cellStyle name="Salida 12 4 4 2 3" xfId="7464" xr:uid="{5C1A63A2-AFF6-480B-865D-1A95ABCCE980}"/>
    <cellStyle name="Salida 12 4 4 2 3 2" xfId="22572" xr:uid="{73EC2400-3517-4A02-9CFD-3DD04C38D22D}"/>
    <cellStyle name="Salida 12 4 4 2 4" xfId="20924" xr:uid="{381BC4AE-203C-461A-AD09-4FD38072A1C3}"/>
    <cellStyle name="Salida 12 4 4 3" xfId="9561" xr:uid="{4E02D6B7-4A28-455B-952A-396D5F89F28B}"/>
    <cellStyle name="Salida 12 4 4 3 2" xfId="24669" xr:uid="{D370D908-D3E9-4527-B432-F3EB24A9510D}"/>
    <cellStyle name="Salida 12 4 4 4" xfId="15678" xr:uid="{CB1FDEC8-DD29-4F00-8F49-5C3269367C3E}"/>
    <cellStyle name="Salida 12 4 4 4 2" xfId="30786" xr:uid="{1635DA37-D75D-460D-A84A-E63AF469F48C}"/>
    <cellStyle name="Salida 12 4 4 5" xfId="18287" xr:uid="{C04FE68D-D233-4EDF-BADC-B212EED1157B}"/>
    <cellStyle name="Salida 12 4 5" xfId="3505" xr:uid="{8047B4E0-C2A4-48ED-9003-4715721E9949}"/>
    <cellStyle name="Salida 12 4 5 2" xfId="6142" xr:uid="{B7845FD7-255B-4388-8591-475331C77664}"/>
    <cellStyle name="Salida 12 4 5 2 2" xfId="12453" xr:uid="{9B6F4526-0496-4AD9-911B-F71D4C4F4543}"/>
    <cellStyle name="Salida 12 4 5 2 2 2" xfId="27561" xr:uid="{52BE84B2-2017-482A-B76C-9FFBF08CD7C1}"/>
    <cellStyle name="Salida 12 4 5 2 3" xfId="9262" xr:uid="{BA3DBE56-A5FA-4A76-915D-8EC321790BDB}"/>
    <cellStyle name="Salida 12 4 5 2 3 2" xfId="24370" xr:uid="{11D26456-0B8A-4F86-A026-9331DE54934E}"/>
    <cellStyle name="Salida 12 4 5 2 4" xfId="21250" xr:uid="{390FB525-4E02-45B4-9888-631CCB3B5E41}"/>
    <cellStyle name="Salida 12 4 5 3" xfId="9887" xr:uid="{4300DE8C-70FB-4F64-ABE5-3857E0E62105}"/>
    <cellStyle name="Salida 12 4 5 3 2" xfId="24995" xr:uid="{36D48812-2AB4-45AD-8A34-5C3FF4161507}"/>
    <cellStyle name="Salida 12 4 5 4" xfId="14846" xr:uid="{2B53DDDF-D408-4529-B892-5923F79FB737}"/>
    <cellStyle name="Salida 12 4 5 4 2" xfId="29954" xr:uid="{91DF0694-4765-4274-BEE3-BE06E328AC38}"/>
    <cellStyle name="Salida 12 4 5 5" xfId="18613" xr:uid="{6682E9C7-9934-4DAB-ADF7-C95D80F9A1A3}"/>
    <cellStyle name="Salida 12 4 6" xfId="3811" xr:uid="{0C3AFC36-E8B9-4F6D-AFDB-5FD48EF16FA9}"/>
    <cellStyle name="Salida 12 4 6 2" xfId="6448" xr:uid="{56B41684-80B3-4027-A75D-89BF3B7E7DA9}"/>
    <cellStyle name="Salida 12 4 6 2 2" xfId="12759" xr:uid="{C6D5DB82-8FE3-406B-9F1A-60CDB3C6BC1A}"/>
    <cellStyle name="Salida 12 4 6 2 2 2" xfId="27867" xr:uid="{BF687FC6-19B5-4370-A906-46ACA237B0D7}"/>
    <cellStyle name="Salida 12 4 6 2 3" xfId="15326" xr:uid="{A9B9DAC3-2C20-4B34-879A-32991E35B8E0}"/>
    <cellStyle name="Salida 12 4 6 2 3 2" xfId="30434" xr:uid="{CF0FEC78-269A-4D70-ACFB-676FC9B32DB4}"/>
    <cellStyle name="Salida 12 4 6 2 4" xfId="21556" xr:uid="{3D9F043E-5619-465A-A0B8-0E7F6AFFEB84}"/>
    <cellStyle name="Salida 12 4 6 3" xfId="10193" xr:uid="{261C6677-BC43-4F01-BCFE-3C709B4F8FE9}"/>
    <cellStyle name="Salida 12 4 6 3 2" xfId="25301" xr:uid="{6D05D59F-80C4-464F-9587-9920DF5E8CE8}"/>
    <cellStyle name="Salida 12 4 6 4" xfId="15047" xr:uid="{27A3DADB-A7B1-4157-9E78-E0449C048A8F}"/>
    <cellStyle name="Salida 12 4 6 4 2" xfId="30155" xr:uid="{9951B345-FBD4-4069-ABE8-1E2204BB20C1}"/>
    <cellStyle name="Salida 12 4 6 5" xfId="18919" xr:uid="{FC8735D0-0E07-41F6-A78F-70732AFEDF8F}"/>
    <cellStyle name="Salida 12 4 7" xfId="4193" xr:uid="{54E72FC4-F083-49A8-B1AF-7DB8F089C447}"/>
    <cellStyle name="Salida 12 4 7 2" xfId="6830" xr:uid="{F754DE7B-83D0-4132-A42D-50E5852EF108}"/>
    <cellStyle name="Salida 12 4 7 2 2" xfId="13141" xr:uid="{DF0FDF31-D372-4276-BAC7-001C6621CBB4}"/>
    <cellStyle name="Salida 12 4 7 2 2 2" xfId="28249" xr:uid="{DB345B86-DDEF-46F1-8DD8-444788E34B8E}"/>
    <cellStyle name="Salida 12 4 7 2 3" xfId="16810" xr:uid="{16E49AF7-CB31-4B9F-92CA-B87023BD79ED}"/>
    <cellStyle name="Salida 12 4 7 2 3 2" xfId="31918" xr:uid="{7ECFC318-2612-4786-8E18-08548BC120F3}"/>
    <cellStyle name="Salida 12 4 7 2 4" xfId="21938" xr:uid="{8034ABE1-74E7-48D4-987C-F8758E5DDCE5}"/>
    <cellStyle name="Salida 12 4 7 3" xfId="10575" xr:uid="{CB857099-C5C9-4542-8169-637188AE2D76}"/>
    <cellStyle name="Salida 12 4 7 3 2" xfId="25683" xr:uid="{6A9A56B9-272B-4821-9B45-28F0CE40BFEB}"/>
    <cellStyle name="Salida 12 4 7 4" xfId="8191" xr:uid="{30F664B8-8FAF-464A-BD1C-43E976FE7F7C}"/>
    <cellStyle name="Salida 12 4 7 4 2" xfId="23299" xr:uid="{F91BE8BE-31A7-4726-AB95-AA294CC6443D}"/>
    <cellStyle name="Salida 12 4 7 5" xfId="19301" xr:uid="{46EDD6B8-2E24-411A-890A-1781D9F50CE3}"/>
    <cellStyle name="Salida 12 4 8" xfId="4758" xr:uid="{BC6AB790-4DDC-4E4D-8E02-B6FDE0F55879}"/>
    <cellStyle name="Salida 12 4 8 2" xfId="11140" xr:uid="{8001105C-2B42-4DCF-89BE-88ECCE6C2799}"/>
    <cellStyle name="Salida 12 4 8 2 2" xfId="26248" xr:uid="{411520BC-B5F5-4ECA-BBB5-657E4AB1F51A}"/>
    <cellStyle name="Salida 12 4 8 3" xfId="14860" xr:uid="{59646B95-1CF8-4D43-952E-E943D50E86D1}"/>
    <cellStyle name="Salida 12 4 8 3 2" xfId="29968" xr:uid="{B3A35A4A-7D1C-4EEE-A5CC-8DCBC5F07E1E}"/>
    <cellStyle name="Salida 12 4 8 4" xfId="19866" xr:uid="{CCE55DC2-DCD9-4F15-B20C-B417C18636F9}"/>
    <cellStyle name="Salida 12 4 9" xfId="8619" xr:uid="{D1268DC6-2948-46FE-9074-1AF515E1EB2B}"/>
    <cellStyle name="Salida 12 4 9 2" xfId="23727" xr:uid="{EB73BB4E-E39A-40E3-94D4-BFC7AE4B7CC2}"/>
    <cellStyle name="Salida 12 5" xfId="2003" xr:uid="{4B4777E3-EBCB-4537-9EFB-ABF49D2480E4}"/>
    <cellStyle name="Salida 12 5 10" xfId="15496" xr:uid="{715AE5A9-9C96-4F88-B0EE-A58F27487CDE}"/>
    <cellStyle name="Salida 12 5 10 2" xfId="30604" xr:uid="{C6743E6B-AF0F-4882-A369-C39E9B20FA2A}"/>
    <cellStyle name="Salida 12 5 11" xfId="17228" xr:uid="{980EE834-B682-4101-8C99-75F87DCB9117}"/>
    <cellStyle name="Salida 12 5 2" xfId="2765" xr:uid="{0E8BEEC3-60CD-4C23-B6FD-808F862B7CA6}"/>
    <cellStyle name="Salida 12 5 2 2" xfId="5402" xr:uid="{B4BB76A7-67EC-42AD-9193-B167B1B07532}"/>
    <cellStyle name="Salida 12 5 2 2 2" xfId="11751" xr:uid="{C2AEEDC6-8220-47C0-8B72-84EDC0D20D45}"/>
    <cellStyle name="Salida 12 5 2 2 2 2" xfId="26859" xr:uid="{FDC8FAC1-AE22-438B-9C55-5DEB8DAAD3EB}"/>
    <cellStyle name="Salida 12 5 2 2 3" xfId="11664" xr:uid="{40BFBCCC-2B28-4A8A-BDF3-E51AAC6FF242}"/>
    <cellStyle name="Salida 12 5 2 2 3 2" xfId="26772" xr:uid="{FE8E916E-666F-40F4-8D6B-70568112A3AA}"/>
    <cellStyle name="Salida 12 5 2 2 4" xfId="20510" xr:uid="{3A2C789C-9389-4E0D-9D53-539743996C81}"/>
    <cellStyle name="Salida 12 5 2 3" xfId="14554" xr:uid="{5FDA94A0-FB62-455E-89D9-7A65E96D84AE}"/>
    <cellStyle name="Salida 12 5 2 3 2" xfId="29662" xr:uid="{61B92A83-813A-48BA-8D3C-4D9CED60C3B4}"/>
    <cellStyle name="Salida 12 5 2 4" xfId="17873" xr:uid="{42EB63BD-38D4-4DAA-911A-8C4E6464C423}"/>
    <cellStyle name="Salida 12 5 3" xfId="3068" xr:uid="{270ECEA2-EE36-4A9A-8757-6C884C0ED126}"/>
    <cellStyle name="Salida 12 5 3 2" xfId="5705" xr:uid="{623AF786-F983-4D17-90DF-5C06C07DFB14}"/>
    <cellStyle name="Salida 12 5 3 2 2" xfId="12016" xr:uid="{AA40F657-0CCD-4DC5-B064-7642482C3D3C}"/>
    <cellStyle name="Salida 12 5 3 2 2 2" xfId="27124" xr:uid="{AA029894-8EA0-4ADD-82E5-014A7049453A}"/>
    <cellStyle name="Salida 12 5 3 2 3" xfId="14997" xr:uid="{1FDEF607-CDE2-4E54-AD1F-E163E59CAB09}"/>
    <cellStyle name="Salida 12 5 3 2 3 2" xfId="30105" xr:uid="{EB266409-0D63-4D14-8029-75941C6B3BAE}"/>
    <cellStyle name="Salida 12 5 3 2 4" xfId="20813" xr:uid="{541581B6-9545-43DA-B8A7-23C401467D0A}"/>
    <cellStyle name="Salida 12 5 3 3" xfId="9450" xr:uid="{1D34BD78-82E1-447D-9489-B9A709A0ED30}"/>
    <cellStyle name="Salida 12 5 3 3 2" xfId="24558" xr:uid="{7950AB88-3D32-4C2E-9D54-046046469495}"/>
    <cellStyle name="Salida 12 5 3 4" xfId="15158" xr:uid="{146F8D26-5740-4A28-9844-A391E3D5745A}"/>
    <cellStyle name="Salida 12 5 3 4 2" xfId="30266" xr:uid="{D0969E1D-FA43-4AB5-8FE3-1EAF0A86ABAB}"/>
    <cellStyle name="Salida 12 5 3 5" xfId="18176" xr:uid="{02CE535D-376A-4180-9461-8605CC3F8044}"/>
    <cellStyle name="Salida 12 5 4" xfId="3394" xr:uid="{8FB08ED7-77FF-401E-887A-1D1CFE82B5E9}"/>
    <cellStyle name="Salida 12 5 4 2" xfId="6031" xr:uid="{A80708DB-C7CA-4E6A-A13D-AF6A69D56836}"/>
    <cellStyle name="Salida 12 5 4 2 2" xfId="12342" xr:uid="{423658CE-E1A4-4D6B-AF83-4880FEFF7A88}"/>
    <cellStyle name="Salida 12 5 4 2 2 2" xfId="27450" xr:uid="{37B53DDE-5A79-4493-9432-A6783760DD26}"/>
    <cellStyle name="Salida 12 5 4 2 3" xfId="14644" xr:uid="{CB3BA631-B055-4B9A-A039-5BBF52753ED5}"/>
    <cellStyle name="Salida 12 5 4 2 3 2" xfId="29752" xr:uid="{28A37095-7ABC-44E6-801F-50B1D5F32FBB}"/>
    <cellStyle name="Salida 12 5 4 2 4" xfId="21139" xr:uid="{01DECABA-977C-4B87-A813-31E1AEBCB24D}"/>
    <cellStyle name="Salida 12 5 4 3" xfId="9776" xr:uid="{03A63E0A-DA46-4526-90D8-04706A2DB67F}"/>
    <cellStyle name="Salida 12 5 4 3 2" xfId="24884" xr:uid="{FDC429EA-FC5D-4B9E-AE92-055160E13097}"/>
    <cellStyle name="Salida 12 5 4 4" xfId="14981" xr:uid="{AE2259E3-FC57-4D35-9662-5623554CFA38}"/>
    <cellStyle name="Salida 12 5 4 4 2" xfId="30089" xr:uid="{6FD5D884-1FD1-4A0C-A031-9C299A00E3E0}"/>
    <cellStyle name="Salida 12 5 4 5" xfId="18502" xr:uid="{16FAC1D2-7C5B-491C-84DC-12790AB45ECB}"/>
    <cellStyle name="Salida 12 5 5" xfId="3700" xr:uid="{2B95E80E-65F8-482A-8E39-6B0EF404581C}"/>
    <cellStyle name="Salida 12 5 5 2" xfId="6337" xr:uid="{BD2A5A13-A952-4EA1-8E0F-265ABD7E4861}"/>
    <cellStyle name="Salida 12 5 5 2 2" xfId="12648" xr:uid="{7488CEB6-65E3-467F-8DFE-ECDA42EC4826}"/>
    <cellStyle name="Salida 12 5 5 2 2 2" xfId="27756" xr:uid="{94DC9968-5480-416C-B1C0-103EDCE3423E}"/>
    <cellStyle name="Salida 12 5 5 2 3" xfId="14447" xr:uid="{C037F341-9D0C-4F20-A86E-6FFD5D35FE02}"/>
    <cellStyle name="Salida 12 5 5 2 3 2" xfId="29555" xr:uid="{DA3496E1-E99B-4F85-A8F5-7C0C9BF68AE3}"/>
    <cellStyle name="Salida 12 5 5 2 4" xfId="21445" xr:uid="{8769E7CD-A264-4E11-A257-905E50C729EF}"/>
    <cellStyle name="Salida 12 5 5 3" xfId="10082" xr:uid="{632CF466-C681-4C62-9E8D-C0FF4E19AE83}"/>
    <cellStyle name="Salida 12 5 5 3 2" xfId="25190" xr:uid="{D8270EB2-0EE6-425B-8A21-CCB956A216E7}"/>
    <cellStyle name="Salida 12 5 5 4" xfId="14228" xr:uid="{8E3AD350-1672-421B-8086-5770EB502327}"/>
    <cellStyle name="Salida 12 5 5 4 2" xfId="29336" xr:uid="{282431D1-0C5F-4FCB-A0C0-A505B2ECCBB0}"/>
    <cellStyle name="Salida 12 5 5 5" xfId="18808" xr:uid="{49190FCA-6B24-454B-A7D4-58F40B0449B2}"/>
    <cellStyle name="Salida 12 5 6" xfId="4075" xr:uid="{4F3E6D33-A9E3-420A-B611-BB2C1CBFD606}"/>
    <cellStyle name="Salida 12 5 6 2" xfId="6712" xr:uid="{11DC347A-CEA8-43BA-8D5B-4E4A2DB04B36}"/>
    <cellStyle name="Salida 12 5 6 2 2" xfId="13023" xr:uid="{F0CB2341-D254-4893-8B54-19143E6A3E1E}"/>
    <cellStyle name="Salida 12 5 6 2 2 2" xfId="28131" xr:uid="{4EF09DD8-EA87-4E07-BB41-F697D6504DEC}"/>
    <cellStyle name="Salida 12 5 6 2 3" xfId="16699" xr:uid="{CD2B1F03-BCE2-448A-B8ED-591D9214ECA2}"/>
    <cellStyle name="Salida 12 5 6 2 3 2" xfId="31807" xr:uid="{685A9CC7-37C8-465F-993B-25EE2AFBAC3C}"/>
    <cellStyle name="Salida 12 5 6 2 4" xfId="21820" xr:uid="{CE2AD832-E65B-4DB0-8B7A-021D46FF8FD3}"/>
    <cellStyle name="Salida 12 5 6 3" xfId="10457" xr:uid="{7FE6063E-F407-4B12-8171-0BE8101ED634}"/>
    <cellStyle name="Salida 12 5 6 3 2" xfId="25565" xr:uid="{5917B43F-1CF6-410B-9117-0EF0AA0D9678}"/>
    <cellStyle name="Salida 12 5 6 4" xfId="9128" xr:uid="{C4816E98-FBAA-438B-BA04-9E42EE70CABE}"/>
    <cellStyle name="Salida 12 5 6 4 2" xfId="24236" xr:uid="{0A5FF579-6491-4295-AB31-6098E5F209DA}"/>
    <cellStyle name="Salida 12 5 6 5" xfId="19183" xr:uid="{D28C9FAB-B9CE-4D7E-A8A9-2400636EE498}"/>
    <cellStyle name="Salida 12 5 7" xfId="4640" xr:uid="{B85F019F-B037-4728-A4C0-14327FD70C04}"/>
    <cellStyle name="Salida 12 5 7 2" xfId="11022" xr:uid="{0541D190-DB2C-4816-B391-8A4A19D19C21}"/>
    <cellStyle name="Salida 12 5 7 2 2" xfId="26130" xr:uid="{372F91D6-1D2A-48BB-8919-17ABA709E25B}"/>
    <cellStyle name="Salida 12 5 7 3" xfId="13538" xr:uid="{0CAA5A14-9C97-47AE-AD5E-B519C171405B}"/>
    <cellStyle name="Salida 12 5 7 3 2" xfId="28646" xr:uid="{EA6C8FC3-7ADC-46A7-8EB6-6D1BFC17EDB9}"/>
    <cellStyle name="Salida 12 5 7 4" xfId="19748" xr:uid="{80EBC3A8-3B48-40E6-91BF-361C6CBB5BE3}"/>
    <cellStyle name="Salida 12 5 8" xfId="8501" xr:uid="{F403A0F1-AB90-41C9-B168-2694B91F2302}"/>
    <cellStyle name="Salida 12 5 8 2" xfId="23609" xr:uid="{5EBC7F90-74A9-4831-B7F8-F79C32DF77DC}"/>
    <cellStyle name="Salida 12 5 9" xfId="16003" xr:uid="{501DA442-DC2B-4E99-B5A0-601C08277BE0}"/>
    <cellStyle name="Salida 12 5 9 2" xfId="31111" xr:uid="{2330CCC9-0B3C-4F04-B614-2D3100A820AA}"/>
    <cellStyle name="Salida 13" xfId="1505" xr:uid="{00000000-0005-0000-0000-0000E5050000}"/>
    <cellStyle name="Salida 13 2" xfId="1931" xr:uid="{F11A2D1A-4EF7-4FFC-A211-7A491B01CBB1}"/>
    <cellStyle name="Salida 13 2 10" xfId="8432" xr:uid="{8B399E5D-8EF7-443F-9F48-9ABD75523B02}"/>
    <cellStyle name="Salida 13 2 10 2" xfId="23540" xr:uid="{6C6E0492-8E34-4F54-BCC6-A662DFFBF890}"/>
    <cellStyle name="Salida 13 2 11" xfId="15460" xr:uid="{10EE6A07-737D-4C1F-A633-3401831760BC}"/>
    <cellStyle name="Salida 13 2 11 2" xfId="30568" xr:uid="{DC952954-F346-4E37-B664-8A38F5E78780}"/>
    <cellStyle name="Salida 13 2 12" xfId="16179" xr:uid="{3A1CF17A-4A52-4A81-B61E-4B24D8B788DC}"/>
    <cellStyle name="Salida 13 2 12 2" xfId="31287" xr:uid="{266B074A-8342-401E-9AA7-785E964F7195}"/>
    <cellStyle name="Salida 13 2 13" xfId="17156" xr:uid="{0E769CDB-E0A6-42B1-8089-14BC5BA73EBE}"/>
    <cellStyle name="Salida 13 2 2" xfId="2491" xr:uid="{5E37C1D5-593E-44E4-96D4-3CA501031146}"/>
    <cellStyle name="Salida 13 2 2 2" xfId="5128" xr:uid="{0629B6FA-15AA-4ECA-B992-1F17C9FBD4E2}"/>
    <cellStyle name="Salida 13 2 2 2 2" xfId="11492" xr:uid="{9FC1E843-3BF7-4F21-928B-77021FD0B7F7}"/>
    <cellStyle name="Salida 13 2 2 2 2 2" xfId="26600" xr:uid="{9C627398-5441-46F5-A378-78815BD881C8}"/>
    <cellStyle name="Salida 13 2 2 2 3" xfId="16072" xr:uid="{622DAC28-6B5B-4917-8A42-91E70D4473C6}"/>
    <cellStyle name="Salida 13 2 2 2 3 2" xfId="31180" xr:uid="{6E246707-E6AB-4DE0-813E-E7C1CE3CDC2C}"/>
    <cellStyle name="Salida 13 2 2 2 4" xfId="20236" xr:uid="{C3B176BA-5C0E-484B-A3D3-76A3DDC6514D}"/>
    <cellStyle name="Salida 13 2 2 3" xfId="8958" xr:uid="{717409F1-867D-439F-943C-5107BB11A835}"/>
    <cellStyle name="Salida 13 2 2 3 2" xfId="24066" xr:uid="{0199FDF2-137B-4F3C-A47D-C405894CE3E7}"/>
    <cellStyle name="Salida 13 2 3" xfId="2707" xr:uid="{8D4FAE9D-2F56-454A-8E42-F2B901F97031}"/>
    <cellStyle name="Salida 13 2 3 2" xfId="5344" xr:uid="{6E839941-57A4-46E0-B4E3-5A9D3BAFD588}"/>
    <cellStyle name="Salida 13 2 3 2 2" xfId="11693" xr:uid="{F42E74BF-3AC8-4CC6-8CC0-EC253A2A86DE}"/>
    <cellStyle name="Salida 13 2 3 2 2 2" xfId="26801" xr:uid="{8E0FAA9C-8198-452C-9839-7FFB20C80FE6}"/>
    <cellStyle name="Salida 13 2 3 2 3" xfId="14340" xr:uid="{EA85B8C9-20E1-4C58-9754-13D8C957B46D}"/>
    <cellStyle name="Salida 13 2 3 2 3 2" xfId="29448" xr:uid="{E832FDDB-1C47-491E-AFE7-D7570E53968B}"/>
    <cellStyle name="Salida 13 2 3 2 4" xfId="20452" xr:uid="{9684C910-C3ED-4149-A794-F3C2F7992A3E}"/>
    <cellStyle name="Salida 13 2 3 3" xfId="7240" xr:uid="{81591083-450A-4CF1-90BE-6E15DFCC26EA}"/>
    <cellStyle name="Salida 13 2 3 3 2" xfId="22348" xr:uid="{2A46EA23-048A-4DC1-BADF-4266C48470EF}"/>
    <cellStyle name="Salida 13 2 3 4" xfId="17815" xr:uid="{29824202-71E3-4C19-AB75-DA9FBEEC3002}"/>
    <cellStyle name="Salida 13 2 4" xfId="3010" xr:uid="{A5725542-D2B7-4DEA-A574-E7212C399005}"/>
    <cellStyle name="Salida 13 2 4 2" xfId="5647" xr:uid="{3B8B9359-AA39-47EB-931F-4DB4CACCD457}"/>
    <cellStyle name="Salida 13 2 4 2 2" xfId="11958" xr:uid="{0EBCCD2A-6384-42DC-87CE-E4E8AF64C788}"/>
    <cellStyle name="Salida 13 2 4 2 2 2" xfId="27066" xr:uid="{FB2CB4FC-DC2B-452A-AA0E-5498F223B909}"/>
    <cellStyle name="Salida 13 2 4 2 3" xfId="16470" xr:uid="{BE42625E-1B35-4217-A999-C708E7541BE7}"/>
    <cellStyle name="Salida 13 2 4 2 3 2" xfId="31578" xr:uid="{68451C59-6BFE-4328-B8FB-35C3335BEFAB}"/>
    <cellStyle name="Salida 13 2 4 2 4" xfId="20755" xr:uid="{FE6A9127-D34E-419E-804B-7D3D79DF10DB}"/>
    <cellStyle name="Salida 13 2 4 3" xfId="9392" xr:uid="{74FE14D2-A2EA-4B68-A0C4-3D1A8D41BE23}"/>
    <cellStyle name="Salida 13 2 4 3 2" xfId="24500" xr:uid="{89753B07-AB45-4FBF-A8B9-A93C7D059D3D}"/>
    <cellStyle name="Salida 13 2 4 4" xfId="9283" xr:uid="{9DA2D1FF-AD87-4468-9217-94B6C87344CB}"/>
    <cellStyle name="Salida 13 2 4 4 2" xfId="24391" xr:uid="{6558A997-4420-4327-A02B-ADC6D9EA9DE8}"/>
    <cellStyle name="Salida 13 2 4 5" xfId="18118" xr:uid="{A0798D4F-42B9-4FD0-AADF-86C3EA760A3D}"/>
    <cellStyle name="Salida 13 2 5" xfId="3336" xr:uid="{844E51ED-B9FF-40EA-80EF-95A7A4C565BF}"/>
    <cellStyle name="Salida 13 2 5 2" xfId="5973" xr:uid="{3E326966-39B4-4018-9AB0-36E67647618E}"/>
    <cellStyle name="Salida 13 2 5 2 2" xfId="12284" xr:uid="{D54926E4-B31F-485E-8087-24E2A06B0E5E}"/>
    <cellStyle name="Salida 13 2 5 2 2 2" xfId="27392" xr:uid="{DE40F32A-EC0E-4538-966B-C7B70819BBD2}"/>
    <cellStyle name="Salida 13 2 5 2 3" xfId="7678" xr:uid="{501A9F7C-6CEB-4D9A-BA78-D71FF2385243}"/>
    <cellStyle name="Salida 13 2 5 2 3 2" xfId="22786" xr:uid="{7460C4E0-88E5-432A-B654-F8164ED6BB87}"/>
    <cellStyle name="Salida 13 2 5 2 4" xfId="21081" xr:uid="{34631D1C-93DE-4CDB-95EB-ABC481ABAB02}"/>
    <cellStyle name="Salida 13 2 5 3" xfId="9718" xr:uid="{07C5DDF2-6421-404E-A42D-1F85153EB50F}"/>
    <cellStyle name="Salida 13 2 5 3 2" xfId="24826" xr:uid="{761E53FD-DF4B-4451-81E8-42E58174A7AB}"/>
    <cellStyle name="Salida 13 2 5 4" xfId="15652" xr:uid="{C9D868A6-B2BE-4874-A0BB-3455B30B43AC}"/>
    <cellStyle name="Salida 13 2 5 4 2" xfId="30760" xr:uid="{A88B9A25-D9C2-441B-B185-3A1786AC42F1}"/>
    <cellStyle name="Salida 13 2 5 5" xfId="18444" xr:uid="{197A1C28-712A-4AE9-9E80-6290F8A873B8}"/>
    <cellStyle name="Salida 13 2 6" xfId="3642" xr:uid="{705B99FB-730E-4668-852C-D1A5B2DDA6A1}"/>
    <cellStyle name="Salida 13 2 6 2" xfId="6279" xr:uid="{B8E47E23-62A4-4B75-B792-1387E0AD44C3}"/>
    <cellStyle name="Salida 13 2 6 2 2" xfId="12590" xr:uid="{11B1A84B-B06D-4ACC-AEF4-42DF3778E251}"/>
    <cellStyle name="Salida 13 2 6 2 2 2" xfId="27698" xr:uid="{07B3ECF5-3F21-488B-A396-9D1A6AF04D08}"/>
    <cellStyle name="Salida 13 2 6 2 3" xfId="14204" xr:uid="{BB315C0D-79E3-4231-B3D1-9507E2CC37BF}"/>
    <cellStyle name="Salida 13 2 6 2 3 2" xfId="29312" xr:uid="{FB28693B-9F7D-42B1-9A56-51610B2F8EA2}"/>
    <cellStyle name="Salida 13 2 6 2 4" xfId="21387" xr:uid="{F2233401-C090-4285-96FF-352FFB57BC59}"/>
    <cellStyle name="Salida 13 2 6 3" xfId="10024" xr:uid="{15F786F3-696E-47CA-BC22-1B48700B2480}"/>
    <cellStyle name="Salida 13 2 6 3 2" xfId="25132" xr:uid="{DDFCDF84-53D7-4F97-B181-2089E01B63C7}"/>
    <cellStyle name="Salida 13 2 6 4" xfId="14755" xr:uid="{664B94A5-7A03-4275-81A9-C034CCA9540D}"/>
    <cellStyle name="Salida 13 2 6 4 2" xfId="29863" xr:uid="{CD91CAF9-BC8F-4BDE-A9A8-A7D52C63E8F0}"/>
    <cellStyle name="Salida 13 2 6 5" xfId="18750" xr:uid="{32BD198A-5C07-4AD3-AA82-DD790BDF45A7}"/>
    <cellStyle name="Salida 13 2 7" xfId="4003" xr:uid="{97E42C62-01CE-4ECA-90F8-6572B95C116F}"/>
    <cellStyle name="Salida 13 2 7 2" xfId="6640" xr:uid="{F3C42808-6321-493A-885C-A24B7B4D3E6E}"/>
    <cellStyle name="Salida 13 2 7 2 2" xfId="12951" xr:uid="{715447B5-900B-489A-87A3-0943F99E322F}"/>
    <cellStyle name="Salida 13 2 7 2 2 2" xfId="28059" xr:uid="{AF8BDBB4-A0A4-4260-9F59-0682D5ADEAFF}"/>
    <cellStyle name="Salida 13 2 7 2 3" xfId="16641" xr:uid="{EF95E35D-2CEC-4B56-9073-817A88E552BF}"/>
    <cellStyle name="Salida 13 2 7 2 3 2" xfId="31749" xr:uid="{0F8B2D47-FD12-409A-9342-11A4A9AB2069}"/>
    <cellStyle name="Salida 13 2 7 2 4" xfId="21748" xr:uid="{E358B29C-8CE9-4639-A7B2-11ED222330CB}"/>
    <cellStyle name="Salida 13 2 7 3" xfId="10385" xr:uid="{02517610-6B4C-4C0C-8895-866150EE53C8}"/>
    <cellStyle name="Salida 13 2 7 3 2" xfId="25493" xr:uid="{4E56AB17-538D-43F5-B172-90ADB2283117}"/>
    <cellStyle name="Salida 13 2 7 4" xfId="7195" xr:uid="{EAAD36FE-1545-49DC-ACF3-89B7088163E4}"/>
    <cellStyle name="Salida 13 2 7 4 2" xfId="22303" xr:uid="{D73C88C6-116C-4A6B-B7FC-4E8555BA7842}"/>
    <cellStyle name="Salida 13 2 7 5" xfId="19111" xr:uid="{B428CFF1-296E-4AD7-BB3D-6E19BBF934E3}"/>
    <cellStyle name="Salida 13 2 8" xfId="4316" xr:uid="{C496B245-CCB8-4218-9DC6-DA24C500CBAE}"/>
    <cellStyle name="Salida 13 2 8 2" xfId="6953" xr:uid="{5EBF65B5-5A77-4ABF-8021-48853786D184}"/>
    <cellStyle name="Salida 13 2 8 2 2" xfId="13264" xr:uid="{20E678ED-1B9C-4000-B2E9-CCEC26DC7C35}"/>
    <cellStyle name="Salida 13 2 8 2 2 2" xfId="28372" xr:uid="{847C3C42-5852-491B-8EBC-B1B02796F4FF}"/>
    <cellStyle name="Salida 13 2 8 2 3" xfId="16928" xr:uid="{5ACE6235-7F75-460B-83A6-1C4F3F16167D}"/>
    <cellStyle name="Salida 13 2 8 2 3 2" xfId="32036" xr:uid="{D14CC32B-2A02-4E90-AED5-3DA51422F53C}"/>
    <cellStyle name="Salida 13 2 8 2 4" xfId="22061" xr:uid="{3BD2B004-9E4A-4960-8123-89577E153614}"/>
    <cellStyle name="Salida 13 2 8 3" xfId="10698" xr:uid="{E421A679-B299-4F9C-8DE0-BAAD1D0A99A9}"/>
    <cellStyle name="Salida 13 2 8 3 2" xfId="25806" xr:uid="{CC7B3F89-2547-40D2-B3C2-2D5634D1D17F}"/>
    <cellStyle name="Salida 13 2 8 4" xfId="7735" xr:uid="{52139073-66F2-475B-87BB-193563FD8078}"/>
    <cellStyle name="Salida 13 2 8 4 2" xfId="22843" xr:uid="{CA459C1A-EFF8-475A-AE1C-104AA2885FAA}"/>
    <cellStyle name="Salida 13 2 8 5" xfId="19424" xr:uid="{EC2431A3-D0C9-433A-8E04-BDA32F603DDB}"/>
    <cellStyle name="Salida 13 2 9" xfId="4568" xr:uid="{A97C555D-C461-4BCF-8117-68AC2905747B}"/>
    <cellStyle name="Salida 13 2 9 2" xfId="10950" xr:uid="{A095F556-303F-4882-98CA-3BB3DF14D556}"/>
    <cellStyle name="Salida 13 2 9 2 2" xfId="26058" xr:uid="{6978A5B1-12BB-451F-AE85-CD794FC06FDB}"/>
    <cellStyle name="Salida 13 2 9 3" xfId="9237" xr:uid="{DF17C55A-C4CC-4009-99FA-6552FF0E8B84}"/>
    <cellStyle name="Salida 13 2 9 3 2" xfId="24345" xr:uid="{F34B768C-CBF0-4536-B0F6-09E3EA3A2397}"/>
    <cellStyle name="Salida 13 2 9 4" xfId="19676" xr:uid="{B4E3B68C-F01B-4347-95F2-5A85DFC1595B}"/>
    <cellStyle name="Salida 13 3" xfId="1802" xr:uid="{2BCBFE82-1889-4F70-B640-005B73D891BA}"/>
    <cellStyle name="Salida 13 3 10" xfId="8303" xr:uid="{7ECF11E7-623F-4AEE-823E-0943E101ED52}"/>
    <cellStyle name="Salida 13 3 10 2" xfId="23411" xr:uid="{A94E2C83-0601-40FB-A87E-99A0051327D1}"/>
    <cellStyle name="Salida 13 3 11" xfId="16242" xr:uid="{CACC36C2-9D44-4CB5-B369-9E6AC22E454F}"/>
    <cellStyle name="Salida 13 3 11 2" xfId="31350" xr:uid="{74DA9F37-A8D6-482C-A70C-02930598B476}"/>
    <cellStyle name="Salida 13 3 12" xfId="7936" xr:uid="{80097987-FB52-4E71-9D34-6E916958A8F7}"/>
    <cellStyle name="Salida 13 3 12 2" xfId="23044" xr:uid="{D6BF0220-BCB8-42E0-9A22-8BC59FF6ED9E}"/>
    <cellStyle name="Salida 13 3 13" xfId="17027" xr:uid="{1FAB808E-87A1-4A4B-B3D6-8A8BDDAC9324}"/>
    <cellStyle name="Salida 13 3 2" xfId="2362" xr:uid="{91601F0A-C2E9-49BE-8F41-D6DF5A0C1CD1}"/>
    <cellStyle name="Salida 13 3 2 2" xfId="4999" xr:uid="{476CD9D9-B054-459E-8FB2-049EAEB43AC5}"/>
    <cellStyle name="Salida 13 3 2 2 2" xfId="11363" xr:uid="{F000F386-C9D4-48A8-9EDB-7A9207517C23}"/>
    <cellStyle name="Salida 13 3 2 2 2 2" xfId="26471" xr:uid="{F481236C-B50E-4A00-94CD-6F691F8A3CE0}"/>
    <cellStyle name="Salida 13 3 2 2 3" xfId="7522" xr:uid="{F5347926-3830-4CD7-8E7A-B450D2F6CF07}"/>
    <cellStyle name="Salida 13 3 2 2 3 2" xfId="22630" xr:uid="{6BDBF8BA-0ECC-42AC-A7F6-B4106D90CCB0}"/>
    <cellStyle name="Salida 13 3 2 2 4" xfId="20107" xr:uid="{92AC0672-1C56-4F9B-95D8-B7D873D48A03}"/>
    <cellStyle name="Salida 13 3 2 3" xfId="8829" xr:uid="{723D94EF-EE00-4B1E-881B-9208A5A6016E}"/>
    <cellStyle name="Salida 13 3 2 3 2" xfId="23937" xr:uid="{1372AD8F-F7DC-4B5A-828E-69F1C0D275BE}"/>
    <cellStyle name="Salida 13 3 3" xfId="2257" xr:uid="{9750FC5E-6154-4033-8B27-1828040EBE99}"/>
    <cellStyle name="Salida 13 3 3 2" xfId="4894" xr:uid="{7D2E9F8B-B98A-4D4B-A08F-184A8B10271F}"/>
    <cellStyle name="Salida 13 3 3 2 2" xfId="11258" xr:uid="{B598E594-F33E-42DE-BBC8-83E94DD1ECFF}"/>
    <cellStyle name="Salida 13 3 3 2 2 2" xfId="26366" xr:uid="{2397E1B9-818C-4524-98BC-37EAE15DC3CD}"/>
    <cellStyle name="Salida 13 3 3 2 3" xfId="15563" xr:uid="{4A3F835E-230E-4502-A3A6-464BDC621B6D}"/>
    <cellStyle name="Salida 13 3 3 2 3 2" xfId="30671" xr:uid="{1A2A146A-533E-4EEC-8E27-25DF8183CE12}"/>
    <cellStyle name="Salida 13 3 3 2 4" xfId="20002" xr:uid="{60D350A9-30D4-496A-9D3F-FEC162FD61B7}"/>
    <cellStyle name="Salida 13 3 3 3" xfId="16397" xr:uid="{27449412-6933-46FD-8B27-0993B9EC7C07}"/>
    <cellStyle name="Salida 13 3 3 3 2" xfId="31505" xr:uid="{2FACE64D-2DF5-4CCE-A4D2-20D8C73B0A99}"/>
    <cellStyle name="Salida 13 3 3 4" xfId="17482" xr:uid="{E405E222-BE7B-4E57-9575-ACA169511681}"/>
    <cellStyle name="Salida 13 3 4" xfId="2337" xr:uid="{1248C24A-496C-46FC-98D7-E1A4B1F86D83}"/>
    <cellStyle name="Salida 13 3 4 2" xfId="4974" xr:uid="{9139DB77-2D91-448B-BCB1-29FB5683768F}"/>
    <cellStyle name="Salida 13 3 4 2 2" xfId="11338" xr:uid="{F1FDAEFF-5AEC-4E0F-990A-49AFF589A591}"/>
    <cellStyle name="Salida 13 3 4 2 2 2" xfId="26446" xr:uid="{B6A96B44-5003-47E9-BC0B-D0C25D8B27D0}"/>
    <cellStyle name="Salida 13 3 4 2 3" xfId="14564" xr:uid="{8D6A7FD7-54BC-4A1F-9CA2-F7D4AFDA9F74}"/>
    <cellStyle name="Salida 13 3 4 2 3 2" xfId="29672" xr:uid="{FF1908AC-5731-4DA5-AC72-BE5BF5A48E53}"/>
    <cellStyle name="Salida 13 3 4 2 4" xfId="20082" xr:uid="{C12F1DC4-4F41-4F40-8DF6-29AA8C211026}"/>
    <cellStyle name="Salida 13 3 4 3" xfId="8804" xr:uid="{13A3D0A5-940B-436F-B729-1035B9AC8F7D}"/>
    <cellStyle name="Salida 13 3 4 3 2" xfId="23912" xr:uid="{4D582BF8-46D8-4B92-8694-EC9A5A757FAC}"/>
    <cellStyle name="Salida 13 3 4 4" xfId="7555" xr:uid="{FA60BC99-24A9-47A7-BE02-16352D846C5F}"/>
    <cellStyle name="Salida 13 3 4 4 2" xfId="22663" xr:uid="{6B6A4661-726C-430B-9C2E-16E7561BF7E8}"/>
    <cellStyle name="Salida 13 3 4 5" xfId="17562" xr:uid="{02039CD4-3E47-4362-9381-4E1A54BC7A09}"/>
    <cellStyle name="Salida 13 3 5" xfId="2271" xr:uid="{BC02DD8A-A1BD-4832-93A0-A46962C9C432}"/>
    <cellStyle name="Salida 13 3 5 2" xfId="4908" xr:uid="{7BDD178F-0F9B-4580-B821-2C82DE580941}"/>
    <cellStyle name="Salida 13 3 5 2 2" xfId="11272" xr:uid="{DE9C0B80-8D2B-4422-8239-468124F8F3A0}"/>
    <cellStyle name="Salida 13 3 5 2 2 2" xfId="26380" xr:uid="{E79C2F1E-E30F-4B0B-98E7-2C8029FB059B}"/>
    <cellStyle name="Salida 13 3 5 2 3" xfId="13411" xr:uid="{CA9B908A-931E-44EA-9C8B-54A4D27C55CC}"/>
    <cellStyle name="Salida 13 3 5 2 3 2" xfId="28519" xr:uid="{F5A79DF2-2B98-4A84-9FB0-A7B16485FB4C}"/>
    <cellStyle name="Salida 13 3 5 2 4" xfId="20016" xr:uid="{F82335D1-FF44-431A-AC02-821088FFBCE5}"/>
    <cellStyle name="Salida 13 3 5 3" xfId="8738" xr:uid="{509301F1-BD24-4367-B32C-9DA8BC1A60FD}"/>
    <cellStyle name="Salida 13 3 5 3 2" xfId="23846" xr:uid="{C5E2269F-3F25-441F-A72D-B9C000AA167F}"/>
    <cellStyle name="Salida 13 3 5 4" xfId="13944" xr:uid="{CEFE8B78-ACD6-455E-BB73-DCC68BD68041}"/>
    <cellStyle name="Salida 13 3 5 4 2" xfId="29052" xr:uid="{92EFC1FB-8D28-47CC-A49B-319105028DDF}"/>
    <cellStyle name="Salida 13 3 5 5" xfId="17496" xr:uid="{C5D723A6-31D7-48F7-B3B3-B3B555B8DEB9}"/>
    <cellStyle name="Salida 13 3 6" xfId="2305" xr:uid="{38CD2DFB-F770-4201-AD66-09644B9AEBA7}"/>
    <cellStyle name="Salida 13 3 6 2" xfId="4942" xr:uid="{2C5E7F84-B00F-4298-9166-894A5D74474D}"/>
    <cellStyle name="Salida 13 3 6 2 2" xfId="11306" xr:uid="{2FF2AA51-15DC-451F-B162-C9E4055A6303}"/>
    <cellStyle name="Salida 13 3 6 2 2 2" xfId="26414" xr:uid="{DFF70D5E-AAAE-4504-9262-630C456A0372}"/>
    <cellStyle name="Salida 13 3 6 2 3" xfId="15492" xr:uid="{FC2F09B7-4320-4672-85A1-8303A32400B9}"/>
    <cellStyle name="Salida 13 3 6 2 3 2" xfId="30600" xr:uid="{44903173-662F-46AD-9D42-AC26C42D8AD7}"/>
    <cellStyle name="Salida 13 3 6 2 4" xfId="20050" xr:uid="{328732A3-C52A-4FC8-A110-9CB0DF13E0EF}"/>
    <cellStyle name="Salida 13 3 6 3" xfId="8772" xr:uid="{49346336-3A28-46EE-AD69-7294E824C532}"/>
    <cellStyle name="Salida 13 3 6 3 2" xfId="23880" xr:uid="{1F912DA8-42A3-4538-8982-CC979A562C3D}"/>
    <cellStyle name="Salida 13 3 6 4" xfId="15822" xr:uid="{30F195A7-8FD5-4E3B-B31D-EDCC4E2F9624}"/>
    <cellStyle name="Salida 13 3 6 4 2" xfId="30930" xr:uid="{73CBEE57-9C1F-4455-B146-9B2B21B1D2E2}"/>
    <cellStyle name="Salida 13 3 6 5" xfId="17530" xr:uid="{328DE35E-9514-4425-8008-1FC0BE5825A0}"/>
    <cellStyle name="Salida 13 3 7" xfId="3874" xr:uid="{61FD1066-E08B-48A9-A44A-7E56E92C9183}"/>
    <cellStyle name="Salida 13 3 7 2" xfId="6511" xr:uid="{BB0847CC-4D28-49F4-9DFB-1AC6635D22CE}"/>
    <cellStyle name="Salida 13 3 7 2 2" xfId="12822" xr:uid="{EA0689E9-1375-4CF5-AD05-2E294B987E2E}"/>
    <cellStyle name="Salida 13 3 7 2 2 2" xfId="27930" xr:uid="{475673B8-6502-46E0-939C-4481EA42DA91}"/>
    <cellStyle name="Salida 13 3 7 2 3" xfId="14685" xr:uid="{BADF790B-84D8-42BA-8B0D-AF9278B86CAF}"/>
    <cellStyle name="Salida 13 3 7 2 3 2" xfId="29793" xr:uid="{275394FD-3CCA-4C93-83B6-5F00AC8D6339}"/>
    <cellStyle name="Salida 13 3 7 2 4" xfId="21619" xr:uid="{E84349EA-A300-49A9-9AD2-37522F57F461}"/>
    <cellStyle name="Salida 13 3 7 3" xfId="10256" xr:uid="{2BCBED3F-5E3C-42FD-956F-2BB58CCEEB55}"/>
    <cellStyle name="Salida 13 3 7 3 2" xfId="25364" xr:uid="{BDBB998D-DBC8-4432-9B6E-25CFC9618F4A}"/>
    <cellStyle name="Salida 13 3 7 4" xfId="16408" xr:uid="{532EE3A8-76FA-498B-96AB-B5EB4DD95D51}"/>
    <cellStyle name="Salida 13 3 7 4 2" xfId="31516" xr:uid="{E46E5558-4AE1-40D5-8FE8-B5C141E40244}"/>
    <cellStyle name="Salida 13 3 7 5" xfId="18982" xr:uid="{EE6E2F75-45F7-4351-BECD-896214366654}"/>
    <cellStyle name="Salida 13 3 8" xfId="4256" xr:uid="{C475994A-033E-4645-A97E-7B1EA0396BA4}"/>
    <cellStyle name="Salida 13 3 8 2" xfId="6893" xr:uid="{795D4732-F052-4898-8B38-59B3B1775D31}"/>
    <cellStyle name="Salida 13 3 8 2 2" xfId="13204" xr:uid="{198B400D-AE20-415D-95B9-C067A67C7C41}"/>
    <cellStyle name="Salida 13 3 8 2 2 2" xfId="28312" xr:uid="{1E812B7C-85E1-47B4-B52C-6FB134D47AD5}"/>
    <cellStyle name="Salida 13 3 8 2 3" xfId="16868" xr:uid="{96DF635D-7F29-4178-9784-6897C52BEE9D}"/>
    <cellStyle name="Salida 13 3 8 2 3 2" xfId="31976" xr:uid="{528F88BD-8485-47C8-A66F-4B01461EF2AF}"/>
    <cellStyle name="Salida 13 3 8 2 4" xfId="22001" xr:uid="{BF0959B1-E929-4E05-8E12-5EC37F73CBB6}"/>
    <cellStyle name="Salida 13 3 8 3" xfId="10638" xr:uid="{312A4F9C-72D0-4FD3-A02D-3154F2DE755B}"/>
    <cellStyle name="Salida 13 3 8 3 2" xfId="25746" xr:uid="{A27944BE-170F-47AE-BC99-8EFDA172C57E}"/>
    <cellStyle name="Salida 13 3 8 4" xfId="8224" xr:uid="{8DD0C653-79D5-41A3-A30F-0993F418E148}"/>
    <cellStyle name="Salida 13 3 8 4 2" xfId="23332" xr:uid="{325035B6-0DD9-45F2-8645-5AE24294C26A}"/>
    <cellStyle name="Salida 13 3 8 5" xfId="19364" xr:uid="{B8C8A1C6-87E7-4A17-A872-20D1303F825A}"/>
    <cellStyle name="Salida 13 3 9" xfId="4439" xr:uid="{F5967CA3-5535-4D7C-9C22-B78CCBF018C5}"/>
    <cellStyle name="Salida 13 3 9 2" xfId="10821" xr:uid="{132EFA31-9FA3-4571-B4CE-4D88FA445C5D}"/>
    <cellStyle name="Salida 13 3 9 2 2" xfId="25929" xr:uid="{B39B7469-7069-426E-9C4F-568C152E6436}"/>
    <cellStyle name="Salida 13 3 9 3" xfId="7518" xr:uid="{509F558E-EAB3-4792-9AC5-073DF9B1E109}"/>
    <cellStyle name="Salida 13 3 9 3 2" xfId="22626" xr:uid="{F18262A9-12E5-4612-9B73-99E2BC8BAD36}"/>
    <cellStyle name="Salida 13 3 9 4" xfId="19547" xr:uid="{5F8A0427-924C-4B30-ABF4-3156D3AECE02}"/>
    <cellStyle name="Salida 13 4" xfId="2122" xr:uid="{DC6DADB7-B008-4FF3-9D71-67E5526F5378}"/>
    <cellStyle name="Salida 13 4 10" xfId="7718" xr:uid="{604B63C8-3217-4E86-8D16-89AFBDA17BCB}"/>
    <cellStyle name="Salida 13 4 10 2" xfId="22826" xr:uid="{ED0E9B8F-EB57-4538-A6BD-2D0230105A9B}"/>
    <cellStyle name="Salida 13 4 11" xfId="13809" xr:uid="{9110536D-7B7A-4210-BE27-1413F22E36FC}"/>
    <cellStyle name="Salida 13 4 11 2" xfId="28917" xr:uid="{8C5D6872-D39F-47C2-BC83-8A74335D9217}"/>
    <cellStyle name="Salida 13 4 12" xfId="17347" xr:uid="{A9322516-3A59-49B6-ADDC-32282573644E}"/>
    <cellStyle name="Salida 13 4 2" xfId="2612" xr:uid="{798C64CA-5D6C-490E-9FAA-84ADEB9BC440}"/>
    <cellStyle name="Salida 13 4 2 2" xfId="5249" xr:uid="{41C299EA-3B55-4CD7-B8C9-522A1498ED8C}"/>
    <cellStyle name="Salida 13 4 2 2 2" xfId="11613" xr:uid="{92FFCE8C-03EE-4A00-B075-A8F0E9F63A7D}"/>
    <cellStyle name="Salida 13 4 2 2 2 2" xfId="26721" xr:uid="{C5EF85D6-D93D-451D-9624-0A40221F7E0C}"/>
    <cellStyle name="Salida 13 4 2 2 3" xfId="7450" xr:uid="{2854633C-760D-4F5C-915F-8452D756CFFC}"/>
    <cellStyle name="Salida 13 4 2 2 3 2" xfId="22558" xr:uid="{3F733FFC-9EEA-4BD6-8D63-669141608B94}"/>
    <cellStyle name="Salida 13 4 2 2 4" xfId="20357" xr:uid="{93CCA8EE-E2C0-4733-9FB5-B13C02B6DD3A}"/>
    <cellStyle name="Salida 13 4 2 3" xfId="9079" xr:uid="{F2FF5F63-8464-4B64-8B65-1B93210E1100}"/>
    <cellStyle name="Salida 13 4 2 3 2" xfId="24187" xr:uid="{2674F197-29D0-4FAE-B2EE-474582E555A6}"/>
    <cellStyle name="Salida 13 4 2 4" xfId="8708" xr:uid="{9A97E5AD-8404-430C-9BBB-5F23342590D5}"/>
    <cellStyle name="Salida 13 4 2 4 2" xfId="23816" xr:uid="{98F964DB-15EE-4829-8213-4713BB5F2A67}"/>
    <cellStyle name="Salida 13 4 2 5" xfId="14238" xr:uid="{06BDD827-FCE9-4BC3-84D2-D81ACF711C9B}"/>
    <cellStyle name="Salida 13 4 2 5 2" xfId="29346" xr:uid="{454429C1-9D79-4367-B4DA-4E91CE70EF8E}"/>
    <cellStyle name="Salida 13 4 2 6" xfId="17720" xr:uid="{A63D8053-665A-48D4-8DBF-C9CCA795A8E7}"/>
    <cellStyle name="Salida 13 4 3" xfId="2877" xr:uid="{7E35EA8C-9C0D-43B4-AD45-E05C16E01382}"/>
    <cellStyle name="Salida 13 4 3 2" xfId="5514" xr:uid="{A7A64F2F-43B6-46A8-BB2B-3FD7BEA39E0F}"/>
    <cellStyle name="Salida 13 4 3 2 2" xfId="11825" xr:uid="{3E7669B8-876E-41EB-ABE4-F27AB898845D}"/>
    <cellStyle name="Salida 13 4 3 2 2 2" xfId="26933" xr:uid="{7AC98B1C-675D-4AB0-A413-EDD3094A7DA5}"/>
    <cellStyle name="Salida 13 4 3 2 3" xfId="7536" xr:uid="{B432C306-DD7B-4967-961F-AE153F0F9B3C}"/>
    <cellStyle name="Salida 13 4 3 2 3 2" xfId="22644" xr:uid="{CA4F1E84-7AEC-47F2-B55B-9506E840BAB2}"/>
    <cellStyle name="Salida 13 4 3 2 4" xfId="20622" xr:uid="{6F6716E9-74F4-4B42-945F-510E6F062D61}"/>
    <cellStyle name="Salida 13 4 3 3" xfId="16055" xr:uid="{CD6D1942-EC2F-4077-8BC3-B6070D46BC8C}"/>
    <cellStyle name="Salida 13 4 3 3 2" xfId="31163" xr:uid="{015A65AD-655C-42EA-B3DF-B830DA37C133}"/>
    <cellStyle name="Salida 13 4 3 4" xfId="17985" xr:uid="{B14A2D70-2486-4780-90D8-753B6727E255}"/>
    <cellStyle name="Salida 13 4 4" xfId="3180" xr:uid="{6B510FF4-42A9-41B7-939D-9ABC9994BE02}"/>
    <cellStyle name="Salida 13 4 4 2" xfId="5817" xr:uid="{5F19A2DF-80EC-40D1-9858-E7C65CEFA711}"/>
    <cellStyle name="Salida 13 4 4 2 2" xfId="12128" xr:uid="{886FE8B3-8D5C-4003-980F-49BDD9DF5D5B}"/>
    <cellStyle name="Salida 13 4 4 2 2 2" xfId="27236" xr:uid="{E9EFFD2A-CFCB-40F8-9D4C-28392D137589}"/>
    <cellStyle name="Salida 13 4 4 2 3" xfId="8239" xr:uid="{0BEF9204-36D7-46B0-BF37-6280FE562A81}"/>
    <cellStyle name="Salida 13 4 4 2 3 2" xfId="23347" xr:uid="{F0E136A7-3C5D-466C-8F6C-40C9E4ED689D}"/>
    <cellStyle name="Salida 13 4 4 2 4" xfId="20925" xr:uid="{351FA8E2-AB4B-42DB-86B0-8D8A31780186}"/>
    <cellStyle name="Salida 13 4 4 3" xfId="9562" xr:uid="{D776F759-662A-420E-ACE1-8593FA608D8B}"/>
    <cellStyle name="Salida 13 4 4 3 2" xfId="24670" xr:uid="{984BF389-CDA5-4C08-8396-CF69AF019955}"/>
    <cellStyle name="Salida 13 4 4 4" xfId="14443" xr:uid="{5E424A8E-CECA-4DF4-ADC1-8D60E42F27BD}"/>
    <cellStyle name="Salida 13 4 4 4 2" xfId="29551" xr:uid="{D910FAE0-611C-4ABA-8F0E-2AF8E54BE847}"/>
    <cellStyle name="Salida 13 4 4 5" xfId="18288" xr:uid="{D9284632-B226-41D9-AB0A-AC8212603806}"/>
    <cellStyle name="Salida 13 4 5" xfId="3506" xr:uid="{BAD21841-93DF-415F-A2B1-3D7C5EC90690}"/>
    <cellStyle name="Salida 13 4 5 2" xfId="6143" xr:uid="{83CCF7DC-38B8-4B08-A279-2FCD7D5C3DE0}"/>
    <cellStyle name="Salida 13 4 5 2 2" xfId="12454" xr:uid="{204CF24E-D17D-4A08-925E-1902FFF44A71}"/>
    <cellStyle name="Salida 13 4 5 2 2 2" xfId="27562" xr:uid="{F9C57D86-8928-4B4C-B03F-1BD778E0D685}"/>
    <cellStyle name="Salida 13 4 5 2 3" xfId="7345" xr:uid="{C6DA55D9-0758-44A1-9A07-BA5310B8BF14}"/>
    <cellStyle name="Salida 13 4 5 2 3 2" xfId="22453" xr:uid="{10C116D6-53C3-4624-A621-E2ED735E6553}"/>
    <cellStyle name="Salida 13 4 5 2 4" xfId="21251" xr:uid="{3AB1C9B6-9859-4CE4-A34B-7C3E06134368}"/>
    <cellStyle name="Salida 13 4 5 3" xfId="9888" xr:uid="{CAFFD451-CDFD-4A09-9FBD-728952D9DA19}"/>
    <cellStyle name="Salida 13 4 5 3 2" xfId="24996" xr:uid="{6A3E91CD-CADF-430B-B13B-E147C3A08C50}"/>
    <cellStyle name="Salida 13 4 5 4" xfId="13980" xr:uid="{425AA423-A6DB-43DA-852F-66B04B7E855D}"/>
    <cellStyle name="Salida 13 4 5 4 2" xfId="29088" xr:uid="{F2545BC5-EEBF-4DC1-8EC5-DFFBAAA4A339}"/>
    <cellStyle name="Salida 13 4 5 5" xfId="18614" xr:uid="{A7927449-A652-46D7-9DDE-B11BDA2CE3FC}"/>
    <cellStyle name="Salida 13 4 6" xfId="3812" xr:uid="{D6A723D3-550C-47ED-BA86-B8D1AE78DF38}"/>
    <cellStyle name="Salida 13 4 6 2" xfId="6449" xr:uid="{F64EAC58-8288-4477-A28A-DEA35ED1A527}"/>
    <cellStyle name="Salida 13 4 6 2 2" xfId="12760" xr:uid="{27CEE929-0FB1-4BD7-A55D-5A83AF3CAE39}"/>
    <cellStyle name="Salida 13 4 6 2 2 2" xfId="27868" xr:uid="{3E98EE88-3DD2-49A4-9C08-42DAACBC6399}"/>
    <cellStyle name="Salida 13 4 6 2 3" xfId="7478" xr:uid="{F8D968A4-6F63-49F5-A3A1-2E4175300E0A}"/>
    <cellStyle name="Salida 13 4 6 2 3 2" xfId="22586" xr:uid="{69828AD2-EE13-44C3-AA1B-2B1C96BB51E3}"/>
    <cellStyle name="Salida 13 4 6 2 4" xfId="21557" xr:uid="{8FEA1F66-C5CB-4125-B8B6-3907E985CC06}"/>
    <cellStyle name="Salida 13 4 6 3" xfId="10194" xr:uid="{99DE4360-E69F-45CC-B9DB-7D97BD00E836}"/>
    <cellStyle name="Salida 13 4 6 3 2" xfId="25302" xr:uid="{C9825024-9105-4608-AC23-986446889361}"/>
    <cellStyle name="Salida 13 4 6 4" xfId="15495" xr:uid="{D95EE9C7-B760-434C-AC5E-2CF59B80C03C}"/>
    <cellStyle name="Salida 13 4 6 4 2" xfId="30603" xr:uid="{9636D9DA-E730-4298-8B12-17334C7462A1}"/>
    <cellStyle name="Salida 13 4 6 5" xfId="18920" xr:uid="{942CAA13-3A75-48CF-9377-8C6FD4B0E79B}"/>
    <cellStyle name="Salida 13 4 7" xfId="4194" xr:uid="{42D73A59-5439-4318-AF42-797333942D05}"/>
    <cellStyle name="Salida 13 4 7 2" xfId="6831" xr:uid="{373D3322-8666-494B-880D-7898A5246709}"/>
    <cellStyle name="Salida 13 4 7 2 2" xfId="13142" xr:uid="{2CD5BB68-77FF-490B-8525-215EAEE6C6B4}"/>
    <cellStyle name="Salida 13 4 7 2 2 2" xfId="28250" xr:uid="{0AE8295A-AC27-4EF0-9743-D8DBC91398C4}"/>
    <cellStyle name="Salida 13 4 7 2 3" xfId="16811" xr:uid="{8D6EEE58-9DF9-43A9-A3C4-F737194AB845}"/>
    <cellStyle name="Salida 13 4 7 2 3 2" xfId="31919" xr:uid="{6BD07AF9-02B2-4831-A723-E7C9C6E90CE2}"/>
    <cellStyle name="Salida 13 4 7 2 4" xfId="21939" xr:uid="{31A93E3E-098E-4C23-9EBB-755C2F3F9BBD}"/>
    <cellStyle name="Salida 13 4 7 3" xfId="10576" xr:uid="{FB9432A3-FC8F-47B8-B709-976CCEAE2833}"/>
    <cellStyle name="Salida 13 4 7 3 2" xfId="25684" xr:uid="{E0014191-D77F-446B-86B6-1611CCD66857}"/>
    <cellStyle name="Salida 13 4 7 4" xfId="15166" xr:uid="{2AB0C5F8-39DA-48BA-BC69-14F57906F459}"/>
    <cellStyle name="Salida 13 4 7 4 2" xfId="30274" xr:uid="{A576D298-BF1E-4D49-84F9-249CA5E98AD8}"/>
    <cellStyle name="Salida 13 4 7 5" xfId="19302" xr:uid="{ED62B961-853D-4E2C-849D-154A095CE2F6}"/>
    <cellStyle name="Salida 13 4 8" xfId="4759" xr:uid="{C6CA74AE-F880-4365-B7E7-DD559A6F64CE}"/>
    <cellStyle name="Salida 13 4 8 2" xfId="11141" xr:uid="{47F1B31B-4F61-4E21-8F1A-96DDADF02D73}"/>
    <cellStyle name="Salida 13 4 8 2 2" xfId="26249" xr:uid="{BCB54CB2-91BF-4B99-B08E-F47BF891EF8C}"/>
    <cellStyle name="Salida 13 4 8 3" xfId="15788" xr:uid="{74B92081-97FF-4F14-8300-6E6EB8C0FBFD}"/>
    <cellStyle name="Salida 13 4 8 3 2" xfId="30896" xr:uid="{FE7546D7-BFF2-45E8-AFC2-5A5D2CA3B78C}"/>
    <cellStyle name="Salida 13 4 8 4" xfId="19867" xr:uid="{2028B097-A2FC-4EDF-AF33-8A05C441C186}"/>
    <cellStyle name="Salida 13 4 9" xfId="8620" xr:uid="{43493DA0-652B-4493-B0FE-FD5DB54E37D0}"/>
    <cellStyle name="Salida 13 4 9 2" xfId="23728" xr:uid="{AF3F9DC4-5597-4D97-9B99-04E0D2E1CD72}"/>
    <cellStyle name="Salida 13 5" xfId="2002" xr:uid="{B16A7921-B66A-476B-A638-795636A171E5}"/>
    <cellStyle name="Salida 13 5 10" xfId="8724" xr:uid="{BD012D71-4519-4E38-B1C3-2AD2D2DAD4B3}"/>
    <cellStyle name="Salida 13 5 10 2" xfId="23832" xr:uid="{0B0B506B-5ABD-42D5-859A-3FC842BEED62}"/>
    <cellStyle name="Salida 13 5 11" xfId="17227" xr:uid="{7220D601-E966-4735-A19C-CD64C963E94B}"/>
    <cellStyle name="Salida 13 5 2" xfId="2764" xr:uid="{BBF95311-B25E-4650-B3F8-E58DC06DC355}"/>
    <cellStyle name="Salida 13 5 2 2" xfId="5401" xr:uid="{CFE176A2-5D85-42C7-A927-181EA8CFD4D6}"/>
    <cellStyle name="Salida 13 5 2 2 2" xfId="11750" xr:uid="{9003F074-BD8A-4243-A0C3-620B05E90F8F}"/>
    <cellStyle name="Salida 13 5 2 2 2 2" xfId="26858" xr:uid="{624EFCC7-4C7B-4741-8EBD-6233E719A50A}"/>
    <cellStyle name="Salida 13 5 2 2 3" xfId="9252" xr:uid="{FE3BAD96-6EC7-4904-87B7-44AF71880873}"/>
    <cellStyle name="Salida 13 5 2 2 3 2" xfId="24360" xr:uid="{37C302F3-0490-48F2-888A-66260342EB9F}"/>
    <cellStyle name="Salida 13 5 2 2 4" xfId="20509" xr:uid="{67C7AE73-B677-42FC-AA0E-6FAFF22A5EDB}"/>
    <cellStyle name="Salida 13 5 2 3" xfId="15997" xr:uid="{E4CC9BD9-95B1-469F-AE70-D798AD34E085}"/>
    <cellStyle name="Salida 13 5 2 3 2" xfId="31105" xr:uid="{21A61B48-272A-4E7A-9467-998E84C7179F}"/>
    <cellStyle name="Salida 13 5 2 4" xfId="17872" xr:uid="{4C5A8243-2970-4CF5-B46C-C46AB80174D9}"/>
    <cellStyle name="Salida 13 5 3" xfId="3067" xr:uid="{C32D5AF6-F841-4862-B6FF-5F4661B34F19}"/>
    <cellStyle name="Salida 13 5 3 2" xfId="5704" xr:uid="{815E1B52-28B5-4B2F-89D3-D1EBD3C312C4}"/>
    <cellStyle name="Salida 13 5 3 2 2" xfId="12015" xr:uid="{B7D4B6A6-5DC1-40D9-83D0-FE35D9C24FD6}"/>
    <cellStyle name="Salida 13 5 3 2 2 2" xfId="27123" xr:uid="{DDE97AD5-896A-4819-97E7-2FD3E4441D9C}"/>
    <cellStyle name="Salida 13 5 3 2 3" xfId="7210" xr:uid="{0AA04E33-88C0-4EBD-8938-30A868947DBB}"/>
    <cellStyle name="Salida 13 5 3 2 3 2" xfId="22318" xr:uid="{EB2D1BDA-F4F5-4176-A0BB-71197E27122F}"/>
    <cellStyle name="Salida 13 5 3 2 4" xfId="20812" xr:uid="{8153EE10-0C24-4D53-851D-5CF227330F1D}"/>
    <cellStyle name="Salida 13 5 3 3" xfId="9449" xr:uid="{84934CD5-A997-4CA5-8626-5430CFB8A6CB}"/>
    <cellStyle name="Salida 13 5 3 3 2" xfId="24557" xr:uid="{73FD0F76-E4B4-4A17-AA49-E291A49A2711}"/>
    <cellStyle name="Salida 13 5 3 4" xfId="15814" xr:uid="{26D5EF79-BA2D-4D51-9D63-E69A93F24498}"/>
    <cellStyle name="Salida 13 5 3 4 2" xfId="30922" xr:uid="{40129952-3FD1-4FCD-B986-5CA450D38DB6}"/>
    <cellStyle name="Salida 13 5 3 5" xfId="18175" xr:uid="{F01006FB-864D-4097-A8BB-1B97D610E5A3}"/>
    <cellStyle name="Salida 13 5 4" xfId="3393" xr:uid="{7E0C944D-F124-4B19-A88E-6C4F95EB872A}"/>
    <cellStyle name="Salida 13 5 4 2" xfId="6030" xr:uid="{C19941C6-2E4C-4095-B024-536064DD772F}"/>
    <cellStyle name="Salida 13 5 4 2 2" xfId="12341" xr:uid="{830F42D4-4A9D-499F-A4FC-CE0E75FD2317}"/>
    <cellStyle name="Salida 13 5 4 2 2 2" xfId="27449" xr:uid="{87108B3C-4AAD-4249-B600-B26E55AB018C}"/>
    <cellStyle name="Salida 13 5 4 2 3" xfId="16543" xr:uid="{FFE463B2-6EBB-47B1-91F1-BC50F5A7D3AA}"/>
    <cellStyle name="Salida 13 5 4 2 3 2" xfId="31651" xr:uid="{95248D17-A93C-47F1-8373-5A8B6DBF684E}"/>
    <cellStyle name="Salida 13 5 4 2 4" xfId="21138" xr:uid="{B44FAC9C-2664-4358-95A3-01001A7474B5}"/>
    <cellStyle name="Salida 13 5 4 3" xfId="9775" xr:uid="{35DDAA24-5383-47D2-A38B-106270F1EB30}"/>
    <cellStyle name="Salida 13 5 4 3 2" xfId="24883" xr:uid="{8CEA3A00-A290-4E17-95F7-45995D3F3382}"/>
    <cellStyle name="Salida 13 5 4 4" xfId="8021" xr:uid="{53A2EBCC-07D3-443B-B1F2-0B522AF3C2E0}"/>
    <cellStyle name="Salida 13 5 4 4 2" xfId="23129" xr:uid="{03D6D83E-B8FB-466B-9058-F0B0CC06F869}"/>
    <cellStyle name="Salida 13 5 4 5" xfId="18501" xr:uid="{80FD872E-36A0-40EC-97D3-1712DB40497C}"/>
    <cellStyle name="Salida 13 5 5" xfId="3699" xr:uid="{D8E80869-37E6-48B1-B5C7-28051045D928}"/>
    <cellStyle name="Salida 13 5 5 2" xfId="6336" xr:uid="{1FBB1C6E-1FD4-48BA-9FD6-B293F8D55262}"/>
    <cellStyle name="Salida 13 5 5 2 2" xfId="12647" xr:uid="{8DD2DE83-368E-47B6-86E9-465CA54AC2D2}"/>
    <cellStyle name="Salida 13 5 5 2 2 2" xfId="27755" xr:uid="{5517DE92-84ED-444E-AC86-44BEA5756AC6}"/>
    <cellStyle name="Salida 13 5 5 2 3" xfId="15134" xr:uid="{E5070F14-8023-4AE9-BDDE-ED694C170CFA}"/>
    <cellStyle name="Salida 13 5 5 2 3 2" xfId="30242" xr:uid="{B156703C-6CC5-490C-8D61-8850F8DCA1FF}"/>
    <cellStyle name="Salida 13 5 5 2 4" xfId="21444" xr:uid="{7FFEF036-5E67-4BFA-90B6-AFE14E330A44}"/>
    <cellStyle name="Salida 13 5 5 3" xfId="10081" xr:uid="{5DC39137-4AF8-4926-AB7E-5B1F18829B1A}"/>
    <cellStyle name="Salida 13 5 5 3 2" xfId="25189" xr:uid="{232C7FF2-595D-4FA3-90CF-E5B802CA6E3E}"/>
    <cellStyle name="Salida 13 5 5 4" xfId="7799" xr:uid="{D29D7899-9A4A-4CB1-B4DC-707828CBA88E}"/>
    <cellStyle name="Salida 13 5 5 4 2" xfId="22907" xr:uid="{F5EB6FBF-B6DD-4C87-8C24-C728CBA9367C}"/>
    <cellStyle name="Salida 13 5 5 5" xfId="18807" xr:uid="{BD548C9F-76D5-431E-8709-221FF49616EE}"/>
    <cellStyle name="Salida 13 5 6" xfId="4074" xr:uid="{569CA20A-12F2-4D77-B206-8C2637910DCA}"/>
    <cellStyle name="Salida 13 5 6 2" xfId="6711" xr:uid="{6DE5C0B8-2459-4F8A-913E-412D736ABE92}"/>
    <cellStyle name="Salida 13 5 6 2 2" xfId="13022" xr:uid="{0F51DAE9-1173-4B48-A8ED-3B580814DFE8}"/>
    <cellStyle name="Salida 13 5 6 2 2 2" xfId="28130" xr:uid="{D85E9666-CE93-4276-B666-C2A6B42E6F5D}"/>
    <cellStyle name="Salida 13 5 6 2 3" xfId="16698" xr:uid="{2861C616-167C-485C-8E53-18B8A5411B02}"/>
    <cellStyle name="Salida 13 5 6 2 3 2" xfId="31806" xr:uid="{02AB72FE-6782-4084-A740-D4B4492F7C5C}"/>
    <cellStyle name="Salida 13 5 6 2 4" xfId="21819" xr:uid="{BECB6DE0-45A5-48A9-9095-422A22A43304}"/>
    <cellStyle name="Salida 13 5 6 3" xfId="10456" xr:uid="{3BD43EA0-6E7F-4156-90B2-0885E21B4602}"/>
    <cellStyle name="Salida 13 5 6 3 2" xfId="25564" xr:uid="{44F95B84-BEE3-4EBA-90F0-DB20783069E5}"/>
    <cellStyle name="Salida 13 5 6 4" xfId="8215" xr:uid="{2FC8DA04-AC43-4A54-87E8-1228CC004167}"/>
    <cellStyle name="Salida 13 5 6 4 2" xfId="23323" xr:uid="{8DD7528A-586F-479B-A0CF-59848767799B}"/>
    <cellStyle name="Salida 13 5 6 5" xfId="19182" xr:uid="{16536369-D61A-4173-B6FF-0F81AFA9E312}"/>
    <cellStyle name="Salida 13 5 7" xfId="4639" xr:uid="{7532BC30-7E63-4D3E-B864-0D9A404BA2ED}"/>
    <cellStyle name="Salida 13 5 7 2" xfId="11021" xr:uid="{CC5EC664-E828-4A97-A8A2-9903AD81F20A}"/>
    <cellStyle name="Salida 13 5 7 2 2" xfId="26129" xr:uid="{8D11AE3E-9C39-4680-8E9C-C5E257399F57}"/>
    <cellStyle name="Salida 13 5 7 3" xfId="7370" xr:uid="{E36FBCC9-BC20-4738-847B-A13A5849F56B}"/>
    <cellStyle name="Salida 13 5 7 3 2" xfId="22478" xr:uid="{90560B07-BB86-41A2-9BF8-C54ADEDEA38B}"/>
    <cellStyle name="Salida 13 5 7 4" xfId="19747" xr:uid="{A8AD35E8-4CB1-47D3-B177-2A523A97453E}"/>
    <cellStyle name="Salida 13 5 8" xfId="8500" xr:uid="{80BFD803-5D77-4DAE-8059-ED0E44EA2DD2}"/>
    <cellStyle name="Salida 13 5 8 2" xfId="23608" xr:uid="{96C29FFD-D428-498F-8227-D22B3CB95F16}"/>
    <cellStyle name="Salida 13 5 9" xfId="15630" xr:uid="{FFCA73D8-C6A5-4279-A0DB-8E7928842117}"/>
    <cellStyle name="Salida 13 5 9 2" xfId="30738" xr:uid="{831090F8-2921-42C9-B20F-40B61E3AFAF4}"/>
    <cellStyle name="Salida 14" xfId="1506" xr:uid="{00000000-0005-0000-0000-0000E6050000}"/>
    <cellStyle name="Salida 14 2" xfId="1932" xr:uid="{B0DD6107-2344-481E-9F32-594633E7866B}"/>
    <cellStyle name="Salida 14 2 10" xfId="8433" xr:uid="{1A06A71D-394B-458F-9F2A-A910F2D25D7B}"/>
    <cellStyle name="Salida 14 2 10 2" xfId="23541" xr:uid="{4FC313A2-9693-4310-BE41-422D96AE724C}"/>
    <cellStyle name="Salida 14 2 11" xfId="8294" xr:uid="{DB727D7B-45BD-4960-9E62-3B082CC84ED1}"/>
    <cellStyle name="Salida 14 2 11 2" xfId="23402" xr:uid="{9647BEC1-6C28-478A-A96D-2048C44843B2}"/>
    <cellStyle name="Salida 14 2 12" xfId="15648" xr:uid="{F5876483-31FF-4C87-B0CC-390AA3F441C2}"/>
    <cellStyle name="Salida 14 2 12 2" xfId="30756" xr:uid="{363333A5-5AF9-4997-BC56-6B8BDE093296}"/>
    <cellStyle name="Salida 14 2 13" xfId="17157" xr:uid="{5E3FD611-ACC2-435E-89FB-CAAD05CF0101}"/>
    <cellStyle name="Salida 14 2 2" xfId="2492" xr:uid="{C2ACA0CB-F854-43B7-9356-25F64D86ADC6}"/>
    <cellStyle name="Salida 14 2 2 2" xfId="5129" xr:uid="{9DFC3CD8-E722-4B61-A4C0-724F6F414570}"/>
    <cellStyle name="Salida 14 2 2 2 2" xfId="11493" xr:uid="{57E31D34-FBC9-46F6-BF8A-4D0E0E2A1021}"/>
    <cellStyle name="Salida 14 2 2 2 2 2" xfId="26601" xr:uid="{900AF5E6-AC84-4864-98F1-6198345B39C4}"/>
    <cellStyle name="Salida 14 2 2 2 3" xfId="9188" xr:uid="{C7ABDB0E-C2C3-4524-BF3A-E41E7FFCD070}"/>
    <cellStyle name="Salida 14 2 2 2 3 2" xfId="24296" xr:uid="{C95C6CF7-E1F0-4117-AB37-E6BA7B760E50}"/>
    <cellStyle name="Salida 14 2 2 2 4" xfId="20237" xr:uid="{D918A611-1C19-41B4-8085-488E399CC717}"/>
    <cellStyle name="Salida 14 2 2 3" xfId="8959" xr:uid="{B895865D-6FD7-4203-9A2C-89140AB54877}"/>
    <cellStyle name="Salida 14 2 2 3 2" xfId="24067" xr:uid="{64239AE5-9492-4FB3-B9E3-ECA9AB43769D}"/>
    <cellStyle name="Salida 14 2 3" xfId="2708" xr:uid="{4877C2AE-96F2-442E-89B0-A0076D16F33A}"/>
    <cellStyle name="Salida 14 2 3 2" xfId="5345" xr:uid="{2B8CCC32-4283-4CD4-A899-B0FB02AC0794}"/>
    <cellStyle name="Salida 14 2 3 2 2" xfId="11694" xr:uid="{6E6DEACE-5112-4115-8D42-D19D074FE0F6}"/>
    <cellStyle name="Salida 14 2 3 2 2 2" xfId="26802" xr:uid="{CB356AC2-0241-4453-8F10-7DD3AA5694EE}"/>
    <cellStyle name="Salida 14 2 3 2 3" xfId="14185" xr:uid="{4CB6F482-28B2-4A6E-96FB-19971C4DBD4A}"/>
    <cellStyle name="Salida 14 2 3 2 3 2" xfId="29293" xr:uid="{2D4854A9-C8E8-4A67-B68F-7AE98C1D8860}"/>
    <cellStyle name="Salida 14 2 3 2 4" xfId="20453" xr:uid="{1067FC02-B0D5-4E52-A799-CA10A731B8DB}"/>
    <cellStyle name="Salida 14 2 3 3" xfId="7618" xr:uid="{66F386EF-2AB0-4F17-BF51-C49C862D8849}"/>
    <cellStyle name="Salida 14 2 3 3 2" xfId="22726" xr:uid="{A1ED6DED-2E98-4A42-AB9E-A16F611AE853}"/>
    <cellStyle name="Salida 14 2 3 4" xfId="17816" xr:uid="{2698B956-6439-46E5-891A-6222183A04A0}"/>
    <cellStyle name="Salida 14 2 4" xfId="3011" xr:uid="{E0CBF756-558E-4735-A9B2-84CEAC36887D}"/>
    <cellStyle name="Salida 14 2 4 2" xfId="5648" xr:uid="{C02B6C5E-A84C-414B-9C41-D18B2D96F0EE}"/>
    <cellStyle name="Salida 14 2 4 2 2" xfId="11959" xr:uid="{E7FD0BF7-8354-4961-9113-C4F3A91653F8}"/>
    <cellStyle name="Salida 14 2 4 2 2 2" xfId="27067" xr:uid="{081B478E-2792-4E88-A789-E5A250AA9788}"/>
    <cellStyle name="Salida 14 2 4 2 3" xfId="7311" xr:uid="{54AF5592-ACAD-43A9-8A01-046F46AE2B7D}"/>
    <cellStyle name="Salida 14 2 4 2 3 2" xfId="22419" xr:uid="{3057F9FE-0026-4C35-B5B2-4086AD5C5DAA}"/>
    <cellStyle name="Salida 14 2 4 2 4" xfId="20756" xr:uid="{8831C7C2-E56D-4B8C-9CE8-9155C5EAB77B}"/>
    <cellStyle name="Salida 14 2 4 3" xfId="9393" xr:uid="{133B1935-9D82-4384-8739-7C08EA192590}"/>
    <cellStyle name="Salida 14 2 4 3 2" xfId="24501" xr:uid="{409AF8E6-9CAE-4FD9-9AB9-CB1D06260EB2}"/>
    <cellStyle name="Salida 14 2 4 4" xfId="7291" xr:uid="{B46FCBAB-B605-497E-A094-B77A4D784C7E}"/>
    <cellStyle name="Salida 14 2 4 4 2" xfId="22399" xr:uid="{1C2D0FD9-2CD2-42CD-BFCF-F19DF7AB7288}"/>
    <cellStyle name="Salida 14 2 4 5" xfId="18119" xr:uid="{06EC9AD4-88B7-4218-99B9-7EEC1AE9EB81}"/>
    <cellStyle name="Salida 14 2 5" xfId="3337" xr:uid="{8C848C11-6000-4915-BD1D-7EC91E6D049B}"/>
    <cellStyle name="Salida 14 2 5 2" xfId="5974" xr:uid="{C6962527-CC7B-4F60-8E10-9FEE2FDE7B43}"/>
    <cellStyle name="Salida 14 2 5 2 2" xfId="12285" xr:uid="{0B00B646-9201-4C0A-B567-B217846DC7D0}"/>
    <cellStyle name="Salida 14 2 5 2 2 2" xfId="27393" xr:uid="{07FD75B2-62C5-4F85-ACD6-34598E855AED}"/>
    <cellStyle name="Salida 14 2 5 2 3" xfId="7090" xr:uid="{2A77332E-954C-4A9C-8A91-1B0047346813}"/>
    <cellStyle name="Salida 14 2 5 2 3 2" xfId="22198" xr:uid="{1A57AE5C-FF5D-47F0-B224-BA50E1F9356D}"/>
    <cellStyle name="Salida 14 2 5 2 4" xfId="21082" xr:uid="{34FB3158-C1B0-4EBA-8B67-B0899055B790}"/>
    <cellStyle name="Salida 14 2 5 3" xfId="9719" xr:uid="{E2B7FA86-1CEE-4033-A619-D25BE61404A3}"/>
    <cellStyle name="Salida 14 2 5 3 2" xfId="24827" xr:uid="{E073E07D-9C04-4BDD-8F66-856C1CCCF863}"/>
    <cellStyle name="Salida 14 2 5 4" xfId="7275" xr:uid="{A9FE37B6-2559-4DE7-88AB-9677D46493C8}"/>
    <cellStyle name="Salida 14 2 5 4 2" xfId="22383" xr:uid="{0DA75FF6-3DC9-483E-A93F-D0175DAF8ADF}"/>
    <cellStyle name="Salida 14 2 5 5" xfId="18445" xr:uid="{D605E3CE-08C0-4C20-97A3-7AD65B218F59}"/>
    <cellStyle name="Salida 14 2 6" xfId="3643" xr:uid="{184F58C6-632F-4921-91B4-FB144A890770}"/>
    <cellStyle name="Salida 14 2 6 2" xfId="6280" xr:uid="{519EDCFD-D7CB-4444-A366-9C2EEEED8AE2}"/>
    <cellStyle name="Salida 14 2 6 2 2" xfId="12591" xr:uid="{3D36E4E6-54BB-429E-A564-E5B0A3FB00AD}"/>
    <cellStyle name="Salida 14 2 6 2 2 2" xfId="27699" xr:uid="{28FA01EB-5BB9-4FDA-809E-16BC8D22EEF6}"/>
    <cellStyle name="Salida 14 2 6 2 3" xfId="15868" xr:uid="{C691F5F0-A917-49D7-B47A-036A08795E28}"/>
    <cellStyle name="Salida 14 2 6 2 3 2" xfId="30976" xr:uid="{141C8D31-BBE0-459A-A952-AF70CB623FF9}"/>
    <cellStyle name="Salida 14 2 6 2 4" xfId="21388" xr:uid="{EA78D1C8-C9FD-44BE-8440-279B73216AF9}"/>
    <cellStyle name="Salida 14 2 6 3" xfId="10025" xr:uid="{E44DCC1D-BB8F-4300-AA96-8B6DE6FF6D3D}"/>
    <cellStyle name="Salida 14 2 6 3 2" xfId="25133" xr:uid="{4B9FE9A4-D70C-4495-BDEF-50A5C519DCC7}"/>
    <cellStyle name="Salida 14 2 6 4" xfId="15200" xr:uid="{E5A51B00-4FA1-4A06-84D5-2AC7EE364A99}"/>
    <cellStyle name="Salida 14 2 6 4 2" xfId="30308" xr:uid="{4D79E01E-85E5-4C3A-914F-D3DEBB937958}"/>
    <cellStyle name="Salida 14 2 6 5" xfId="18751" xr:uid="{F3698FA9-049E-428A-B084-BD5A7077616C}"/>
    <cellStyle name="Salida 14 2 7" xfId="4004" xr:uid="{9B268DEC-CCB2-4195-95B3-023DC322F46B}"/>
    <cellStyle name="Salida 14 2 7 2" xfId="6641" xr:uid="{7115AE2A-5432-467D-BC28-F50529C50BEC}"/>
    <cellStyle name="Salida 14 2 7 2 2" xfId="12952" xr:uid="{70F97D9F-3CB9-48B7-BE40-B4A0D020CA2A}"/>
    <cellStyle name="Salida 14 2 7 2 2 2" xfId="28060" xr:uid="{722D61AA-35F0-4247-AC02-12C684E37A59}"/>
    <cellStyle name="Salida 14 2 7 2 3" xfId="16642" xr:uid="{2A2772D2-0677-4AC7-936E-883D8932F4B5}"/>
    <cellStyle name="Salida 14 2 7 2 3 2" xfId="31750" xr:uid="{C017379D-9C59-4247-A934-F7DBCB3FE71F}"/>
    <cellStyle name="Salida 14 2 7 2 4" xfId="21749" xr:uid="{CF3FF202-83C8-45C6-AB76-2350F3DE987A}"/>
    <cellStyle name="Salida 14 2 7 3" xfId="10386" xr:uid="{EC578420-7B3E-462E-9F14-CEF89242FA70}"/>
    <cellStyle name="Salida 14 2 7 3 2" xfId="25494" xr:uid="{CAA8FD5D-239C-4C66-8DC6-4DF87F5AE0DD}"/>
    <cellStyle name="Salida 14 2 7 4" xfId="15087" xr:uid="{8A55B042-3E52-4D28-9841-AE7876050CA5}"/>
    <cellStyle name="Salida 14 2 7 4 2" xfId="30195" xr:uid="{BE7CB64F-2DAF-4191-9F05-A3E9E305D833}"/>
    <cellStyle name="Salida 14 2 7 5" xfId="19112" xr:uid="{A04B731D-A32C-4995-9E76-732ECF408763}"/>
    <cellStyle name="Salida 14 2 8" xfId="4317" xr:uid="{DE36F91D-0E9D-42BE-98D8-BEC20967C69E}"/>
    <cellStyle name="Salida 14 2 8 2" xfId="6954" xr:uid="{33FB03CC-CE70-4F29-A33E-938BAE1DC281}"/>
    <cellStyle name="Salida 14 2 8 2 2" xfId="13265" xr:uid="{09E75F40-F72E-4053-A677-D3ED896B5B52}"/>
    <cellStyle name="Salida 14 2 8 2 2 2" xfId="28373" xr:uid="{BFC0BE7A-4B51-4B9E-99B4-EBD902299B3B}"/>
    <cellStyle name="Salida 14 2 8 2 3" xfId="16929" xr:uid="{D6164668-5527-4B16-B56A-7509D48D074B}"/>
    <cellStyle name="Salida 14 2 8 2 3 2" xfId="32037" xr:uid="{C006D79E-3A0E-44EE-9C3A-E9FD736E77D1}"/>
    <cellStyle name="Salida 14 2 8 2 4" xfId="22062" xr:uid="{9F749AAA-573B-4BCB-936A-65DBF42E5F09}"/>
    <cellStyle name="Salida 14 2 8 3" xfId="10699" xr:uid="{FE79F580-4DA0-4F00-8034-9B19E912E23B}"/>
    <cellStyle name="Salida 14 2 8 3 2" xfId="25807" xr:uid="{3317F6CD-74BD-4DB2-A3E9-0BEB90F2FDB0}"/>
    <cellStyle name="Salida 14 2 8 4" xfId="13683" xr:uid="{0E1FD916-3181-42DB-9938-63759B9963F7}"/>
    <cellStyle name="Salida 14 2 8 4 2" xfId="28791" xr:uid="{356BBAB1-67B8-4373-8EF6-51F8132CF894}"/>
    <cellStyle name="Salida 14 2 8 5" xfId="19425" xr:uid="{73D5E614-B3E7-42FB-9868-B817DDDC7D70}"/>
    <cellStyle name="Salida 14 2 9" xfId="4569" xr:uid="{9B773419-D68C-4B4F-B06B-9D57068B6E58}"/>
    <cellStyle name="Salida 14 2 9 2" xfId="10951" xr:uid="{75E1586C-088F-4853-A293-41B628F3604B}"/>
    <cellStyle name="Salida 14 2 9 2 2" xfId="26059" xr:uid="{876F823C-AB24-4973-8608-5B57F779F246}"/>
    <cellStyle name="Salida 14 2 9 3" xfId="16020" xr:uid="{44962B41-2A55-40A2-9882-F47B21746087}"/>
    <cellStyle name="Salida 14 2 9 3 2" xfId="31128" xr:uid="{694C3F01-9CED-44D9-BE4D-3A5AFDFE069E}"/>
    <cellStyle name="Salida 14 2 9 4" xfId="19677" xr:uid="{C36BC3D5-4AE0-4012-8EC4-245BB5C38456}"/>
    <cellStyle name="Salida 14 3" xfId="1801" xr:uid="{05148216-F09D-4714-99DE-D5532B2B3D99}"/>
    <cellStyle name="Salida 14 3 10" xfId="8302" xr:uid="{64890C09-21A6-4713-9ADF-874285B65C8D}"/>
    <cellStyle name="Salida 14 3 10 2" xfId="23410" xr:uid="{AB2AD27F-0CBA-4CED-8828-F17C2BD05957}"/>
    <cellStyle name="Salida 14 3 11" xfId="13455" xr:uid="{D5EA89CC-55F5-4B1D-945F-E40413DC6CA3}"/>
    <cellStyle name="Salida 14 3 11 2" xfId="28563" xr:uid="{E3B6AA9A-7B96-4058-AE3F-596C71D2FD35}"/>
    <cellStyle name="Salida 14 3 12" xfId="9158" xr:uid="{855F3DB2-DCA9-4083-9FD6-C275F3F49C95}"/>
    <cellStyle name="Salida 14 3 12 2" xfId="24266" xr:uid="{4375C901-B38B-4B8D-B17A-3C0CF342B9D0}"/>
    <cellStyle name="Salida 14 3 13" xfId="17026" xr:uid="{54306A0D-F9DC-4BBC-85AB-DF2145A6E112}"/>
    <cellStyle name="Salida 14 3 2" xfId="2361" xr:uid="{FB877099-905F-44B0-816F-DE5042163786}"/>
    <cellStyle name="Salida 14 3 2 2" xfId="4998" xr:uid="{1A0D188E-9FF5-4705-9F25-B8DDF6FA14C9}"/>
    <cellStyle name="Salida 14 3 2 2 2" xfId="11362" xr:uid="{386D7EFF-41C6-42AD-BE02-DD26B244B8CF}"/>
    <cellStyle name="Salida 14 3 2 2 2 2" xfId="26470" xr:uid="{6A3C8F29-65B1-4A15-9A39-416A33CE62A2}"/>
    <cellStyle name="Salida 14 3 2 2 3" xfId="13458" xr:uid="{6FCF2BC5-64A2-4C70-8681-278C37635268}"/>
    <cellStyle name="Salida 14 3 2 2 3 2" xfId="28566" xr:uid="{9B9C5321-4F5D-4A27-9307-8644AD26B2AD}"/>
    <cellStyle name="Salida 14 3 2 2 4" xfId="20106" xr:uid="{53416344-B169-4DA9-B7F9-3AE673731F86}"/>
    <cellStyle name="Salida 14 3 2 3" xfId="8828" xr:uid="{750BBC1F-B44F-4ACC-BB48-9973AF4E1FF5}"/>
    <cellStyle name="Salida 14 3 2 3 2" xfId="23936" xr:uid="{ED4BAFEF-F99C-4383-9F8D-8E0D471EDDE9}"/>
    <cellStyle name="Salida 14 3 3" xfId="2258" xr:uid="{EE005978-9D6B-4CDB-BFED-DEB8FB8CC0BB}"/>
    <cellStyle name="Salida 14 3 3 2" xfId="4895" xr:uid="{395B76FA-B5F3-44C6-BAD8-333C0129BD21}"/>
    <cellStyle name="Salida 14 3 3 2 2" xfId="11259" xr:uid="{51139DA8-C832-4711-963A-02A286157B6F}"/>
    <cellStyle name="Salida 14 3 3 2 2 2" xfId="26367" xr:uid="{334F6992-214E-4E73-BC25-ED0892B1C0C5}"/>
    <cellStyle name="Salida 14 3 3 2 3" xfId="15041" xr:uid="{1460E00B-A69B-43E3-829F-360D2600B257}"/>
    <cellStyle name="Salida 14 3 3 2 3 2" xfId="30149" xr:uid="{6194FA0E-E1D8-4C1F-AEF1-2E8B566A8C16}"/>
    <cellStyle name="Salida 14 3 3 2 4" xfId="20003" xr:uid="{76044B86-048A-4C9C-A09F-5708E76447C3}"/>
    <cellStyle name="Salida 14 3 3 3" xfId="13675" xr:uid="{A925421C-8C09-4E5F-AF8D-EB1C604A0EBF}"/>
    <cellStyle name="Salida 14 3 3 3 2" xfId="28783" xr:uid="{5D24EC97-14DB-48D5-A92E-D7DB253E0C64}"/>
    <cellStyle name="Salida 14 3 3 4" xfId="17483" xr:uid="{65C93AD7-DC30-40F9-B9D2-66D36299EE62}"/>
    <cellStyle name="Salida 14 3 4" xfId="2642" xr:uid="{3B9A50C0-63A3-43E5-8E7B-D2E744DF4C48}"/>
    <cellStyle name="Salida 14 3 4 2" xfId="5279" xr:uid="{8EADB5AC-C53A-48A1-9A44-EE2589C6ABB0}"/>
    <cellStyle name="Salida 14 3 4 2 2" xfId="11643" xr:uid="{FE509D11-C0A9-4C70-9DCC-7A6FFBF10009}"/>
    <cellStyle name="Salida 14 3 4 2 2 2" xfId="26751" xr:uid="{5A189E4E-B920-4E58-A457-7CB55E8BAB55}"/>
    <cellStyle name="Salida 14 3 4 2 3" xfId="7776" xr:uid="{22168767-0291-44BD-AB31-6218A853E782}"/>
    <cellStyle name="Salida 14 3 4 2 3 2" xfId="22884" xr:uid="{46C2C2DA-B17A-4764-8182-03C17AE113DF}"/>
    <cellStyle name="Salida 14 3 4 2 4" xfId="20387" xr:uid="{13389617-009F-41D5-BC68-87F7C99E5A9B}"/>
    <cellStyle name="Salida 14 3 4 3" xfId="9109" xr:uid="{719769BA-3025-4233-8704-FDFC3A8504C1}"/>
    <cellStyle name="Salida 14 3 4 3 2" xfId="24217" xr:uid="{D4B71FF4-AEA7-4B91-A252-33500F4E4729}"/>
    <cellStyle name="Salida 14 3 4 4" xfId="13604" xr:uid="{557C7351-13CE-4C81-AC72-BA949D2F71F9}"/>
    <cellStyle name="Salida 14 3 4 4 2" xfId="28712" xr:uid="{2866F450-37D0-4843-AC29-D77E67E2D5FC}"/>
    <cellStyle name="Salida 14 3 4 5" xfId="17750" xr:uid="{528BB2AE-F456-4A58-BEA1-B6C8DFDEBC27}"/>
    <cellStyle name="Salida 14 3 5" xfId="2272" xr:uid="{F0631FE0-FE0A-4070-948A-3F6B79409674}"/>
    <cellStyle name="Salida 14 3 5 2" xfId="4909" xr:uid="{7E5E32EC-CD82-4BCD-8283-82943CD2CD67}"/>
    <cellStyle name="Salida 14 3 5 2 2" xfId="11273" xr:uid="{0A7F6A4D-A6B0-41FB-B44E-AE7D30ACF637}"/>
    <cellStyle name="Salida 14 3 5 2 2 2" xfId="26381" xr:uid="{2C312971-FFD3-4E45-9D65-12F5499FC418}"/>
    <cellStyle name="Salida 14 3 5 2 3" xfId="15753" xr:uid="{7E20FBFA-D18E-4152-8823-F2F4E363ACDE}"/>
    <cellStyle name="Salida 14 3 5 2 3 2" xfId="30861" xr:uid="{D1EDE312-488D-4A8B-881C-AA02B354A2EA}"/>
    <cellStyle name="Salida 14 3 5 2 4" xfId="20017" xr:uid="{4962937B-2C1F-49EC-BCB6-3AF76FF76CD7}"/>
    <cellStyle name="Salida 14 3 5 3" xfId="8739" xr:uid="{987FB11B-52CF-4915-A143-D77498BF2EE1}"/>
    <cellStyle name="Salida 14 3 5 3 2" xfId="23847" xr:uid="{00D90574-81B9-4ABB-90D3-A512ADE0A833}"/>
    <cellStyle name="Salida 14 3 5 4" xfId="9269" xr:uid="{7F220C06-98CF-4CDD-84D1-2EE3E4717CE3}"/>
    <cellStyle name="Salida 14 3 5 4 2" xfId="24377" xr:uid="{4E159598-ACE0-42F0-8340-B448561E99E8}"/>
    <cellStyle name="Salida 14 3 5 5" xfId="17497" xr:uid="{881BAF16-61D2-4893-8772-94100641DEB1}"/>
    <cellStyle name="Salida 14 3 6" xfId="2304" xr:uid="{CD3456C8-C4EF-4C29-9FBF-43BACC086670}"/>
    <cellStyle name="Salida 14 3 6 2" xfId="4941" xr:uid="{B4B4B6C8-3CC1-4E9D-99BB-8771AD11A790}"/>
    <cellStyle name="Salida 14 3 6 2 2" xfId="11305" xr:uid="{3266C8F5-03A7-49A9-B9BB-12F3DD2A4E68}"/>
    <cellStyle name="Salida 14 3 6 2 2 2" xfId="26413" xr:uid="{D6758FCC-A25D-4665-8341-19AF2EBB0643}"/>
    <cellStyle name="Salida 14 3 6 2 3" xfId="15488" xr:uid="{63F07FFA-96E6-4E1B-B5A3-6E24B66BB659}"/>
    <cellStyle name="Salida 14 3 6 2 3 2" xfId="30596" xr:uid="{DAE91894-87B1-4B9F-9C03-556283D29B4B}"/>
    <cellStyle name="Salida 14 3 6 2 4" xfId="20049" xr:uid="{C26C0ECC-A05C-472F-800F-D6A62C498835}"/>
    <cellStyle name="Salida 14 3 6 3" xfId="8771" xr:uid="{E39F6C46-1A07-43E1-B9D9-B038C65FE341}"/>
    <cellStyle name="Salida 14 3 6 3 2" xfId="23879" xr:uid="{8698929A-3E3F-4237-8150-CD173F246741}"/>
    <cellStyle name="Salida 14 3 6 4" xfId="7446" xr:uid="{32FE1DEC-0E7F-46B3-A0C3-A0DB36108834}"/>
    <cellStyle name="Salida 14 3 6 4 2" xfId="22554" xr:uid="{57E4F15C-0EDD-4BA7-A200-F849F466D259}"/>
    <cellStyle name="Salida 14 3 6 5" xfId="17529" xr:uid="{60FE4548-EEDB-4316-BE66-A5BA3B22C547}"/>
    <cellStyle name="Salida 14 3 7" xfId="3873" xr:uid="{C7FCF705-AFFC-4EBD-A4D3-AAF794253C2C}"/>
    <cellStyle name="Salida 14 3 7 2" xfId="6510" xr:uid="{185C4EE7-72DB-4BC7-B7CB-F52D397104DD}"/>
    <cellStyle name="Salida 14 3 7 2 2" xfId="12821" xr:uid="{163A5905-DC44-44A3-864A-C04CAD1CFB35}"/>
    <cellStyle name="Salida 14 3 7 2 2 2" xfId="27929" xr:uid="{E2874129-1C50-4DBD-B0EB-29830727CFEE}"/>
    <cellStyle name="Salida 14 3 7 2 3" xfId="15547" xr:uid="{A0738543-259B-4BF4-BFFC-684D0079E164}"/>
    <cellStyle name="Salida 14 3 7 2 3 2" xfId="30655" xr:uid="{445040EE-37A0-44C8-8D26-BD9C73861CA7}"/>
    <cellStyle name="Salida 14 3 7 2 4" xfId="21618" xr:uid="{3092A961-55F1-4821-8F29-54919743492D}"/>
    <cellStyle name="Salida 14 3 7 3" xfId="10255" xr:uid="{0B3429E1-264C-477B-A3D4-B22733745BD5}"/>
    <cellStyle name="Salida 14 3 7 3 2" xfId="25363" xr:uid="{35E252F2-057E-4B15-82E9-98E9F0F75137}"/>
    <cellStyle name="Salida 14 3 7 4" xfId="14971" xr:uid="{8DEAB0D5-7FA0-4C84-9C64-51609EE55F87}"/>
    <cellStyle name="Salida 14 3 7 4 2" xfId="30079" xr:uid="{D666209B-3C99-49EA-B42C-481420D92A42}"/>
    <cellStyle name="Salida 14 3 7 5" xfId="18981" xr:uid="{AF150E7A-6E57-4251-96D5-705130258917}"/>
    <cellStyle name="Salida 14 3 8" xfId="4255" xr:uid="{9E820AB9-2448-417C-8768-AF72EDC91387}"/>
    <cellStyle name="Salida 14 3 8 2" xfId="6892" xr:uid="{939E8CE9-1DE9-4D1A-A142-9E4D1EDE91BC}"/>
    <cellStyle name="Salida 14 3 8 2 2" xfId="13203" xr:uid="{A16E80C7-14A1-48B9-B808-0F99589863E7}"/>
    <cellStyle name="Salida 14 3 8 2 2 2" xfId="28311" xr:uid="{3B737DE4-B17E-4204-9672-48A3EE301671}"/>
    <cellStyle name="Salida 14 3 8 2 3" xfId="16867" xr:uid="{C4E8B80B-5EC1-4113-B132-6A88B77EF49E}"/>
    <cellStyle name="Salida 14 3 8 2 3 2" xfId="31975" xr:uid="{88B53A10-FD2A-4CC1-93C9-787DE557990D}"/>
    <cellStyle name="Salida 14 3 8 2 4" xfId="22000" xr:uid="{932D6DE7-57FE-4862-8271-585F05A20FD0}"/>
    <cellStyle name="Salida 14 3 8 3" xfId="10637" xr:uid="{927B34C0-15A3-4969-B5FA-F3534C27E813}"/>
    <cellStyle name="Salida 14 3 8 3 2" xfId="25745" xr:uid="{A16F41A4-2CEE-4DDF-A5CB-15A2E9B72C77}"/>
    <cellStyle name="Salida 14 3 8 4" xfId="7681" xr:uid="{79BB782A-1A84-4615-9554-5EB61E6A3B1B}"/>
    <cellStyle name="Salida 14 3 8 4 2" xfId="22789" xr:uid="{D29C5F6E-52A4-4503-A453-A1F74EDA7EA5}"/>
    <cellStyle name="Salida 14 3 8 5" xfId="19363" xr:uid="{A8BA0D9F-C5A7-412E-B2DB-B03F7CC07C3D}"/>
    <cellStyle name="Salida 14 3 9" xfId="4438" xr:uid="{B0BD9F7E-3F04-4761-B0B2-433EFF65F84D}"/>
    <cellStyle name="Salida 14 3 9 2" xfId="10820" xr:uid="{2BCB1519-8B7F-4B22-AFE2-BB59FEEACE9F}"/>
    <cellStyle name="Salida 14 3 9 2 2" xfId="25928" xr:uid="{ED0A41EA-1747-4615-9EA0-7240F4D584B4}"/>
    <cellStyle name="Salida 14 3 9 3" xfId="14727" xr:uid="{71D4333E-0F00-4BBB-9C0D-0FE993D1C5EA}"/>
    <cellStyle name="Salida 14 3 9 3 2" xfId="29835" xr:uid="{41826F45-E858-42C7-96AA-3CDC022B1BD6}"/>
    <cellStyle name="Salida 14 3 9 4" xfId="19546" xr:uid="{12803E20-FE58-4B47-B9BF-877037ED4FB1}"/>
    <cellStyle name="Salida 14 4" xfId="2123" xr:uid="{CB6D8DA3-DE19-41F8-B647-7B9867218338}"/>
    <cellStyle name="Salida 14 4 10" xfId="16011" xr:uid="{9BFC0018-8C57-4640-A1A9-88C09A6DD27E}"/>
    <cellStyle name="Salida 14 4 10 2" xfId="31119" xr:uid="{E6F7F8D0-A72F-4A70-B910-DCB3EB7F7A62}"/>
    <cellStyle name="Salida 14 4 11" xfId="15954" xr:uid="{AD551719-17AD-4D49-B3E1-9739D691701A}"/>
    <cellStyle name="Salida 14 4 11 2" xfId="31062" xr:uid="{9EF187A9-FD57-485F-BB6E-136C9BA8A94D}"/>
    <cellStyle name="Salida 14 4 12" xfId="17348" xr:uid="{F32F420F-3248-4C7C-93DB-B70EDABD1C56}"/>
    <cellStyle name="Salida 14 4 2" xfId="2613" xr:uid="{8C874B01-BA2D-463D-BB04-F65EFD9FAC2D}"/>
    <cellStyle name="Salida 14 4 2 2" xfId="5250" xr:uid="{0AFE6DB4-141F-45D4-AFF1-95F10416FA11}"/>
    <cellStyle name="Salida 14 4 2 2 2" xfId="11614" xr:uid="{C3B38E8A-645D-4A8F-A8B7-4D413600FFC0}"/>
    <cellStyle name="Salida 14 4 2 2 2 2" xfId="26722" xr:uid="{E4B91502-F7CD-419C-AA3E-AEA3CD59B194}"/>
    <cellStyle name="Salida 14 4 2 2 3" xfId="13404" xr:uid="{83D4D5F9-1DE6-409B-BEB8-8913E9F727A1}"/>
    <cellStyle name="Salida 14 4 2 2 3 2" xfId="28512" xr:uid="{F15CD133-986E-492B-8743-E67655F36913}"/>
    <cellStyle name="Salida 14 4 2 2 4" xfId="20358" xr:uid="{C287F5C9-2E82-4B5E-BB13-56CE6EB2E726}"/>
    <cellStyle name="Salida 14 4 2 3" xfId="9080" xr:uid="{69AE0C36-F48A-4592-B014-6B1CBD040A20}"/>
    <cellStyle name="Salida 14 4 2 3 2" xfId="24188" xr:uid="{69CD05ED-7267-40B1-AADA-159BB41098D2}"/>
    <cellStyle name="Salida 14 4 2 4" xfId="14372" xr:uid="{605070C2-E5E9-40CD-B28F-21CB8BCF7B0B}"/>
    <cellStyle name="Salida 14 4 2 4 2" xfId="29480" xr:uid="{CBFC23F8-71A8-4DA3-AA0D-5D1484637AFB}"/>
    <cellStyle name="Salida 14 4 2 5" xfId="11820" xr:uid="{D2BB26EA-8C72-4B0D-8E57-7C98BCB4BB1A}"/>
    <cellStyle name="Salida 14 4 2 5 2" xfId="26928" xr:uid="{C5835BD9-9CAC-41BB-A54E-0717EFCB71C7}"/>
    <cellStyle name="Salida 14 4 2 6" xfId="17721" xr:uid="{20FD76EA-BC1C-4A81-81B2-B47758616430}"/>
    <cellStyle name="Salida 14 4 3" xfId="2878" xr:uid="{BB60ED11-A4C4-42E1-9E35-2340D21F2730}"/>
    <cellStyle name="Salida 14 4 3 2" xfId="5515" xr:uid="{0CB6098F-455A-4159-92E0-EF09E4FF9199}"/>
    <cellStyle name="Salida 14 4 3 2 2" xfId="11826" xr:uid="{484AA80E-FC30-4009-845F-254C77025D55}"/>
    <cellStyle name="Salida 14 4 3 2 2 2" xfId="26934" xr:uid="{3BBB128D-43AC-4AB1-898F-0F4F90B30193}"/>
    <cellStyle name="Salida 14 4 3 2 3" xfId="16292" xr:uid="{19AFCB52-F6C2-43CB-812A-404F84C4ACB8}"/>
    <cellStyle name="Salida 14 4 3 2 3 2" xfId="31400" xr:uid="{D9B4F8AE-6A45-4A25-9ED7-1F9881FF90A1}"/>
    <cellStyle name="Salida 14 4 3 2 4" xfId="20623" xr:uid="{F5F78717-453D-4806-9756-EC8FAABF9C25}"/>
    <cellStyle name="Salida 14 4 3 3" xfId="9223" xr:uid="{9C0E27E7-2CE7-4BDE-9ADC-6A4E57DA7425}"/>
    <cellStyle name="Salida 14 4 3 3 2" xfId="24331" xr:uid="{CDD7FAC7-24FC-43DC-A3E1-48D44F06DC1B}"/>
    <cellStyle name="Salida 14 4 3 4" xfId="17986" xr:uid="{DA26FDEC-FE38-4D34-A5E1-925E04F8D023}"/>
    <cellStyle name="Salida 14 4 4" xfId="3181" xr:uid="{77A2A769-4037-4281-9C2E-444D082C82AE}"/>
    <cellStyle name="Salida 14 4 4 2" xfId="5818" xr:uid="{452A1E8A-AC04-499C-ADCF-1D0D5AE877DE}"/>
    <cellStyle name="Salida 14 4 4 2 2" xfId="12129" xr:uid="{0A6D05F5-57F9-4DEF-8ED1-219A4C3632EF}"/>
    <cellStyle name="Salida 14 4 4 2 2 2" xfId="27237" xr:uid="{4903BCCA-5FC3-4FB7-928F-9E19C54BF827}"/>
    <cellStyle name="Salida 14 4 4 2 3" xfId="14180" xr:uid="{513A2560-F74D-4F16-B488-D5557919054B}"/>
    <cellStyle name="Salida 14 4 4 2 3 2" xfId="29288" xr:uid="{946A89E1-6A48-4FCD-992B-75C796ED38A3}"/>
    <cellStyle name="Salida 14 4 4 2 4" xfId="20926" xr:uid="{FF9439F2-007C-4E60-ABD1-65ED11FD93A8}"/>
    <cellStyle name="Salida 14 4 4 3" xfId="9563" xr:uid="{B6FE90C8-591A-429D-8D49-812EC943A552}"/>
    <cellStyle name="Salida 14 4 4 3 2" xfId="24671" xr:uid="{63529DDD-E2EF-41A0-AF84-A948E7049EAB}"/>
    <cellStyle name="Salida 14 4 4 4" xfId="13623" xr:uid="{940775DB-8525-4CDA-887E-C2E8242F1F96}"/>
    <cellStyle name="Salida 14 4 4 4 2" xfId="28731" xr:uid="{396C954D-B5D7-4CDE-9AA8-585820E28F4E}"/>
    <cellStyle name="Salida 14 4 4 5" xfId="18289" xr:uid="{5D9378CB-4FD3-4F64-8D9F-A905100A8D79}"/>
    <cellStyle name="Salida 14 4 5" xfId="3507" xr:uid="{3A82B0BF-166F-45F7-9337-67AFA3A7DB11}"/>
    <cellStyle name="Salida 14 4 5 2" xfId="6144" xr:uid="{6041766F-E812-4526-9924-39CB57C938F5}"/>
    <cellStyle name="Salida 14 4 5 2 2" xfId="12455" xr:uid="{AB95A565-51F0-417D-95EF-C814660EC306}"/>
    <cellStyle name="Salida 14 4 5 2 2 2" xfId="27563" xr:uid="{5AAF5968-4D0C-433C-BA6F-0602375653A4}"/>
    <cellStyle name="Salida 14 4 5 2 3" xfId="7368" xr:uid="{E6B5CF3C-4BF5-48A6-BEF9-4A443C5E5FA1}"/>
    <cellStyle name="Salida 14 4 5 2 3 2" xfId="22476" xr:uid="{3F7AA822-81AB-41CB-8DAD-231CA9838C92}"/>
    <cellStyle name="Salida 14 4 5 2 4" xfId="21252" xr:uid="{9814C5FC-4766-42E7-A038-B3310EAC8B9E}"/>
    <cellStyle name="Salida 14 4 5 3" xfId="9889" xr:uid="{E8E83F33-5908-4436-B892-7D67830D5BE0}"/>
    <cellStyle name="Salida 14 4 5 3 2" xfId="24997" xr:uid="{96C2D2D4-9D21-4A0A-A1EB-2B767352067F}"/>
    <cellStyle name="Salida 14 4 5 4" xfId="14622" xr:uid="{69DD6759-D1D9-42A5-944C-0EC5068EAD78}"/>
    <cellStyle name="Salida 14 4 5 4 2" xfId="29730" xr:uid="{26CD9BF5-EEAE-46A3-9388-5874FF0660E0}"/>
    <cellStyle name="Salida 14 4 5 5" xfId="18615" xr:uid="{D5D198DD-9F09-4EF2-AAF6-4E7067F676B4}"/>
    <cellStyle name="Salida 14 4 6" xfId="3813" xr:uid="{E82933B9-0046-4672-80EC-52BCEB4C19B0}"/>
    <cellStyle name="Salida 14 4 6 2" xfId="6450" xr:uid="{3E2286F2-3EF5-4606-9193-BC5F4E80DFE8}"/>
    <cellStyle name="Salida 14 4 6 2 2" xfId="12761" xr:uid="{691F8D02-B39F-47DD-9673-97677409FF39}"/>
    <cellStyle name="Salida 14 4 6 2 2 2" xfId="27869" xr:uid="{8192EA18-AD2C-42E3-9654-4ADC115BC522}"/>
    <cellStyle name="Salida 14 4 6 2 3" xfId="7893" xr:uid="{B8B64F6C-CC74-4AD2-A085-ADCE8825632C}"/>
    <cellStyle name="Salida 14 4 6 2 3 2" xfId="23001" xr:uid="{1733BC08-BB80-4CAB-ADC2-EA0CCF74902C}"/>
    <cellStyle name="Salida 14 4 6 2 4" xfId="21558" xr:uid="{4435A558-AF17-4983-9061-27D5D16A678B}"/>
    <cellStyle name="Salida 14 4 6 3" xfId="10195" xr:uid="{8C694E06-F2DE-4F08-9272-A957B9282508}"/>
    <cellStyle name="Salida 14 4 6 3 2" xfId="25303" xr:uid="{E91360FD-66AD-440A-B26E-6558261061F4}"/>
    <cellStyle name="Salida 14 4 6 4" xfId="16484" xr:uid="{62806E94-0DD5-45E3-864B-D41304F1C028}"/>
    <cellStyle name="Salida 14 4 6 4 2" xfId="31592" xr:uid="{9A574E13-A01F-43D9-A83C-DE44BD55A80B}"/>
    <cellStyle name="Salida 14 4 6 5" xfId="18921" xr:uid="{F78ABF0C-21B5-431A-8EB7-08B7D8067792}"/>
    <cellStyle name="Salida 14 4 7" xfId="4195" xr:uid="{62FDA40D-D497-4877-A26E-C5AF07E10BCE}"/>
    <cellStyle name="Salida 14 4 7 2" xfId="6832" xr:uid="{46953BB0-ADC9-42F8-ADFF-8022D9B2A535}"/>
    <cellStyle name="Salida 14 4 7 2 2" xfId="13143" xr:uid="{52CE680E-D7AB-4343-A6F8-65D2C4243EFA}"/>
    <cellStyle name="Salida 14 4 7 2 2 2" xfId="28251" xr:uid="{3E916F1B-DCCD-4BB0-84AD-0D538CA695B8}"/>
    <cellStyle name="Salida 14 4 7 2 3" xfId="16812" xr:uid="{AE269DDA-8227-40C7-9472-AA896B9D1B45}"/>
    <cellStyle name="Salida 14 4 7 2 3 2" xfId="31920" xr:uid="{1441BB10-9C21-42A1-B65E-7B0572C0E8E5}"/>
    <cellStyle name="Salida 14 4 7 2 4" xfId="21940" xr:uid="{86AE86F6-7AE6-4C8B-80F3-9385EA7BF6AC}"/>
    <cellStyle name="Salida 14 4 7 3" xfId="10577" xr:uid="{D643D2D0-805A-4A34-86D0-194B5AFAEFC2}"/>
    <cellStyle name="Salida 14 4 7 3 2" xfId="25685" xr:uid="{0AAB258B-26F2-4974-83FE-602DD2D0D0DD}"/>
    <cellStyle name="Salida 14 4 7 4" xfId="14707" xr:uid="{B51F3C51-B792-4CE0-8633-CC3E8C60CE1B}"/>
    <cellStyle name="Salida 14 4 7 4 2" xfId="29815" xr:uid="{897460FD-31D7-4CE9-ADD9-E64A231D61EC}"/>
    <cellStyle name="Salida 14 4 7 5" xfId="19303" xr:uid="{08F9F031-6D9A-4F82-8586-5CC23E9AF2BF}"/>
    <cellStyle name="Salida 14 4 8" xfId="4760" xr:uid="{D41680F1-5F33-4292-B20D-9683AA51E1F0}"/>
    <cellStyle name="Salida 14 4 8 2" xfId="11142" xr:uid="{FD2D1941-E5CD-415B-9377-4B21305FE862}"/>
    <cellStyle name="Salida 14 4 8 2 2" xfId="26250" xr:uid="{57C12EAF-CE77-4AB5-8C43-23F197254C4D}"/>
    <cellStyle name="Salida 14 4 8 3" xfId="14546" xr:uid="{87C27D0E-59FB-4796-9FA4-205912B3A994}"/>
    <cellStyle name="Salida 14 4 8 3 2" xfId="29654" xr:uid="{8604B2DA-D65D-46DD-AC48-10AE7CF8A1C7}"/>
    <cellStyle name="Salida 14 4 8 4" xfId="19868" xr:uid="{E77F65E4-F9E0-445F-9D0C-AA99C160F41C}"/>
    <cellStyle name="Salida 14 4 9" xfId="8621" xr:uid="{E0D8B785-9D0F-4874-9AAC-26E51A8F4729}"/>
    <cellStyle name="Salida 14 4 9 2" xfId="23729" xr:uid="{30B767AD-1A21-40D8-88D9-7D07CC4C1EAA}"/>
    <cellStyle name="Salida 14 5" xfId="2001" xr:uid="{3EF52D3C-DFEE-4183-8464-B4D009582260}"/>
    <cellStyle name="Salida 14 5 10" xfId="7372" xr:uid="{0A2AC4C0-5D4C-4955-A245-D10749E7B079}"/>
    <cellStyle name="Salida 14 5 10 2" xfId="22480" xr:uid="{9D09B480-422F-47C7-9937-DCC40529DFEF}"/>
    <cellStyle name="Salida 14 5 11" xfId="17226" xr:uid="{89C2B0A6-266E-4436-8144-E573FCCAA727}"/>
    <cellStyle name="Salida 14 5 2" xfId="2763" xr:uid="{D1918611-028D-401B-9FDF-D4D8CEC91E6E}"/>
    <cellStyle name="Salida 14 5 2 2" xfId="5400" xr:uid="{7F411402-34A9-47EE-AEA7-CB25A54738E4}"/>
    <cellStyle name="Salida 14 5 2 2 2" xfId="11749" xr:uid="{578DB225-F789-479E-B76B-D9B6357AD305}"/>
    <cellStyle name="Salida 14 5 2 2 2 2" xfId="26857" xr:uid="{21BD7525-ADB3-4FB0-906A-A4522EAB13EB}"/>
    <cellStyle name="Salida 14 5 2 2 3" xfId="9259" xr:uid="{854A11C9-AB28-47A6-8FD0-165D4AC43579}"/>
    <cellStyle name="Salida 14 5 2 2 3 2" xfId="24367" xr:uid="{46066723-45EC-4BFB-A0C2-6377991525BA}"/>
    <cellStyle name="Salida 14 5 2 2 4" xfId="20508" xr:uid="{5099106B-87F7-45A1-93AC-D1B302DA4647}"/>
    <cellStyle name="Salida 14 5 2 3" xfId="7192" xr:uid="{9969EB95-DC84-4B58-99CC-B81542E3703A}"/>
    <cellStyle name="Salida 14 5 2 3 2" xfId="22300" xr:uid="{C6EAE027-00A6-4DF9-A98A-5D529C496A55}"/>
    <cellStyle name="Salida 14 5 2 4" xfId="17871" xr:uid="{2C6EDBAF-261A-47C9-B736-BA582DD892CD}"/>
    <cellStyle name="Salida 14 5 3" xfId="3066" xr:uid="{C8934563-451F-4382-B92F-942926367BF4}"/>
    <cellStyle name="Salida 14 5 3 2" xfId="5703" xr:uid="{6F8AD47A-CE25-414F-B747-59EBEF428965}"/>
    <cellStyle name="Salida 14 5 3 2 2" xfId="12014" xr:uid="{456AEBE4-09A9-4313-A117-4E8D122B760A}"/>
    <cellStyle name="Salida 14 5 3 2 2 2" xfId="27122" xr:uid="{75D814C9-0DDE-4CEE-B39B-F290F1BBBC59}"/>
    <cellStyle name="Salida 14 5 3 2 3" xfId="15646" xr:uid="{2A2D8017-6AFC-42B5-8369-35766C0CDD5B}"/>
    <cellStyle name="Salida 14 5 3 2 3 2" xfId="30754" xr:uid="{4818CBDE-C32E-42E3-8F82-D87960396589}"/>
    <cellStyle name="Salida 14 5 3 2 4" xfId="20811" xr:uid="{7842D932-14AD-4C9D-8A7D-F375DA6DE83F}"/>
    <cellStyle name="Salida 14 5 3 3" xfId="9448" xr:uid="{14076963-5A37-4101-A995-F7B76082BF42}"/>
    <cellStyle name="Salida 14 5 3 3 2" xfId="24556" xr:uid="{5B1FF98B-FC50-4BFF-AB13-8BBD79041328}"/>
    <cellStyle name="Salida 14 5 3 4" xfId="15058" xr:uid="{F602AC9A-A866-440D-9958-3B30184F6AB0}"/>
    <cellStyle name="Salida 14 5 3 4 2" xfId="30166" xr:uid="{DF7DD4D9-AB7A-495A-B51C-3ED91C5E7708}"/>
    <cellStyle name="Salida 14 5 3 5" xfId="18174" xr:uid="{3454553C-E235-42A9-98F8-524A78513AC0}"/>
    <cellStyle name="Salida 14 5 4" xfId="3392" xr:uid="{D6BC4566-7A77-487D-9D15-C0F9B78FEC20}"/>
    <cellStyle name="Salida 14 5 4 2" xfId="6029" xr:uid="{8FA25C15-C92D-437B-866A-A93FB5470342}"/>
    <cellStyle name="Salida 14 5 4 2 2" xfId="12340" xr:uid="{C7757077-F357-4BA1-8006-51553A236002}"/>
    <cellStyle name="Salida 14 5 4 2 2 2" xfId="27448" xr:uid="{25412889-D650-4010-AE50-0DD0C3FB17BC}"/>
    <cellStyle name="Salida 14 5 4 2 3" xfId="14523" xr:uid="{7B65E7A4-826A-42A6-BAC6-EAEA871663D9}"/>
    <cellStyle name="Salida 14 5 4 2 3 2" xfId="29631" xr:uid="{75306A04-C9E1-4104-9225-C8088B22F27C}"/>
    <cellStyle name="Salida 14 5 4 2 4" xfId="21137" xr:uid="{23038E33-E42F-4D36-98D0-7FDB37226A12}"/>
    <cellStyle name="Salida 14 5 4 3" xfId="9774" xr:uid="{0A9DC14F-9F38-4100-803A-95C56BBC8599}"/>
    <cellStyle name="Salida 14 5 4 3 2" xfId="24882" xr:uid="{CC687B22-C1B3-45F2-A7F2-FA9A22E8E760}"/>
    <cellStyle name="Salida 14 5 4 4" xfId="15549" xr:uid="{8D97396C-B8A2-412C-A095-76615C386D7A}"/>
    <cellStyle name="Salida 14 5 4 4 2" xfId="30657" xr:uid="{79C7F1A8-AB04-4773-8422-80A519350C63}"/>
    <cellStyle name="Salida 14 5 4 5" xfId="18500" xr:uid="{2CBC8A0E-8379-4F77-9F22-8C195E91F573}"/>
    <cellStyle name="Salida 14 5 5" xfId="3698" xr:uid="{462AF7F0-D91A-42BE-86AB-3D46C47231A7}"/>
    <cellStyle name="Salida 14 5 5 2" xfId="6335" xr:uid="{9404A04A-3CAD-43E2-A3D3-F23D0A4ABBC6}"/>
    <cellStyle name="Salida 14 5 5 2 2" xfId="12646" xr:uid="{1B44E60A-4D0E-4FC7-83D9-AE999B6498EF}"/>
    <cellStyle name="Salida 14 5 5 2 2 2" xfId="27754" xr:uid="{B8AD35F6-3B2F-4815-A14E-EB93A513F285}"/>
    <cellStyle name="Salida 14 5 5 2 3" xfId="14740" xr:uid="{37FC3CFB-FD8D-4E8B-B950-99D18B6BEA59}"/>
    <cellStyle name="Salida 14 5 5 2 3 2" xfId="29848" xr:uid="{3F6F6A6B-E581-430E-8130-C6FB43118ED9}"/>
    <cellStyle name="Salida 14 5 5 2 4" xfId="21443" xr:uid="{24D56005-44B7-4469-B034-C98E6B34A2C0}"/>
    <cellStyle name="Salida 14 5 5 3" xfId="10080" xr:uid="{6B781DD8-D4F3-462B-9058-456AB3A6722A}"/>
    <cellStyle name="Salida 14 5 5 3 2" xfId="25188" xr:uid="{B84DC62C-232A-485B-8FD4-43E791363820}"/>
    <cellStyle name="Salida 14 5 5 4" xfId="14493" xr:uid="{B492D0A7-DC66-4EB6-8EA7-942AD7FF8F04}"/>
    <cellStyle name="Salida 14 5 5 4 2" xfId="29601" xr:uid="{0630ED0B-1EC3-4C20-A844-3EA961A565F8}"/>
    <cellStyle name="Salida 14 5 5 5" xfId="18806" xr:uid="{B5938AE5-18E6-447F-A38D-B69B49F08FB4}"/>
    <cellStyle name="Salida 14 5 6" xfId="4073" xr:uid="{234CC352-52D6-4200-B8D1-745A2AA96A2C}"/>
    <cellStyle name="Salida 14 5 6 2" xfId="6710" xr:uid="{B7E18AAE-E4EB-4A55-A636-AD3E08B959BD}"/>
    <cellStyle name="Salida 14 5 6 2 2" xfId="13021" xr:uid="{C7B06247-B7BE-4B98-8D1C-142BF6F69A80}"/>
    <cellStyle name="Salida 14 5 6 2 2 2" xfId="28129" xr:uid="{48C62E84-C553-4DB3-8598-890C1AEB6E6D}"/>
    <cellStyle name="Salida 14 5 6 2 3" xfId="16697" xr:uid="{D58A4FD2-72D7-4A7E-BCFE-D1E3C9587237}"/>
    <cellStyle name="Salida 14 5 6 2 3 2" xfId="31805" xr:uid="{A716CBE3-D891-49E7-B459-FFAA9D82E987}"/>
    <cellStyle name="Salida 14 5 6 2 4" xfId="21818" xr:uid="{13962C49-01F7-404B-AED4-34FC0BEE0DCD}"/>
    <cellStyle name="Salida 14 5 6 3" xfId="10455" xr:uid="{E76CAD7A-7E3D-47D7-8497-AA7866C45CEB}"/>
    <cellStyle name="Salida 14 5 6 3 2" xfId="25563" xr:uid="{CA6CEB74-4ECE-4FC3-AC75-B80B5D51B546}"/>
    <cellStyle name="Salida 14 5 6 4" xfId="16183" xr:uid="{958BCE11-0B2E-4841-988E-142D9F8DCD26}"/>
    <cellStyle name="Salida 14 5 6 4 2" xfId="31291" xr:uid="{5606AA0E-3EF6-4503-B371-D4E0C3C5DA8B}"/>
    <cellStyle name="Salida 14 5 6 5" xfId="19181" xr:uid="{8DA2D899-35D5-4660-A2A3-1650B32F2412}"/>
    <cellStyle name="Salida 14 5 7" xfId="4638" xr:uid="{A5F52219-201F-4154-9BDF-AAA3701DE212}"/>
    <cellStyle name="Salida 14 5 7 2" xfId="11020" xr:uid="{4B090B6F-AEA7-471A-9566-01D4F24A75F3}"/>
    <cellStyle name="Salida 14 5 7 2 2" xfId="26128" xr:uid="{7135471F-937C-43DD-B881-C6567F3A097E}"/>
    <cellStyle name="Salida 14 5 7 3" xfId="15270" xr:uid="{AB673515-2555-4180-A8E6-879A3D528EB7}"/>
    <cellStyle name="Salida 14 5 7 3 2" xfId="30378" xr:uid="{957A7DCF-1913-4C26-83BB-96457879EE04}"/>
    <cellStyle name="Salida 14 5 7 4" xfId="19746" xr:uid="{E141FD7A-BA10-4025-AD27-90465F62D67A}"/>
    <cellStyle name="Salida 14 5 8" xfId="8499" xr:uid="{975A03DF-AF1E-43ED-8D3F-73B8322B1317}"/>
    <cellStyle name="Salida 14 5 8 2" xfId="23607" xr:uid="{C7D36374-F83A-48D2-9162-29526917ACE4}"/>
    <cellStyle name="Salida 14 5 9" xfId="14233" xr:uid="{B33717B1-6B79-4217-A09D-BBF18E46B787}"/>
    <cellStyle name="Salida 14 5 9 2" xfId="29341" xr:uid="{353862EE-2367-4F5D-8B4B-6A702448BF95}"/>
    <cellStyle name="Salida 15" xfId="1507" xr:uid="{00000000-0005-0000-0000-0000E7050000}"/>
    <cellStyle name="Salida 15 2" xfId="1933" xr:uid="{41F87008-1A30-4F58-9F52-257FE5F8D48A}"/>
    <cellStyle name="Salida 15 2 10" xfId="8434" xr:uid="{85E2A73B-C600-4BBD-AA15-5A466F152B30}"/>
    <cellStyle name="Salida 15 2 10 2" xfId="23542" xr:uid="{AC75BFE0-BD6F-4689-B9B5-BE16234F1F47}"/>
    <cellStyle name="Salida 15 2 11" xfId="9243" xr:uid="{896C41BC-2406-4A03-863E-D9AADDB625A4}"/>
    <cellStyle name="Salida 15 2 11 2" xfId="24351" xr:uid="{CE945124-9987-4FDB-93B9-B7898F1C64EB}"/>
    <cellStyle name="Salida 15 2 12" xfId="14673" xr:uid="{EA9F0C40-E1D9-44F3-BCE1-67432DE00FFC}"/>
    <cellStyle name="Salida 15 2 12 2" xfId="29781" xr:uid="{B4B4A675-86D8-45A4-AAFB-7DCB9CE0F22B}"/>
    <cellStyle name="Salida 15 2 13" xfId="17158" xr:uid="{A5320283-8FF0-4A37-9C39-443B7147B55B}"/>
    <cellStyle name="Salida 15 2 2" xfId="2493" xr:uid="{11589F95-9F65-4900-8348-4C50FC416491}"/>
    <cellStyle name="Salida 15 2 2 2" xfId="5130" xr:uid="{0FF1A492-E169-47D0-8B75-8D522A41068F}"/>
    <cellStyle name="Salida 15 2 2 2 2" xfId="11494" xr:uid="{413865F8-1588-49FB-B494-A2D261C819A3}"/>
    <cellStyle name="Salida 15 2 2 2 2 2" xfId="26602" xr:uid="{E663C2F2-6699-4EA7-9C1C-2E5163FFED4F}"/>
    <cellStyle name="Salida 15 2 2 2 3" xfId="7798" xr:uid="{D3E95989-22A1-4EF2-BFD5-44EADA0155AB}"/>
    <cellStyle name="Salida 15 2 2 2 3 2" xfId="22906" xr:uid="{122779B0-845A-48A1-916D-A0BFCD62488E}"/>
    <cellStyle name="Salida 15 2 2 2 4" xfId="20238" xr:uid="{326F4ECD-8C7E-4C42-9931-97AA850716BE}"/>
    <cellStyle name="Salida 15 2 2 3" xfId="8960" xr:uid="{B2942888-84AD-4DDA-BD01-80CDD7CF4A92}"/>
    <cellStyle name="Salida 15 2 2 3 2" xfId="24068" xr:uid="{04E9742E-6A20-49F6-870E-723AC2040FD9}"/>
    <cellStyle name="Salida 15 2 3" xfId="2709" xr:uid="{508BEB22-5D5F-40E0-86E5-50CFD732DEFA}"/>
    <cellStyle name="Salida 15 2 3 2" xfId="5346" xr:uid="{FFE4923A-EB60-4BB7-9FA1-46671BB3D20A}"/>
    <cellStyle name="Salida 15 2 3 2 2" xfId="11695" xr:uid="{C5DF343C-233D-4AE8-A574-4B96D5003FDA}"/>
    <cellStyle name="Salida 15 2 3 2 2 2" xfId="26803" xr:uid="{5CB5465F-E722-429E-8A89-5669578C6070}"/>
    <cellStyle name="Salida 15 2 3 2 3" xfId="7556" xr:uid="{B321E27D-CB2C-48CC-87EB-0BB3D3CEA1DB}"/>
    <cellStyle name="Salida 15 2 3 2 3 2" xfId="22664" xr:uid="{202C464A-1832-4EC2-A328-884BDEF0A7F9}"/>
    <cellStyle name="Salida 15 2 3 2 4" xfId="20454" xr:uid="{5081A843-D0D2-4DF3-90BD-9DD610DB4275}"/>
    <cellStyle name="Salida 15 2 3 3" xfId="15805" xr:uid="{1DFC5A81-BA02-4B58-A948-68E197D067A2}"/>
    <cellStyle name="Salida 15 2 3 3 2" xfId="30913" xr:uid="{8C59756D-5A6B-4C09-8F76-187DF0B82267}"/>
    <cellStyle name="Salida 15 2 3 4" xfId="17817" xr:uid="{7B4AA9D5-77D1-4FD1-BE53-646059C1F7B1}"/>
    <cellStyle name="Salida 15 2 4" xfId="3012" xr:uid="{0A803EF0-84FE-430B-9164-5FF8D04B2845}"/>
    <cellStyle name="Salida 15 2 4 2" xfId="5649" xr:uid="{AB99AD8F-EAD8-4F95-A17C-7A47F47DEBD1}"/>
    <cellStyle name="Salida 15 2 4 2 2" xfId="11960" xr:uid="{3C06AD6F-25B1-42C0-A234-6C98D876522C}"/>
    <cellStyle name="Salida 15 2 4 2 2 2" xfId="27068" xr:uid="{F8B8D151-B611-49A4-9C6D-2287F01A75B9}"/>
    <cellStyle name="Salida 15 2 4 2 3" xfId="13366" xr:uid="{8D24BAED-F245-4B36-9A5F-0F59DCBC22C2}"/>
    <cellStyle name="Salida 15 2 4 2 3 2" xfId="28474" xr:uid="{6CE1BD39-8C33-4D65-A9AA-3A07B3C96A3A}"/>
    <cellStyle name="Salida 15 2 4 2 4" xfId="20757" xr:uid="{3576FBF1-DE4C-401C-A26E-0D9976A2FBCB}"/>
    <cellStyle name="Salida 15 2 4 3" xfId="9394" xr:uid="{70B9F8D3-3173-447D-94DC-7B23F80416A5}"/>
    <cellStyle name="Salida 15 2 4 3 2" xfId="24502" xr:uid="{DEE14BD2-DE1D-4ACB-AB37-695A4C300388}"/>
    <cellStyle name="Salida 15 2 4 4" xfId="13492" xr:uid="{EDBA0F32-1201-47BF-832B-848E6D12BA06}"/>
    <cellStyle name="Salida 15 2 4 4 2" xfId="28600" xr:uid="{9120B1F1-4110-4FBB-B6D7-22BA95BC225F}"/>
    <cellStyle name="Salida 15 2 4 5" xfId="18120" xr:uid="{2722AECC-299E-4EAE-81A2-82B9D15FE293}"/>
    <cellStyle name="Salida 15 2 5" xfId="3338" xr:uid="{372ECE8B-47A4-4D3F-96A3-A5C0CD6EA462}"/>
    <cellStyle name="Salida 15 2 5 2" xfId="5975" xr:uid="{1B9AC13C-C45D-4FB1-9750-D66EB5CD7693}"/>
    <cellStyle name="Salida 15 2 5 2 2" xfId="12286" xr:uid="{0A4E1F4B-0262-425F-90E8-A9CE14A96CE8}"/>
    <cellStyle name="Salida 15 2 5 2 2 2" xfId="27394" xr:uid="{277F9D57-6FA6-4655-9878-012306A93F71}"/>
    <cellStyle name="Salida 15 2 5 2 3" xfId="15591" xr:uid="{A1182465-52D9-4A55-AEBA-2F6D80EC1858}"/>
    <cellStyle name="Salida 15 2 5 2 3 2" xfId="30699" xr:uid="{D3FC7351-8B9C-43E4-B070-6BB5AAEF103D}"/>
    <cellStyle name="Salida 15 2 5 2 4" xfId="21083" xr:uid="{6DE80161-ACE1-4E5A-B978-72E8317DE67D}"/>
    <cellStyle name="Salida 15 2 5 3" xfId="9720" xr:uid="{793FECCB-D018-451E-AD8B-9ABC9FAC07A2}"/>
    <cellStyle name="Salida 15 2 5 3 2" xfId="24828" xr:uid="{539E984C-DC9B-413F-8881-A25FD3B4D6FF}"/>
    <cellStyle name="Salida 15 2 5 4" xfId="14887" xr:uid="{E005E158-F50D-4A91-BAE5-C917E7BDDC6A}"/>
    <cellStyle name="Salida 15 2 5 4 2" xfId="29995" xr:uid="{E00305BF-FB3C-4E97-88D6-6379F55C5601}"/>
    <cellStyle name="Salida 15 2 5 5" xfId="18446" xr:uid="{776109B6-81FE-4F12-A6CA-1D568C2F927B}"/>
    <cellStyle name="Salida 15 2 6" xfId="3644" xr:uid="{F29F8542-1E16-4595-BCD4-23D1AC4DD6C6}"/>
    <cellStyle name="Salida 15 2 6 2" xfId="6281" xr:uid="{0AD1AC38-732E-499D-9CBB-A95EE6E7E6C5}"/>
    <cellStyle name="Salida 15 2 6 2 2" xfId="12592" xr:uid="{1C2F7C03-DB9C-47ED-8FA3-27C105721619}"/>
    <cellStyle name="Salida 15 2 6 2 2 2" xfId="27700" xr:uid="{D2346524-CA2F-49D3-87D4-215890871C54}"/>
    <cellStyle name="Salida 15 2 6 2 3" xfId="16518" xr:uid="{3DE660CA-E596-412F-8B00-AF34C3CABC3A}"/>
    <cellStyle name="Salida 15 2 6 2 3 2" xfId="31626" xr:uid="{DB7E248B-4367-4DC3-BE9D-03CBB4386961}"/>
    <cellStyle name="Salida 15 2 6 2 4" xfId="21389" xr:uid="{2CCD4127-E5ED-403E-943E-EC2946B6BA24}"/>
    <cellStyle name="Salida 15 2 6 3" xfId="10026" xr:uid="{CE5B4F99-00C2-4591-A0A4-D11CEA15F61C}"/>
    <cellStyle name="Salida 15 2 6 3 2" xfId="25134" xr:uid="{8BF13F54-7CB5-42DC-836E-1CCF825C1D2F}"/>
    <cellStyle name="Salida 15 2 6 4" xfId="15374" xr:uid="{DC445644-19AA-4882-B5B7-86AA835A61EA}"/>
    <cellStyle name="Salida 15 2 6 4 2" xfId="30482" xr:uid="{A4F9B33B-CA30-40E9-90C6-A8E260293038}"/>
    <cellStyle name="Salida 15 2 6 5" xfId="18752" xr:uid="{4FBBB8FD-C04F-437F-8575-5850E3120CA7}"/>
    <cellStyle name="Salida 15 2 7" xfId="4005" xr:uid="{00D0D438-C1AB-42D9-BEAE-B71FC36A3115}"/>
    <cellStyle name="Salida 15 2 7 2" xfId="6642" xr:uid="{3E35D859-4908-46EA-AFF1-58C554103E95}"/>
    <cellStyle name="Salida 15 2 7 2 2" xfId="12953" xr:uid="{7832E61E-19E2-44FE-AD87-A271DB6F88FD}"/>
    <cellStyle name="Salida 15 2 7 2 2 2" xfId="28061" xr:uid="{08CC6671-EAF4-4818-9D5E-32C49888C9AF}"/>
    <cellStyle name="Salida 15 2 7 2 3" xfId="16643" xr:uid="{D4F86D37-54F4-41F7-8D6D-6B8974F401F8}"/>
    <cellStyle name="Salida 15 2 7 2 3 2" xfId="31751" xr:uid="{EB28B6BA-8109-443F-A375-BB33502C599E}"/>
    <cellStyle name="Salida 15 2 7 2 4" xfId="21750" xr:uid="{B0BABA7D-DF01-4219-ACDD-4D23399B36EA}"/>
    <cellStyle name="Salida 15 2 7 3" xfId="10387" xr:uid="{64B55AD0-D2E0-44DB-9F32-038E10C5E5A6}"/>
    <cellStyle name="Salida 15 2 7 3 2" xfId="25495" xr:uid="{AD9EF72B-A61F-46B7-A505-563543305E49}"/>
    <cellStyle name="Salida 15 2 7 4" xfId="13904" xr:uid="{B1966ABE-3EF6-4B30-901F-73E01A6785FA}"/>
    <cellStyle name="Salida 15 2 7 4 2" xfId="29012" xr:uid="{7666234E-CD03-4A65-A2A2-63C12324CC05}"/>
    <cellStyle name="Salida 15 2 7 5" xfId="19113" xr:uid="{B5416C9A-644E-4DD3-A0EB-075A9B9CF6C6}"/>
    <cellStyle name="Salida 15 2 8" xfId="4318" xr:uid="{3128E68B-269B-40B2-8DB5-1B6E8249900B}"/>
    <cellStyle name="Salida 15 2 8 2" xfId="6955" xr:uid="{89583736-F301-4CE7-922E-7861EA8C3164}"/>
    <cellStyle name="Salida 15 2 8 2 2" xfId="13266" xr:uid="{60248991-4BDB-454B-905B-D5EBC69EB137}"/>
    <cellStyle name="Salida 15 2 8 2 2 2" xfId="28374" xr:uid="{257B9352-2702-41EA-80A8-C33B0AC1A054}"/>
    <cellStyle name="Salida 15 2 8 2 3" xfId="16930" xr:uid="{278208F5-DF0A-4E59-9657-683BFE39E3C1}"/>
    <cellStyle name="Salida 15 2 8 2 3 2" xfId="32038" xr:uid="{476CFAED-4726-4FB7-97C4-90F95E0D59C8}"/>
    <cellStyle name="Salida 15 2 8 2 4" xfId="22063" xr:uid="{1002D09D-BB5A-490B-A308-86B7422536FB}"/>
    <cellStyle name="Salida 15 2 8 3" xfId="10700" xr:uid="{72E7BB30-B6E6-47B8-A0B4-C731C568B11A}"/>
    <cellStyle name="Salida 15 2 8 3 2" xfId="25808" xr:uid="{C54730EF-6AB0-4633-B64F-F6D9A70709CB}"/>
    <cellStyle name="Salida 15 2 8 4" xfId="14683" xr:uid="{77D5B369-C435-4220-A7FB-2711F7F82BD4}"/>
    <cellStyle name="Salida 15 2 8 4 2" xfId="29791" xr:uid="{D766D0E7-DCC8-4263-BC78-0391B4B61051}"/>
    <cellStyle name="Salida 15 2 8 5" xfId="19426" xr:uid="{A68948DB-E210-46DE-AFF3-75D1EC494A2C}"/>
    <cellStyle name="Salida 15 2 9" xfId="4570" xr:uid="{D6FA2144-0CDC-42CE-8BDF-D274ACD3270A}"/>
    <cellStyle name="Salida 15 2 9 2" xfId="10952" xr:uid="{D9D765F7-29FA-45E0-BC4A-98A0903EC798}"/>
    <cellStyle name="Salida 15 2 9 2 2" xfId="26060" xr:uid="{C09D5624-233D-4882-A668-E091C8C823F3}"/>
    <cellStyle name="Salida 15 2 9 3" xfId="15839" xr:uid="{30FB3D45-0095-49EE-88D9-38FD52826A61}"/>
    <cellStyle name="Salida 15 2 9 3 2" xfId="30947" xr:uid="{62219C93-4B2A-484C-B029-94B62247C816}"/>
    <cellStyle name="Salida 15 2 9 4" xfId="19678" xr:uid="{C9A74E13-A0C5-4265-8E41-D7ED806F8C4D}"/>
    <cellStyle name="Salida 15 3" xfId="1800" xr:uid="{0E9713C8-9F87-4216-965E-E58674784376}"/>
    <cellStyle name="Salida 15 3 10" xfId="8301" xr:uid="{C397F204-8920-4F52-9BDC-63885E0B3F9E}"/>
    <cellStyle name="Salida 15 3 10 2" xfId="23409" xr:uid="{03425F7B-D4CC-45F7-8EB5-240607B8E247}"/>
    <cellStyle name="Salida 15 3 11" xfId="16110" xr:uid="{EFD1B2F1-5441-4EE2-816A-2FE5913453EA}"/>
    <cellStyle name="Salida 15 3 11 2" xfId="31218" xr:uid="{586F9BC9-3FF8-4689-A826-D6461B9EDD10}"/>
    <cellStyle name="Salida 15 3 12" xfId="13565" xr:uid="{AD31F598-A334-4CEF-B9A8-E95574C61C3D}"/>
    <cellStyle name="Salida 15 3 12 2" xfId="28673" xr:uid="{1506292D-74FE-4E8B-982B-13F098D4A0EC}"/>
    <cellStyle name="Salida 15 3 13" xfId="17025" xr:uid="{D0AA67B1-23E3-47BA-BF2D-BABCC704266F}"/>
    <cellStyle name="Salida 15 3 2" xfId="2360" xr:uid="{0C0B6CD4-DDF5-402D-A866-530276AEC60A}"/>
    <cellStyle name="Salida 15 3 2 2" xfId="4997" xr:uid="{07CE8A1D-6569-4735-A335-E3D253EDADD1}"/>
    <cellStyle name="Salida 15 3 2 2 2" xfId="11361" xr:uid="{4EF9FF99-382A-44B8-9144-E56C2032CD11}"/>
    <cellStyle name="Salida 15 3 2 2 2 2" xfId="26469" xr:uid="{9A84CEB2-E781-434A-97EE-C2C233F665DC}"/>
    <cellStyle name="Salida 15 3 2 2 3" xfId="16014" xr:uid="{D0C12C31-439D-4C87-81C5-5D83FD3B4AE2}"/>
    <cellStyle name="Salida 15 3 2 2 3 2" xfId="31122" xr:uid="{78C2A85A-97BF-4ABF-A5DF-0763C3FE2214}"/>
    <cellStyle name="Salida 15 3 2 2 4" xfId="20105" xr:uid="{E35F1276-552D-45A2-9008-9477F293B24C}"/>
    <cellStyle name="Salida 15 3 2 3" xfId="8827" xr:uid="{8747AD4D-DBF8-48CB-BEE1-06CC9E47CAD3}"/>
    <cellStyle name="Salida 15 3 2 3 2" xfId="23935" xr:uid="{0E068F47-B60D-483E-960E-A1BA47E1E82A}"/>
    <cellStyle name="Salida 15 3 3" xfId="2259" xr:uid="{6D9A78AD-5C52-4B66-A156-E6B563AD590B}"/>
    <cellStyle name="Salida 15 3 3 2" xfId="4896" xr:uid="{6A09343D-F341-4E34-A4B4-384247D4E7E6}"/>
    <cellStyle name="Salida 15 3 3 2 2" xfId="11260" xr:uid="{20B9F5AD-546C-4501-9181-F2159B1B7A4E}"/>
    <cellStyle name="Salida 15 3 3 2 2 2" xfId="26368" xr:uid="{AAF9609E-5AD1-4575-8CD8-3F28FF92FACB}"/>
    <cellStyle name="Salida 15 3 3 2 3" xfId="16297" xr:uid="{ACF7139E-06A0-4F65-B615-BEA8161C569B}"/>
    <cellStyle name="Salida 15 3 3 2 3 2" xfId="31405" xr:uid="{51F8A7FE-32FB-4403-BFF4-9C6059F01AA6}"/>
    <cellStyle name="Salida 15 3 3 2 4" xfId="20004" xr:uid="{D97144E4-FEB9-4F83-B4F4-A1AFE6508D7F}"/>
    <cellStyle name="Salida 15 3 3 3" xfId="16249" xr:uid="{549AFEDE-C429-4639-8097-A2C0F81BE774}"/>
    <cellStyle name="Salida 15 3 3 3 2" xfId="31357" xr:uid="{F0F1BCE8-C46B-43E7-9A55-E4A561754E31}"/>
    <cellStyle name="Salida 15 3 3 4" xfId="17484" xr:uid="{08F11AEF-2956-40D2-B635-B85DE4097FEA}"/>
    <cellStyle name="Salida 15 3 4" xfId="2336" xr:uid="{DE936CA8-7BA7-4547-8462-61AAB76FCF32}"/>
    <cellStyle name="Salida 15 3 4 2" xfId="4973" xr:uid="{0190E9EF-A4AE-400F-94B4-47DCC4F90352}"/>
    <cellStyle name="Salida 15 3 4 2 2" xfId="11337" xr:uid="{91F0059A-F77D-482D-AC0C-1C9300887CD5}"/>
    <cellStyle name="Salida 15 3 4 2 2 2" xfId="26445" xr:uid="{19E5E344-BB35-4F7C-B090-B4D2D93467E0}"/>
    <cellStyle name="Salida 15 3 4 2 3" xfId="13649" xr:uid="{4A7F1CF8-2606-4DA6-B400-6337451830F4}"/>
    <cellStyle name="Salida 15 3 4 2 3 2" xfId="28757" xr:uid="{B99D4FD5-C824-42DD-85FC-F7952D05677A}"/>
    <cellStyle name="Salida 15 3 4 2 4" xfId="20081" xr:uid="{C6A638B0-9405-4711-97C4-C467F6EC2760}"/>
    <cellStyle name="Salida 15 3 4 3" xfId="8803" xr:uid="{58C4FED1-9675-4247-AE22-D35F3FFF9701}"/>
    <cellStyle name="Salida 15 3 4 3 2" xfId="23911" xr:uid="{EE7FD33E-47DC-4E4F-B62A-47230819145D}"/>
    <cellStyle name="Salida 15 3 4 4" xfId="14814" xr:uid="{489D11C6-FE60-4808-952B-2D2E8AA8A907}"/>
    <cellStyle name="Salida 15 3 4 4 2" xfId="29922" xr:uid="{C6DF6558-6458-4851-8AB6-DED9E6290322}"/>
    <cellStyle name="Salida 15 3 4 5" xfId="17561" xr:uid="{173D3026-D5A9-4A30-8617-7DFD91D7E761}"/>
    <cellStyle name="Salida 15 3 5" xfId="2273" xr:uid="{F76BCDCC-E23E-4AAF-9C35-C6EEC3AE51EF}"/>
    <cellStyle name="Salida 15 3 5 2" xfId="4910" xr:uid="{18A071E8-5FD7-447E-A6EF-390C91AA164C}"/>
    <cellStyle name="Salida 15 3 5 2 2" xfId="11274" xr:uid="{67B3CFA6-347B-4BCC-BB55-895E4F1C9ADE}"/>
    <cellStyle name="Salida 15 3 5 2 2 2" xfId="26382" xr:uid="{4DEFF0D7-CBD7-4A9C-BEFF-3E1176904D44}"/>
    <cellStyle name="Salida 15 3 5 2 3" xfId="14471" xr:uid="{FEB56B10-7891-4C40-A9F5-3F5B2BF62BB4}"/>
    <cellStyle name="Salida 15 3 5 2 3 2" xfId="29579" xr:uid="{961A491E-1FAD-4B7D-B747-7F164FD90817}"/>
    <cellStyle name="Salida 15 3 5 2 4" xfId="20018" xr:uid="{7C65C394-D06B-43D9-B803-BD2A970C50D7}"/>
    <cellStyle name="Salida 15 3 5 3" xfId="8740" xr:uid="{FDD678B9-7359-4FDC-B892-48DA5AB28752}"/>
    <cellStyle name="Salida 15 3 5 3 2" xfId="23848" xr:uid="{F3310606-2297-4F6B-BA1D-577BD5ECB255}"/>
    <cellStyle name="Salida 15 3 5 4" xfId="13724" xr:uid="{A0460350-9A88-4366-814A-1AD61FB71705}"/>
    <cellStyle name="Salida 15 3 5 4 2" xfId="28832" xr:uid="{D1550349-40BD-43B6-A9F2-0533E40E2FD4}"/>
    <cellStyle name="Salida 15 3 5 5" xfId="17498" xr:uid="{7635B44C-BC2A-41EA-985B-C95DD92E52DE}"/>
    <cellStyle name="Salida 15 3 6" xfId="2303" xr:uid="{2C803994-14B9-4681-90C4-A82A50EAAF07}"/>
    <cellStyle name="Salida 15 3 6 2" xfId="4940" xr:uid="{E71909D6-9011-4EEA-AC94-7CE7A1E9C997}"/>
    <cellStyle name="Salida 15 3 6 2 2" xfId="11304" xr:uid="{5A3CBAFE-9AE9-4C75-B06F-4578E3F094A2}"/>
    <cellStyle name="Salida 15 3 6 2 2 2" xfId="26412" xr:uid="{206EB53D-C5FE-4061-AAE5-A1E24B33099C}"/>
    <cellStyle name="Salida 15 3 6 2 3" xfId="15463" xr:uid="{30366142-A642-4DF5-9632-F59144B9EA72}"/>
    <cellStyle name="Salida 15 3 6 2 3 2" xfId="30571" xr:uid="{967F1EF5-BB66-406E-9D4B-46CA295EE087}"/>
    <cellStyle name="Salida 15 3 6 2 4" xfId="20048" xr:uid="{EA2B7482-DDEE-4CB6-A5B1-A55CF5152AAE}"/>
    <cellStyle name="Salida 15 3 6 3" xfId="8770" xr:uid="{F786EDE5-99CD-4BEF-AC50-AD23F549FD63}"/>
    <cellStyle name="Salida 15 3 6 3 2" xfId="23878" xr:uid="{1CAFAF53-D2DC-46DD-B231-E1CEF520DF5E}"/>
    <cellStyle name="Salida 15 3 6 4" xfId="7476" xr:uid="{AF91F76D-3AF5-4E84-A2DF-09BC440F9643}"/>
    <cellStyle name="Salida 15 3 6 4 2" xfId="22584" xr:uid="{D8609B2F-7F5C-4AAC-94BF-D8CEB6C26682}"/>
    <cellStyle name="Salida 15 3 6 5" xfId="17528" xr:uid="{7D415AE0-E707-46A0-A4F8-F77E7BB2817E}"/>
    <cellStyle name="Salida 15 3 7" xfId="3872" xr:uid="{578B3672-9274-405A-98D9-D4FF760FDEF6}"/>
    <cellStyle name="Salida 15 3 7 2" xfId="6509" xr:uid="{D2C9A45D-9F23-4A9D-8C2B-508E62005793}"/>
    <cellStyle name="Salida 15 3 7 2 2" xfId="12820" xr:uid="{358A42FF-77CC-43CC-9FD5-509E9EDE6A42}"/>
    <cellStyle name="Salida 15 3 7 2 2 2" xfId="27928" xr:uid="{16DE9E13-F9FF-4896-8616-C13315F1895B}"/>
    <cellStyle name="Salida 15 3 7 2 3" xfId="14349" xr:uid="{2EEF5CBF-7831-4112-83D6-F5F036B57D6A}"/>
    <cellStyle name="Salida 15 3 7 2 3 2" xfId="29457" xr:uid="{E742FE0B-69D4-485C-8682-8B45408E9CB7}"/>
    <cellStyle name="Salida 15 3 7 2 4" xfId="21617" xr:uid="{FE700B6D-6350-4449-872A-AAD00E32276B}"/>
    <cellStyle name="Salida 15 3 7 3" xfId="10254" xr:uid="{2E89E3E4-0252-4195-84BC-DF30B7F0F18A}"/>
    <cellStyle name="Salida 15 3 7 3 2" xfId="25362" xr:uid="{A64CA8D0-08F5-44AC-8542-0973D3A39DF6}"/>
    <cellStyle name="Salida 15 3 7 4" xfId="13754" xr:uid="{7AC05CD2-9C2D-4638-8C25-B4C953014BE0}"/>
    <cellStyle name="Salida 15 3 7 4 2" xfId="28862" xr:uid="{509129F9-0DFF-4434-8479-99F4B7028C83}"/>
    <cellStyle name="Salida 15 3 7 5" xfId="18980" xr:uid="{B3256D20-9487-48C5-8823-1179941AC9B5}"/>
    <cellStyle name="Salida 15 3 8" xfId="4254" xr:uid="{B7849CDB-C56F-4D84-A662-E7A49C052AF8}"/>
    <cellStyle name="Salida 15 3 8 2" xfId="6891" xr:uid="{FC42B040-3220-4148-A1E5-9763AF3197F7}"/>
    <cellStyle name="Salida 15 3 8 2 2" xfId="13202" xr:uid="{826AC7E8-8A5E-47DF-81EC-59DFBA8658F9}"/>
    <cellStyle name="Salida 15 3 8 2 2 2" xfId="28310" xr:uid="{C79910DF-8C35-4943-ABAA-2B1CA6A8AFED}"/>
    <cellStyle name="Salida 15 3 8 2 3" xfId="16866" xr:uid="{DF537F4E-B4F2-49D0-86C3-61C05FEA4B15}"/>
    <cellStyle name="Salida 15 3 8 2 3 2" xfId="31974" xr:uid="{9610B02C-0A34-487A-94F9-7C16DC66C798}"/>
    <cellStyle name="Salida 15 3 8 2 4" xfId="21999" xr:uid="{68E78DB5-EF32-4FEC-B1E4-9333324AAAB5}"/>
    <cellStyle name="Salida 15 3 8 3" xfId="10636" xr:uid="{66D13D43-E352-41CD-9C33-FB46811C404B}"/>
    <cellStyle name="Salida 15 3 8 3 2" xfId="25744" xr:uid="{BDC2D484-0308-43B9-BAB9-67F39981A7BC}"/>
    <cellStyle name="Salida 15 3 8 4" xfId="14160" xr:uid="{4EBD359E-4B9A-413F-8D3F-AB0C5D627153}"/>
    <cellStyle name="Salida 15 3 8 4 2" xfId="29268" xr:uid="{DE4B855C-E1DD-4C55-81B7-DBC33DCE88AF}"/>
    <cellStyle name="Salida 15 3 8 5" xfId="19362" xr:uid="{3320D80A-FF04-4B31-89D5-43B3BC4180E5}"/>
    <cellStyle name="Salida 15 3 9" xfId="4437" xr:uid="{EFABE25A-E45E-4838-AD75-FF41E8BAD53D}"/>
    <cellStyle name="Salida 15 3 9 2" xfId="10819" xr:uid="{5AE93BDB-0D72-4B17-BA5E-E582A43E0328}"/>
    <cellStyle name="Salida 15 3 9 2 2" xfId="25927" xr:uid="{F46FDE85-F02F-4113-AD6C-56D29D6B3923}"/>
    <cellStyle name="Salida 15 3 9 3" xfId="15042" xr:uid="{9FF46FC5-895A-4827-A291-225ECABE2F9D}"/>
    <cellStyle name="Salida 15 3 9 3 2" xfId="30150" xr:uid="{74CC3659-1620-4E10-8B88-99E17F8EE4CA}"/>
    <cellStyle name="Salida 15 3 9 4" xfId="19545" xr:uid="{8A9E61C8-0B0F-4421-B4B3-AF967902E745}"/>
    <cellStyle name="Salida 15 4" xfId="2124" xr:uid="{864B3870-CD2F-480C-95BC-310519B07D68}"/>
    <cellStyle name="Salida 15 4 10" xfId="7861" xr:uid="{128588C5-CA45-4588-A88B-3BA4D155AF3B}"/>
    <cellStyle name="Salida 15 4 10 2" xfId="22969" xr:uid="{B37B8378-9C51-4D55-994E-929A621B6BFF}"/>
    <cellStyle name="Salida 15 4 11" xfId="7449" xr:uid="{56F9DB37-CFD6-4F36-A122-CD0F50F061A3}"/>
    <cellStyle name="Salida 15 4 11 2" xfId="22557" xr:uid="{30F0BAD9-52C0-44D1-9643-EE30CD40125D}"/>
    <cellStyle name="Salida 15 4 12" xfId="17349" xr:uid="{8F1A7BEA-D414-41C6-935C-8DF14E1FC701}"/>
    <cellStyle name="Salida 15 4 2" xfId="2614" xr:uid="{E7B5AB3C-092C-465A-9250-587EB38A107B}"/>
    <cellStyle name="Salida 15 4 2 2" xfId="5251" xr:uid="{F7C4353B-8184-4931-8C96-63E02AE2745E}"/>
    <cellStyle name="Salida 15 4 2 2 2" xfId="11615" xr:uid="{6D5B1C08-4A3D-4B27-B399-BD9B414BB9D4}"/>
    <cellStyle name="Salida 15 4 2 2 2 2" xfId="26723" xr:uid="{8500FE3E-C5DB-4018-B1E1-B2B6560090B2}"/>
    <cellStyle name="Salida 15 4 2 2 3" xfId="8729" xr:uid="{4B43118E-D3DB-4688-AD69-DE57C8A6737E}"/>
    <cellStyle name="Salida 15 4 2 2 3 2" xfId="23837" xr:uid="{7509F7E6-4F6E-4DB0-8672-3D0BE2144341}"/>
    <cellStyle name="Salida 15 4 2 2 4" xfId="20359" xr:uid="{181FBD10-2EF4-4E0C-8E30-CE94EBB35705}"/>
    <cellStyle name="Salida 15 4 2 3" xfId="9081" xr:uid="{3E8FEBBB-2F4E-4E57-A7CC-EA105B29CAD3}"/>
    <cellStyle name="Salida 15 4 2 3 2" xfId="24189" xr:uid="{F7FBBD3E-D878-4266-80A6-216C4F9FDB5D}"/>
    <cellStyle name="Salida 15 4 2 4" xfId="14696" xr:uid="{72A8C9D4-CA48-4956-923D-C09678C01122}"/>
    <cellStyle name="Salida 15 4 2 4 2" xfId="29804" xr:uid="{EBF0436A-8AFC-4B8F-9059-4531EA9F6F0A}"/>
    <cellStyle name="Salida 15 4 2 5" xfId="14075" xr:uid="{F9ED4D57-B8DF-418E-954B-40B75C890619}"/>
    <cellStyle name="Salida 15 4 2 5 2" xfId="29183" xr:uid="{16B5EF91-583D-4B14-8B29-2DC0C64183F3}"/>
    <cellStyle name="Salida 15 4 2 6" xfId="17722" xr:uid="{1404FDBB-88C7-408C-B542-EA44C93BA390}"/>
    <cellStyle name="Salida 15 4 3" xfId="2879" xr:uid="{9929681A-8755-49B6-92DA-C4DD46C923CD}"/>
    <cellStyle name="Salida 15 4 3 2" xfId="5516" xr:uid="{9A65502C-44D3-49F4-A121-1DA27B114165}"/>
    <cellStyle name="Salida 15 4 3 2 2" xfId="11827" xr:uid="{8C896E5D-E5C7-47FA-8131-844518920F86}"/>
    <cellStyle name="Salida 15 4 3 2 2 2" xfId="26935" xr:uid="{3307273D-6710-45AE-8B81-6FF3D036FF9D}"/>
    <cellStyle name="Salida 15 4 3 2 3" xfId="7571" xr:uid="{AE132B72-70C6-4869-9954-F7E82F691C59}"/>
    <cellStyle name="Salida 15 4 3 2 3 2" xfId="22679" xr:uid="{902F0E90-A003-4B54-B4C4-297B15932954}"/>
    <cellStyle name="Salida 15 4 3 2 4" xfId="20624" xr:uid="{3987B5A8-73DC-450A-9635-EBFCB1562103}"/>
    <cellStyle name="Salida 15 4 3 3" xfId="14950" xr:uid="{3E2F9130-69A4-4E65-B585-2D99C5B1A2F4}"/>
    <cellStyle name="Salida 15 4 3 3 2" xfId="30058" xr:uid="{A0C53261-B453-415C-B437-DA80AEC20050}"/>
    <cellStyle name="Salida 15 4 3 4" xfId="17987" xr:uid="{2171D2AD-5F70-40B7-BD54-9EB41EF31A13}"/>
    <cellStyle name="Salida 15 4 4" xfId="3182" xr:uid="{C25F048E-F306-44B1-B08A-FFBD61B4DCB5}"/>
    <cellStyle name="Salida 15 4 4 2" xfId="5819" xr:uid="{2062D4A9-CC65-43C4-876B-A612232B2245}"/>
    <cellStyle name="Salida 15 4 4 2 2" xfId="12130" xr:uid="{FA5A78A4-5A49-49C6-B62E-F909F2CCC554}"/>
    <cellStyle name="Salida 15 4 4 2 2 2" xfId="27238" xr:uid="{5C8A9C5D-5B15-4397-AD50-A67627E56F6C}"/>
    <cellStyle name="Salida 15 4 4 2 3" xfId="7890" xr:uid="{229A88C4-1E9C-4639-8C1E-42350060752B}"/>
    <cellStyle name="Salida 15 4 4 2 3 2" xfId="22998" xr:uid="{85DE88A3-E65E-462E-8D81-361C20799573}"/>
    <cellStyle name="Salida 15 4 4 2 4" xfId="20927" xr:uid="{D285DF64-F0F0-47D9-AC29-C44A2CDD1A2D}"/>
    <cellStyle name="Salida 15 4 4 3" xfId="9564" xr:uid="{45E3C434-1079-4A27-86FC-DC1164D83B5C}"/>
    <cellStyle name="Salida 15 4 4 3 2" xfId="24672" xr:uid="{66799E31-3282-4866-8A95-C5C11B270834}"/>
    <cellStyle name="Salida 15 4 4 4" xfId="16142" xr:uid="{DF606604-AAC9-4FD1-8DE8-B68794A29FDB}"/>
    <cellStyle name="Salida 15 4 4 4 2" xfId="31250" xr:uid="{7892BA58-CC24-478B-A399-F574A25143C0}"/>
    <cellStyle name="Salida 15 4 4 5" xfId="18290" xr:uid="{1DFF46C3-A205-4F91-8EB5-AAABA9A6AFFE}"/>
    <cellStyle name="Salida 15 4 5" xfId="3508" xr:uid="{ADB873FD-77E6-4BC9-974E-B0CB67D935EB}"/>
    <cellStyle name="Salida 15 4 5 2" xfId="6145" xr:uid="{0557CE18-3DEF-448C-8158-96946979AA9B}"/>
    <cellStyle name="Salida 15 4 5 2 2" xfId="12456" xr:uid="{D5F2FCAB-8F15-4B4E-96AA-787DDC8B2248}"/>
    <cellStyle name="Salida 15 4 5 2 2 2" xfId="27564" xr:uid="{480A5853-22C3-4817-AE64-FDF416162293}"/>
    <cellStyle name="Salida 15 4 5 2 3" xfId="7136" xr:uid="{C3694EE4-A2A4-406B-B01B-FBA621D3B7CB}"/>
    <cellStyle name="Salida 15 4 5 2 3 2" xfId="22244" xr:uid="{06B90E6E-C45B-465B-8CD2-AF0A29CF70FF}"/>
    <cellStyle name="Salida 15 4 5 2 4" xfId="21253" xr:uid="{93EFC21E-D442-4786-9AD0-17B72BC8DCCA}"/>
    <cellStyle name="Salida 15 4 5 3" xfId="9890" xr:uid="{35C67F3E-B6C2-413E-87DC-AD30AD492846}"/>
    <cellStyle name="Salida 15 4 5 3 2" xfId="24998" xr:uid="{1441A1CA-F288-4A25-A31D-FD2EC2EE8196}"/>
    <cellStyle name="Salida 15 4 5 4" xfId="8009" xr:uid="{3CEF4E61-CE86-437D-8E0F-B97186B22255}"/>
    <cellStyle name="Salida 15 4 5 4 2" xfId="23117" xr:uid="{79E08B62-BFC2-4377-B949-8792B6C51CFA}"/>
    <cellStyle name="Salida 15 4 5 5" xfId="18616" xr:uid="{B63AAC99-15F8-4C80-A628-CDC3CBBB6DE6}"/>
    <cellStyle name="Salida 15 4 6" xfId="3814" xr:uid="{79167321-51A5-4998-AF98-EC23290C8F2E}"/>
    <cellStyle name="Salida 15 4 6 2" xfId="6451" xr:uid="{CD7A286D-8FA8-4E27-AA8F-800C060935D8}"/>
    <cellStyle name="Salida 15 4 6 2 2" xfId="12762" xr:uid="{C7D60922-048D-4ADD-9742-34F5AFAE3A4B}"/>
    <cellStyle name="Salida 15 4 6 2 2 2" xfId="27870" xr:uid="{6E1EEEA8-C4E9-4C1F-A29E-35B4D40C8591}"/>
    <cellStyle name="Salida 15 4 6 2 3" xfId="13743" xr:uid="{957350AB-1825-4975-A43B-5703BE7BBBF9}"/>
    <cellStyle name="Salida 15 4 6 2 3 2" xfId="28851" xr:uid="{8F2154E5-A58F-42D2-98D3-DC3319ABECA9}"/>
    <cellStyle name="Salida 15 4 6 2 4" xfId="21559" xr:uid="{B38C3AAE-FA1F-4881-8869-06E83A0A5C80}"/>
    <cellStyle name="Salida 15 4 6 3" xfId="10196" xr:uid="{E65A937C-DFD6-4A23-9155-4DFBD4B86AEB}"/>
    <cellStyle name="Salida 15 4 6 3 2" xfId="25304" xr:uid="{E57B0DAE-0F51-44B2-B213-DD2F60EAFB75}"/>
    <cellStyle name="Salida 15 4 6 4" xfId="14768" xr:uid="{5DD3DED2-9C1A-4B2C-9114-1D60B603718D}"/>
    <cellStyle name="Salida 15 4 6 4 2" xfId="29876" xr:uid="{FDE81611-BAB1-4048-BAD3-BD8F0D44B34D}"/>
    <cellStyle name="Salida 15 4 6 5" xfId="18922" xr:uid="{8C1F1FC2-30B3-4543-93F6-F0C9B8BE5E14}"/>
    <cellStyle name="Salida 15 4 7" xfId="4196" xr:uid="{6D3650F0-AD44-416F-A892-4BB2784F88F6}"/>
    <cellStyle name="Salida 15 4 7 2" xfId="6833" xr:uid="{ED33782C-DD70-420A-827B-2EEE415FA590}"/>
    <cellStyle name="Salida 15 4 7 2 2" xfId="13144" xr:uid="{00A71300-DD87-40B3-8121-E40447734A4A}"/>
    <cellStyle name="Salida 15 4 7 2 2 2" xfId="28252" xr:uid="{787FEA62-DD81-4D5B-A5AF-345B988AF1CC}"/>
    <cellStyle name="Salida 15 4 7 2 3" xfId="16813" xr:uid="{8C3C436F-334B-4019-A5D4-A1BEEE728F47}"/>
    <cellStyle name="Salida 15 4 7 2 3 2" xfId="31921" xr:uid="{88E462E8-FDC6-4503-84AF-E0997BFC3D44}"/>
    <cellStyle name="Salida 15 4 7 2 4" xfId="21941" xr:uid="{26B93EFC-AA7F-41AF-B488-21625D897569}"/>
    <cellStyle name="Salida 15 4 7 3" xfId="10578" xr:uid="{10B9A919-142E-4E06-9B2F-457ACC842C7C}"/>
    <cellStyle name="Salida 15 4 7 3 2" xfId="25686" xr:uid="{0A49E0C5-F4BA-47AE-8B0D-E2F5063F5478}"/>
    <cellStyle name="Salida 15 4 7 4" xfId="9161" xr:uid="{1CBA90EE-331F-49B4-B54A-5D040DC92867}"/>
    <cellStyle name="Salida 15 4 7 4 2" xfId="24269" xr:uid="{AC873DD8-9FE0-4799-B74A-8FA83C5A7C8F}"/>
    <cellStyle name="Salida 15 4 7 5" xfId="19304" xr:uid="{EAE071BB-EB36-4259-BA37-A3EAAB380F6A}"/>
    <cellStyle name="Salida 15 4 8" xfId="4761" xr:uid="{69D57824-06A8-443A-ABEA-8642BB9C6200}"/>
    <cellStyle name="Salida 15 4 8 2" xfId="11143" xr:uid="{63CB75EC-8887-4B80-AC5C-9B018E63BFE9}"/>
    <cellStyle name="Salida 15 4 8 2 2" xfId="26251" xr:uid="{616646A7-F252-40C7-8E5B-7358939D7C12}"/>
    <cellStyle name="Salida 15 4 8 3" xfId="7805" xr:uid="{914E93FD-2F77-4812-AE8B-253B037AE8E0}"/>
    <cellStyle name="Salida 15 4 8 3 2" xfId="22913" xr:uid="{004CE0BB-92B6-459E-B391-A6B6DD65C5D5}"/>
    <cellStyle name="Salida 15 4 8 4" xfId="19869" xr:uid="{061571CF-0016-4084-947D-8E718E7E1D3B}"/>
    <cellStyle name="Salida 15 4 9" xfId="8622" xr:uid="{EBAA2587-4ED5-43BF-9170-90D4A61A5F69}"/>
    <cellStyle name="Salida 15 4 9 2" xfId="23730" xr:uid="{9E35013F-7E0E-4E67-8742-61FAE09C6F24}"/>
    <cellStyle name="Salida 15 5" xfId="2000" xr:uid="{97BBB815-CAA7-416C-BE26-D7BF4BAF4ECA}"/>
    <cellStyle name="Salida 15 5 10" xfId="16092" xr:uid="{D0088E22-B9D3-453F-A1A2-E38FB6894359}"/>
    <cellStyle name="Salida 15 5 10 2" xfId="31200" xr:uid="{E6DE76BE-6DE5-4026-B3D6-B8B5CBF8125F}"/>
    <cellStyle name="Salida 15 5 11" xfId="17225" xr:uid="{8FD0C1D5-14BE-4434-8737-EAA45D951860}"/>
    <cellStyle name="Salida 15 5 2" xfId="2762" xr:uid="{5EB808A0-CD3C-4BB0-AB17-C0481EEC3DF8}"/>
    <cellStyle name="Salida 15 5 2 2" xfId="5399" xr:uid="{BDA6FEC9-2FD0-4492-804A-7EA7DCE17D11}"/>
    <cellStyle name="Salida 15 5 2 2 2" xfId="11748" xr:uid="{EF0EAEBC-49F3-4ADD-B104-4019BA372941}"/>
    <cellStyle name="Salida 15 5 2 2 2 2" xfId="26856" xr:uid="{169BE633-AA4D-4813-B67E-B3F1A1F94A9C}"/>
    <cellStyle name="Salida 15 5 2 2 3" xfId="14050" xr:uid="{D16E803F-2651-46AA-9DA4-0403FEEE6965}"/>
    <cellStyle name="Salida 15 5 2 2 3 2" xfId="29158" xr:uid="{58A25EA3-56EC-47E7-9AD2-1030BF01701E}"/>
    <cellStyle name="Salida 15 5 2 2 4" xfId="20507" xr:uid="{54F81DC0-96E4-4A33-9609-E43A064CA129}"/>
    <cellStyle name="Salida 15 5 2 3" xfId="14268" xr:uid="{D8F1FEA8-6FF3-4C0E-82D5-20AB2C416996}"/>
    <cellStyle name="Salida 15 5 2 3 2" xfId="29376" xr:uid="{61C7D444-E2F9-4A9B-8884-192EBE3164A1}"/>
    <cellStyle name="Salida 15 5 2 4" xfId="17870" xr:uid="{5E5C12E7-35D3-4922-91F8-C7488A965F66}"/>
    <cellStyle name="Salida 15 5 3" xfId="3065" xr:uid="{AB02195F-FF30-4177-817A-60A08ED094BE}"/>
    <cellStyle name="Salida 15 5 3 2" xfId="5702" xr:uid="{858B46DB-4E7A-4EF2-A455-4FAD81EBC4BA}"/>
    <cellStyle name="Salida 15 5 3 2 2" xfId="12013" xr:uid="{224C32E8-5C97-48A2-9304-72FD9FF61B33}"/>
    <cellStyle name="Salida 15 5 3 2 2 2" xfId="27121" xr:uid="{01DFDF65-565D-4229-9730-19245BD2C229}"/>
    <cellStyle name="Salida 15 5 3 2 3" xfId="15892" xr:uid="{9F739DF4-04C3-4351-8631-F545177EC7EE}"/>
    <cellStyle name="Salida 15 5 3 2 3 2" xfId="31000" xr:uid="{3BBEB228-896F-4962-B283-9053D757AB92}"/>
    <cellStyle name="Salida 15 5 3 2 4" xfId="20810" xr:uid="{732709C4-50C2-45C5-AFEF-5D7AF2AD57EB}"/>
    <cellStyle name="Salida 15 5 3 3" xfId="9447" xr:uid="{2417CAF8-3312-4568-B42E-9444EC4AE52E}"/>
    <cellStyle name="Salida 15 5 3 3 2" xfId="24555" xr:uid="{D7231D96-1CA4-447A-85C4-697F3E684770}"/>
    <cellStyle name="Salida 15 5 3 4" xfId="16327" xr:uid="{6D7D4EFD-4DDA-49E2-AC0C-EC468E9CBC9F}"/>
    <cellStyle name="Salida 15 5 3 4 2" xfId="31435" xr:uid="{5D2C7D16-0D80-487C-B4D5-B73C5421CBE4}"/>
    <cellStyle name="Salida 15 5 3 5" xfId="18173" xr:uid="{50C9AECD-725A-499B-AC86-838A9F4B4F41}"/>
    <cellStyle name="Salida 15 5 4" xfId="3391" xr:uid="{8CDC0676-30C8-4073-B3E8-FAF73B917362}"/>
    <cellStyle name="Salida 15 5 4 2" xfId="6028" xr:uid="{48CCA506-DAAD-4D2A-A427-EFC10AF5C45B}"/>
    <cellStyle name="Salida 15 5 4 2 2" xfId="12339" xr:uid="{0CDC3A00-C949-413D-AC56-5A3F202A217D}"/>
    <cellStyle name="Salida 15 5 4 2 2 2" xfId="27447" xr:uid="{ED235B12-9479-448E-9B2A-9685A1F58BC5}"/>
    <cellStyle name="Salida 15 5 4 2 3" xfId="8037" xr:uid="{CFAB0B0A-1826-4837-9791-1882DCF27646}"/>
    <cellStyle name="Salida 15 5 4 2 3 2" xfId="23145" xr:uid="{1F31040F-1337-4D0A-8453-7B3D1BFAFC05}"/>
    <cellStyle name="Salida 15 5 4 2 4" xfId="21136" xr:uid="{647C9409-BF45-44E3-8416-3ECF82A2EAF2}"/>
    <cellStyle name="Salida 15 5 4 3" xfId="9773" xr:uid="{F6DF8F74-0D18-4F56-BA8C-86489DBF7BF2}"/>
    <cellStyle name="Salida 15 5 4 3 2" xfId="24881" xr:uid="{9575C42C-F767-4CA1-B51A-39C157F38803}"/>
    <cellStyle name="Salida 15 5 4 4" xfId="14903" xr:uid="{3A7E5A73-F688-4AF0-BC7C-E8D4B88B68E8}"/>
    <cellStyle name="Salida 15 5 4 4 2" xfId="30011" xr:uid="{2D39AFDB-2E26-4FB7-81FD-97C61F2C754D}"/>
    <cellStyle name="Salida 15 5 4 5" xfId="18499" xr:uid="{C64717DC-59D9-4944-8DC2-A24B8F194E99}"/>
    <cellStyle name="Salida 15 5 5" xfId="3697" xr:uid="{8040027C-8846-4C45-B440-133C7EE51F66}"/>
    <cellStyle name="Salida 15 5 5 2" xfId="6334" xr:uid="{A03DC6EE-AA97-4BC7-AD5A-74768FAD9EE7}"/>
    <cellStyle name="Salida 15 5 5 2 2" xfId="12645" xr:uid="{14A72656-F07D-44CD-90AA-64DFB4EA29DD}"/>
    <cellStyle name="Salida 15 5 5 2 2 2" xfId="27753" xr:uid="{319024D2-34F8-4F82-B984-B4148028BE24}"/>
    <cellStyle name="Salida 15 5 5 2 3" xfId="14569" xr:uid="{68B8B3D3-0333-4802-82A7-7509618E117F}"/>
    <cellStyle name="Salida 15 5 5 2 3 2" xfId="29677" xr:uid="{CBEA5865-15A1-4E38-BE2D-A545BB275149}"/>
    <cellStyle name="Salida 15 5 5 2 4" xfId="21442" xr:uid="{BF8C919D-A46C-4AB6-B7B2-75DAB4945C15}"/>
    <cellStyle name="Salida 15 5 5 3" xfId="10079" xr:uid="{B9837057-7056-4DA3-8E67-ECEFED1B948F}"/>
    <cellStyle name="Salida 15 5 5 3 2" xfId="25187" xr:uid="{598DF995-A35F-4086-BED1-E57447E389AD}"/>
    <cellStyle name="Salida 15 5 5 4" xfId="15197" xr:uid="{EECB4DE8-8478-4D3C-92BA-E71277319C62}"/>
    <cellStyle name="Salida 15 5 5 4 2" xfId="30305" xr:uid="{EB93BFC0-57E5-46C0-9A86-186082150BF7}"/>
    <cellStyle name="Salida 15 5 5 5" xfId="18805" xr:uid="{86D529EE-4973-4066-9AAD-5CA51A84DFAB}"/>
    <cellStyle name="Salida 15 5 6" xfId="4072" xr:uid="{AC677C57-E4B4-4956-9318-B842BEFF1848}"/>
    <cellStyle name="Salida 15 5 6 2" xfId="6709" xr:uid="{7C7A331B-D596-4FB7-9A1C-51C8D86A8040}"/>
    <cellStyle name="Salida 15 5 6 2 2" xfId="13020" xr:uid="{DFC09DDE-9002-4C3D-AE4B-E8E8D395EA8E}"/>
    <cellStyle name="Salida 15 5 6 2 2 2" xfId="28128" xr:uid="{E5320634-DFFE-4C8C-8966-09BE6FCEB561}"/>
    <cellStyle name="Salida 15 5 6 2 3" xfId="16696" xr:uid="{98710A59-290E-4492-9537-B9E778688A8C}"/>
    <cellStyle name="Salida 15 5 6 2 3 2" xfId="31804" xr:uid="{958C8C39-79E6-4A62-9DB6-3517A98EF7E4}"/>
    <cellStyle name="Salida 15 5 6 2 4" xfId="21817" xr:uid="{C06F2144-BB85-4470-8D32-2566114FBA3B}"/>
    <cellStyle name="Salida 15 5 6 3" xfId="10454" xr:uid="{5DAE904E-5343-43C5-8C70-52C5B6F12BCC}"/>
    <cellStyle name="Salida 15 5 6 3 2" xfId="25562" xr:uid="{A1C1C80F-7EB2-4FFF-A0A4-B54809628645}"/>
    <cellStyle name="Salida 15 5 6 4" xfId="15284" xr:uid="{0BFD2284-57A1-4D6F-AC84-819B17CDD961}"/>
    <cellStyle name="Salida 15 5 6 4 2" xfId="30392" xr:uid="{4E7277A6-AC82-4B91-85F2-3FA26714982B}"/>
    <cellStyle name="Salida 15 5 6 5" xfId="19180" xr:uid="{7C2B8D71-DC77-40BF-BDC6-040DD336E87C}"/>
    <cellStyle name="Salida 15 5 7" xfId="4637" xr:uid="{FE192E91-517F-4CCF-BC7C-46F21902F50E}"/>
    <cellStyle name="Salida 15 5 7 2" xfId="11019" xr:uid="{7481CEF5-725A-4815-B118-423C8CEA9CAC}"/>
    <cellStyle name="Salida 15 5 7 2 2" xfId="26127" xr:uid="{CC755E15-2ADE-47CE-B37E-6DFB984837EE}"/>
    <cellStyle name="Salida 15 5 7 3" xfId="11761" xr:uid="{10DB4921-2594-41C8-A5C4-8BBD580BC8C1}"/>
    <cellStyle name="Salida 15 5 7 3 2" xfId="26869" xr:uid="{444C0753-A122-4E6D-8086-989CF19BB499}"/>
    <cellStyle name="Salida 15 5 7 4" xfId="19745" xr:uid="{59122492-B73D-41E2-9FA3-A9CF8C1AFC05}"/>
    <cellStyle name="Salida 15 5 8" xfId="8498" xr:uid="{AED7043D-82EB-443A-8AF8-A632E6453035}"/>
    <cellStyle name="Salida 15 5 8 2" xfId="23606" xr:uid="{7325DC77-6F0E-4DED-B8B5-B163813F49BB}"/>
    <cellStyle name="Salida 15 5 9" xfId="15876" xr:uid="{108DB532-88E8-4F24-9BA8-9304B88E66F7}"/>
    <cellStyle name="Salida 15 5 9 2" xfId="30984" xr:uid="{29B5ED5A-C3AB-4C26-BCFC-EF84A013FD88}"/>
    <cellStyle name="Salida 16" xfId="1508" xr:uid="{00000000-0005-0000-0000-0000E8050000}"/>
    <cellStyle name="Salida 16 2" xfId="1934" xr:uid="{7A239006-2B82-4459-9A4F-E23E540D1CF8}"/>
    <cellStyle name="Salida 16 2 10" xfId="8435" xr:uid="{BDFE9E6E-9B2A-48B2-AC71-DA5A17576008}"/>
    <cellStyle name="Salida 16 2 10 2" xfId="23543" xr:uid="{1175C36B-5E0C-4147-AC7D-49F89F940C68}"/>
    <cellStyle name="Salida 16 2 11" xfId="13364" xr:uid="{6DF69F81-FE35-461C-92A9-2DD3AE3C1AE2}"/>
    <cellStyle name="Salida 16 2 11 2" xfId="28472" xr:uid="{409BEB7A-F761-4E40-948B-D85EB41DD825}"/>
    <cellStyle name="Salida 16 2 12" xfId="15587" xr:uid="{BD024D2B-17AB-4F86-B190-C03CDAD850A4}"/>
    <cellStyle name="Salida 16 2 12 2" xfId="30695" xr:uid="{EF1ED0F9-3E8D-427B-8E30-C2A7B7E46B43}"/>
    <cellStyle name="Salida 16 2 13" xfId="17159" xr:uid="{A3CAA46A-C57E-4E3F-A101-760C835EE601}"/>
    <cellStyle name="Salida 16 2 2" xfId="2494" xr:uid="{49973113-E91D-44CC-B6FD-46A76494F1C9}"/>
    <cellStyle name="Salida 16 2 2 2" xfId="5131" xr:uid="{2204DDDD-6D69-40BB-8F38-D9148746F4B4}"/>
    <cellStyle name="Salida 16 2 2 2 2" xfId="11495" xr:uid="{84AA6CA3-B1BF-459A-959D-38C528D54B17}"/>
    <cellStyle name="Salida 16 2 2 2 2 2" xfId="26603" xr:uid="{55777BEF-5109-492D-A090-AD4C982D378E}"/>
    <cellStyle name="Salida 16 2 2 2 3" xfId="16248" xr:uid="{2F144E3E-2649-4362-8837-28FCB9F14C29}"/>
    <cellStyle name="Salida 16 2 2 2 3 2" xfId="31356" xr:uid="{A2169F5A-69A9-43A6-8633-8EA7DC1FF19D}"/>
    <cellStyle name="Salida 16 2 2 2 4" xfId="20239" xr:uid="{485B2F14-E0DF-4CEA-9446-382B5E651768}"/>
    <cellStyle name="Salida 16 2 2 3" xfId="8961" xr:uid="{D74B7087-197F-40AA-86F2-CAC899A809E8}"/>
    <cellStyle name="Salida 16 2 2 3 2" xfId="24069" xr:uid="{7B8A958E-AA25-420E-914D-025F9E461657}"/>
    <cellStyle name="Salida 16 2 3" xfId="2710" xr:uid="{F6EBA811-19C8-4BDE-BDBA-7F4F0B89A9F9}"/>
    <cellStyle name="Salida 16 2 3 2" xfId="5347" xr:uid="{E3DD71A9-E8FF-4B19-98E2-B7E1B4933DF6}"/>
    <cellStyle name="Salida 16 2 3 2 2" xfId="11696" xr:uid="{4036DD5F-3844-4FFC-B326-68351108138F}"/>
    <cellStyle name="Salida 16 2 3 2 2 2" xfId="26804" xr:uid="{C67295BE-EDF0-4525-AAA8-8C83790C65CA}"/>
    <cellStyle name="Salida 16 2 3 2 3" xfId="16117" xr:uid="{0E37B888-BB3F-4B38-9E89-FD90CB4A546F}"/>
    <cellStyle name="Salida 16 2 3 2 3 2" xfId="31225" xr:uid="{B1AA2DE6-C5DD-4D64-A7F0-BC0DFFFCDD15}"/>
    <cellStyle name="Salida 16 2 3 2 4" xfId="20455" xr:uid="{95925B23-CFBA-4329-B899-FB2AE81EC3B3}"/>
    <cellStyle name="Salida 16 2 3 3" xfId="14123" xr:uid="{42881688-030E-4879-8B0E-70F9FF0DEEC4}"/>
    <cellStyle name="Salida 16 2 3 3 2" xfId="29231" xr:uid="{7AB5A19E-716F-438C-B8AD-8E6A9E5022D0}"/>
    <cellStyle name="Salida 16 2 3 4" xfId="17818" xr:uid="{7928B264-2618-4960-9976-16C7D87F2520}"/>
    <cellStyle name="Salida 16 2 4" xfId="3013" xr:uid="{0DBF0341-E8AA-416F-BD62-30D1805A55E9}"/>
    <cellStyle name="Salida 16 2 4 2" xfId="5650" xr:uid="{262DC957-8DE2-4C30-9D3C-CA76B3B7E1E1}"/>
    <cellStyle name="Salida 16 2 4 2 2" xfId="11961" xr:uid="{FDF94228-9A04-441C-941A-349C1AB14910}"/>
    <cellStyle name="Salida 16 2 4 2 2 2" xfId="27069" xr:uid="{A7067BD5-F657-4CA4-8A94-A21383FC0346}"/>
    <cellStyle name="Salida 16 2 4 2 3" xfId="9256" xr:uid="{C9BF640A-5E58-4DAA-9803-FB3162B1BD44}"/>
    <cellStyle name="Salida 16 2 4 2 3 2" xfId="24364" xr:uid="{56CBEB79-9040-420C-9CC9-BBEEA3DB7906}"/>
    <cellStyle name="Salida 16 2 4 2 4" xfId="20758" xr:uid="{F681E4DA-165C-4E30-879C-CB60292EB8FE}"/>
    <cellStyle name="Salida 16 2 4 3" xfId="9395" xr:uid="{7F2DFB14-C168-401D-A0BC-D4CBA5A2288F}"/>
    <cellStyle name="Salida 16 2 4 3 2" xfId="24503" xr:uid="{82EC566A-BD58-41A3-ABE2-9417A0549957}"/>
    <cellStyle name="Salida 16 2 4 4" xfId="9247" xr:uid="{14DC5601-CF43-432E-9C4A-FED44F44F2BE}"/>
    <cellStyle name="Salida 16 2 4 4 2" xfId="24355" xr:uid="{33DF08DA-17C8-41B1-91C6-8B2465421968}"/>
    <cellStyle name="Salida 16 2 4 5" xfId="18121" xr:uid="{43C487BE-F28C-494F-A578-58CFCDF888A1}"/>
    <cellStyle name="Salida 16 2 5" xfId="3339" xr:uid="{A0355C48-2ADD-4CE6-8C0F-EA5D5B8475AF}"/>
    <cellStyle name="Salida 16 2 5 2" xfId="5976" xr:uid="{90E6B750-757D-44BE-B2E3-532E5B1AC2C1}"/>
    <cellStyle name="Salida 16 2 5 2 2" xfId="12287" xr:uid="{B699D0D9-7BF8-44E5-90A6-AC160CE3AE16}"/>
    <cellStyle name="Salida 16 2 5 2 2 2" xfId="27395" xr:uid="{6020CDF7-D9A4-407D-9A5C-73A65ADE1274}"/>
    <cellStyle name="Salida 16 2 5 2 3" xfId="15103" xr:uid="{6E0A0462-2DD1-4A5A-870D-D807C3C65A67}"/>
    <cellStyle name="Salida 16 2 5 2 3 2" xfId="30211" xr:uid="{3A6D0D08-6D82-44DF-8490-C5321084D62E}"/>
    <cellStyle name="Salida 16 2 5 2 4" xfId="21084" xr:uid="{9ED6C9B0-DCCA-48E1-B6E6-9039660D005B}"/>
    <cellStyle name="Salida 16 2 5 3" xfId="9721" xr:uid="{D729611C-FC5E-45F7-99CF-8E24D1FAB042}"/>
    <cellStyle name="Salida 16 2 5 3 2" xfId="24829" xr:uid="{18645F4C-266C-4F2B-8144-C032A0F4490C}"/>
    <cellStyle name="Salida 16 2 5 4" xfId="15880" xr:uid="{0AD71CED-736D-491C-AFFA-7194ED79AA07}"/>
    <cellStyle name="Salida 16 2 5 4 2" xfId="30988" xr:uid="{53126C62-2CBB-486B-AD7B-4CB72A053BD7}"/>
    <cellStyle name="Salida 16 2 5 5" xfId="18447" xr:uid="{DDA334D8-7983-4037-A528-B757A98B3745}"/>
    <cellStyle name="Salida 16 2 6" xfId="3645" xr:uid="{FD834FBF-3EF4-4311-B74F-01EEE08D48A1}"/>
    <cellStyle name="Salida 16 2 6 2" xfId="6282" xr:uid="{69724082-E327-4EE0-B7F6-75E22B9C39CE}"/>
    <cellStyle name="Salida 16 2 6 2 2" xfId="12593" xr:uid="{0C4BE17B-D116-4826-A52D-BBC581828AFD}"/>
    <cellStyle name="Salida 16 2 6 2 2 2" xfId="27701" xr:uid="{0D51B9B4-CFE2-43A2-A1C8-434ECD2763BA}"/>
    <cellStyle name="Salida 16 2 6 2 3" xfId="14902" xr:uid="{B63427B8-BF03-40E8-8B34-966E80EC1726}"/>
    <cellStyle name="Salida 16 2 6 2 3 2" xfId="30010" xr:uid="{6DD34195-50B0-448E-BEFA-A16C500B23D1}"/>
    <cellStyle name="Salida 16 2 6 2 4" xfId="21390" xr:uid="{D6772215-6645-48FE-A8CB-EF5C19A3D62F}"/>
    <cellStyle name="Salida 16 2 6 3" xfId="10027" xr:uid="{FACD469C-14E0-41F0-9BE6-27F4BFCA3B5D}"/>
    <cellStyle name="Salida 16 2 6 3 2" xfId="25135" xr:uid="{29F634CC-B91C-4D1A-9F36-F94D850C84EC}"/>
    <cellStyle name="Salida 16 2 6 4" xfId="9250" xr:uid="{49D1ABC9-7C90-4210-9AAD-0507B6C050B3}"/>
    <cellStyle name="Salida 16 2 6 4 2" xfId="24358" xr:uid="{65862270-EE65-4BB3-A738-4A21DE0A3BD0}"/>
    <cellStyle name="Salida 16 2 6 5" xfId="18753" xr:uid="{CDCD0EA3-F6CC-4032-B766-E5920FA62C52}"/>
    <cellStyle name="Salida 16 2 7" xfId="4006" xr:uid="{513BDEAD-B85F-4E5C-8D48-81E863BE746F}"/>
    <cellStyle name="Salida 16 2 7 2" xfId="6643" xr:uid="{1E767944-BF29-4F22-8ECD-E915A9195AF2}"/>
    <cellStyle name="Salida 16 2 7 2 2" xfId="12954" xr:uid="{4E8B3CE9-887E-43DC-A2FA-B095052B399A}"/>
    <cellStyle name="Salida 16 2 7 2 2 2" xfId="28062" xr:uid="{4CC26ADB-1094-4E3A-8C0F-74FA5310175C}"/>
    <cellStyle name="Salida 16 2 7 2 3" xfId="16644" xr:uid="{125EF4C8-FD14-4E1C-B7C3-B672EB136854}"/>
    <cellStyle name="Salida 16 2 7 2 3 2" xfId="31752" xr:uid="{3B5B54AE-00EE-42F8-824D-F25FA0A792D6}"/>
    <cellStyle name="Salida 16 2 7 2 4" xfId="21751" xr:uid="{71253B15-74D4-4B4A-B16B-A5BAA09ADF27}"/>
    <cellStyle name="Salida 16 2 7 3" xfId="10388" xr:uid="{B193AECD-8DC9-4D27-B705-03BC273AFA1F}"/>
    <cellStyle name="Salida 16 2 7 3 2" xfId="25496" xr:uid="{C6C536D5-AF22-40A1-B191-23411547558B}"/>
    <cellStyle name="Salida 16 2 7 4" xfId="7537" xr:uid="{8987EDE8-73C7-40E9-84F4-80BF549A3F5F}"/>
    <cellStyle name="Salida 16 2 7 4 2" xfId="22645" xr:uid="{6A231A6D-E677-4E52-BE48-1AEDB39E25EB}"/>
    <cellStyle name="Salida 16 2 7 5" xfId="19114" xr:uid="{F9472E58-3EE6-445A-9A0C-A5B3603CA6A2}"/>
    <cellStyle name="Salida 16 2 8" xfId="4319" xr:uid="{D8B2D72E-EE9A-4DCB-BD69-4013ADAE9713}"/>
    <cellStyle name="Salida 16 2 8 2" xfId="6956" xr:uid="{27B30D40-239A-4443-ADE2-6F1A0D114F75}"/>
    <cellStyle name="Salida 16 2 8 2 2" xfId="13267" xr:uid="{A1177A78-353A-49F4-8021-33AFE47165DA}"/>
    <cellStyle name="Salida 16 2 8 2 2 2" xfId="28375" xr:uid="{AD2FC590-8ED1-4F24-8063-B84ACFC6BF7E}"/>
    <cellStyle name="Salida 16 2 8 2 3" xfId="16931" xr:uid="{C85DDE54-0EE5-45E0-808D-CDBD8A2DBA9A}"/>
    <cellStyle name="Salida 16 2 8 2 3 2" xfId="32039" xr:uid="{188FFAE0-94B0-44F9-ADD4-2997AD7157F8}"/>
    <cellStyle name="Salida 16 2 8 2 4" xfId="22064" xr:uid="{C9DB3FE1-BE6E-4484-8DB8-736139EF8196}"/>
    <cellStyle name="Salida 16 2 8 3" xfId="10701" xr:uid="{FACC1FBC-30BC-4F47-B29D-A7D1525267A9}"/>
    <cellStyle name="Salida 16 2 8 3 2" xfId="25809" xr:uid="{6F70D59B-57B2-4E6E-8506-32655FC920DA}"/>
    <cellStyle name="Salida 16 2 8 4" xfId="8094" xr:uid="{D4877EDB-128F-43C1-B23F-5A940A97E816}"/>
    <cellStyle name="Salida 16 2 8 4 2" xfId="23202" xr:uid="{3BA55888-B217-4555-90FB-727284B25892}"/>
    <cellStyle name="Salida 16 2 8 5" xfId="19427" xr:uid="{7A489605-E827-4861-AA5C-0C1DF84929CB}"/>
    <cellStyle name="Salida 16 2 9" xfId="4571" xr:uid="{0AD54FDD-9966-422A-AD71-74B756480F9D}"/>
    <cellStyle name="Salida 16 2 9 2" xfId="10953" xr:uid="{04B286F9-FB24-45E1-BCD8-84C77F6AC9BC}"/>
    <cellStyle name="Salida 16 2 9 2 2" xfId="26061" xr:uid="{683F71EA-8153-492C-8C62-7C1F42D7B4DA}"/>
    <cellStyle name="Salida 16 2 9 3" xfId="13562" xr:uid="{9294D87F-7771-4E16-86DE-5F97EC4198CD}"/>
    <cellStyle name="Salida 16 2 9 3 2" xfId="28670" xr:uid="{38E4189A-CB24-48D5-98DA-D035D6B92177}"/>
    <cellStyle name="Salida 16 2 9 4" xfId="19679" xr:uid="{0AC217BA-84F7-40E3-BBB7-C75C2B6BDFE5}"/>
    <cellStyle name="Salida 16 3" xfId="1799" xr:uid="{CA4EE7EC-FBE0-4862-A0C9-886D86FB85AF}"/>
    <cellStyle name="Salida 16 3 10" xfId="8300" xr:uid="{A6365500-7514-419D-8B52-C2AC5B99EE39}"/>
    <cellStyle name="Salida 16 3 10 2" xfId="23408" xr:uid="{0B0FA3C4-EBE6-4131-BD80-3A5653CF5A3F}"/>
    <cellStyle name="Salida 16 3 11" xfId="9268" xr:uid="{D214E273-F054-47F7-90C3-3E93FF79E772}"/>
    <cellStyle name="Salida 16 3 11 2" xfId="24376" xr:uid="{1A874787-DD34-478C-BCB6-F696F1989DE1}"/>
    <cellStyle name="Salida 16 3 12" xfId="16181" xr:uid="{607E2EF0-6799-4123-A4EB-B8F86409112B}"/>
    <cellStyle name="Salida 16 3 12 2" xfId="31289" xr:uid="{83243562-1172-4667-A749-DB0CD72BFE05}"/>
    <cellStyle name="Salida 16 3 13" xfId="17024" xr:uid="{415AAC90-9403-4BDB-9E7F-02018D3AC89E}"/>
    <cellStyle name="Salida 16 3 2" xfId="2359" xr:uid="{B643301A-DC1C-4B69-9EEA-62B742E956F1}"/>
    <cellStyle name="Salida 16 3 2 2" xfId="4996" xr:uid="{9AEBC267-0F8E-4D47-89E5-302351D4FC15}"/>
    <cellStyle name="Salida 16 3 2 2 2" xfId="11360" xr:uid="{4E9A2559-6A44-4793-851B-ED86F326A5F8}"/>
    <cellStyle name="Salida 16 3 2 2 2 2" xfId="26468" xr:uid="{4ED8D983-CBA6-4F68-AF0C-6A8AD6605D99}"/>
    <cellStyle name="Salida 16 3 2 2 3" xfId="7984" xr:uid="{96CFA6A6-B356-430E-A844-1689846AEF2E}"/>
    <cellStyle name="Salida 16 3 2 2 3 2" xfId="23092" xr:uid="{75422D12-963A-4436-811E-F1325251467E}"/>
    <cellStyle name="Salida 16 3 2 2 4" xfId="20104" xr:uid="{668626F3-9129-415F-BB4C-1D420CD514D6}"/>
    <cellStyle name="Salida 16 3 2 3" xfId="8826" xr:uid="{46685670-C7E3-4BC3-B7FB-A04C4313D1E1}"/>
    <cellStyle name="Salida 16 3 2 3 2" xfId="23934" xr:uid="{E93D284B-21E0-4A24-992B-3445506F4375}"/>
    <cellStyle name="Salida 16 3 3" xfId="2260" xr:uid="{C912178E-8511-4BC1-A026-749A559986E7}"/>
    <cellStyle name="Salida 16 3 3 2" xfId="4897" xr:uid="{F3592FE6-C840-44F5-9DE2-458EE5254E57}"/>
    <cellStyle name="Salida 16 3 3 2 2" xfId="11261" xr:uid="{BBDADDE1-5086-48B1-906C-99544B7A4870}"/>
    <cellStyle name="Salida 16 3 3 2 2 2" xfId="26369" xr:uid="{2DAB5727-0830-4C2D-A166-26B300D958D7}"/>
    <cellStyle name="Salida 16 3 3 2 3" xfId="8216" xr:uid="{2174E73F-DE87-4DD6-8E6A-616CDABE088C}"/>
    <cellStyle name="Salida 16 3 3 2 3 2" xfId="23324" xr:uid="{0CCBCC58-AA03-4CA0-8EF7-29CA9BF1A4C6}"/>
    <cellStyle name="Salida 16 3 3 2 4" xfId="20005" xr:uid="{5996EB14-3127-4061-A692-45029DA4A922}"/>
    <cellStyle name="Salida 16 3 3 3" xfId="14601" xr:uid="{064E95AB-711E-4101-BCD6-9B748526FFE2}"/>
    <cellStyle name="Salida 16 3 3 3 2" xfId="29709" xr:uid="{1E9B910A-B1ED-4CC4-B969-88CC86C8329E}"/>
    <cellStyle name="Salida 16 3 3 4" xfId="17485" xr:uid="{280FAD02-3636-431A-A7B4-5158B322DD65}"/>
    <cellStyle name="Salida 16 3 4" xfId="2641" xr:uid="{A8C19B43-7E2E-49CF-A2EE-5720C071F719}"/>
    <cellStyle name="Salida 16 3 4 2" xfId="5278" xr:uid="{F0D776BF-CB3D-4E18-BFE2-5943AFD56811}"/>
    <cellStyle name="Salida 16 3 4 2 2" xfId="11642" xr:uid="{3A3F52B3-8283-4105-A1C2-17E19C816322}"/>
    <cellStyle name="Salida 16 3 4 2 2 2" xfId="26750" xr:uid="{CE6FFB77-BB93-41DE-BEDA-1AB47D6DD46E}"/>
    <cellStyle name="Salida 16 3 4 2 3" xfId="14398" xr:uid="{570FB77D-DB03-4C19-AD30-42CE57AD24D4}"/>
    <cellStyle name="Salida 16 3 4 2 3 2" xfId="29506" xr:uid="{C82537CB-4166-4230-BA4A-16A9C4C6EA17}"/>
    <cellStyle name="Salida 16 3 4 2 4" xfId="20386" xr:uid="{E99533EE-7EB3-4DDC-8FB1-E4917E03725D}"/>
    <cellStyle name="Salida 16 3 4 3" xfId="9108" xr:uid="{FF4D0CAD-7C16-4597-9990-A4A355FAFD83}"/>
    <cellStyle name="Salida 16 3 4 3 2" xfId="24216" xr:uid="{7F8F42CB-4CA1-4509-9566-02E9F1059358}"/>
    <cellStyle name="Salida 16 3 4 4" xfId="15609" xr:uid="{DC0A83C0-FA8B-4725-8998-4C2300D5A444}"/>
    <cellStyle name="Salida 16 3 4 4 2" xfId="30717" xr:uid="{F509A2B7-0759-4396-A180-491EA898A275}"/>
    <cellStyle name="Salida 16 3 4 5" xfId="17749" xr:uid="{2F000B2C-F77F-4067-BE6D-77B2730E88A9}"/>
    <cellStyle name="Salida 16 3 5" xfId="2274" xr:uid="{FA117493-21A9-4A33-B760-532631286701}"/>
    <cellStyle name="Salida 16 3 5 2" xfId="4911" xr:uid="{2E1D8AC4-0528-4E99-8A06-6AA69CEB662C}"/>
    <cellStyle name="Salida 16 3 5 2 2" xfId="11275" xr:uid="{0C4DBBE2-289C-4BAE-A55D-F0208A384BD5}"/>
    <cellStyle name="Salida 16 3 5 2 2 2" xfId="26383" xr:uid="{E6ED5625-DF99-4BC8-BF75-E9000FA4B9C5}"/>
    <cellStyle name="Salida 16 3 5 2 3" xfId="8014" xr:uid="{B975DF45-FE16-4BD7-8C5C-BDE346EA180D}"/>
    <cellStyle name="Salida 16 3 5 2 3 2" xfId="23122" xr:uid="{003CD6E8-22C0-4DD0-BF97-30225AB0CA52}"/>
    <cellStyle name="Salida 16 3 5 2 4" xfId="20019" xr:uid="{22435115-5A7F-4400-B328-3EEF23396F00}"/>
    <cellStyle name="Salida 16 3 5 3" xfId="8741" xr:uid="{D22E3BDF-28D6-4D70-A421-FAA750FA36D5}"/>
    <cellStyle name="Salida 16 3 5 3 2" xfId="23849" xr:uid="{575487D6-237E-4470-939A-98785F2C271B}"/>
    <cellStyle name="Salida 16 3 5 4" xfId="8175" xr:uid="{3AD46C02-CF00-4F07-9880-EDF30DA31AED}"/>
    <cellStyle name="Salida 16 3 5 4 2" xfId="23283" xr:uid="{7C166568-1457-46EF-951F-7C2399806CE1}"/>
    <cellStyle name="Salida 16 3 5 5" xfId="17499" xr:uid="{031F6809-6FD7-4DA2-B706-D7E7BBB665BD}"/>
    <cellStyle name="Salida 16 3 6" xfId="2302" xr:uid="{E12813F5-D41E-4DCA-A4EB-FCC1A199DFFA}"/>
    <cellStyle name="Salida 16 3 6 2" xfId="4939" xr:uid="{03F5C902-59CD-4B49-A994-12814C0970CA}"/>
    <cellStyle name="Salida 16 3 6 2 2" xfId="11303" xr:uid="{EE5FD1D9-C2AB-43F1-B7B3-7F487B5C126A}"/>
    <cellStyle name="Salida 16 3 6 2 2 2" xfId="26411" xr:uid="{E3DD8733-FF75-40B5-BC7D-F62B53F76DF5}"/>
    <cellStyle name="Salida 16 3 6 2 3" xfId="15994" xr:uid="{C9DCB232-F606-41E6-B92B-D085CD9FF204}"/>
    <cellStyle name="Salida 16 3 6 2 3 2" xfId="31102" xr:uid="{A55ECCD9-4D81-4ED4-A33E-13A71C570100}"/>
    <cellStyle name="Salida 16 3 6 2 4" xfId="20047" xr:uid="{2D75D9F4-F827-497C-B30B-33BC616AC576}"/>
    <cellStyle name="Salida 16 3 6 3" xfId="8769" xr:uid="{0C3820B1-7C2C-4537-BF96-4A4F528072B1}"/>
    <cellStyle name="Salida 16 3 6 3 2" xfId="23877" xr:uid="{91CD6721-6A7A-48E6-8B58-02FCF4290657}"/>
    <cellStyle name="Salida 16 3 6 4" xfId="7305" xr:uid="{D543E3E9-9FD4-45E0-902B-C8FFF848B136}"/>
    <cellStyle name="Salida 16 3 6 4 2" xfId="22413" xr:uid="{0D7CF734-F29E-459E-9549-3C531AF8487D}"/>
    <cellStyle name="Salida 16 3 6 5" xfId="17527" xr:uid="{0BAAA7A2-4D13-45FC-B574-D5C4D1C492FF}"/>
    <cellStyle name="Salida 16 3 7" xfId="3871" xr:uid="{5FBBF9EC-41F1-4825-AFB1-099BB62CFF8E}"/>
    <cellStyle name="Salida 16 3 7 2" xfId="6508" xr:uid="{E7AC69BF-4D60-4E71-BDF5-80823903B877}"/>
    <cellStyle name="Salida 16 3 7 2 2" xfId="12819" xr:uid="{A8CC6910-D3F6-4F9A-A5BD-17838B3A5719}"/>
    <cellStyle name="Salida 16 3 7 2 2 2" xfId="27927" xr:uid="{0278BA61-EA9E-4425-9369-E06D9B6C18D2}"/>
    <cellStyle name="Salida 16 3 7 2 3" xfId="7477" xr:uid="{EFFBF4E2-66D0-4A40-90DA-BB9E41365C8F}"/>
    <cellStyle name="Salida 16 3 7 2 3 2" xfId="22585" xr:uid="{00994FBF-95C7-4BB5-8A30-568ACA4CBDB7}"/>
    <cellStyle name="Salida 16 3 7 2 4" xfId="21616" xr:uid="{7BCBC147-E79D-4806-83FD-B8AE3ACA9033}"/>
    <cellStyle name="Salida 16 3 7 3" xfId="10253" xr:uid="{BF646CEB-B69A-4F67-BA0B-107570C0F359}"/>
    <cellStyle name="Salida 16 3 7 3 2" xfId="25361" xr:uid="{4F7997EA-63BC-4B04-BC2B-D42010A94E89}"/>
    <cellStyle name="Salida 16 3 7 4" xfId="14121" xr:uid="{0F727508-8D4E-4FE3-8A4F-320008D1B082}"/>
    <cellStyle name="Salida 16 3 7 4 2" xfId="29229" xr:uid="{B4635480-98BB-4019-B5FF-03762FA8E3E9}"/>
    <cellStyle name="Salida 16 3 7 5" xfId="18979" xr:uid="{30A0C4C3-1906-44D1-AEDF-52C58D6ED134}"/>
    <cellStyle name="Salida 16 3 8" xfId="4253" xr:uid="{C7CC6CEA-772C-48B4-B1F4-BCC9A29B8BF0}"/>
    <cellStyle name="Salida 16 3 8 2" xfId="6890" xr:uid="{BDD7B24C-C83D-4F9B-9C25-0F43ED962F2E}"/>
    <cellStyle name="Salida 16 3 8 2 2" xfId="13201" xr:uid="{3958309A-D00B-4E08-BF2C-677EF8AE29D1}"/>
    <cellStyle name="Salida 16 3 8 2 2 2" xfId="28309" xr:uid="{FA7D8D82-C250-4A17-AB21-074B30CAD003}"/>
    <cellStyle name="Salida 16 3 8 2 3" xfId="16865" xr:uid="{C54C7286-7E7F-498B-9BF0-F7FFD0DF53C0}"/>
    <cellStyle name="Salida 16 3 8 2 3 2" xfId="31973" xr:uid="{147053EA-0DF2-4C7A-B16E-FAD50701E52F}"/>
    <cellStyle name="Salida 16 3 8 2 4" xfId="21998" xr:uid="{6DAE2D0B-3CE0-4918-BE8B-D2C567C95511}"/>
    <cellStyle name="Salida 16 3 8 3" xfId="10635" xr:uid="{3ADAC256-6675-4A32-990C-7B6E75BEFD31}"/>
    <cellStyle name="Salida 16 3 8 3 2" xfId="25743" xr:uid="{67E76D68-CDF2-4537-A696-7E6305E42E1A}"/>
    <cellStyle name="Salida 16 3 8 4" xfId="7944" xr:uid="{E1E8A386-1B28-42D2-86C4-E9E12DBFFE63}"/>
    <cellStyle name="Salida 16 3 8 4 2" xfId="23052" xr:uid="{B1E9A29C-D994-46ED-841E-07D9977D1582}"/>
    <cellStyle name="Salida 16 3 8 5" xfId="19361" xr:uid="{6B512A6E-202F-4270-825A-F8E0E5A42F20}"/>
    <cellStyle name="Salida 16 3 9" xfId="4436" xr:uid="{A86E8BA7-993A-4DC1-AB92-C928C8F23C33}"/>
    <cellStyle name="Salida 16 3 9 2" xfId="10818" xr:uid="{40E39B9C-B74E-4326-B621-36BE01ECF9A7}"/>
    <cellStyle name="Salida 16 3 9 2 2" xfId="25926" xr:uid="{82BEE14A-99A8-4FBF-AE72-F97230236175}"/>
    <cellStyle name="Salida 16 3 9 3" xfId="15476" xr:uid="{0FDE58B7-A436-4C2A-939B-BA43A2116309}"/>
    <cellStyle name="Salida 16 3 9 3 2" xfId="30584" xr:uid="{B9A7EA64-EE20-4C9C-8C17-2184E394930A}"/>
    <cellStyle name="Salida 16 3 9 4" xfId="19544" xr:uid="{F4BE554A-CC17-4485-B82E-D56DA13A78DB}"/>
    <cellStyle name="Salida 16 4" xfId="2125" xr:uid="{E9F449B6-3601-4CC6-B922-3855B8B8108D}"/>
    <cellStyle name="Salida 16 4 10" xfId="14278" xr:uid="{D52A1B02-DBBE-4319-86E1-CD28DB85FEBE}"/>
    <cellStyle name="Salida 16 4 10 2" xfId="29386" xr:uid="{6C956DA5-B5E1-4DE1-B235-F7CA2575C37B}"/>
    <cellStyle name="Salida 16 4 11" xfId="13769" xr:uid="{FDFA8DF6-F1FE-4099-A2B8-CC04CA6D6BC1}"/>
    <cellStyle name="Salida 16 4 11 2" xfId="28877" xr:uid="{3BCC74B5-EA95-492E-922F-93EDBDC4ECC7}"/>
    <cellStyle name="Salida 16 4 12" xfId="17350" xr:uid="{67A7660B-A714-437F-84AE-985C70B45405}"/>
    <cellStyle name="Salida 16 4 2" xfId="2615" xr:uid="{D787079F-895D-41F9-9B9F-A44D75105333}"/>
    <cellStyle name="Salida 16 4 2 2" xfId="5252" xr:uid="{D99B263B-ED48-4EC4-95F6-0D89DD14F773}"/>
    <cellStyle name="Salida 16 4 2 2 2" xfId="11616" xr:uid="{F30F920D-FD0D-45BC-A0C1-78429F09D1F0}"/>
    <cellStyle name="Salida 16 4 2 2 2 2" xfId="26724" xr:uid="{C07F7324-D774-47E9-94E0-BFB83FAD445A}"/>
    <cellStyle name="Salida 16 4 2 2 3" xfId="14693" xr:uid="{31525BE4-2E93-4A52-8C68-5AB7EAC2C221}"/>
    <cellStyle name="Salida 16 4 2 2 3 2" xfId="29801" xr:uid="{19B61064-80EE-461C-BE45-B8582994E3F1}"/>
    <cellStyle name="Salida 16 4 2 2 4" xfId="20360" xr:uid="{68F70FC9-D10A-445A-9298-DAA1843154E0}"/>
    <cellStyle name="Salida 16 4 2 3" xfId="9082" xr:uid="{E7DD65B4-0881-441D-98FF-09CE745C377F}"/>
    <cellStyle name="Salida 16 4 2 3 2" xfId="24190" xr:uid="{C37852F5-2D1A-444B-BC3E-B8F3DB5D3AB2}"/>
    <cellStyle name="Salida 16 4 2 4" xfId="15046" xr:uid="{AA64B6AB-9EA9-4204-9A6E-DF8E722BE562}"/>
    <cellStyle name="Salida 16 4 2 4 2" xfId="30154" xr:uid="{0A59D0B3-809D-4DE7-B2E0-354DFD952E89}"/>
    <cellStyle name="Salida 16 4 2 5" xfId="14666" xr:uid="{D3D1559D-6789-43E2-8846-837ECB36CFD2}"/>
    <cellStyle name="Salida 16 4 2 5 2" xfId="29774" xr:uid="{77DE9638-E176-4ED8-B49D-E0C3453EE078}"/>
    <cellStyle name="Salida 16 4 2 6" xfId="17723" xr:uid="{FBCDCBE5-8780-4C46-BC43-9948CFE640FC}"/>
    <cellStyle name="Salida 16 4 3" xfId="2880" xr:uid="{AA55B6E7-6C27-4943-8153-6EDC58969730}"/>
    <cellStyle name="Salida 16 4 3 2" xfId="5517" xr:uid="{F5E9E0C6-08D2-4AE9-971E-60DD93E8204D}"/>
    <cellStyle name="Salida 16 4 3 2 2" xfId="11828" xr:uid="{3409CD67-9622-4D1C-B503-1A7E75FE6C0C}"/>
    <cellStyle name="Salida 16 4 3 2 2 2" xfId="26936" xr:uid="{D38BF432-DCC6-4649-BE81-C1AFFFB713CA}"/>
    <cellStyle name="Salida 16 4 3 2 3" xfId="13482" xr:uid="{9A506BEA-5296-413D-A7E9-2CC036515834}"/>
    <cellStyle name="Salida 16 4 3 2 3 2" xfId="28590" xr:uid="{3BFAD2AC-FC5E-4144-990E-F60AF7F4FC10}"/>
    <cellStyle name="Salida 16 4 3 2 4" xfId="20625" xr:uid="{028B1775-7D25-4C2A-8943-EAB9568F73B4}"/>
    <cellStyle name="Salida 16 4 3 3" xfId="16549" xr:uid="{4150068E-3182-4E90-9C46-0456E2F564DA}"/>
    <cellStyle name="Salida 16 4 3 3 2" xfId="31657" xr:uid="{F2FAA3C4-41E9-4048-9257-A6BF23329247}"/>
    <cellStyle name="Salida 16 4 3 4" xfId="17988" xr:uid="{BD2339CB-F283-4DF0-A1D7-F8143AF620B4}"/>
    <cellStyle name="Salida 16 4 4" xfId="3183" xr:uid="{C84D8CA3-B2F8-41FE-BF95-CB152543AA72}"/>
    <cellStyle name="Salida 16 4 4 2" xfId="5820" xr:uid="{67BE32FD-5353-4DAA-A937-B29D9CCF2676}"/>
    <cellStyle name="Salida 16 4 4 2 2" xfId="12131" xr:uid="{240D5BDF-3008-4045-80A0-9EDB9AA5A1F7}"/>
    <cellStyle name="Salida 16 4 4 2 2 2" xfId="27239" xr:uid="{C177758B-C65C-463E-B5EA-9E39FEAF05D4}"/>
    <cellStyle name="Salida 16 4 4 2 3" xfId="14763" xr:uid="{90243739-7A12-4C58-9445-B8360213CFBF}"/>
    <cellStyle name="Salida 16 4 4 2 3 2" xfId="29871" xr:uid="{D793C19D-BEFC-4829-A110-7F106A093BB8}"/>
    <cellStyle name="Salida 16 4 4 2 4" xfId="20928" xr:uid="{850487C2-DE46-4A7D-B08C-C675F43B4CD1}"/>
    <cellStyle name="Salida 16 4 4 3" xfId="9565" xr:uid="{A797E12A-C099-4F13-97FA-52D63B53B5EE}"/>
    <cellStyle name="Salida 16 4 4 3 2" xfId="24673" xr:uid="{4A6FA0E1-F627-49F6-9D45-84390B624194}"/>
    <cellStyle name="Salida 16 4 4 4" xfId="14904" xr:uid="{159CFD89-30FD-4CAB-B914-6AB2C9E4E174}"/>
    <cellStyle name="Salida 16 4 4 4 2" xfId="30012" xr:uid="{36C1C8F8-FF20-4BEB-A473-1848C30550C9}"/>
    <cellStyle name="Salida 16 4 4 5" xfId="18291" xr:uid="{F61674A2-E8AF-4BA3-A476-CC8ACCB515C0}"/>
    <cellStyle name="Salida 16 4 5" xfId="3509" xr:uid="{1CADCDBA-A564-42DA-AA14-37983C427CB4}"/>
    <cellStyle name="Salida 16 4 5 2" xfId="6146" xr:uid="{366687AF-FE7D-4203-855A-25928FA4D074}"/>
    <cellStyle name="Salida 16 4 5 2 2" xfId="12457" xr:uid="{35B1E80D-0A0F-42E4-A2EB-C827A53CDB32}"/>
    <cellStyle name="Salida 16 4 5 2 2 2" xfId="27565" xr:uid="{313F8DD3-F5FB-4810-868F-4A9554FF0936}"/>
    <cellStyle name="Salida 16 4 5 2 3" xfId="14446" xr:uid="{2CB60A4C-E37C-4BAF-88B0-AE70CCA53348}"/>
    <cellStyle name="Salida 16 4 5 2 3 2" xfId="29554" xr:uid="{7AD78E16-17AD-47BB-ABDF-97870737FCA5}"/>
    <cellStyle name="Salida 16 4 5 2 4" xfId="21254" xr:uid="{184782DA-83A4-4A9F-8607-1F10189182F1}"/>
    <cellStyle name="Salida 16 4 5 3" xfId="9891" xr:uid="{EE259F6C-074A-473F-A88A-2B6356902EA3}"/>
    <cellStyle name="Salida 16 4 5 3 2" xfId="24999" xr:uid="{B743EC1D-C61B-447E-AEF9-587B593C6416}"/>
    <cellStyle name="Salida 16 4 5 4" xfId="7273" xr:uid="{A17ED9BA-A4DC-4320-A3F8-0C1ABB4F6CA4}"/>
    <cellStyle name="Salida 16 4 5 4 2" xfId="22381" xr:uid="{7554E768-E8ED-45A8-852F-5CA3A64E6884}"/>
    <cellStyle name="Salida 16 4 5 5" xfId="18617" xr:uid="{AA0B9EA6-9670-4503-8188-EE866EBA6109}"/>
    <cellStyle name="Salida 16 4 6" xfId="3815" xr:uid="{FDB54AC8-C93B-4CDE-8979-DAE1BB22A8E8}"/>
    <cellStyle name="Salida 16 4 6 2" xfId="6452" xr:uid="{08DD12F9-537C-4A83-97A4-72CC6F34D9FE}"/>
    <cellStyle name="Salida 16 4 6 2 2" xfId="12763" xr:uid="{2232D798-9BCB-43F5-9CF0-433DCC7841BA}"/>
    <cellStyle name="Salida 16 4 6 2 2 2" xfId="27871" xr:uid="{B2FEB1DC-0613-45DF-9B7E-C80E554B2D8F}"/>
    <cellStyle name="Salida 16 4 6 2 3" xfId="7051" xr:uid="{78F489F9-4A36-4817-8C50-86296FE9AD96}"/>
    <cellStyle name="Salida 16 4 6 2 3 2" xfId="22159" xr:uid="{910A8B34-3AFA-4AC5-8D75-22EF98A86CB7}"/>
    <cellStyle name="Salida 16 4 6 2 4" xfId="21560" xr:uid="{B88181E2-29BB-409B-BD8A-9C28C3EC7BF8}"/>
    <cellStyle name="Salida 16 4 6 3" xfId="10197" xr:uid="{F9AF399B-61B8-49F6-8B39-C02C4B980561}"/>
    <cellStyle name="Salida 16 4 6 3 2" xfId="25305" xr:uid="{574092D7-7434-41A7-97C8-77A8BB5A233C}"/>
    <cellStyle name="Salida 16 4 6 4" xfId="13515" xr:uid="{19814C7A-9F91-4B26-A76E-AB7A16265395}"/>
    <cellStyle name="Salida 16 4 6 4 2" xfId="28623" xr:uid="{27944983-3CBC-4535-BEA1-551032B381A9}"/>
    <cellStyle name="Salida 16 4 6 5" xfId="18923" xr:uid="{C846402F-CB1F-4EC1-8329-FEE478B73414}"/>
    <cellStyle name="Salida 16 4 7" xfId="4197" xr:uid="{3BE38773-059D-4874-8BDC-0268AA8F3312}"/>
    <cellStyle name="Salida 16 4 7 2" xfId="6834" xr:uid="{2254AE4D-B7D2-4FCB-BA0A-F4C855C6130C}"/>
    <cellStyle name="Salida 16 4 7 2 2" xfId="13145" xr:uid="{803D79DE-FF3C-4DA4-85E9-0BF5046F4269}"/>
    <cellStyle name="Salida 16 4 7 2 2 2" xfId="28253" xr:uid="{B1979D32-1648-47A4-B30B-E602F2734BEE}"/>
    <cellStyle name="Salida 16 4 7 2 3" xfId="16814" xr:uid="{E6B92905-D46F-45B2-9D2F-14356E5A712B}"/>
    <cellStyle name="Salida 16 4 7 2 3 2" xfId="31922" xr:uid="{CAC23570-49C2-4248-950B-2D4875D853DB}"/>
    <cellStyle name="Salida 16 4 7 2 4" xfId="21942" xr:uid="{9D7FCD8B-7846-4287-B760-9AE8DBFE004E}"/>
    <cellStyle name="Salida 16 4 7 3" xfId="10579" xr:uid="{13A8E0E9-E89E-4E52-A432-05AA9D1BA3EC}"/>
    <cellStyle name="Salida 16 4 7 3 2" xfId="25687" xr:uid="{5C6EF621-9997-46B2-BAB6-ABC67938DC1C}"/>
    <cellStyle name="Salida 16 4 7 4" xfId="7448" xr:uid="{89B44667-C80C-4ACF-B272-9403516559B7}"/>
    <cellStyle name="Salida 16 4 7 4 2" xfId="22556" xr:uid="{85DB6D3D-64E1-4708-9F04-94E4E316B4C6}"/>
    <cellStyle name="Salida 16 4 7 5" xfId="19305" xr:uid="{1B2DDF04-9567-4AE4-9425-350710ECD14D}"/>
    <cellStyle name="Salida 16 4 8" xfId="4762" xr:uid="{F66BCF35-3338-4F95-8E4E-0CB90DC60B7C}"/>
    <cellStyle name="Salida 16 4 8 2" xfId="11144" xr:uid="{D4DB17B6-A237-4A4E-A285-763E58DB7249}"/>
    <cellStyle name="Salida 16 4 8 2 2" xfId="26252" xr:uid="{C1E9BA15-1B71-4C8B-A619-010C24340F44}"/>
    <cellStyle name="Salida 16 4 8 3" xfId="16343" xr:uid="{DC8E559F-E28D-4227-880E-809B25CC17E0}"/>
    <cellStyle name="Salida 16 4 8 3 2" xfId="31451" xr:uid="{C41C5CE7-69B6-422B-A7B7-36F943CC67B0}"/>
    <cellStyle name="Salida 16 4 8 4" xfId="19870" xr:uid="{E3893AC0-D0A7-43D3-A96B-981C6F814A56}"/>
    <cellStyle name="Salida 16 4 9" xfId="8623" xr:uid="{6A9C80F3-F574-4D3D-AC40-F9387EA40AD9}"/>
    <cellStyle name="Salida 16 4 9 2" xfId="23731" xr:uid="{E79167EA-6AA3-493F-88EA-F6C43907BD6C}"/>
    <cellStyle name="Salida 16 5" xfId="1999" xr:uid="{B71957CD-3E49-4BD9-8662-C0D6F680B3BE}"/>
    <cellStyle name="Salida 16 5 10" xfId="15970" xr:uid="{0793B0F6-148C-4DCF-9D6A-5C86F81881ED}"/>
    <cellStyle name="Salida 16 5 10 2" xfId="31078" xr:uid="{7C19672F-C9AC-485A-993B-5EC5A407742A}"/>
    <cellStyle name="Salida 16 5 11" xfId="17224" xr:uid="{B7C18C17-DA38-496D-82B8-3003579ED59A}"/>
    <cellStyle name="Salida 16 5 2" xfId="2761" xr:uid="{475FB69D-419E-4684-8ADB-0946538B77C5}"/>
    <cellStyle name="Salida 16 5 2 2" xfId="5398" xr:uid="{DA1A3850-693E-43CF-8CAF-729517A7CC2F}"/>
    <cellStyle name="Salida 16 5 2 2 2" xfId="11747" xr:uid="{93562B7B-90E2-41BA-8FE1-C1E8F8B5035A}"/>
    <cellStyle name="Salida 16 5 2 2 2 2" xfId="26855" xr:uid="{C56910BD-FB54-4A63-A7CE-12D03BF5A711}"/>
    <cellStyle name="Salida 16 5 2 2 3" xfId="7696" xr:uid="{01695AF1-CFAC-4F41-83EB-03110BEEAD2D}"/>
    <cellStyle name="Salida 16 5 2 2 3 2" xfId="22804" xr:uid="{327FB575-BEFF-47CE-9D6D-423FE0D18A7E}"/>
    <cellStyle name="Salida 16 5 2 2 4" xfId="20506" xr:uid="{8B5346DA-A3C7-4BEA-8827-78EE8C35FA99}"/>
    <cellStyle name="Salida 16 5 2 3" xfId="14798" xr:uid="{0FF9529B-B346-4A53-B260-A6F17CB27B09}"/>
    <cellStyle name="Salida 16 5 2 3 2" xfId="29906" xr:uid="{ADFFF23A-61B1-463C-A780-128659F062AA}"/>
    <cellStyle name="Salida 16 5 2 4" xfId="17869" xr:uid="{68710B13-769A-4B32-B534-F2D3CF9A4B24}"/>
    <cellStyle name="Salida 16 5 3" xfId="3064" xr:uid="{51798330-4B28-41A4-B59E-FCBE178463A6}"/>
    <cellStyle name="Salida 16 5 3 2" xfId="5701" xr:uid="{A2C1930C-91CF-406C-B6A9-734DFEB26837}"/>
    <cellStyle name="Salida 16 5 3 2 2" xfId="12012" xr:uid="{DB6BB0B1-45CA-4F2F-AD35-DD479F640CCC}"/>
    <cellStyle name="Salida 16 5 3 2 2 2" xfId="27120" xr:uid="{5A1BFDC6-766D-43E9-9228-1F6192C532BA}"/>
    <cellStyle name="Salida 16 5 3 2 3" xfId="7713" xr:uid="{7D90F126-C514-48F5-84DC-D3365796A008}"/>
    <cellStyle name="Salida 16 5 3 2 3 2" xfId="22821" xr:uid="{13B5B65A-4748-40C4-8B36-DC9FE99D82C2}"/>
    <cellStyle name="Salida 16 5 3 2 4" xfId="20809" xr:uid="{29A2D53F-B44B-4E4F-836E-3F3C5829DDB0}"/>
    <cellStyle name="Salida 16 5 3 3" xfId="9446" xr:uid="{C9AA4A7A-BA31-4B06-A389-79CE70EC255F}"/>
    <cellStyle name="Salida 16 5 3 3 2" xfId="24554" xr:uid="{DB9B49BE-A562-4C36-B1F8-DE08D6F2F533}"/>
    <cellStyle name="Salida 16 5 3 4" xfId="14023" xr:uid="{619C403B-2945-4E2D-8096-7EF5CA52270E}"/>
    <cellStyle name="Salida 16 5 3 4 2" xfId="29131" xr:uid="{CBBBD97D-0C09-4971-B99F-54EE7B4E1096}"/>
    <cellStyle name="Salida 16 5 3 5" xfId="18172" xr:uid="{32141F37-E75A-4E38-8F70-CF5ACE5053DE}"/>
    <cellStyle name="Salida 16 5 4" xfId="3390" xr:uid="{01F57E4C-6F6B-4685-B26D-F25CCDDB1C08}"/>
    <cellStyle name="Salida 16 5 4 2" xfId="6027" xr:uid="{8A03816D-930C-480A-8290-3A2439A82A39}"/>
    <cellStyle name="Salida 16 5 4 2 2" xfId="12338" xr:uid="{802D80E4-D93A-4245-BB8D-5E518BA10971}"/>
    <cellStyle name="Salida 16 5 4 2 2 2" xfId="27446" xr:uid="{5CD83B95-6BB6-4A68-B126-3A121431BAE7}"/>
    <cellStyle name="Salida 16 5 4 2 3" xfId="13878" xr:uid="{24E0E803-17EF-409C-BD43-1868ECFF4282}"/>
    <cellStyle name="Salida 16 5 4 2 3 2" xfId="28986" xr:uid="{34F6488A-1E91-43A2-936C-F5F9E195246C}"/>
    <cellStyle name="Salida 16 5 4 2 4" xfId="21135" xr:uid="{B360A9ED-D384-427B-B4A2-18B2989500D2}"/>
    <cellStyle name="Salida 16 5 4 3" xfId="9772" xr:uid="{9CE1B367-5D5D-4F41-981E-AC6EA9D37CCD}"/>
    <cellStyle name="Salida 16 5 4 3 2" xfId="24880" xr:uid="{E3DC1FEB-5EA1-4AD0-A700-85B8BC46FDF2}"/>
    <cellStyle name="Salida 16 5 4 4" xfId="14125" xr:uid="{6CD9511B-A894-4657-83BC-2DE957D1BE7C}"/>
    <cellStyle name="Salida 16 5 4 4 2" xfId="29233" xr:uid="{820EE169-54BB-4F5A-809A-29961AB4DC21}"/>
    <cellStyle name="Salida 16 5 4 5" xfId="18498" xr:uid="{853E7966-8C76-4784-AF4A-CDB4E954D689}"/>
    <cellStyle name="Salida 16 5 5" xfId="3696" xr:uid="{6BC28343-308A-48CD-8ABA-1E39831D7B6E}"/>
    <cellStyle name="Salida 16 5 5 2" xfId="6333" xr:uid="{7F90E1E4-E656-4BCB-8A4F-5E1D841B11EB}"/>
    <cellStyle name="Salida 16 5 5 2 2" xfId="12644" xr:uid="{81E474DF-0665-436A-80E9-B49A4C8F6BFA}"/>
    <cellStyle name="Salida 16 5 5 2 2 2" xfId="27752" xr:uid="{10C00EE3-F472-4159-801E-C33300EC4593}"/>
    <cellStyle name="Salida 16 5 5 2 3" xfId="15006" xr:uid="{D443BB2C-D6CC-4D96-91BD-F267C8AD075F}"/>
    <cellStyle name="Salida 16 5 5 2 3 2" xfId="30114" xr:uid="{41F76EF2-A573-4419-BFA5-269E8D141AFA}"/>
    <cellStyle name="Salida 16 5 5 2 4" xfId="21441" xr:uid="{92B7FB73-7D85-49F8-9C89-75F9D45BB45C}"/>
    <cellStyle name="Salida 16 5 5 3" xfId="10078" xr:uid="{4DAA5180-37F1-4FA6-B3F2-7C4BE776E8DE}"/>
    <cellStyle name="Salida 16 5 5 3 2" xfId="25186" xr:uid="{D3E2C284-2F90-4546-BF2D-39623C133DB5}"/>
    <cellStyle name="Salida 16 5 5 4" xfId="7963" xr:uid="{75690270-B4E2-4C54-9521-05122D092F13}"/>
    <cellStyle name="Salida 16 5 5 4 2" xfId="23071" xr:uid="{E8A8A5C5-E9FA-4EFC-9EFD-9565EDAB28A7}"/>
    <cellStyle name="Salida 16 5 5 5" xfId="18804" xr:uid="{A8C7AEE4-6D20-4C46-B189-B66493E97D03}"/>
    <cellStyle name="Salida 16 5 6" xfId="4071" xr:uid="{0F42DA15-F4AA-4BFD-92FD-B03EC2508B4F}"/>
    <cellStyle name="Salida 16 5 6 2" xfId="6708" xr:uid="{40B3AF48-9B7C-4A9C-8703-C37E8A36DA69}"/>
    <cellStyle name="Salida 16 5 6 2 2" xfId="13019" xr:uid="{014F9C82-0CB6-46FC-B9CA-40990954A544}"/>
    <cellStyle name="Salida 16 5 6 2 2 2" xfId="28127" xr:uid="{2B56FD93-29B1-442A-88DF-CD1240262672}"/>
    <cellStyle name="Salida 16 5 6 2 3" xfId="16695" xr:uid="{FEC41F65-DE80-45E4-8472-CCA8B683157F}"/>
    <cellStyle name="Salida 16 5 6 2 3 2" xfId="31803" xr:uid="{779C31C6-C3F5-4836-8220-E884A8CBE26A}"/>
    <cellStyle name="Salida 16 5 6 2 4" xfId="21816" xr:uid="{57C1B1AE-1936-4636-BA52-BBD479D2C80E}"/>
    <cellStyle name="Salida 16 5 6 3" xfId="10453" xr:uid="{23315D8C-7E5D-4AA8-AB29-7D5C14DB5DE4}"/>
    <cellStyle name="Salida 16 5 6 3 2" xfId="25561" xr:uid="{B7A7D4F5-77EE-4145-BF1C-5A45BE54FCE6}"/>
    <cellStyle name="Salida 16 5 6 4" xfId="14958" xr:uid="{C50F2BAB-86DF-4C90-9D19-4ABA0CFF0707}"/>
    <cellStyle name="Salida 16 5 6 4 2" xfId="30066" xr:uid="{C9E3F6F2-AC77-466B-B0FF-B2A0411273E4}"/>
    <cellStyle name="Salida 16 5 6 5" xfId="19179" xr:uid="{F5DBD809-A4D9-43E6-8D1F-5325471DB217}"/>
    <cellStyle name="Salida 16 5 7" xfId="4636" xr:uid="{A62DC55C-285F-4584-A7E7-B76D2A78E581}"/>
    <cellStyle name="Salida 16 5 7 2" xfId="11018" xr:uid="{E2D6EE9A-C093-4094-B7D8-AA519EBA53E2}"/>
    <cellStyle name="Salida 16 5 7 2 2" xfId="26126" xr:uid="{8D40CF65-EACC-400B-9E7F-4A87F03C2151}"/>
    <cellStyle name="Salida 16 5 7 3" xfId="15208" xr:uid="{144C6739-C8E2-4F8B-95D7-B61390D0769F}"/>
    <cellStyle name="Salida 16 5 7 3 2" xfId="30316" xr:uid="{52391E3C-3107-44A4-BE27-3009D8960C13}"/>
    <cellStyle name="Salida 16 5 7 4" xfId="19744" xr:uid="{E544A4DD-5D0D-43F9-8688-208A22A6F8BA}"/>
    <cellStyle name="Salida 16 5 8" xfId="8497" xr:uid="{3696392D-9CF1-4F2A-8EAF-4751B2BA131F}"/>
    <cellStyle name="Salida 16 5 8 2" xfId="23605" xr:uid="{6DF23EFA-E5B4-4662-96B7-360CF7FB6CF8}"/>
    <cellStyle name="Salida 16 5 9" xfId="13392" xr:uid="{84CCD5BF-CF1D-4C25-AD0D-A8D9B78BA091}"/>
    <cellStyle name="Salida 16 5 9 2" xfId="28500" xr:uid="{5FD5FE5F-2E26-4363-8600-0FE3BA37B407}"/>
    <cellStyle name="Salida 17" xfId="1509" xr:uid="{00000000-0005-0000-0000-0000E9050000}"/>
    <cellStyle name="Salida 17 2" xfId="1935" xr:uid="{A611132A-BB4C-4633-8DD0-8658A8BF855E}"/>
    <cellStyle name="Salida 17 2 10" xfId="8436" xr:uid="{F77E78F2-E9FF-4944-B7D5-7E1C32AD2656}"/>
    <cellStyle name="Salida 17 2 10 2" xfId="23544" xr:uid="{DDBFB472-73FD-457C-95DE-033595AB0D99}"/>
    <cellStyle name="Salida 17 2 11" xfId="7649" xr:uid="{CBF38789-65BF-494E-9F40-532378E2595F}"/>
    <cellStyle name="Salida 17 2 11 2" xfId="22757" xr:uid="{300A0EF4-D252-405F-9465-DE620B1AFF53}"/>
    <cellStyle name="Salida 17 2 12" xfId="13410" xr:uid="{9F8E081A-6B41-49B2-8428-79F685D96285}"/>
    <cellStyle name="Salida 17 2 12 2" xfId="28518" xr:uid="{76C00140-B175-4732-B005-06AFA365C026}"/>
    <cellStyle name="Salida 17 2 13" xfId="17160" xr:uid="{098DF6E0-43EF-493F-851F-2FD62DA1E635}"/>
    <cellStyle name="Salida 17 2 2" xfId="2495" xr:uid="{2358BFAE-AFFB-429E-9CFC-0D9FD7CD64E3}"/>
    <cellStyle name="Salida 17 2 2 2" xfId="5132" xr:uid="{1E9E8D9E-77C6-49B8-9217-6D555914227F}"/>
    <cellStyle name="Salida 17 2 2 2 2" xfId="11496" xr:uid="{7167505A-E9C7-4F94-9B1F-63E0C5DA8BF3}"/>
    <cellStyle name="Salida 17 2 2 2 2 2" xfId="26604" xr:uid="{4B7C9FAE-8E71-49D4-AE3A-EA9D43D7CA60}"/>
    <cellStyle name="Salida 17 2 2 2 3" xfId="15552" xr:uid="{BB6480F5-C3AD-4326-A666-93AA236D70BF}"/>
    <cellStyle name="Salida 17 2 2 2 3 2" xfId="30660" xr:uid="{277DA00F-0813-45D1-A790-1F1D81799305}"/>
    <cellStyle name="Salida 17 2 2 2 4" xfId="20240" xr:uid="{3958E883-B0A8-412E-9F64-1A210CB2659B}"/>
    <cellStyle name="Salida 17 2 2 3" xfId="8962" xr:uid="{BCDF3111-B35E-4BB5-81F3-E37F6EA34D61}"/>
    <cellStyle name="Salida 17 2 2 3 2" xfId="24070" xr:uid="{4083B483-6DA7-4B41-96ED-649A5A4FDCDA}"/>
    <cellStyle name="Salida 17 2 3" xfId="2711" xr:uid="{1DA2A577-B179-4FC9-98AD-E7A1A7E05C9A}"/>
    <cellStyle name="Salida 17 2 3 2" xfId="5348" xr:uid="{615A1071-7E2D-4A74-A7F5-A46B37A0C098}"/>
    <cellStyle name="Salida 17 2 3 2 2" xfId="11697" xr:uid="{427B4A26-EE65-4AC6-95B0-569482CC05AF}"/>
    <cellStyle name="Salida 17 2 3 2 2 2" xfId="26805" xr:uid="{0D845348-95D5-4744-9644-39497FC4428C}"/>
    <cellStyle name="Salida 17 2 3 2 3" xfId="7288" xr:uid="{3111FB55-B968-4100-B179-E25B1D1E7D80}"/>
    <cellStyle name="Salida 17 2 3 2 3 2" xfId="22396" xr:uid="{0C29468B-331E-4832-BF1E-E46DB19D90B0}"/>
    <cellStyle name="Salida 17 2 3 2 4" xfId="20456" xr:uid="{E4B9B706-C104-4DCD-881C-27F3C0BBA996}"/>
    <cellStyle name="Salida 17 2 3 3" xfId="14262" xr:uid="{757CB649-33F8-4E2D-9AF8-CDD53AC7AB8A}"/>
    <cellStyle name="Salida 17 2 3 3 2" xfId="29370" xr:uid="{4B31354E-8A92-4B9D-BC95-701FA2D9A28E}"/>
    <cellStyle name="Salida 17 2 3 4" xfId="17819" xr:uid="{8CBC95B1-9F2B-4E53-A4FF-BB0432AE12FA}"/>
    <cellStyle name="Salida 17 2 4" xfId="3014" xr:uid="{0A467F3E-611B-4437-BB0E-F7265E7C360C}"/>
    <cellStyle name="Salida 17 2 4 2" xfId="5651" xr:uid="{F821661A-8A50-441F-9943-42E94BA8DF5D}"/>
    <cellStyle name="Salida 17 2 4 2 2" xfId="11962" xr:uid="{3920D595-2BDC-4B65-956C-008E6DC039B9}"/>
    <cellStyle name="Salida 17 2 4 2 2 2" xfId="27070" xr:uid="{46590B09-8458-4D44-AE63-66A4E348A067}"/>
    <cellStyle name="Salida 17 2 4 2 3" xfId="13914" xr:uid="{43A26B2C-7BC7-4D17-92AF-B4AAF568447B}"/>
    <cellStyle name="Salida 17 2 4 2 3 2" xfId="29022" xr:uid="{0803C110-BF33-47D4-99AB-4B2BE186F0FB}"/>
    <cellStyle name="Salida 17 2 4 2 4" xfId="20759" xr:uid="{D1F5186B-FA9B-4A15-9B43-56A2127727F9}"/>
    <cellStyle name="Salida 17 2 4 3" xfId="9396" xr:uid="{766E190C-2CBE-44DD-B601-C50378666684}"/>
    <cellStyle name="Salida 17 2 4 3 2" xfId="24504" xr:uid="{FC1CD220-809B-4AF9-92E6-DA0E457C3BC8}"/>
    <cellStyle name="Salida 17 2 4 4" xfId="14825" xr:uid="{A4324351-5C26-404B-B74E-679B84810D35}"/>
    <cellStyle name="Salida 17 2 4 4 2" xfId="29933" xr:uid="{FBB8DB02-5C10-4364-8043-DC8A2632D6BF}"/>
    <cellStyle name="Salida 17 2 4 5" xfId="18122" xr:uid="{6057C163-24AA-4C76-A453-4902800A1179}"/>
    <cellStyle name="Salida 17 2 5" xfId="3340" xr:uid="{57F94EA0-CA51-4B67-8B53-19870FD84E2E}"/>
    <cellStyle name="Salida 17 2 5 2" xfId="5977" xr:uid="{9EBDE1F6-9F41-46FE-91B2-1CA0248783BA}"/>
    <cellStyle name="Salida 17 2 5 2 2" xfId="12288" xr:uid="{593F31E4-0F58-4DEF-BAA9-AF3097426F53}"/>
    <cellStyle name="Salida 17 2 5 2 2 2" xfId="27396" xr:uid="{58BA21FB-EB51-4016-9495-3BA33CA0AE3A}"/>
    <cellStyle name="Salida 17 2 5 2 3" xfId="7486" xr:uid="{9855CE50-04C1-4E6A-8B55-BC9B02BAAFDE}"/>
    <cellStyle name="Salida 17 2 5 2 3 2" xfId="22594" xr:uid="{CA6CF9FF-6277-492C-A0B1-5EAD520BEB4A}"/>
    <cellStyle name="Salida 17 2 5 2 4" xfId="21085" xr:uid="{FF89C4DC-E510-470C-9117-5ECC49C05A9C}"/>
    <cellStyle name="Salida 17 2 5 3" xfId="9722" xr:uid="{878CEB02-904D-4C67-A91D-3625FA20F3F7}"/>
    <cellStyle name="Salida 17 2 5 3 2" xfId="24830" xr:uid="{FEFF55A7-A1D8-401B-A19E-B05619BC9B69}"/>
    <cellStyle name="Salida 17 2 5 4" xfId="16317" xr:uid="{F42B0847-0EB0-4A0B-B46A-491443949DAF}"/>
    <cellStyle name="Salida 17 2 5 4 2" xfId="31425" xr:uid="{9198FDE3-BB65-47AB-82B1-E6D02BF89EB2}"/>
    <cellStyle name="Salida 17 2 5 5" xfId="18448" xr:uid="{DE93747F-AD19-4922-8B61-B2C6F1DEFA72}"/>
    <cellStyle name="Salida 17 2 6" xfId="3646" xr:uid="{5B36B4EB-209D-4297-8336-FF0251477548}"/>
    <cellStyle name="Salida 17 2 6 2" xfId="6283" xr:uid="{61C189F8-B206-47DE-A926-BA62ECDF3365}"/>
    <cellStyle name="Salida 17 2 6 2 2" xfId="12594" xr:uid="{A89DF8B3-1225-4C6F-81B9-5F3920CB27C5}"/>
    <cellStyle name="Salida 17 2 6 2 2 2" xfId="27702" xr:uid="{CE2F6EDF-B9FB-492F-AB8E-B1A3F94731B2}"/>
    <cellStyle name="Salida 17 2 6 2 3" xfId="15720" xr:uid="{BE8E36AF-497F-4CF1-940F-9A98C9C54B44}"/>
    <cellStyle name="Salida 17 2 6 2 3 2" xfId="30828" xr:uid="{0A070845-752D-4E24-825F-31C1184ECB53}"/>
    <cellStyle name="Salida 17 2 6 2 4" xfId="21391" xr:uid="{9A5C14D3-0273-41E8-912E-ABAC0E71107B}"/>
    <cellStyle name="Salida 17 2 6 3" xfId="10028" xr:uid="{EC016028-099F-4569-A49F-0EA406DE06D6}"/>
    <cellStyle name="Salida 17 2 6 3 2" xfId="25136" xr:uid="{53286292-58BE-42B6-91A7-0D8DB6F596A0}"/>
    <cellStyle name="Salida 17 2 6 4" xfId="8200" xr:uid="{9B4BDA94-EE13-4725-A3B5-873AD37CA435}"/>
    <cellStyle name="Salida 17 2 6 4 2" xfId="23308" xr:uid="{1B5AB407-548F-469A-9D17-ADEA3C2DBDDE}"/>
    <cellStyle name="Salida 17 2 6 5" xfId="18754" xr:uid="{543499E7-117C-4E5D-8AF0-F61275F4939F}"/>
    <cellStyle name="Salida 17 2 7" xfId="4007" xr:uid="{FA0DD1E1-5F55-4818-81A8-36AA035A6C7B}"/>
    <cellStyle name="Salida 17 2 7 2" xfId="6644" xr:uid="{5755A8A5-EB6F-4678-83A5-A6E3A52D92CE}"/>
    <cellStyle name="Salida 17 2 7 2 2" xfId="12955" xr:uid="{8C02AA42-C6B5-4CF8-BA0A-A4EEDCDB3103}"/>
    <cellStyle name="Salida 17 2 7 2 2 2" xfId="28063" xr:uid="{0DE8F6F8-2623-4D6F-A8E7-9D2DAEAAE642}"/>
    <cellStyle name="Salida 17 2 7 2 3" xfId="16645" xr:uid="{4C95E4B5-172F-4216-BE70-E78FF862D982}"/>
    <cellStyle name="Salida 17 2 7 2 3 2" xfId="31753" xr:uid="{4E7640BB-B4FF-4124-96A1-C60E202DE21A}"/>
    <cellStyle name="Salida 17 2 7 2 4" xfId="21752" xr:uid="{B0B53691-B1C2-4F91-A5DB-792675ECCB29}"/>
    <cellStyle name="Salida 17 2 7 3" xfId="10389" xr:uid="{BC320BB0-583F-4DE6-88C0-7C01A746F7BC}"/>
    <cellStyle name="Salida 17 2 7 3 2" xfId="25497" xr:uid="{88984290-15A8-49B7-8A1E-1F32D78558FC}"/>
    <cellStyle name="Salida 17 2 7 4" xfId="9169" xr:uid="{9F55DAC4-A06D-4388-9883-053D360DA3A1}"/>
    <cellStyle name="Salida 17 2 7 4 2" xfId="24277" xr:uid="{B2B83394-CB0B-47D2-BB9D-99F7B066AD04}"/>
    <cellStyle name="Salida 17 2 7 5" xfId="19115" xr:uid="{F82FC08B-E60E-44B1-A0B1-DF9835CAFF84}"/>
    <cellStyle name="Salida 17 2 8" xfId="4320" xr:uid="{2778C0D1-C59F-48AA-897B-CD073E61127A}"/>
    <cellStyle name="Salida 17 2 8 2" xfId="6957" xr:uid="{49C286D4-F5A9-4794-8793-85F219802AF3}"/>
    <cellStyle name="Salida 17 2 8 2 2" xfId="13268" xr:uid="{71380FA3-154F-4067-9DD8-4422FB025D57}"/>
    <cellStyle name="Salida 17 2 8 2 2 2" xfId="28376" xr:uid="{8613B4B5-681B-4CF7-90DB-9F05A9EA7718}"/>
    <cellStyle name="Salida 17 2 8 2 3" xfId="16932" xr:uid="{E7763C43-44E5-4664-BE11-13339F80BEEE}"/>
    <cellStyle name="Salida 17 2 8 2 3 2" xfId="32040" xr:uid="{63FA8B02-2C22-49F8-A088-272B6CB40FA1}"/>
    <cellStyle name="Salida 17 2 8 2 4" xfId="22065" xr:uid="{C39B5C42-9683-4A04-AA07-7D372B601BD2}"/>
    <cellStyle name="Salida 17 2 8 3" xfId="10702" xr:uid="{0E76BD7E-5530-4D0E-B602-0CA13000E8B5}"/>
    <cellStyle name="Salida 17 2 8 3 2" xfId="25810" xr:uid="{059A1D5D-EF6B-46D7-8BD2-9F48D7AD4EAA}"/>
    <cellStyle name="Salida 17 2 8 4" xfId="7249" xr:uid="{298561B3-9DDC-4AC7-9E43-4FA8EF072163}"/>
    <cellStyle name="Salida 17 2 8 4 2" xfId="22357" xr:uid="{229661F2-F9E7-40B9-B8FB-F4B702EF00D7}"/>
    <cellStyle name="Salida 17 2 8 5" xfId="19428" xr:uid="{ECBE6202-5873-453B-A6DD-5B670D883175}"/>
    <cellStyle name="Salida 17 2 9" xfId="4572" xr:uid="{8F2ACB5C-348D-4D9A-A507-BE60C22E1C18}"/>
    <cellStyle name="Salida 17 2 9 2" xfId="10954" xr:uid="{FD2333BA-487D-41D3-AA39-CB59E4D72F58}"/>
    <cellStyle name="Salida 17 2 9 2 2" xfId="26062" xr:uid="{58E26BBB-3B7E-421C-8D6B-806765CE9B1E}"/>
    <cellStyle name="Salida 17 2 9 3" xfId="15629" xr:uid="{8BB9825E-F661-45ED-B943-115C75A55CF7}"/>
    <cellStyle name="Salida 17 2 9 3 2" xfId="30737" xr:uid="{42598CEE-82AF-46C2-B173-CA76322BDE10}"/>
    <cellStyle name="Salida 17 2 9 4" xfId="19680" xr:uid="{D244E17F-8608-4CA4-82E4-E6FEAE722206}"/>
    <cellStyle name="Salida 17 3" xfId="1798" xr:uid="{1A9777FD-397F-449E-A8AD-5CC1AE7D2851}"/>
    <cellStyle name="Salida 17 3 10" xfId="8299" xr:uid="{243B1DEA-0AAF-4383-B2B4-07D8A44BEC1C}"/>
    <cellStyle name="Salida 17 3 10 2" xfId="23407" xr:uid="{C233FCF6-44DE-4730-95EC-6EFA3CB7D5D1}"/>
    <cellStyle name="Salida 17 3 11" xfId="15730" xr:uid="{7C4FC3E2-5623-47A0-9595-12AACE0B644D}"/>
    <cellStyle name="Salida 17 3 11 2" xfId="30838" xr:uid="{DB9B9FAC-663E-4CF4-B351-431B06B291B1}"/>
    <cellStyle name="Salida 17 3 12" xfId="16445" xr:uid="{6E00EB69-D26E-401C-B954-8FBAC6561C8B}"/>
    <cellStyle name="Salida 17 3 12 2" xfId="31553" xr:uid="{844A4B82-BB9F-446F-8D84-5270F482CAC9}"/>
    <cellStyle name="Salida 17 3 13" xfId="17023" xr:uid="{D2EEA219-08A4-4D70-9B89-E549396F40AA}"/>
    <cellStyle name="Salida 17 3 2" xfId="2358" xr:uid="{4DFBCF8B-F151-453A-8D68-4EEBDBA0E694}"/>
    <cellStyle name="Salida 17 3 2 2" xfId="4995" xr:uid="{1BA5FC9C-15ED-4C28-A138-C6E3E7E5F8FC}"/>
    <cellStyle name="Salida 17 3 2 2 2" xfId="11359" xr:uid="{1B2D0CF0-0C20-4DDA-8442-2ECFC71A86CE}"/>
    <cellStyle name="Salida 17 3 2 2 2 2" xfId="26467" xr:uid="{540C95B9-3F36-43BC-8EC9-8AD7BA8BE5B6}"/>
    <cellStyle name="Salida 17 3 2 2 3" xfId="7396" xr:uid="{8F67C18B-EA29-4786-BE1E-7668D25C135A}"/>
    <cellStyle name="Salida 17 3 2 2 3 2" xfId="22504" xr:uid="{7D74DD05-74E2-4297-888A-923D66D29538}"/>
    <cellStyle name="Salida 17 3 2 2 4" xfId="20103" xr:uid="{A531D4E0-0258-4A9A-B4E8-886504127031}"/>
    <cellStyle name="Salida 17 3 2 3" xfId="8825" xr:uid="{AC6995F9-C055-4711-ADD5-D8202DFD6E08}"/>
    <cellStyle name="Salida 17 3 2 3 2" xfId="23933" xr:uid="{63AC107A-02C6-4CDE-8DE4-BB618691DC12}"/>
    <cellStyle name="Salida 17 3 3" xfId="2261" xr:uid="{5CE0FCE2-1F40-472D-BAB5-F3F6D4529E2D}"/>
    <cellStyle name="Salida 17 3 3 2" xfId="4898" xr:uid="{7998425D-128A-4F73-B413-09783BD73393}"/>
    <cellStyle name="Salida 17 3 3 2 2" xfId="11262" xr:uid="{2FF8AA07-3DD9-4D11-A450-4504374D2477}"/>
    <cellStyle name="Salida 17 3 3 2 2 2" xfId="26370" xr:uid="{CB8BB9E7-9CB5-4368-A3FA-7352D3A5E947}"/>
    <cellStyle name="Salida 17 3 3 2 3" xfId="13815" xr:uid="{51878883-4B48-448C-8853-78459C225630}"/>
    <cellStyle name="Salida 17 3 3 2 3 2" xfId="28923" xr:uid="{848335E3-3885-4C1F-AE4B-54428B208998}"/>
    <cellStyle name="Salida 17 3 3 2 4" xfId="20006" xr:uid="{1A41E40D-950C-4A92-810C-E990CFC6FC60}"/>
    <cellStyle name="Salida 17 3 3 3" xfId="16407" xr:uid="{82D97E2E-83C7-4886-A7CE-51243CE2757B}"/>
    <cellStyle name="Salida 17 3 3 3 2" xfId="31515" xr:uid="{D495A726-A46F-4A5E-9FC4-E680DDF37221}"/>
    <cellStyle name="Salida 17 3 3 4" xfId="17486" xr:uid="{4094E9E1-89D2-47E4-8357-E9BB7CFD4474}"/>
    <cellStyle name="Salida 17 3 4" xfId="2335" xr:uid="{ABFF0018-C5A5-495C-A3AD-70E69E29DC02}"/>
    <cellStyle name="Salida 17 3 4 2" xfId="4972" xr:uid="{95A30368-69F4-4A6C-9AE0-02F77B005B12}"/>
    <cellStyle name="Salida 17 3 4 2 2" xfId="11336" xr:uid="{9E1931AE-0DE8-4538-AEF4-2186EEB907E3}"/>
    <cellStyle name="Salida 17 3 4 2 2 2" xfId="26444" xr:uid="{5FBA7AFA-33C5-49CB-B7B2-E1A51EB460CD}"/>
    <cellStyle name="Salida 17 3 4 2 3" xfId="15401" xr:uid="{93A1CD7F-512A-4739-9EA3-C57C9A2D32D6}"/>
    <cellStyle name="Salida 17 3 4 2 3 2" xfId="30509" xr:uid="{1AFDC31A-62DD-415A-80A7-185EF97B1D12}"/>
    <cellStyle name="Salida 17 3 4 2 4" xfId="20080" xr:uid="{6A9E9D83-2CE7-4835-92D8-752E67E08F52}"/>
    <cellStyle name="Salida 17 3 4 3" xfId="8802" xr:uid="{3751C5BD-F063-4EB7-87D9-79B544B9A0E1}"/>
    <cellStyle name="Salida 17 3 4 3 2" xfId="23910" xr:uid="{486BD52D-2E4E-4312-AA89-76955EFCBA7A}"/>
    <cellStyle name="Salida 17 3 4 4" xfId="8091" xr:uid="{AB61C3AC-11F1-4B86-B7FB-BF5EE0449FAF}"/>
    <cellStyle name="Salida 17 3 4 4 2" xfId="23199" xr:uid="{4C21ACD4-37DA-45C1-98E5-45BABD2E1F8C}"/>
    <cellStyle name="Salida 17 3 4 5" xfId="17560" xr:uid="{9B592014-C5F2-4E41-836C-7AF937353CB1}"/>
    <cellStyle name="Salida 17 3 5" xfId="2275" xr:uid="{0A7D9F70-B358-488E-85D1-DC5884CE01A5}"/>
    <cellStyle name="Salida 17 3 5 2" xfId="4912" xr:uid="{205232EB-23F0-46A8-AF65-B6088FF5B08C}"/>
    <cellStyle name="Salida 17 3 5 2 2" xfId="11276" xr:uid="{2417CB5C-9D59-4CA4-BFF9-13209C67CBB5}"/>
    <cellStyle name="Salida 17 3 5 2 2 2" xfId="26384" xr:uid="{7B2B8AF5-4F68-49C0-9D14-BB2FD9688F7C}"/>
    <cellStyle name="Salida 17 3 5 2 3" xfId="14395" xr:uid="{F865C10B-811C-4B39-8070-7A10979096D2}"/>
    <cellStyle name="Salida 17 3 5 2 3 2" xfId="29503" xr:uid="{A1A04A0B-9BF5-4136-921A-1D4376162619}"/>
    <cellStyle name="Salida 17 3 5 2 4" xfId="20020" xr:uid="{2632070F-AD9A-4EAB-95F0-D3F064D85317}"/>
    <cellStyle name="Salida 17 3 5 3" xfId="8742" xr:uid="{CA715A65-12CE-4E5B-B90E-B0995A7D7012}"/>
    <cellStyle name="Salida 17 3 5 3 2" xfId="23850" xr:uid="{66C7C0A9-D936-4FA9-A37A-028CA2B06DBD}"/>
    <cellStyle name="Salida 17 3 5 4" xfId="14323" xr:uid="{A90438D3-3EEF-4200-A23D-A2631A1E518D}"/>
    <cellStyle name="Salida 17 3 5 4 2" xfId="29431" xr:uid="{6C60B13E-8F01-456E-8A1F-AC5800ADF4BC}"/>
    <cellStyle name="Salida 17 3 5 5" xfId="17500" xr:uid="{E10F0529-A45A-42BB-9ECB-B5EE5AF36B21}"/>
    <cellStyle name="Salida 17 3 6" xfId="2301" xr:uid="{6C6AB8AA-8F00-44F2-9B15-23DE9107DA87}"/>
    <cellStyle name="Salida 17 3 6 2" xfId="4938" xr:uid="{B31DB8D7-3A86-481F-94E0-C5D00EB95513}"/>
    <cellStyle name="Salida 17 3 6 2 2" xfId="11302" xr:uid="{76C434B7-02CE-4FF5-ABEA-36023904B55C}"/>
    <cellStyle name="Salida 17 3 6 2 2 2" xfId="26410" xr:uid="{A17F6F2D-734A-4131-AF70-0120AD199DA8}"/>
    <cellStyle name="Salida 17 3 6 2 3" xfId="7423" xr:uid="{ED74D996-906A-482B-B369-AB91F8A3EE21}"/>
    <cellStyle name="Salida 17 3 6 2 3 2" xfId="22531" xr:uid="{2D7C2924-8341-4B61-AFBA-CE2F73794BB4}"/>
    <cellStyle name="Salida 17 3 6 2 4" xfId="20046" xr:uid="{0A14127C-4B89-44BE-B0DE-43E471A8E982}"/>
    <cellStyle name="Salida 17 3 6 3" xfId="8768" xr:uid="{F0D049F2-0257-480B-8AD0-81B5D99E4A30}"/>
    <cellStyle name="Salida 17 3 6 3 2" xfId="23876" xr:uid="{360F451A-659D-419C-8CE8-B41C82984FD8}"/>
    <cellStyle name="Salida 17 3 6 4" xfId="14327" xr:uid="{35282A7D-E367-49B8-A12F-D5BA4DA4BD70}"/>
    <cellStyle name="Salida 17 3 6 4 2" xfId="29435" xr:uid="{D06CB7D6-103E-4C24-8650-2C82BDC4E5CB}"/>
    <cellStyle name="Salida 17 3 6 5" xfId="17526" xr:uid="{56136108-EA80-452B-964D-5E3FFA633BDD}"/>
    <cellStyle name="Salida 17 3 7" xfId="3870" xr:uid="{5A8707F7-5D0B-484E-B3A0-5155E873B235}"/>
    <cellStyle name="Salida 17 3 7 2" xfId="6507" xr:uid="{2BD0B674-3155-4EBB-943E-2368E068E50A}"/>
    <cellStyle name="Salida 17 3 7 2 2" xfId="12818" xr:uid="{01A2DB22-1F60-449E-9E88-49D04BE56469}"/>
    <cellStyle name="Salida 17 3 7 2 2 2" xfId="27926" xr:uid="{6090195F-F28B-4304-8345-BE138E044F0E}"/>
    <cellStyle name="Salida 17 3 7 2 3" xfId="7083" xr:uid="{6506DDF3-8098-41EA-814C-FB8FAB9382B8}"/>
    <cellStyle name="Salida 17 3 7 2 3 2" xfId="22191" xr:uid="{6B7EF054-ECAE-40DF-A307-1627F67E94C9}"/>
    <cellStyle name="Salida 17 3 7 2 4" xfId="21615" xr:uid="{6E03213A-6B2D-4263-9086-16787985D3A3}"/>
    <cellStyle name="Salida 17 3 7 3" xfId="10252" xr:uid="{A5E834AE-3F0F-42BA-AC4D-F37D8601BF4D}"/>
    <cellStyle name="Salida 17 3 7 3 2" xfId="25360" xr:uid="{EA40E24B-C6F0-4144-9079-0D00C0915659}"/>
    <cellStyle name="Salida 17 3 7 4" xfId="7318" xr:uid="{4D018098-D3C8-4F07-B374-4848D01B952B}"/>
    <cellStyle name="Salida 17 3 7 4 2" xfId="22426" xr:uid="{C4B8A19E-EB2F-45CA-9CF3-CA14CBDB800A}"/>
    <cellStyle name="Salida 17 3 7 5" xfId="18978" xr:uid="{D851EF41-9A09-46D7-93EF-EB1E19A91D30}"/>
    <cellStyle name="Salida 17 3 8" xfId="4252" xr:uid="{7599925B-77D3-42B3-81DA-6917A62B4DAC}"/>
    <cellStyle name="Salida 17 3 8 2" xfId="6889" xr:uid="{CF6BF782-DC62-455C-BCA9-923A19C295CC}"/>
    <cellStyle name="Salida 17 3 8 2 2" xfId="13200" xr:uid="{34E45CF7-DF1B-47C2-9F2F-BB4F8AED4BF9}"/>
    <cellStyle name="Salida 17 3 8 2 2 2" xfId="28308" xr:uid="{1FB5E82D-C2DB-4ECE-8BE7-134CE0742021}"/>
    <cellStyle name="Salida 17 3 8 2 3" xfId="16864" xr:uid="{CCC551A1-AE0E-4E0A-8E38-A25DE168D68A}"/>
    <cellStyle name="Salida 17 3 8 2 3 2" xfId="31972" xr:uid="{667D995E-E898-433D-8199-74A51848981A}"/>
    <cellStyle name="Salida 17 3 8 2 4" xfId="21997" xr:uid="{319C82AC-E75F-410F-B4C3-072243D1665A}"/>
    <cellStyle name="Salida 17 3 8 3" xfId="10634" xr:uid="{2855C50C-BB86-469A-B156-7C323D2D05FF}"/>
    <cellStyle name="Salida 17 3 8 3 2" xfId="25742" xr:uid="{3A4E8DD9-E8DA-4816-AB90-2092371DD374}"/>
    <cellStyle name="Salida 17 3 8 4" xfId="8262" xr:uid="{D2F6B317-ED7F-4498-864C-94A8E2D8E319}"/>
    <cellStyle name="Salida 17 3 8 4 2" xfId="23370" xr:uid="{654ECC1C-C944-4779-BDDE-CA7E1FB1D55B}"/>
    <cellStyle name="Salida 17 3 8 5" xfId="19360" xr:uid="{58FC58D0-65E3-4016-8470-34FE6D6D4554}"/>
    <cellStyle name="Salida 17 3 9" xfId="4435" xr:uid="{D9A86FE5-C6C1-42F9-8DEE-AE57683AAC07}"/>
    <cellStyle name="Salida 17 3 9 2" xfId="10817" xr:uid="{B023BFE5-CF56-4C3B-9B3B-DEA8ADEFA75B}"/>
    <cellStyle name="Salida 17 3 9 2 2" xfId="25925" xr:uid="{9C1B218F-B15E-43CC-9FA8-9EDB4C7E6C7A}"/>
    <cellStyle name="Salida 17 3 9 3" xfId="11680" xr:uid="{4CAE783B-9803-4B2A-A297-D3ED6FF160CC}"/>
    <cellStyle name="Salida 17 3 9 3 2" xfId="26788" xr:uid="{CD6FA5A1-0EAA-4A25-9A6F-9B72AAD8E38A}"/>
    <cellStyle name="Salida 17 3 9 4" xfId="19543" xr:uid="{DECDB9E6-833E-49BB-B12E-F0C5A0964AD9}"/>
    <cellStyle name="Salida 17 4" xfId="2126" xr:uid="{1F47CC65-BD9E-437F-84A1-2AD1D81FF31C}"/>
    <cellStyle name="Salida 17 4 10" xfId="15399" xr:uid="{7E293616-39B2-4FB6-94E6-C6E52E68589F}"/>
    <cellStyle name="Salida 17 4 10 2" xfId="30507" xr:uid="{6851FC80-00B9-4521-87D2-BB66CFB423B4}"/>
    <cellStyle name="Salida 17 4 11" xfId="13787" xr:uid="{3FFB2476-6B1F-4877-BCC0-D0095B5E353E}"/>
    <cellStyle name="Salida 17 4 11 2" xfId="28895" xr:uid="{C5595617-C17D-4D54-AFCF-22F0A66E5716}"/>
    <cellStyle name="Salida 17 4 12" xfId="17351" xr:uid="{BEBB8D0D-F474-4F16-857F-DD4DD544B2F8}"/>
    <cellStyle name="Salida 17 4 2" xfId="2616" xr:uid="{9058C34E-44F3-4822-BF91-D904B2F6ABF7}"/>
    <cellStyle name="Salida 17 4 2 2" xfId="5253" xr:uid="{AC8C9C17-67C8-4938-AED0-8470298D9F72}"/>
    <cellStyle name="Salida 17 4 2 2 2" xfId="11617" xr:uid="{E7DEC75C-2FC2-4372-BF03-14CE3527A53C}"/>
    <cellStyle name="Salida 17 4 2 2 2 2" xfId="26725" xr:uid="{25A0EF92-4E7E-47FE-AB97-B49159BCD89E}"/>
    <cellStyle name="Salida 17 4 2 2 3" xfId="14416" xr:uid="{9241A3CE-BBC7-4682-B7DE-8F7BDD6DF262}"/>
    <cellStyle name="Salida 17 4 2 2 3 2" xfId="29524" xr:uid="{0E28CF22-5D28-433F-8F43-76D71E72E4D3}"/>
    <cellStyle name="Salida 17 4 2 2 4" xfId="20361" xr:uid="{1141D1E1-0713-4089-B47C-6724CF20E544}"/>
    <cellStyle name="Salida 17 4 2 3" xfId="9083" xr:uid="{3919EC8A-D93D-4C00-94E2-3CFFDD66B818}"/>
    <cellStyle name="Salida 17 4 2 3 2" xfId="24191" xr:uid="{E03F7714-D8ED-43EC-B58F-D9735483F74A}"/>
    <cellStyle name="Salida 17 4 2 4" xfId="14097" xr:uid="{9466573E-D8AA-41C7-A250-F49B6B9D35A3}"/>
    <cellStyle name="Salida 17 4 2 4 2" xfId="29205" xr:uid="{FF98466C-94F6-4CCD-9DE3-188048834535}"/>
    <cellStyle name="Salida 17 4 2 5" xfId="7753" xr:uid="{36668D41-32DE-49AF-81CA-AA76418C57D0}"/>
    <cellStyle name="Salida 17 4 2 5 2" xfId="22861" xr:uid="{26AA5AAE-B252-4024-9B39-C8EAA2BD6965}"/>
    <cellStyle name="Salida 17 4 2 6" xfId="17724" xr:uid="{5F442BA2-3BA4-4891-B1E0-B547FBE0C49F}"/>
    <cellStyle name="Salida 17 4 3" xfId="2881" xr:uid="{BEEDC008-54DD-4590-9D1E-BF1318045B1F}"/>
    <cellStyle name="Salida 17 4 3 2" xfId="5518" xr:uid="{D3151292-4D5B-48D6-A860-337403A0EB1D}"/>
    <cellStyle name="Salida 17 4 3 2 2" xfId="11829" xr:uid="{A698B34C-D743-4553-97E2-DAF6B4282135}"/>
    <cellStyle name="Salida 17 4 3 2 2 2" xfId="26937" xr:uid="{0BF3C902-FC62-4AE6-ABEE-EA94733F6D80}"/>
    <cellStyle name="Salida 17 4 3 2 3" xfId="7626" xr:uid="{80523676-F317-4EAB-A7BD-413BC1E0237B}"/>
    <cellStyle name="Salida 17 4 3 2 3 2" xfId="22734" xr:uid="{F3B2ACF8-C146-4732-B275-0DE93DECA0EC}"/>
    <cellStyle name="Salida 17 4 3 2 4" xfId="20626" xr:uid="{868BC409-AEDB-4A3E-ADAE-30E970BACE3C}"/>
    <cellStyle name="Salida 17 4 3 3" xfId="15265" xr:uid="{3D013064-35C4-4B69-A33D-FA8FD3C44012}"/>
    <cellStyle name="Salida 17 4 3 3 2" xfId="30373" xr:uid="{19773B0D-B48C-4D27-8DD6-3849A70069C9}"/>
    <cellStyle name="Salida 17 4 3 4" xfId="17989" xr:uid="{F7A8A080-25E8-45FA-B1FD-CE0E0ECDB53F}"/>
    <cellStyle name="Salida 17 4 4" xfId="3184" xr:uid="{F37E0E5C-14CD-4912-9636-AC5CF46F91ED}"/>
    <cellStyle name="Salida 17 4 4 2" xfId="5821" xr:uid="{5FEB1979-F653-4F0F-8D19-C670BA01C2BA}"/>
    <cellStyle name="Salida 17 4 4 2 2" xfId="12132" xr:uid="{99457303-52E7-47C2-BA1A-4EE3159CD6AD}"/>
    <cellStyle name="Salida 17 4 4 2 2 2" xfId="27240" xr:uid="{E25BC1FB-0BC0-406F-BAAD-D0C4964E0B04}"/>
    <cellStyle name="Salida 17 4 4 2 3" xfId="16198" xr:uid="{CC8478AF-A38C-4E03-8C86-69A59E749E40}"/>
    <cellStyle name="Salida 17 4 4 2 3 2" xfId="31306" xr:uid="{DBB56008-6D02-428D-99E4-787AA025B461}"/>
    <cellStyle name="Salida 17 4 4 2 4" xfId="20929" xr:uid="{664C05C9-CF04-4AD1-B07A-04DD5B19EA8C}"/>
    <cellStyle name="Salida 17 4 4 3" xfId="9566" xr:uid="{26A81687-7FF0-4020-8A2D-D379351614F5}"/>
    <cellStyle name="Salida 17 4 4 3 2" xfId="24674" xr:uid="{A30FE9E6-419A-4F60-A646-8EA79EB71837}"/>
    <cellStyle name="Salida 17 4 4 4" xfId="8720" xr:uid="{08A1359F-C536-4E4E-86C0-06FD7DDD3C13}"/>
    <cellStyle name="Salida 17 4 4 4 2" xfId="23828" xr:uid="{2137E341-E7EC-4277-8521-A75F321BE9C7}"/>
    <cellStyle name="Salida 17 4 4 5" xfId="18292" xr:uid="{198DC077-1F01-4852-B783-24F28B44D2F6}"/>
    <cellStyle name="Salida 17 4 5" xfId="3510" xr:uid="{1BEC6326-B5F2-46FE-9784-8D2F4BB7DF6D}"/>
    <cellStyle name="Salida 17 4 5 2" xfId="6147" xr:uid="{3CCEDB7F-6984-42E6-9673-CFF429F32FA5}"/>
    <cellStyle name="Salida 17 4 5 2 2" xfId="12458" xr:uid="{C691D0DC-0056-46FC-9DBD-F0CA3705650A}"/>
    <cellStyle name="Salida 17 4 5 2 2 2" xfId="27566" xr:uid="{2C6E18B8-C1F7-4222-AF1C-D7A90C62B6CE}"/>
    <cellStyle name="Salida 17 4 5 2 3" xfId="14724" xr:uid="{D98C1AD7-326A-4068-9A91-82566F8B22F9}"/>
    <cellStyle name="Salida 17 4 5 2 3 2" xfId="29832" xr:uid="{5E5F3D41-896A-4836-B68C-44C5325FBBCA}"/>
    <cellStyle name="Salida 17 4 5 2 4" xfId="21255" xr:uid="{35613357-BCEB-47BF-A9B4-8DA7946ED5E3}"/>
    <cellStyle name="Salida 17 4 5 3" xfId="9892" xr:uid="{C89BCC06-91ED-40E1-B8D7-12C39C1A9312}"/>
    <cellStyle name="Salida 17 4 5 3 2" xfId="25000" xr:uid="{188C0355-F503-4FA8-90C6-81521A33797C}"/>
    <cellStyle name="Salida 17 4 5 4" xfId="13949" xr:uid="{078227A9-831D-46D2-B087-2747E51623B8}"/>
    <cellStyle name="Salida 17 4 5 4 2" xfId="29057" xr:uid="{430EDD2F-2CDC-4671-970E-196F440B6FFD}"/>
    <cellStyle name="Salida 17 4 5 5" xfId="18618" xr:uid="{AACE0CC6-B299-4A6C-9A1D-B88BC208743B}"/>
    <cellStyle name="Salida 17 4 6" xfId="3816" xr:uid="{661C14B5-419F-4220-B37B-C06FD8FE62B3}"/>
    <cellStyle name="Salida 17 4 6 2" xfId="6453" xr:uid="{CE59EF51-1215-49FF-9EA1-FB5A8D3F94DD}"/>
    <cellStyle name="Salida 17 4 6 2 2" xfId="12764" xr:uid="{B5771455-A894-4CCA-8D13-58B23C206B65}"/>
    <cellStyle name="Salida 17 4 6 2 2 2" xfId="27872" xr:uid="{11AF646A-34FE-424A-BFF9-86ABE664E8EA}"/>
    <cellStyle name="Salida 17 4 6 2 3" xfId="13396" xr:uid="{91F14E12-7EEB-4DEB-8578-BF3B5B9598E7}"/>
    <cellStyle name="Salida 17 4 6 2 3 2" xfId="28504" xr:uid="{C3FC5713-12A3-434B-9B85-9454648B6E01}"/>
    <cellStyle name="Salida 17 4 6 2 4" xfId="21561" xr:uid="{B2081FBF-2BBA-4F9C-9EF9-809C69D27207}"/>
    <cellStyle name="Salida 17 4 6 3" xfId="10198" xr:uid="{0C30DDE3-F4D5-42BC-B8FD-D567BC4F983C}"/>
    <cellStyle name="Salida 17 4 6 3 2" xfId="25306" xr:uid="{BB97E04D-2F71-410C-985A-914429CFAC40}"/>
    <cellStyle name="Salida 17 4 6 4" xfId="15370" xr:uid="{2B19CBD7-9D38-4766-A3A8-27A798EB2097}"/>
    <cellStyle name="Salida 17 4 6 4 2" xfId="30478" xr:uid="{1878191E-2391-43CB-B409-F865792F07FB}"/>
    <cellStyle name="Salida 17 4 6 5" xfId="18924" xr:uid="{AB5DBD69-70DB-4189-B06F-F7CD1E48D0C0}"/>
    <cellStyle name="Salida 17 4 7" xfId="4198" xr:uid="{E0B14704-BCE5-4EB6-B4E9-874EB09813BF}"/>
    <cellStyle name="Salida 17 4 7 2" xfId="6835" xr:uid="{608E14AC-4E58-4FD1-938E-27F675CF9866}"/>
    <cellStyle name="Salida 17 4 7 2 2" xfId="13146" xr:uid="{EA90E486-E1DE-4E67-BBE3-E98BBD27BB00}"/>
    <cellStyle name="Salida 17 4 7 2 2 2" xfId="28254" xr:uid="{754FC5C8-1308-4210-BD94-E8711040648B}"/>
    <cellStyle name="Salida 17 4 7 2 3" xfId="16815" xr:uid="{4E1E9C59-515B-4447-8A5B-19193CF20DBA}"/>
    <cellStyle name="Salida 17 4 7 2 3 2" xfId="31923" xr:uid="{530CE34F-6160-479C-99C5-C9A4E3361CAE}"/>
    <cellStyle name="Salida 17 4 7 2 4" xfId="21943" xr:uid="{700DAD02-8B99-41F7-984D-AB0AC5AC625A}"/>
    <cellStyle name="Salida 17 4 7 3" xfId="10580" xr:uid="{198617F9-BAD5-4CEE-8909-3B968C4F226C}"/>
    <cellStyle name="Salida 17 4 7 3 2" xfId="25688" xr:uid="{B1ED7496-953D-4DA9-919D-29E43EA30102}"/>
    <cellStyle name="Salida 17 4 7 4" xfId="15119" xr:uid="{3782A9CC-B067-472C-B6BE-EBB3B043E3E0}"/>
    <cellStyle name="Salida 17 4 7 4 2" xfId="30227" xr:uid="{D342E806-8698-4F1F-89C8-09C7C36C6210}"/>
    <cellStyle name="Salida 17 4 7 5" xfId="19306" xr:uid="{73D61AF3-E2D9-4D0B-94F6-886ACBCB4791}"/>
    <cellStyle name="Salida 17 4 8" xfId="4763" xr:uid="{7D28BB3B-3E3B-4E78-8E49-ADDDF47CDD1F}"/>
    <cellStyle name="Salida 17 4 8 2" xfId="11145" xr:uid="{DC8ACF34-066F-4F9B-889D-A55FB3BB4828}"/>
    <cellStyle name="Salida 17 4 8 2 2" xfId="26253" xr:uid="{0CEEDF56-DC00-482F-8D0A-3EE259D78C8A}"/>
    <cellStyle name="Salida 17 4 8 3" xfId="15928" xr:uid="{240628EF-E273-4789-8A5F-7AC76772BBF5}"/>
    <cellStyle name="Salida 17 4 8 3 2" xfId="31036" xr:uid="{2D687111-A2DB-48B2-BAA3-A29BABDAD13E}"/>
    <cellStyle name="Salida 17 4 8 4" xfId="19871" xr:uid="{B9CFCD10-6231-4B0C-9B7F-47A709A84BCF}"/>
    <cellStyle name="Salida 17 4 9" xfId="8624" xr:uid="{BC8007D1-2050-47F0-B788-2E26609F0230}"/>
    <cellStyle name="Salida 17 4 9 2" xfId="23732" xr:uid="{AA3DFDD4-5EF7-422B-BDC0-0D049966541F}"/>
    <cellStyle name="Salida 17 5" xfId="1998" xr:uid="{ED0F4EA3-A614-4276-9D44-9FF4A5D220B6}"/>
    <cellStyle name="Salida 17 5 10" xfId="15400" xr:uid="{626D1EED-0B86-44FA-AA10-40FD070D4020}"/>
    <cellStyle name="Salida 17 5 10 2" xfId="30508" xr:uid="{60E042C4-FE1A-4929-B47C-DB5EA0A19ECF}"/>
    <cellStyle name="Salida 17 5 11" xfId="17223" xr:uid="{C574356E-88C5-4A80-BF01-9DE75C9F0604}"/>
    <cellStyle name="Salida 17 5 2" xfId="2760" xr:uid="{B5C404F3-1816-4BC4-BE0A-FA192CD3DA2D}"/>
    <cellStyle name="Salida 17 5 2 2" xfId="5397" xr:uid="{E40AD569-8720-4929-81B7-B3976B718BE0}"/>
    <cellStyle name="Salida 17 5 2 2 2" xfId="11746" xr:uid="{B2D7C6F5-64B4-479F-ACA0-A64641C0AC77}"/>
    <cellStyle name="Salida 17 5 2 2 2 2" xfId="26854" xr:uid="{29AA1A33-9969-412A-9233-0A4DA288E8E3}"/>
    <cellStyle name="Salida 17 5 2 2 3" xfId="7425" xr:uid="{2563EA84-3024-4EE2-835C-B754836A1D01}"/>
    <cellStyle name="Salida 17 5 2 2 3 2" xfId="22533" xr:uid="{8B8C4144-E8FF-4373-938F-B2345C5519C5}"/>
    <cellStyle name="Salida 17 5 2 2 4" xfId="20505" xr:uid="{FE448AAC-E767-4899-9848-0E48D49E54A0}"/>
    <cellStyle name="Salida 17 5 2 3" xfId="7530" xr:uid="{64C29944-1576-4A75-941C-A4DAB29AD070}"/>
    <cellStyle name="Salida 17 5 2 3 2" xfId="22638" xr:uid="{201EDA7C-ECA9-4D81-BB65-22F409C80827}"/>
    <cellStyle name="Salida 17 5 2 4" xfId="17868" xr:uid="{074BE693-6817-4B05-B286-76405164713A}"/>
    <cellStyle name="Salida 17 5 3" xfId="3063" xr:uid="{D63D4A87-2F99-4A85-8DFC-2FAE9188D2BC}"/>
    <cellStyle name="Salida 17 5 3 2" xfId="5700" xr:uid="{687D1AA6-B5DF-422E-BFA7-C7A2FD291EB1}"/>
    <cellStyle name="Salida 17 5 3 2 2" xfId="12011" xr:uid="{8076E10D-9342-497F-9AEF-9AE531731233}"/>
    <cellStyle name="Salida 17 5 3 2 2 2" xfId="27119" xr:uid="{2AD49B46-A746-4ED3-A987-669F768A6D7F}"/>
    <cellStyle name="Salida 17 5 3 2 3" xfId="15150" xr:uid="{8E939C0D-95D2-46B9-B277-40E77D789A76}"/>
    <cellStyle name="Salida 17 5 3 2 3 2" xfId="30258" xr:uid="{6A1972D4-A865-404A-B806-F5AF10F837DE}"/>
    <cellStyle name="Salida 17 5 3 2 4" xfId="20808" xr:uid="{420EAEB1-3FB4-4C72-8EE0-376DDCF78937}"/>
    <cellStyle name="Salida 17 5 3 3" xfId="9445" xr:uid="{B810D441-5CF5-49F4-8CE4-5812D6E73FFD}"/>
    <cellStyle name="Salida 17 5 3 3 2" xfId="24553" xr:uid="{92B5F08D-4B98-4840-ACEF-63A39C9B8DA8}"/>
    <cellStyle name="Salida 17 5 3 4" xfId="7302" xr:uid="{B34E8B2D-95D4-41C4-AD9D-29DB6FFCB2C5}"/>
    <cellStyle name="Salida 17 5 3 4 2" xfId="22410" xr:uid="{F9EE39A1-159A-4711-9305-85E4837B901E}"/>
    <cellStyle name="Salida 17 5 3 5" xfId="18171" xr:uid="{7B1EE895-1A33-4A50-BB81-7EF978645261}"/>
    <cellStyle name="Salida 17 5 4" xfId="3389" xr:uid="{EAC2AD2B-AA6A-4D83-AC54-52D79E7248A5}"/>
    <cellStyle name="Salida 17 5 4 2" xfId="6026" xr:uid="{5830A74E-F8F0-4746-B7FC-058B8A1211CD}"/>
    <cellStyle name="Salida 17 5 4 2 2" xfId="12337" xr:uid="{B46DC8BE-E264-4E33-8826-7AD29E4CC392}"/>
    <cellStyle name="Salida 17 5 4 2 2 2" xfId="27445" xr:uid="{8EA8BB06-A27F-44B5-A1D7-619BD60D2983}"/>
    <cellStyle name="Salida 17 5 4 2 3" xfId="9129" xr:uid="{AD9CB536-2D01-426A-89EE-CAE741F33BE3}"/>
    <cellStyle name="Salida 17 5 4 2 3 2" xfId="24237" xr:uid="{02EB77E6-4FCD-471A-AFF8-6B732B154AF8}"/>
    <cellStyle name="Salida 17 5 4 2 4" xfId="21134" xr:uid="{DB9A83DD-6909-4BB1-B2B6-2E4EE2F683AC}"/>
    <cellStyle name="Salida 17 5 4 3" xfId="9771" xr:uid="{36989CF6-5CF0-4DC3-8315-9F2E493F8141}"/>
    <cellStyle name="Salida 17 5 4 3 2" xfId="24879" xr:uid="{E08DD7D4-3A46-493B-B741-76A51BC13A67}"/>
    <cellStyle name="Salida 17 5 4 4" xfId="14366" xr:uid="{F5511155-9927-42B5-8A5D-6DBB2CEBDB5A}"/>
    <cellStyle name="Salida 17 5 4 4 2" xfId="29474" xr:uid="{9093B2B3-7B80-4156-AF41-D2343170DCD2}"/>
    <cellStyle name="Salida 17 5 4 5" xfId="18497" xr:uid="{8B6AD8F5-E4D1-40BA-B71A-CD519950964E}"/>
    <cellStyle name="Salida 17 5 5" xfId="3695" xr:uid="{8AD47F12-4492-4A1F-A6CD-406D456732D7}"/>
    <cellStyle name="Salida 17 5 5 2" xfId="6332" xr:uid="{749A2B7A-6547-4783-8554-9F8FCB1688F1}"/>
    <cellStyle name="Salida 17 5 5 2 2" xfId="12643" xr:uid="{65F9F45B-CCE4-4E98-83F3-4BCC32525D1B}"/>
    <cellStyle name="Salida 17 5 5 2 2 2" xfId="27751" xr:uid="{4F036A46-570E-4004-9730-E619C63E5BE1}"/>
    <cellStyle name="Salida 17 5 5 2 3" xfId="15916" xr:uid="{3BEC73B5-3992-4B72-BB40-83603F12146A}"/>
    <cellStyle name="Salida 17 5 5 2 3 2" xfId="31024" xr:uid="{C503DC80-480F-4961-8695-905173AA93EB}"/>
    <cellStyle name="Salida 17 5 5 2 4" xfId="21440" xr:uid="{55B625D1-7140-459D-9918-1DDBD66D4999}"/>
    <cellStyle name="Salida 17 5 5 3" xfId="10077" xr:uid="{598F4A7C-9999-4088-AC95-82585B4DB21E}"/>
    <cellStyle name="Salida 17 5 5 3 2" xfId="25185" xr:uid="{44175E60-4665-410E-9ED0-387582D5FB45}"/>
    <cellStyle name="Salida 17 5 5 4" xfId="15291" xr:uid="{0204C9B5-8824-4979-8BB8-51BA1A9CF2BE}"/>
    <cellStyle name="Salida 17 5 5 4 2" xfId="30399" xr:uid="{F86D6B8C-D891-4198-BE5C-62AF399711D3}"/>
    <cellStyle name="Salida 17 5 5 5" xfId="18803" xr:uid="{4411A7A1-E153-4C42-B26B-8531FC0D40D3}"/>
    <cellStyle name="Salida 17 5 6" xfId="4070" xr:uid="{3DE4CF6F-6990-478D-A83D-3ABE8C9E020E}"/>
    <cellStyle name="Salida 17 5 6 2" xfId="6707" xr:uid="{CFFC5032-60F2-427E-8538-2770116F73F4}"/>
    <cellStyle name="Salida 17 5 6 2 2" xfId="13018" xr:uid="{B06EC0EB-BAC6-46C5-A896-54B92BE7555D}"/>
    <cellStyle name="Salida 17 5 6 2 2 2" xfId="28126" xr:uid="{2B9836DD-B64A-4D5D-9D7D-55949F52EBDE}"/>
    <cellStyle name="Salida 17 5 6 2 3" xfId="16694" xr:uid="{491B26E8-9E4F-4DD5-B90D-4B17C76F14A4}"/>
    <cellStyle name="Salida 17 5 6 2 3 2" xfId="31802" xr:uid="{C91E1EF6-D3CE-42CA-BD91-570D55952FB2}"/>
    <cellStyle name="Salida 17 5 6 2 4" xfId="21815" xr:uid="{35B99F21-48B7-46FB-9A26-024C9148A3B7}"/>
    <cellStyle name="Salida 17 5 6 3" xfId="10452" xr:uid="{DE2768CD-74C6-4E07-9FFA-43D275701C37}"/>
    <cellStyle name="Salida 17 5 6 3 2" xfId="25560" xr:uid="{27F06E3B-54DB-4D12-84D1-BF7E1430564C}"/>
    <cellStyle name="Salida 17 5 6 4" xfId="14823" xr:uid="{BE7C68F8-1EC6-48D6-BA2D-9302B9215DED}"/>
    <cellStyle name="Salida 17 5 6 4 2" xfId="29931" xr:uid="{0F64A30C-14F2-4418-9E98-98520E90ABC9}"/>
    <cellStyle name="Salida 17 5 6 5" xfId="19178" xr:uid="{A34E7B50-002C-4151-90A5-9D675674B62A}"/>
    <cellStyle name="Salida 17 5 7" xfId="4635" xr:uid="{709974E2-7A30-4AB6-B496-89468573CC5D}"/>
    <cellStyle name="Salida 17 5 7 2" xfId="11017" xr:uid="{FCDE405C-F848-4D78-A8E3-49AC7EFB525A}"/>
    <cellStyle name="Salida 17 5 7 2 2" xfId="26125" xr:uid="{383F166B-34D7-455F-B542-E3C80DB0D0A1}"/>
    <cellStyle name="Salida 17 5 7 3" xfId="8206" xr:uid="{C1BED55B-5EBD-4D46-9DC3-DD12384FAA9A}"/>
    <cellStyle name="Salida 17 5 7 3 2" xfId="23314" xr:uid="{7A9C28BC-42C1-477A-AF7E-5DABA2E370C3}"/>
    <cellStyle name="Salida 17 5 7 4" xfId="19743" xr:uid="{F56791C7-710E-493A-9146-21BAD1FCE866}"/>
    <cellStyle name="Salida 17 5 8" xfId="8496" xr:uid="{DA4EFEFE-9CC1-4AF9-ADDA-6D0B497D2658}"/>
    <cellStyle name="Salida 17 5 8 2" xfId="23604" xr:uid="{EC1F204D-4723-4641-8087-2274D83283C6}"/>
    <cellStyle name="Salida 17 5 9" xfId="14695" xr:uid="{1E981B34-394A-4354-BB95-544A23891EC1}"/>
    <cellStyle name="Salida 17 5 9 2" xfId="29803" xr:uid="{5D818F6A-2CB7-48BD-AB8B-680BA790C518}"/>
    <cellStyle name="Salida 18" xfId="1510" xr:uid="{00000000-0005-0000-0000-0000EA050000}"/>
    <cellStyle name="Salida 18 2" xfId="1936" xr:uid="{320F3782-BC0F-47B7-A2B0-170FDE93AAC6}"/>
    <cellStyle name="Salida 18 2 10" xfId="8437" xr:uid="{1FDAE61E-C6E7-4E6A-9E16-833786834F4D}"/>
    <cellStyle name="Salida 18 2 10 2" xfId="23545" xr:uid="{CC600F88-EC2C-4C10-B019-94325A7E6D02}"/>
    <cellStyle name="Salida 18 2 11" xfId="15358" xr:uid="{E00B5BF5-0848-4994-B1E7-14919B27C066}"/>
    <cellStyle name="Salida 18 2 11 2" xfId="30466" xr:uid="{98E8D179-DFA8-4FA9-942D-24E050F80CCE}"/>
    <cellStyle name="Salida 18 2 12" xfId="14104" xr:uid="{D0BCF525-D105-4AD9-9BFB-4BF5AD78C1D4}"/>
    <cellStyle name="Salida 18 2 12 2" xfId="29212" xr:uid="{E8686F3D-BEDE-4E65-B8AB-E13DCE2917F4}"/>
    <cellStyle name="Salida 18 2 13" xfId="17161" xr:uid="{729F0FD7-98BE-4451-AD93-D839DD8973B2}"/>
    <cellStyle name="Salida 18 2 2" xfId="2496" xr:uid="{ED5B0911-715F-4868-AB50-E6D3A683D057}"/>
    <cellStyle name="Salida 18 2 2 2" xfId="5133" xr:uid="{BDC60C14-5A93-47EA-9A3B-0BBB1B787818}"/>
    <cellStyle name="Salida 18 2 2 2 2" xfId="11497" xr:uid="{F7F6B841-2981-4A69-9D0B-54AAAE9D87C4}"/>
    <cellStyle name="Salida 18 2 2 2 2 2" xfId="26605" xr:uid="{B226FB59-F408-4406-94BC-714371CE03C9}"/>
    <cellStyle name="Salida 18 2 2 2 3" xfId="14079" xr:uid="{265F8A1A-F65B-49D7-B445-BD88654CFB51}"/>
    <cellStyle name="Salida 18 2 2 2 3 2" xfId="29187" xr:uid="{B711A803-223A-4D68-824B-8D1711680361}"/>
    <cellStyle name="Salida 18 2 2 2 4" xfId="20241" xr:uid="{FB7A8819-B678-4B2C-BC79-EC2F27173B3E}"/>
    <cellStyle name="Salida 18 2 2 3" xfId="8963" xr:uid="{884DA56E-EDEA-4368-8990-CFFF571052CB}"/>
    <cellStyle name="Salida 18 2 2 3 2" xfId="24071" xr:uid="{3FA6A023-88FE-4F3E-9ED3-E5A68B0438D2}"/>
    <cellStyle name="Salida 18 2 3" xfId="2712" xr:uid="{41E3A99C-E262-4104-9A74-500A55234138}"/>
    <cellStyle name="Salida 18 2 3 2" xfId="5349" xr:uid="{F0CC280A-2274-41A6-B955-8F1E4823098D}"/>
    <cellStyle name="Salida 18 2 3 2 2" xfId="11698" xr:uid="{5DD3A5F1-381C-443D-A895-09DCFA065F39}"/>
    <cellStyle name="Salida 18 2 3 2 2 2" xfId="26806" xr:uid="{05EC435E-F84C-4C1F-9D40-E9A64B29B0D1}"/>
    <cellStyle name="Salida 18 2 3 2 3" xfId="15390" xr:uid="{7D8C3CFF-80EA-4BAA-8D10-5EBE9A190214}"/>
    <cellStyle name="Salida 18 2 3 2 3 2" xfId="30498" xr:uid="{99111FA0-0752-432D-8C16-B104F7830B05}"/>
    <cellStyle name="Salida 18 2 3 2 4" xfId="20457" xr:uid="{7B94EC45-C440-4A92-A3C7-A3504BAD82B8}"/>
    <cellStyle name="Salida 18 2 3 3" xfId="14035" xr:uid="{D9AC71B7-1ACB-4653-B7A4-9EA162BBA648}"/>
    <cellStyle name="Salida 18 2 3 3 2" xfId="29143" xr:uid="{6F4BFD50-6C16-4700-AFDF-236501D718C4}"/>
    <cellStyle name="Salida 18 2 3 4" xfId="17820" xr:uid="{8F0C375D-F50F-4FB0-9501-E8BEA386D123}"/>
    <cellStyle name="Salida 18 2 4" xfId="3015" xr:uid="{78E71C2C-99EE-4BBF-93AD-67E04DD61086}"/>
    <cellStyle name="Salida 18 2 4 2" xfId="5652" xr:uid="{D37EB246-C306-4E16-8A89-4C76EB38AD30}"/>
    <cellStyle name="Salida 18 2 4 2 2" xfId="11963" xr:uid="{41E8C051-46BC-403A-99B2-5E8487E7E7C8}"/>
    <cellStyle name="Salida 18 2 4 2 2 2" xfId="27071" xr:uid="{8CD1441C-9958-4858-A15A-1DBA5A92EB8F}"/>
    <cellStyle name="Salida 18 2 4 2 3" xfId="16450" xr:uid="{29D72A62-6ED2-42A9-A793-F228CA015A31}"/>
    <cellStyle name="Salida 18 2 4 2 3 2" xfId="31558" xr:uid="{5E4627C9-02B9-469A-AB2D-D45D403A524D}"/>
    <cellStyle name="Salida 18 2 4 2 4" xfId="20760" xr:uid="{52F71771-C366-490A-ACF9-EFCC57784813}"/>
    <cellStyle name="Salida 18 2 4 3" xfId="9397" xr:uid="{0DCBBFD9-008C-4B1A-B0AF-7C82E089ABB1}"/>
    <cellStyle name="Salida 18 2 4 3 2" xfId="24505" xr:uid="{D622A94F-D85B-493A-93F9-F82A28D60206}"/>
    <cellStyle name="Salida 18 2 4 4" xfId="7091" xr:uid="{873952B7-C00E-4772-B8A7-9DD6E228A040}"/>
    <cellStyle name="Salida 18 2 4 4 2" xfId="22199" xr:uid="{01F94860-04C4-4FE9-B2E7-FBDB064A1A2A}"/>
    <cellStyle name="Salida 18 2 4 5" xfId="18123" xr:uid="{8EDDD7D1-7514-425E-8174-FF0715026763}"/>
    <cellStyle name="Salida 18 2 5" xfId="3341" xr:uid="{D75EF3A3-4CCA-4700-8B0E-FC6D184C4F81}"/>
    <cellStyle name="Salida 18 2 5 2" xfId="5978" xr:uid="{82D6A658-ACD1-4D16-A013-3386AD656912}"/>
    <cellStyle name="Salida 18 2 5 2 2" xfId="12289" xr:uid="{2B5633C8-B4CC-4BD4-B68A-EBB89404D8FB}"/>
    <cellStyle name="Salida 18 2 5 2 2 2" xfId="27397" xr:uid="{2C95A66D-07F1-4663-9C95-E5F90E18AF93}"/>
    <cellStyle name="Salida 18 2 5 2 3" xfId="11666" xr:uid="{E47AE5AA-B913-4E15-AF1A-AFB17123C91F}"/>
    <cellStyle name="Salida 18 2 5 2 3 2" xfId="26774" xr:uid="{ED429690-C2B5-4D3B-A1F7-1E86DD23EAFC}"/>
    <cellStyle name="Salida 18 2 5 2 4" xfId="21086" xr:uid="{0D471F61-4AB0-48E7-B734-E19D94209A50}"/>
    <cellStyle name="Salida 18 2 5 3" xfId="9723" xr:uid="{2D9B34DA-DA26-4773-BFAC-98EA974BC36B}"/>
    <cellStyle name="Salida 18 2 5 3 2" xfId="24831" xr:uid="{6FC9AE7E-7708-4DA9-955C-BDD83544FDA5}"/>
    <cellStyle name="Salida 18 2 5 4" xfId="15077" xr:uid="{01BA3C64-4395-430A-9E18-D8AA1F0EB85C}"/>
    <cellStyle name="Salida 18 2 5 4 2" xfId="30185" xr:uid="{1F5C85DA-FFA3-47C7-8AB1-6D975010CCA5}"/>
    <cellStyle name="Salida 18 2 5 5" xfId="18449" xr:uid="{FB8FDF79-2B6F-419C-9EE1-397F5BA93A49}"/>
    <cellStyle name="Salida 18 2 6" xfId="3647" xr:uid="{1DA50E82-8E5E-49A3-893D-277DE5BE9E8A}"/>
    <cellStyle name="Salida 18 2 6 2" xfId="6284" xr:uid="{B46BD1B9-334C-47B6-8FCA-47CCD0B8941F}"/>
    <cellStyle name="Salida 18 2 6 2 2" xfId="12595" xr:uid="{3F937EF2-0C3F-4716-8014-796C634E778D}"/>
    <cellStyle name="Salida 18 2 6 2 2 2" xfId="27703" xr:uid="{FD3CCCD7-B845-4403-AD13-4A8BD2DB8B43}"/>
    <cellStyle name="Salida 18 2 6 2 3" xfId="13966" xr:uid="{C093DB03-E299-408F-9DA8-A315360F371E}"/>
    <cellStyle name="Salida 18 2 6 2 3 2" xfId="29074" xr:uid="{FF38EEBB-10BE-4B0F-B5E7-DC12349ECA09}"/>
    <cellStyle name="Salida 18 2 6 2 4" xfId="21392" xr:uid="{72395B89-B630-43EC-8E87-8E784FE301F1}"/>
    <cellStyle name="Salida 18 2 6 3" xfId="10029" xr:uid="{9A1B0F9F-5076-4BD8-B669-208AA75F0053}"/>
    <cellStyle name="Salida 18 2 6 3 2" xfId="25137" xr:uid="{09AB7A2A-664C-482D-B0EA-B2B543BED4FC}"/>
    <cellStyle name="Salida 18 2 6 4" xfId="7828" xr:uid="{0888CB71-E9C0-4124-956B-BCE34F446A5B}"/>
    <cellStyle name="Salida 18 2 6 4 2" xfId="22936" xr:uid="{3DF93407-D35F-43C9-A8D8-35D38CAF8029}"/>
    <cellStyle name="Salida 18 2 6 5" xfId="18755" xr:uid="{8829E029-1984-4AD8-9271-6A2A5590B8F0}"/>
    <cellStyle name="Salida 18 2 7" xfId="4008" xr:uid="{510E71B1-2BB9-4B41-9697-9916B1AF7A60}"/>
    <cellStyle name="Salida 18 2 7 2" xfId="6645" xr:uid="{238E5F31-D4F9-4F3C-B6AB-E5B14DC1858A}"/>
    <cellStyle name="Salida 18 2 7 2 2" xfId="12956" xr:uid="{D2CA03BE-D248-45E3-93BC-B063C82FBF4E}"/>
    <cellStyle name="Salida 18 2 7 2 2 2" xfId="28064" xr:uid="{9EADE031-A9B3-4970-9265-39FD35C9530C}"/>
    <cellStyle name="Salida 18 2 7 2 3" xfId="16646" xr:uid="{84AA1B6F-D67B-412D-9AA1-EBF4466DB27C}"/>
    <cellStyle name="Salida 18 2 7 2 3 2" xfId="31754" xr:uid="{9F467EBB-FE7E-4151-8F02-D59A4459DB70}"/>
    <cellStyle name="Salida 18 2 7 2 4" xfId="21753" xr:uid="{6A68D7BF-4ABA-4A13-8F7E-277D00432B9A}"/>
    <cellStyle name="Salida 18 2 7 3" xfId="10390" xr:uid="{456A5B27-6901-4235-B35B-6B0EDD48D025}"/>
    <cellStyle name="Salida 18 2 7 3 2" xfId="25498" xr:uid="{BFBC7C6B-4F15-47E4-9CA3-89DE410AF40D}"/>
    <cellStyle name="Salida 18 2 7 4" xfId="13450" xr:uid="{0F48933E-564C-4B21-81BC-9EABA37003AB}"/>
    <cellStyle name="Salida 18 2 7 4 2" xfId="28558" xr:uid="{1BAEA3B3-C558-45A3-84FE-D59151523322}"/>
    <cellStyle name="Salida 18 2 7 5" xfId="19116" xr:uid="{CB3D660B-007F-4E0B-A9AB-75BE2EA852A3}"/>
    <cellStyle name="Salida 18 2 8" xfId="4321" xr:uid="{ACA9159F-59DE-4791-B476-76EF220FEC80}"/>
    <cellStyle name="Salida 18 2 8 2" xfId="6958" xr:uid="{A3863DA2-970A-49AE-9848-468FA80CE31F}"/>
    <cellStyle name="Salida 18 2 8 2 2" xfId="13269" xr:uid="{CAED5F50-3314-4AB4-9C35-E18C4FD7D7CB}"/>
    <cellStyle name="Salida 18 2 8 2 2 2" xfId="28377" xr:uid="{F50BC226-44C4-43AA-BAFC-BDB0651D1BE6}"/>
    <cellStyle name="Salida 18 2 8 2 3" xfId="16933" xr:uid="{53B067FD-0FBA-49D0-943E-CC124FA56468}"/>
    <cellStyle name="Salida 18 2 8 2 3 2" xfId="32041" xr:uid="{4EDB168D-B264-43B5-AADB-D1CED507C99C}"/>
    <cellStyle name="Salida 18 2 8 2 4" xfId="22066" xr:uid="{397DD16B-C3F8-4814-9367-D599C060A7C0}"/>
    <cellStyle name="Salida 18 2 8 3" xfId="10703" xr:uid="{7662950C-46F6-4CEA-B0FA-3F4E2A170C89}"/>
    <cellStyle name="Salida 18 2 8 3 2" xfId="25811" xr:uid="{EE953455-1E29-4049-B119-B230B0BA862C}"/>
    <cellStyle name="Salida 18 2 8 4" xfId="14201" xr:uid="{D1BB674B-3518-4743-982C-B60054E40CAC}"/>
    <cellStyle name="Salida 18 2 8 4 2" xfId="29309" xr:uid="{D2CEC66E-3E62-4C32-B832-25CE5C84801F}"/>
    <cellStyle name="Salida 18 2 8 5" xfId="19429" xr:uid="{11AD1C05-9436-4D0C-B102-FF0A0ED67A92}"/>
    <cellStyle name="Salida 18 2 9" xfId="4573" xr:uid="{1640B1AD-16B7-49A0-A1F3-59074926F343}"/>
    <cellStyle name="Salida 18 2 9 2" xfId="10955" xr:uid="{655F2AC8-520E-45DD-88AF-22E8EC44AE80}"/>
    <cellStyle name="Salida 18 2 9 2 2" xfId="26063" xr:uid="{DFF4B5F1-AE53-4986-916E-CAC053776202}"/>
    <cellStyle name="Salida 18 2 9 3" xfId="7998" xr:uid="{6E42522C-2F03-4E4F-93E1-4F2D393DBB92}"/>
    <cellStyle name="Salida 18 2 9 3 2" xfId="23106" xr:uid="{4377610C-B1D1-4FE1-BB30-992F2A89BEB1}"/>
    <cellStyle name="Salida 18 2 9 4" xfId="19681" xr:uid="{9D807602-75A7-4749-A5A7-CD33AF0887A4}"/>
    <cellStyle name="Salida 18 3" xfId="1797" xr:uid="{8CAC898B-4D6C-43A5-A0BF-6E320F2D90F9}"/>
    <cellStyle name="Salida 18 3 10" xfId="8298" xr:uid="{A149D740-14A6-44FA-B04B-E69AA471AD2F}"/>
    <cellStyle name="Salida 18 3 10 2" xfId="23406" xr:uid="{ECA01EE1-3739-4CF1-BE3D-115B0643E889}"/>
    <cellStyle name="Salida 18 3 11" xfId="9139" xr:uid="{04141CC5-8D14-4DEF-91E9-99BD40EB0D05}"/>
    <cellStyle name="Salida 18 3 11 2" xfId="24247" xr:uid="{850D87A1-FC9D-4652-B246-A79739CB94B0}"/>
    <cellStyle name="Salida 18 3 12" xfId="16168" xr:uid="{5EDBB0FD-DE96-4AA6-92E9-82C58E78FB66}"/>
    <cellStyle name="Salida 18 3 12 2" xfId="31276" xr:uid="{33820B74-DD01-42B3-BC4B-075FB27FF9E9}"/>
    <cellStyle name="Salida 18 3 13" xfId="17022" xr:uid="{7063DAF1-C677-4698-968D-957D6430EC6F}"/>
    <cellStyle name="Salida 18 3 2" xfId="2357" xr:uid="{6347E15E-BF79-4A33-B211-E0A1764B9D9F}"/>
    <cellStyle name="Salida 18 3 2 2" xfId="4994" xr:uid="{05AEB4F4-0425-4248-9B11-90FAC2CD7308}"/>
    <cellStyle name="Salida 18 3 2 2 2" xfId="11358" xr:uid="{74ABE60A-5A1E-40EE-99C1-84D147AFFEE9}"/>
    <cellStyle name="Salida 18 3 2 2 2 2" xfId="26466" xr:uid="{F198E971-3366-47DC-B3DF-24D3B15EEA7D}"/>
    <cellStyle name="Salida 18 3 2 2 3" xfId="15735" xr:uid="{ABDE79BF-21C2-41E2-A9E7-C9EA716585A6}"/>
    <cellStyle name="Salida 18 3 2 2 3 2" xfId="30843" xr:uid="{0B9111BD-0549-4DD9-B1DD-2DCC6DB86DA1}"/>
    <cellStyle name="Salida 18 3 2 2 4" xfId="20102" xr:uid="{E8485247-6402-4732-A432-4CD4AE7A24BA}"/>
    <cellStyle name="Salida 18 3 2 3" xfId="8824" xr:uid="{73E41D7E-9BC9-43F6-83CE-AE3B842E5092}"/>
    <cellStyle name="Salida 18 3 2 3 2" xfId="23932" xr:uid="{010B49CC-1599-40EB-9989-1BA18E99540A}"/>
    <cellStyle name="Salida 18 3 3" xfId="2262" xr:uid="{705964A9-E446-48A4-9688-F6D11DE9E423}"/>
    <cellStyle name="Salida 18 3 3 2" xfId="4899" xr:uid="{F9AC8757-D5CF-460F-A2B5-8EF9F2EC31A5}"/>
    <cellStyle name="Salida 18 3 3 2 2" xfId="11263" xr:uid="{DA2BC7A1-3652-4C28-AE51-41B7853128EB}"/>
    <cellStyle name="Salida 18 3 3 2 2 2" xfId="26371" xr:uid="{4DEC12EE-B82F-4389-AFEE-2D082E69ABD3}"/>
    <cellStyle name="Salida 18 3 3 2 3" xfId="14877" xr:uid="{C71A6129-C2A7-4614-902B-928D93B7A001}"/>
    <cellStyle name="Salida 18 3 3 2 3 2" xfId="29985" xr:uid="{0A05629B-CA32-4FFE-A73A-465F67833AC9}"/>
    <cellStyle name="Salida 18 3 3 2 4" xfId="20007" xr:uid="{627079AD-2A06-41BF-A762-9C51CBF5F3F4}"/>
    <cellStyle name="Salida 18 3 3 3" xfId="14077" xr:uid="{278834B8-29CE-48F2-948E-89D72C18E265}"/>
    <cellStyle name="Salida 18 3 3 3 2" xfId="29185" xr:uid="{B0F5B20B-5E3A-491F-BDC3-B61F7A3680A9}"/>
    <cellStyle name="Salida 18 3 3 4" xfId="17487" xr:uid="{02E8B957-BEA9-4F29-BA18-264000C53184}"/>
    <cellStyle name="Salida 18 3 4" xfId="2334" xr:uid="{B42BB5B5-BD79-4064-8A93-E1F9A4168D84}"/>
    <cellStyle name="Salida 18 3 4 2" xfId="4971" xr:uid="{94B7B1D0-9E8B-466D-B145-D365106457BC}"/>
    <cellStyle name="Salida 18 3 4 2 2" xfId="11335" xr:uid="{859501CA-E43D-4081-AD94-60704AFF3C0C}"/>
    <cellStyle name="Salida 18 3 4 2 2 2" xfId="26443" xr:uid="{AAB8A8A2-3A34-41AF-BF71-BD708493FC28}"/>
    <cellStyle name="Salida 18 3 4 2 3" xfId="14151" xr:uid="{F7980062-2203-48ED-900E-C5CAB3FFB08D}"/>
    <cellStyle name="Salida 18 3 4 2 3 2" xfId="29259" xr:uid="{3FE944CF-EA6E-42B6-BF2E-68812033DCC8}"/>
    <cellStyle name="Salida 18 3 4 2 4" xfId="20079" xr:uid="{CA180CBC-2C14-4CDF-A83D-41C3D1001305}"/>
    <cellStyle name="Salida 18 3 4 3" xfId="8801" xr:uid="{245FACD9-AB6F-408E-826F-1DDF4F0E949E}"/>
    <cellStyle name="Salida 18 3 4 3 2" xfId="23909" xr:uid="{E731FBC5-3A41-4FE9-81F8-FD8D4E3EC513}"/>
    <cellStyle name="Salida 18 3 4 4" xfId="14358" xr:uid="{F52A9E56-F6FD-4456-BAAF-A2B01CFB523D}"/>
    <cellStyle name="Salida 18 3 4 4 2" xfId="29466" xr:uid="{86132F91-2EE5-4222-8730-5D89026D0C4A}"/>
    <cellStyle name="Salida 18 3 4 5" xfId="17559" xr:uid="{38E6BFAB-84EC-4B3A-B40B-AA1C6F25E117}"/>
    <cellStyle name="Salida 18 3 5" xfId="2276" xr:uid="{69535FFD-ECDC-464F-950F-194ED8286CC5}"/>
    <cellStyle name="Salida 18 3 5 2" xfId="4913" xr:uid="{75AB290C-FDAB-4C91-9B72-F00D3608633C}"/>
    <cellStyle name="Salida 18 3 5 2 2" xfId="11277" xr:uid="{9CBA920C-782F-42F8-9349-FCD359E53E9D}"/>
    <cellStyle name="Salida 18 3 5 2 2 2" xfId="26385" xr:uid="{A5E5AED4-BA41-41F6-9043-4EA096E0EF19}"/>
    <cellStyle name="Salida 18 3 5 2 3" xfId="15408" xr:uid="{5907EF99-BF0F-4C94-B0AF-0C07FAC0562C}"/>
    <cellStyle name="Salida 18 3 5 2 3 2" xfId="30516" xr:uid="{EBBF54D1-CC3D-481B-85CA-89A3957E947E}"/>
    <cellStyle name="Salida 18 3 5 2 4" xfId="20021" xr:uid="{9B9DBC98-52ED-4414-ACBC-1337DE7B689C}"/>
    <cellStyle name="Salida 18 3 5 3" xfId="8743" xr:uid="{D36DE1C4-36CE-466D-BC02-DD0E7FAEDF1F}"/>
    <cellStyle name="Salida 18 3 5 3 2" xfId="23851" xr:uid="{5B530ECE-8F70-4011-974E-AB10EF5F4E8A}"/>
    <cellStyle name="Salida 18 3 5 4" xfId="7666" xr:uid="{6B318B3F-8BA9-450D-9509-89BFCA1355E2}"/>
    <cellStyle name="Salida 18 3 5 4 2" xfId="22774" xr:uid="{98031D96-B1D4-4751-8161-CBCD53AC620D}"/>
    <cellStyle name="Salida 18 3 5 5" xfId="17501" xr:uid="{02AD50D0-D95B-4728-B51D-A81A57B20522}"/>
    <cellStyle name="Salida 18 3 6" xfId="2300" xr:uid="{943A8D51-170D-4880-AB05-4BD19916F8D5}"/>
    <cellStyle name="Salida 18 3 6 2" xfId="4937" xr:uid="{85D84C36-A5A9-4942-A891-081EFA19CD22}"/>
    <cellStyle name="Salida 18 3 6 2 2" xfId="11301" xr:uid="{D876EDE6-F000-4D68-9035-9F62F1BE6937}"/>
    <cellStyle name="Salida 18 3 6 2 2 2" xfId="26409" xr:uid="{1173487C-DE43-463E-896F-DF08DDF0C55C}"/>
    <cellStyle name="Salida 18 3 6 2 3" xfId="16286" xr:uid="{EDC272A6-95AF-4023-93DB-CCDFE66FC69B}"/>
    <cellStyle name="Salida 18 3 6 2 3 2" xfId="31394" xr:uid="{9A76BE10-0A44-481F-862D-5AAF2B063E3F}"/>
    <cellStyle name="Salida 18 3 6 2 4" xfId="20045" xr:uid="{54BF1BEA-CCF9-4453-A03B-2CACC373E3CF}"/>
    <cellStyle name="Salida 18 3 6 3" xfId="8767" xr:uid="{C6C09EAA-BDEB-4CBC-B034-EBCBF4AD077E}"/>
    <cellStyle name="Salida 18 3 6 3 2" xfId="23875" xr:uid="{D06DC518-2264-4042-956C-6D0F05A95C37}"/>
    <cellStyle name="Salida 18 3 6 4" xfId="13359" xr:uid="{3A22633E-E537-4AD9-8950-BF78FE64DDB6}"/>
    <cellStyle name="Salida 18 3 6 4 2" xfId="28467" xr:uid="{4664E847-6A01-493B-982A-E2113B0E7F31}"/>
    <cellStyle name="Salida 18 3 6 5" xfId="17525" xr:uid="{E0F63FA7-BF94-402D-9F9A-383380FCB0B9}"/>
    <cellStyle name="Salida 18 3 7" xfId="3869" xr:uid="{A48B36FB-C1A6-408C-BD41-887D590BB8FA}"/>
    <cellStyle name="Salida 18 3 7 2" xfId="6506" xr:uid="{B875AA07-5692-4583-951B-13F39EA7CF96}"/>
    <cellStyle name="Salida 18 3 7 2 2" xfId="12817" xr:uid="{EF98E448-0245-48F3-9D64-2F44222ED338}"/>
    <cellStyle name="Salida 18 3 7 2 2 2" xfId="27925" xr:uid="{EB71329A-B7AF-4370-9302-9A3AF653FE6B}"/>
    <cellStyle name="Salida 18 3 7 2 3" xfId="14543" xr:uid="{8AC45AFC-96AF-4C25-B226-54F6595D7E3D}"/>
    <cellStyle name="Salida 18 3 7 2 3 2" xfId="29651" xr:uid="{84785A3B-E140-4FF2-96F3-A8DBC8CF39C3}"/>
    <cellStyle name="Salida 18 3 7 2 4" xfId="21614" xr:uid="{A8010E1F-8ADA-4E8D-AB9B-9234E67E8579}"/>
    <cellStyle name="Salida 18 3 7 3" xfId="10251" xr:uid="{46A4F6C4-C5AB-4538-BC97-5FFD9BBA800A}"/>
    <cellStyle name="Salida 18 3 7 3 2" xfId="25359" xr:uid="{8673D723-A309-4795-8E5B-6E13D5A7903B}"/>
    <cellStyle name="Salida 18 3 7 4" xfId="13913" xr:uid="{27315A3E-F5E9-4D55-955B-35C89EBE212E}"/>
    <cellStyle name="Salida 18 3 7 4 2" xfId="29021" xr:uid="{17BA55D2-DA1E-4491-927D-F39BDECB9FFB}"/>
    <cellStyle name="Salida 18 3 7 5" xfId="18977" xr:uid="{920279DA-BAB2-44B7-B811-7322E331B422}"/>
    <cellStyle name="Salida 18 3 8" xfId="4251" xr:uid="{4E7E6E6B-176C-4FD3-976B-FD21018CD558}"/>
    <cellStyle name="Salida 18 3 8 2" xfId="6888" xr:uid="{15261937-D4DC-493A-A1B3-387D56247764}"/>
    <cellStyle name="Salida 18 3 8 2 2" xfId="13199" xr:uid="{35F60CB9-E4CC-4D1A-BF10-90124AED4D6F}"/>
    <cellStyle name="Salida 18 3 8 2 2 2" xfId="28307" xr:uid="{5CBD4530-CDD9-4EF8-91AE-AEE1ED7B552F}"/>
    <cellStyle name="Salida 18 3 8 2 3" xfId="16863" xr:uid="{BFEA5FDE-D4A9-4E69-A6A9-F2F3EB3F99BF}"/>
    <cellStyle name="Salida 18 3 8 2 3 2" xfId="31971" xr:uid="{47522D54-CAAC-4CF3-81EE-82A7AE15D10E}"/>
    <cellStyle name="Salida 18 3 8 2 4" xfId="21996" xr:uid="{F38225E2-D9F2-4451-BBC6-37E97280B036}"/>
    <cellStyle name="Salida 18 3 8 3" xfId="10633" xr:uid="{4ABEC5FD-24D4-44EF-8B51-3042D946C19E}"/>
    <cellStyle name="Salida 18 3 8 3 2" xfId="25741" xr:uid="{0F504093-6008-4D8E-8CEE-F3C3A59BC632}"/>
    <cellStyle name="Salida 18 3 8 4" xfId="7516" xr:uid="{F852F252-1946-4FF1-B07C-F83EC3BCEEE7}"/>
    <cellStyle name="Salida 18 3 8 4 2" xfId="22624" xr:uid="{8B8E45A0-AE12-4596-97A0-15F0CFCBA727}"/>
    <cellStyle name="Salida 18 3 8 5" xfId="19359" xr:uid="{BD4A8846-D3E1-4A06-A1BF-058E25EB6985}"/>
    <cellStyle name="Salida 18 3 9" xfId="4434" xr:uid="{1C36EEB3-795C-4B3C-BF25-212A3680A83C}"/>
    <cellStyle name="Salida 18 3 9 2" xfId="10816" xr:uid="{94F25AC3-345F-4A77-B41A-493F61F8F527}"/>
    <cellStyle name="Salida 18 3 9 2 2" xfId="25924" xr:uid="{0ADAD963-691C-4C02-9338-A77F25C55F65}"/>
    <cellStyle name="Salida 18 3 9 3" xfId="7914" xr:uid="{3791451B-E3CB-4975-A414-C8D7069C7FC4}"/>
    <cellStyle name="Salida 18 3 9 3 2" xfId="23022" xr:uid="{3FB522FF-2C68-4E4F-BA1B-8D0B9B7317F3}"/>
    <cellStyle name="Salida 18 3 9 4" xfId="19542" xr:uid="{C1A37FC4-AFE9-4479-AABB-939D97FC4F23}"/>
    <cellStyle name="Salida 18 4" xfId="2127" xr:uid="{72488CA3-01FD-4108-9252-4E4701A4744A}"/>
    <cellStyle name="Salida 18 4 10" xfId="13791" xr:uid="{369DF7B0-9342-4857-A8E8-61C1C046BA26}"/>
    <cellStyle name="Salida 18 4 10 2" xfId="28899" xr:uid="{4584D886-3124-4966-9460-556A2D4E634F}"/>
    <cellStyle name="Salida 18 4 11" xfId="8038" xr:uid="{49F52831-B18D-490A-9C20-8D355B94E4AC}"/>
    <cellStyle name="Salida 18 4 11 2" xfId="23146" xr:uid="{C839344C-D9AB-4E22-A2B8-89FB407C0BC0}"/>
    <cellStyle name="Salida 18 4 12" xfId="17352" xr:uid="{AAC438C9-EADA-4508-8F07-C2E99CEE6A19}"/>
    <cellStyle name="Salida 18 4 2" xfId="2617" xr:uid="{ED3C7266-68C0-4FED-8533-38D3C9ED85E0}"/>
    <cellStyle name="Salida 18 4 2 2" xfId="5254" xr:uid="{8BD3AAA7-1C53-4AC8-9D33-4640C4F34449}"/>
    <cellStyle name="Salida 18 4 2 2 2" xfId="11618" xr:uid="{DF6B1054-6C8B-437D-B537-0DCA54DB5B18}"/>
    <cellStyle name="Salida 18 4 2 2 2 2" xfId="26726" xr:uid="{88A8AF82-75DF-4F1F-9F09-86D635182A0A}"/>
    <cellStyle name="Salida 18 4 2 2 3" xfId="15696" xr:uid="{0A836D5D-F559-4753-80C6-5FE8DC933656}"/>
    <cellStyle name="Salida 18 4 2 2 3 2" xfId="30804" xr:uid="{2CD05151-B83F-446B-BD02-4398D1954D62}"/>
    <cellStyle name="Salida 18 4 2 2 4" xfId="20362" xr:uid="{213DAA8C-0829-42E2-AA75-5287C17CDD61}"/>
    <cellStyle name="Salida 18 4 2 3" xfId="9084" xr:uid="{913E6FF5-D716-4BEC-B9C4-3C8A1DD80BA6}"/>
    <cellStyle name="Salida 18 4 2 3 2" xfId="24192" xr:uid="{F31E236B-BE92-46CF-A4EA-C9AC5BE633F8}"/>
    <cellStyle name="Salida 18 4 2 4" xfId="14864" xr:uid="{21153E49-19F9-40A3-9AD5-1792835E2F58}"/>
    <cellStyle name="Salida 18 4 2 4 2" xfId="29972" xr:uid="{6B3DBE74-2B33-4B93-9398-6B6E9B65A5D7}"/>
    <cellStyle name="Salida 18 4 2 5" xfId="14577" xr:uid="{83A2EE14-5965-417C-8D78-90579B47DD59}"/>
    <cellStyle name="Salida 18 4 2 5 2" xfId="29685" xr:uid="{C6960FB5-D9AD-4129-9B40-3CD197156B52}"/>
    <cellStyle name="Salida 18 4 2 6" xfId="17725" xr:uid="{0FDA9D15-50A1-448E-B71C-A35E6AA15DEC}"/>
    <cellStyle name="Salida 18 4 3" xfId="2882" xr:uid="{48C6A018-BCC6-4981-86B3-326E6E08C8EA}"/>
    <cellStyle name="Salida 18 4 3 2" xfId="5519" xr:uid="{FB0A4073-2438-4D58-A421-5743637C07B1}"/>
    <cellStyle name="Salida 18 4 3 2 2" xfId="11830" xr:uid="{118A8B6B-87F2-40BC-9795-493F199E0D76}"/>
    <cellStyle name="Salida 18 4 3 2 2 2" xfId="26938" xr:uid="{8DEF6DB8-ECA4-4D22-87CF-556DFF6AA243}"/>
    <cellStyle name="Salida 18 4 3 2 3" xfId="15018" xr:uid="{B48A38A9-6A63-49BF-B715-3F4A9C804BFB}"/>
    <cellStyle name="Salida 18 4 3 2 3 2" xfId="30126" xr:uid="{2158BBC5-40D1-49C5-A389-CA5221B97573}"/>
    <cellStyle name="Salida 18 4 3 2 4" xfId="20627" xr:uid="{6D26531E-E42F-4BC0-896F-A74ED5B6A7BE}"/>
    <cellStyle name="Salida 18 4 3 3" xfId="8068" xr:uid="{D61F5F3C-83CB-4C0D-8E7C-E2AA7BF74021}"/>
    <cellStyle name="Salida 18 4 3 3 2" xfId="23176" xr:uid="{F6D3E3DD-87F2-440F-94AB-41D14031F45F}"/>
    <cellStyle name="Salida 18 4 3 4" xfId="17990" xr:uid="{9969794F-77A6-4CDA-A860-330E2655654A}"/>
    <cellStyle name="Salida 18 4 4" xfId="3185" xr:uid="{260D5DE6-5166-4EDE-80B2-950A4AB8F3F1}"/>
    <cellStyle name="Salida 18 4 4 2" xfId="5822" xr:uid="{73258E15-54CF-4620-AD07-73969AA61B87}"/>
    <cellStyle name="Salida 18 4 4 2 2" xfId="12133" xr:uid="{B2DAAB76-15FB-41B8-95E9-455D206B2618}"/>
    <cellStyle name="Salida 18 4 4 2 2 2" xfId="27241" xr:uid="{F31BBBBE-56CA-485E-A3CE-3B3C88ED14F7}"/>
    <cellStyle name="Salida 18 4 4 2 3" xfId="14945" xr:uid="{31818FBE-7CF2-4763-9DE0-1E4FBC6BDF68}"/>
    <cellStyle name="Salida 18 4 4 2 3 2" xfId="30053" xr:uid="{A829CCB0-D17A-4169-B963-70B3DF1CE8B0}"/>
    <cellStyle name="Salida 18 4 4 2 4" xfId="20930" xr:uid="{6E17EE19-B8BE-4385-8D84-E07240D0EDA4}"/>
    <cellStyle name="Salida 18 4 4 3" xfId="9567" xr:uid="{DA8E6126-0F73-456F-AE05-2FCB48523910}"/>
    <cellStyle name="Salida 18 4 4 3 2" xfId="24675" xr:uid="{2E66AEF0-D35E-49E9-B556-F796BEBCA184}"/>
    <cellStyle name="Salida 18 4 4 4" xfId="14306" xr:uid="{EBD6D173-BC1D-4B95-AF92-CE644526DDD8}"/>
    <cellStyle name="Salida 18 4 4 4 2" xfId="29414" xr:uid="{74F92FAF-39B2-42A0-B49B-8E2BDC69DFED}"/>
    <cellStyle name="Salida 18 4 4 5" xfId="18293" xr:uid="{BB33E17E-1709-4ABA-8A90-1F3388983FAC}"/>
    <cellStyle name="Salida 18 4 5" xfId="3511" xr:uid="{9F556FAE-77DE-4CC2-A7CC-BC436B7BC930}"/>
    <cellStyle name="Salida 18 4 5 2" xfId="6148" xr:uid="{35247296-33DF-41AA-9AC5-26A63734C396}"/>
    <cellStyle name="Salida 18 4 5 2 2" xfId="12459" xr:uid="{5D63DA3A-062D-49CB-A1C2-223EC857BA47}"/>
    <cellStyle name="Salida 18 4 5 2 2 2" xfId="27567" xr:uid="{9D5CE13D-438A-43A6-82F0-534E6A8CD98F}"/>
    <cellStyle name="Salida 18 4 5 2 3" xfId="13883" xr:uid="{045676A1-A31D-428B-AAA9-6AD45588BB31}"/>
    <cellStyle name="Salida 18 4 5 2 3 2" xfId="28991" xr:uid="{C7554E1A-2C9B-4D40-8F1E-ADC53032413E}"/>
    <cellStyle name="Salida 18 4 5 2 4" xfId="21256" xr:uid="{E8BC9CB0-9D55-4574-90F9-21D857286303}"/>
    <cellStyle name="Salida 18 4 5 3" xfId="9893" xr:uid="{F38D3574-6047-470A-8C1C-5B6CD02ADD99}"/>
    <cellStyle name="Salida 18 4 5 3 2" xfId="25001" xr:uid="{244E5FD9-0EC7-443C-B497-F417328B000B}"/>
    <cellStyle name="Salida 18 4 5 4" xfId="11798" xr:uid="{7037FF99-DB7D-4A60-A6A1-379F685746C5}"/>
    <cellStyle name="Salida 18 4 5 4 2" xfId="26906" xr:uid="{E33D1670-299A-4923-80FD-CE87C362B1AE}"/>
    <cellStyle name="Salida 18 4 5 5" xfId="18619" xr:uid="{E6C5F846-2A63-4EA0-B4A1-1BD04784907C}"/>
    <cellStyle name="Salida 18 4 6" xfId="3817" xr:uid="{D5FA45F2-6A72-4FA8-BB30-E2816D61E903}"/>
    <cellStyle name="Salida 18 4 6 2" xfId="6454" xr:uid="{9088FE48-6E53-420F-9974-3518359F78A1}"/>
    <cellStyle name="Salida 18 4 6 2 2" xfId="12765" xr:uid="{DE0B8482-1F37-4912-851F-500764BA208A}"/>
    <cellStyle name="Salida 18 4 6 2 2 2" xfId="27873" xr:uid="{6F40F09F-CDC8-4113-9595-F3BF6797ECAC}"/>
    <cellStyle name="Salida 18 4 6 2 3" xfId="15098" xr:uid="{64BF9F3F-A2A4-4720-A1A4-38136852A146}"/>
    <cellStyle name="Salida 18 4 6 2 3 2" xfId="30206" xr:uid="{CAC09233-D070-4CCF-ACAB-C0D5A1AEEF8D}"/>
    <cellStyle name="Salida 18 4 6 2 4" xfId="21562" xr:uid="{04B17266-615C-4147-AAB3-7009A1E6D309}"/>
    <cellStyle name="Salida 18 4 6 3" xfId="10199" xr:uid="{E3CCEB88-57FF-4897-9930-BA54DF62F156}"/>
    <cellStyle name="Salida 18 4 6 3 2" xfId="25307" xr:uid="{EA324970-5E45-4539-ADC3-1E70A23E4526}"/>
    <cellStyle name="Salida 18 4 6 4" xfId="16158" xr:uid="{BEBD7471-EA0C-4AC9-B574-3120AD7842C6}"/>
    <cellStyle name="Salida 18 4 6 4 2" xfId="31266" xr:uid="{E3C8A1AE-4F5A-4518-B72C-E34AF637057E}"/>
    <cellStyle name="Salida 18 4 6 5" xfId="18925" xr:uid="{E5F8B4E2-0329-4669-A5E6-9E3C7D973696}"/>
    <cellStyle name="Salida 18 4 7" xfId="4199" xr:uid="{2D0F7F72-211F-4589-A2C2-3A79A59B270B}"/>
    <cellStyle name="Salida 18 4 7 2" xfId="6836" xr:uid="{5FCD55D9-9942-40DE-9001-F7B8AB5CC534}"/>
    <cellStyle name="Salida 18 4 7 2 2" xfId="13147" xr:uid="{AD21D7B7-B9BB-4CA8-980D-A0273D985F44}"/>
    <cellStyle name="Salida 18 4 7 2 2 2" xfId="28255" xr:uid="{424631B1-B527-4309-B6B0-474EA627D104}"/>
    <cellStyle name="Salida 18 4 7 2 3" xfId="16816" xr:uid="{086315B7-CE92-4E43-B747-77E84E067343}"/>
    <cellStyle name="Salida 18 4 7 2 3 2" xfId="31924" xr:uid="{49EC82A5-8633-4FF0-9F73-0DFBACFB83A2}"/>
    <cellStyle name="Salida 18 4 7 2 4" xfId="21944" xr:uid="{3388D828-C52E-4F65-B0A7-DABA8D648111}"/>
    <cellStyle name="Salida 18 4 7 3" xfId="10581" xr:uid="{0B211D51-1983-404F-B35A-EF55E7861D84}"/>
    <cellStyle name="Salida 18 4 7 3 2" xfId="25689" xr:uid="{CD0789FD-A6F3-4987-9018-ECB38D6DA828}"/>
    <cellStyle name="Salida 18 4 7 4" xfId="7691" xr:uid="{D985CC46-2A69-461E-82D3-39F2FA666591}"/>
    <cellStyle name="Salida 18 4 7 4 2" xfId="22799" xr:uid="{E94C318C-82A9-4333-93F8-101EB31B2DD5}"/>
    <cellStyle name="Salida 18 4 7 5" xfId="19307" xr:uid="{FC37B4F6-B713-4AA3-8113-AB5BC398A609}"/>
    <cellStyle name="Salida 18 4 8" xfId="4764" xr:uid="{6F20641C-19B1-4DA3-B666-46736BBD6D49}"/>
    <cellStyle name="Salida 18 4 8 2" xfId="11146" xr:uid="{4FC0188A-3CFD-4EAD-A5AC-060F085C34DC}"/>
    <cellStyle name="Salida 18 4 8 2 2" xfId="26254" xr:uid="{46751691-91A3-4F58-B17A-49E4532D3A7F}"/>
    <cellStyle name="Salida 18 4 8 3" xfId="15845" xr:uid="{4E1B0C2F-B339-4E8C-B627-650395A18D08}"/>
    <cellStyle name="Salida 18 4 8 3 2" xfId="30953" xr:uid="{65D43F42-EA89-43B8-AF15-7ABFAF09EB95}"/>
    <cellStyle name="Salida 18 4 8 4" xfId="19872" xr:uid="{A26DF966-5110-408E-A388-317560F4DE35}"/>
    <cellStyle name="Salida 18 4 9" xfId="8625" xr:uid="{DAD95C9E-0B27-46A1-B014-CBDA3FC476F0}"/>
    <cellStyle name="Salida 18 4 9 2" xfId="23733" xr:uid="{8CDB32C8-9878-4582-BEFD-7F250EA5D9DE}"/>
    <cellStyle name="Salida 18 5" xfId="1997" xr:uid="{8C267D28-971D-4D4E-AE31-E40FE5C70EB4}"/>
    <cellStyle name="Salida 18 5 10" xfId="15403" xr:uid="{8F07AABF-6C5C-4173-9DF0-A223042E24DF}"/>
    <cellStyle name="Salida 18 5 10 2" xfId="30511" xr:uid="{81127C03-7581-4AEA-9D43-227F46A9035C}"/>
    <cellStyle name="Salida 18 5 11" xfId="17222" xr:uid="{9D5B9DDB-2FF0-4074-BD37-AABD4110FA87}"/>
    <cellStyle name="Salida 18 5 2" xfId="2759" xr:uid="{20EAC049-FFD6-4511-A8BF-B6E18DEE7ED3}"/>
    <cellStyle name="Salida 18 5 2 2" xfId="5396" xr:uid="{D59D736A-5ECF-42D8-8CE4-F19D4BC95EA4}"/>
    <cellStyle name="Salida 18 5 2 2 2" xfId="11745" xr:uid="{5AAC24EB-8E66-4CF7-A498-00535417F312}"/>
    <cellStyle name="Salida 18 5 2 2 2 2" xfId="26853" xr:uid="{AEB26C27-FED7-4118-A90B-65F2850B5FD9}"/>
    <cellStyle name="Salida 18 5 2 2 3" xfId="8031" xr:uid="{FD569194-E839-42BA-B6C4-A98144F30568}"/>
    <cellStyle name="Salida 18 5 2 2 3 2" xfId="23139" xr:uid="{6D8455D0-6402-4A6B-AEFB-CD0F23C021F2}"/>
    <cellStyle name="Salida 18 5 2 2 4" xfId="20504" xr:uid="{B138F750-8F1D-40F4-A314-BE55D79298B4}"/>
    <cellStyle name="Salida 18 5 2 3" xfId="15715" xr:uid="{31989C3D-F03D-47F4-B097-04365D50AE40}"/>
    <cellStyle name="Salida 18 5 2 3 2" xfId="30823" xr:uid="{8D9A5266-3FF2-4473-B0A4-DF1C01ED32BA}"/>
    <cellStyle name="Salida 18 5 2 4" xfId="17867" xr:uid="{2B28DF65-3644-4497-AB4B-1B8673922E8A}"/>
    <cellStyle name="Salida 18 5 3" xfId="3062" xr:uid="{9FF2C9BC-824D-4474-BC0E-C7DD81403FF6}"/>
    <cellStyle name="Salida 18 5 3 2" xfId="5699" xr:uid="{2C652065-01E3-4AAD-AA01-00A32F90C160}"/>
    <cellStyle name="Salida 18 5 3 2 2" xfId="12010" xr:uid="{08D25180-FE33-4766-9B6A-98F895CD5825}"/>
    <cellStyle name="Salida 18 5 3 2 2 2" xfId="27118" xr:uid="{B6CF2B80-81EF-4AF4-8797-796509EDD5D6}"/>
    <cellStyle name="Salida 18 5 3 2 3" xfId="13902" xr:uid="{8E6416FF-0534-4F94-A808-CFF40B5AE500}"/>
    <cellStyle name="Salida 18 5 3 2 3 2" xfId="29010" xr:uid="{7816B411-E9EE-4A44-A157-AE5ACE61CE93}"/>
    <cellStyle name="Salida 18 5 3 2 4" xfId="20807" xr:uid="{7533A858-F790-4E7C-96CD-472E57B82CA7}"/>
    <cellStyle name="Salida 18 5 3 3" xfId="9444" xr:uid="{A2B60E39-CEE3-423E-B363-588632C04CFF}"/>
    <cellStyle name="Salida 18 5 3 3 2" xfId="24552" xr:uid="{63F43A7C-68CB-4B9C-88EE-ABB6129A9960}"/>
    <cellStyle name="Salida 18 5 3 4" xfId="7188" xr:uid="{5A66442C-40F5-4888-8CA0-34A3D3D5461C}"/>
    <cellStyle name="Salida 18 5 3 4 2" xfId="22296" xr:uid="{E51FA3B5-1AA9-4EDC-88FC-A819D5B9ADC9}"/>
    <cellStyle name="Salida 18 5 3 5" xfId="18170" xr:uid="{49558160-49C4-4515-9918-9EEC885D8CF3}"/>
    <cellStyle name="Salida 18 5 4" xfId="3388" xr:uid="{9CB8A08E-CC72-4633-915F-479D985CD540}"/>
    <cellStyle name="Salida 18 5 4 2" xfId="6025" xr:uid="{B69DB76A-CB35-4099-8C3C-F931EA9AFD41}"/>
    <cellStyle name="Salida 18 5 4 2 2" xfId="12336" xr:uid="{783ACD71-0981-4C40-B08D-7F02E3263EFE}"/>
    <cellStyle name="Salida 18 5 4 2 2 2" xfId="27444" xr:uid="{97472920-E2A8-4E14-8F1F-9D88582AC7F7}"/>
    <cellStyle name="Salida 18 5 4 2 3" xfId="7656" xr:uid="{78A0177E-D0CC-4C05-B048-5B55EC323F59}"/>
    <cellStyle name="Salida 18 5 4 2 3 2" xfId="22764" xr:uid="{7EF5EF1C-1C11-4AC0-9C2D-9EE384EF169D}"/>
    <cellStyle name="Salida 18 5 4 2 4" xfId="21133" xr:uid="{D21A3290-FEFF-4E5B-83B0-BE765096DE59}"/>
    <cellStyle name="Salida 18 5 4 3" xfId="9770" xr:uid="{4FB79A33-24E4-497F-9F15-4146761A5ED5}"/>
    <cellStyle name="Salida 18 5 4 3 2" xfId="24878" xr:uid="{6F7AFB2D-6082-45CE-A3C4-D6710498692F}"/>
    <cellStyle name="Salida 18 5 4 4" xfId="14111" xr:uid="{6CCEB38D-A90E-4AF4-A481-9C50E7F25714}"/>
    <cellStyle name="Salida 18 5 4 4 2" xfId="29219" xr:uid="{1DDF95BE-F6C6-4ED6-9B55-3AEECAE84030}"/>
    <cellStyle name="Salida 18 5 4 5" xfId="18496" xr:uid="{B2FE92CA-781B-489F-8305-7BEE48527DC8}"/>
    <cellStyle name="Salida 18 5 5" xfId="3694" xr:uid="{D8FDA1A1-AD2D-41A2-B90A-229B04B430E6}"/>
    <cellStyle name="Salida 18 5 5 2" xfId="6331" xr:uid="{0B888E67-2184-4A09-9AD1-ED2282DF71AB}"/>
    <cellStyle name="Salida 18 5 5 2 2" xfId="12642" xr:uid="{86E8824B-6A96-481D-94B7-C35D5D087B7F}"/>
    <cellStyle name="Salida 18 5 5 2 2 2" xfId="27750" xr:uid="{F7073041-E54F-496F-9339-DDB07CF4B73C}"/>
    <cellStyle name="Salida 18 5 5 2 3" xfId="7480" xr:uid="{3446F4D4-0CCC-4848-BFB9-8E78B7040B23}"/>
    <cellStyle name="Salida 18 5 5 2 3 2" xfId="22588" xr:uid="{34A285BF-FFED-4CC3-AE17-B18CB2E736C8}"/>
    <cellStyle name="Salida 18 5 5 2 4" xfId="21439" xr:uid="{D9E987A1-6394-4DB4-AA00-5083C00ECD12}"/>
    <cellStyle name="Salida 18 5 5 3" xfId="10076" xr:uid="{A4839F9C-9E8A-4BBA-A188-CEFC01194FA6}"/>
    <cellStyle name="Salida 18 5 5 3 2" xfId="25184" xr:uid="{B1A2BFD4-A44C-4568-A2F1-86510207DBEC}"/>
    <cellStyle name="Salida 18 5 5 4" xfId="13528" xr:uid="{43318C89-586C-48F9-8ACF-68B67C029D68}"/>
    <cellStyle name="Salida 18 5 5 4 2" xfId="28636" xr:uid="{90270DC3-BA50-4661-8E1D-B93176AD0722}"/>
    <cellStyle name="Salida 18 5 5 5" xfId="18802" xr:uid="{8C8A0EC0-9CC7-4849-8989-1BF4DE26195E}"/>
    <cellStyle name="Salida 18 5 6" xfId="4069" xr:uid="{20095DB1-1B3D-421D-91FF-E0F1A297C5DE}"/>
    <cellStyle name="Salida 18 5 6 2" xfId="6706" xr:uid="{D6212915-781C-4184-A98D-EF1A46C10985}"/>
    <cellStyle name="Salida 18 5 6 2 2" xfId="13017" xr:uid="{D9B2622F-1D9E-4426-9D05-1C63897F5AD5}"/>
    <cellStyle name="Salida 18 5 6 2 2 2" xfId="28125" xr:uid="{26106140-802A-4C39-B549-156B115D086B}"/>
    <cellStyle name="Salida 18 5 6 2 3" xfId="16693" xr:uid="{C8A496F0-B283-4B07-AC42-9938DA3320F8}"/>
    <cellStyle name="Salida 18 5 6 2 3 2" xfId="31801" xr:uid="{59F8743A-65B2-42A7-8076-A2122209841C}"/>
    <cellStyle name="Salida 18 5 6 2 4" xfId="21814" xr:uid="{87792F63-184C-4803-91A0-F061EDB4029F}"/>
    <cellStyle name="Salida 18 5 6 3" xfId="10451" xr:uid="{F55DC8E2-048D-4C16-AF57-FF79E8B92DA5}"/>
    <cellStyle name="Salida 18 5 6 3 2" xfId="25559" xr:uid="{D25B865D-BCE9-428C-BC9A-B8874EC1A1DA}"/>
    <cellStyle name="Salida 18 5 6 4" xfId="13840" xr:uid="{0AB52E65-4095-47DB-BC0D-01DA00E2D25D}"/>
    <cellStyle name="Salida 18 5 6 4 2" xfId="28948" xr:uid="{C639DFB8-3937-43F0-8136-DDAA182A7833}"/>
    <cellStyle name="Salida 18 5 6 5" xfId="19177" xr:uid="{A5D3E0CA-31FE-408A-A558-6CD77BAAE3D9}"/>
    <cellStyle name="Salida 18 5 7" xfId="4634" xr:uid="{A2B26E98-3791-4B7A-85E7-B66CFB68C80F}"/>
    <cellStyle name="Salida 18 5 7 2" xfId="11016" xr:uid="{76C4C1C6-EEE5-402E-999D-1D1D70B31582}"/>
    <cellStyle name="Salida 18 5 7 2 2" xfId="26124" xr:uid="{B8F8B32E-80A6-483B-BFE3-D0B9DFAEA202}"/>
    <cellStyle name="Salida 18 5 7 3" xfId="13882" xr:uid="{B665EF96-82B4-4D84-997F-78807CBD6BC2}"/>
    <cellStyle name="Salida 18 5 7 3 2" xfId="28990" xr:uid="{89D1791B-0B1A-4DB9-B537-AF161461F4FB}"/>
    <cellStyle name="Salida 18 5 7 4" xfId="19742" xr:uid="{430DB377-9904-4EBC-982A-F6A45183BF94}"/>
    <cellStyle name="Salida 18 5 8" xfId="8495" xr:uid="{EFC4DFDB-DEF2-47D5-8C14-3BC24C023545}"/>
    <cellStyle name="Salida 18 5 8 2" xfId="23603" xr:uid="{CE136713-64F1-4AC8-B4C1-2274C3770220}"/>
    <cellStyle name="Salida 18 5 9" xfId="15301" xr:uid="{469245D4-8940-4E1D-AA7D-1B2CAFC77554}"/>
    <cellStyle name="Salida 18 5 9 2" xfId="30409" xr:uid="{A2C6D420-2119-4448-A361-2F9796609F9F}"/>
    <cellStyle name="Salida 2" xfId="1511" xr:uid="{00000000-0005-0000-0000-0000EB050000}"/>
    <cellStyle name="Salida 2 2" xfId="1937" xr:uid="{06CEA6A0-779F-45EE-80C3-3AAE8261C110}"/>
    <cellStyle name="Salida 2 2 10" xfId="8438" xr:uid="{52B78FC5-1A57-4266-B505-A1A722B5F733}"/>
    <cellStyle name="Salida 2 2 10 2" xfId="23546" xr:uid="{38F205AB-3E87-4CF5-9BD1-CA2D28FBFD45}"/>
    <cellStyle name="Salida 2 2 11" xfId="7562" xr:uid="{607DC605-E2EC-4DA2-ACD0-02A6F99887F8}"/>
    <cellStyle name="Salida 2 2 11 2" xfId="22670" xr:uid="{09989AD6-A2D8-47C3-8CA1-12D4056F069C}"/>
    <cellStyle name="Salida 2 2 12" xfId="14354" xr:uid="{A44FA102-57CB-4783-BD5F-09703C6A2E49}"/>
    <cellStyle name="Salida 2 2 12 2" xfId="29462" xr:uid="{9FBB0A86-3346-4271-9840-57CD594D943D}"/>
    <cellStyle name="Salida 2 2 13" xfId="17162" xr:uid="{81B142D6-AF10-4B17-8E4C-CC6EBFEEBD10}"/>
    <cellStyle name="Salida 2 2 2" xfId="2497" xr:uid="{E341CBFB-3942-4716-AAE7-10ACBD47E5F3}"/>
    <cellStyle name="Salida 2 2 2 2" xfId="5134" xr:uid="{B39F30BD-EE62-4260-8284-A6D251F15E3C}"/>
    <cellStyle name="Salida 2 2 2 2 2" xfId="11498" xr:uid="{8A35099B-1A16-4925-B969-40E554E7AFF6}"/>
    <cellStyle name="Salida 2 2 2 2 2 2" xfId="26606" xr:uid="{842A927A-57DD-4F56-8822-255FBC6704F4}"/>
    <cellStyle name="Salida 2 2 2 2 3" xfId="13620" xr:uid="{20B2BDDF-3647-450D-B5F7-A050C23E8062}"/>
    <cellStyle name="Salida 2 2 2 2 3 2" xfId="28728" xr:uid="{23D973B6-2FB6-4AB6-93C3-17100CF01E6C}"/>
    <cellStyle name="Salida 2 2 2 2 4" xfId="20242" xr:uid="{9C3FD5DF-E470-4232-B00C-94242B2A0662}"/>
    <cellStyle name="Salida 2 2 2 3" xfId="8964" xr:uid="{EDDC5ECE-86D6-48D4-949E-8886C55CE677}"/>
    <cellStyle name="Salida 2 2 2 3 2" xfId="24072" xr:uid="{2E290B68-23EC-4831-A04C-7C09A6299BE2}"/>
    <cellStyle name="Salida 2 2 3" xfId="2713" xr:uid="{8D40A642-00E9-4858-BD3D-4B8259985F96}"/>
    <cellStyle name="Salida 2 2 3 2" xfId="5350" xr:uid="{9EC9CBB0-BBD4-4CE0-A1EF-6CBE1A06EDE4}"/>
    <cellStyle name="Salida 2 2 3 2 2" xfId="11699" xr:uid="{C0596D80-5FBE-4FBB-98CE-49ED597F6952}"/>
    <cellStyle name="Salida 2 2 3 2 2 2" xfId="26807" xr:uid="{2720807B-7E72-4CED-9452-01252EC9D9BB}"/>
    <cellStyle name="Salida 2 2 3 2 3" xfId="13370" xr:uid="{600E22A0-5A37-41BC-A63F-BB696F259C52}"/>
    <cellStyle name="Salida 2 2 3 2 3 2" xfId="28478" xr:uid="{AAB9EBC7-A7D7-4CC5-BC9E-E3E02EE5A45B}"/>
    <cellStyle name="Salida 2 2 3 2 4" xfId="20458" xr:uid="{5ED96CC7-E9F1-45E6-89A4-81AB19A4DF74}"/>
    <cellStyle name="Salida 2 2 3 3" xfId="7886" xr:uid="{9914BBDC-6C83-4A80-A8E7-5FF5C7E7378E}"/>
    <cellStyle name="Salida 2 2 3 3 2" xfId="22994" xr:uid="{0B6722BF-45D0-47E7-8449-B071F2AFCAD3}"/>
    <cellStyle name="Salida 2 2 3 4" xfId="17821" xr:uid="{A7A6A9AB-C76E-43EE-9744-24B54369E9AD}"/>
    <cellStyle name="Salida 2 2 4" xfId="3016" xr:uid="{D66A4D22-FAB5-4528-867E-B64D4CB2F90E}"/>
    <cellStyle name="Salida 2 2 4 2" xfId="5653" xr:uid="{0D71C326-97D9-4B8B-9146-4185355F511B}"/>
    <cellStyle name="Salida 2 2 4 2 2" xfId="11964" xr:uid="{76BCCC62-2083-4862-96D0-6695ACBD8184}"/>
    <cellStyle name="Salida 2 2 4 2 2 2" xfId="27072" xr:uid="{FF7E6522-D986-4656-9E51-FC8708592CF1}"/>
    <cellStyle name="Salida 2 2 4 2 3" xfId="9180" xr:uid="{252A0405-011A-4B18-A723-DB9602ABF0D3}"/>
    <cellStyle name="Salida 2 2 4 2 3 2" xfId="24288" xr:uid="{B340B7DA-BF15-4E58-B43E-9987E41D451C}"/>
    <cellStyle name="Salida 2 2 4 2 4" xfId="20761" xr:uid="{C0A0EC72-1BE8-4904-8F86-8A2CF9CC0003}"/>
    <cellStyle name="Salida 2 2 4 3" xfId="9398" xr:uid="{B67EE53A-CC47-478B-9708-0B8674014836}"/>
    <cellStyle name="Salida 2 2 4 3 2" xfId="24506" xr:uid="{C42F67E4-3A82-4387-8B24-B5156D797B2B}"/>
    <cellStyle name="Salida 2 2 4 4" xfId="7969" xr:uid="{81F00BEF-C357-4EBA-AE41-B04A1732BD51}"/>
    <cellStyle name="Salida 2 2 4 4 2" xfId="23077" xr:uid="{BAE186F3-C8D0-4DF3-86AB-17C240898F41}"/>
    <cellStyle name="Salida 2 2 4 5" xfId="18124" xr:uid="{A46EC724-BC3E-4D08-9B4B-2E1384DF7522}"/>
    <cellStyle name="Salida 2 2 5" xfId="3342" xr:uid="{FB9BD903-B2C4-4953-814F-D13D6A6265C4}"/>
    <cellStyle name="Salida 2 2 5 2" xfId="5979" xr:uid="{0649BE65-1A71-46B9-A8A4-1D6232440796}"/>
    <cellStyle name="Salida 2 2 5 2 2" xfId="12290" xr:uid="{5C20622B-D6F7-4005-811A-C3C3E1D1A9C6}"/>
    <cellStyle name="Salida 2 2 5 2 2 2" xfId="27398" xr:uid="{8AFE6277-323B-4ED2-A251-373B2E42D70F}"/>
    <cellStyle name="Salida 2 2 5 2 3" xfId="14168" xr:uid="{2566EAF6-3CD5-43FA-A143-92480AE21F8F}"/>
    <cellStyle name="Salida 2 2 5 2 3 2" xfId="29276" xr:uid="{E1FE3CDD-0238-4354-9A91-18AAAF178D98}"/>
    <cellStyle name="Salida 2 2 5 2 4" xfId="21087" xr:uid="{CAE2F015-5A86-4428-AF5D-6F76E05F1863}"/>
    <cellStyle name="Salida 2 2 5 3" xfId="9724" xr:uid="{6412D5AC-6C16-46E4-A854-A14821A5901E}"/>
    <cellStyle name="Salida 2 2 5 3 2" xfId="24832" xr:uid="{FF91DABE-C486-4344-8BE2-155D2332FFDA}"/>
    <cellStyle name="Salida 2 2 5 4" xfId="16439" xr:uid="{6E4FFE96-A3BC-4CCF-B452-F69B24A417C4}"/>
    <cellStyle name="Salida 2 2 5 4 2" xfId="31547" xr:uid="{CA71A826-7C3D-41F4-AA51-7B1CFF7E74B6}"/>
    <cellStyle name="Salida 2 2 5 5" xfId="18450" xr:uid="{EDABA224-3143-4F85-A2A3-1AB332BEADE6}"/>
    <cellStyle name="Salida 2 2 6" xfId="3648" xr:uid="{333D8311-4120-45F7-96E6-EABE040DF29F}"/>
    <cellStyle name="Salida 2 2 6 2" xfId="6285" xr:uid="{493FC12F-CBBC-44DF-8136-6AD984D90720}"/>
    <cellStyle name="Salida 2 2 6 2 2" xfId="12596" xr:uid="{93773B88-927B-4BBF-A779-2D1CCBBCA607}"/>
    <cellStyle name="Salida 2 2 6 2 2 2" xfId="27704" xr:uid="{1C32051A-EE29-41DD-A483-63F2757E21B5}"/>
    <cellStyle name="Salida 2 2 6 2 3" xfId="14464" xr:uid="{7B998B96-44E5-43FC-955D-7EC6D9C3EFC2}"/>
    <cellStyle name="Salida 2 2 6 2 3 2" xfId="29572" xr:uid="{4C6909E6-B3D8-4131-B958-7AA2DD3B7574}"/>
    <cellStyle name="Salida 2 2 6 2 4" xfId="21393" xr:uid="{BE261227-CD91-406B-8BA5-4564B53654A4}"/>
    <cellStyle name="Salida 2 2 6 3" xfId="10030" xr:uid="{5FD56FDD-D136-46C1-8B5B-DC4455AF2A82}"/>
    <cellStyle name="Salida 2 2 6 3 2" xfId="25138" xr:uid="{2EBF026F-50A7-4A9E-AC3B-08F358DBD220}"/>
    <cellStyle name="Salida 2 2 6 4" xfId="15894" xr:uid="{415BE23B-A957-450A-9DB7-89880484D595}"/>
    <cellStyle name="Salida 2 2 6 4 2" xfId="31002" xr:uid="{9B4A16AC-D15F-4F56-9AE1-DA688698827F}"/>
    <cellStyle name="Salida 2 2 6 5" xfId="18756" xr:uid="{47F0B16D-E9D6-4085-8DBF-B6E1231CF61A}"/>
    <cellStyle name="Salida 2 2 7" xfId="4009" xr:uid="{155F53FA-B862-4FB7-957F-787FD3250C10}"/>
    <cellStyle name="Salida 2 2 7 2" xfId="6646" xr:uid="{69047052-EAE1-4681-B891-4C6FB1D2CEFD}"/>
    <cellStyle name="Salida 2 2 7 2 2" xfId="12957" xr:uid="{CB9849F4-D729-41A8-9639-18B0C7CAD543}"/>
    <cellStyle name="Salida 2 2 7 2 2 2" xfId="28065" xr:uid="{CA8A7AFA-A0C7-4914-8889-5836195DAB7B}"/>
    <cellStyle name="Salida 2 2 7 2 3" xfId="16647" xr:uid="{FDC2D185-7D5C-4B7F-9324-A45F996D7A0D}"/>
    <cellStyle name="Salida 2 2 7 2 3 2" xfId="31755" xr:uid="{43BBC717-878D-4DC5-8EDD-7E801C76033F}"/>
    <cellStyle name="Salida 2 2 7 2 4" xfId="21754" xr:uid="{84DB4F36-E18B-4606-AED5-D2C250350620}"/>
    <cellStyle name="Salida 2 2 7 3" xfId="10391" xr:uid="{81E7B30B-CFD1-47B1-8257-3218D33022F5}"/>
    <cellStyle name="Salida 2 2 7 3 2" xfId="25499" xr:uid="{A0E5B32D-F212-4C13-A0FA-CBE37C1E6155}"/>
    <cellStyle name="Salida 2 2 7 4" xfId="7808" xr:uid="{29888F2D-43D4-41FC-869B-63D376DF7E5B}"/>
    <cellStyle name="Salida 2 2 7 4 2" xfId="22916" xr:uid="{BA8527F0-2570-4AE9-830D-1189D64EDC69}"/>
    <cellStyle name="Salida 2 2 7 5" xfId="19117" xr:uid="{EDC16339-24A3-432E-B700-C7D1E39FF876}"/>
    <cellStyle name="Salida 2 2 8" xfId="4322" xr:uid="{DF7EE554-607A-4201-BA50-ECF4DF28754A}"/>
    <cellStyle name="Salida 2 2 8 2" xfId="6959" xr:uid="{0F3CB7FB-6C8C-405F-8421-93CD761350CC}"/>
    <cellStyle name="Salida 2 2 8 2 2" xfId="13270" xr:uid="{6D67B88F-4780-45FD-8E90-006F32D70844}"/>
    <cellStyle name="Salida 2 2 8 2 2 2" xfId="28378" xr:uid="{39A3C461-44C1-4554-8ED2-0362BB359196}"/>
    <cellStyle name="Salida 2 2 8 2 3" xfId="16934" xr:uid="{995BDC10-4249-47B3-848B-9E7614B6350B}"/>
    <cellStyle name="Salida 2 2 8 2 3 2" xfId="32042" xr:uid="{535ECE51-A89A-461C-B8C0-443C188EA233}"/>
    <cellStyle name="Salida 2 2 8 2 4" xfId="22067" xr:uid="{BC94E6C8-9272-44D3-B8E3-778E9D494C92}"/>
    <cellStyle name="Salida 2 2 8 3" xfId="10704" xr:uid="{01501E48-7AFF-4991-A141-E2B26C56A5DC}"/>
    <cellStyle name="Salida 2 2 8 3 2" xfId="25812" xr:uid="{461AAE56-2B4F-40FB-BD8A-AF54118EBD91}"/>
    <cellStyle name="Salida 2 2 8 4" xfId="9172" xr:uid="{2CC4EDD1-954B-4388-84C0-3F1FF75A8866}"/>
    <cellStyle name="Salida 2 2 8 4 2" xfId="24280" xr:uid="{CB8596BD-2866-4D62-8D29-26DF34AAE3E5}"/>
    <cellStyle name="Salida 2 2 8 5" xfId="19430" xr:uid="{0FE2EA0C-3AB5-4936-B689-9CFC1204CE3B}"/>
    <cellStyle name="Salida 2 2 9" xfId="4574" xr:uid="{1083D692-CCA9-4FBF-BAA6-0405A75870C1}"/>
    <cellStyle name="Salida 2 2 9 2" xfId="10956" xr:uid="{1D86728D-B14B-4C28-A53D-E1BE8D6C9048}"/>
    <cellStyle name="Salida 2 2 9 2 2" xfId="26064" xr:uid="{6EC2EF18-BD18-4AA8-9D6A-74405EC5271F}"/>
    <cellStyle name="Salida 2 2 9 3" xfId="15347" xr:uid="{35ADE328-6F4D-4330-8119-740406210C40}"/>
    <cellStyle name="Salida 2 2 9 3 2" xfId="30455" xr:uid="{491B5F0E-4FCD-448A-A37A-314638295B9E}"/>
    <cellStyle name="Salida 2 2 9 4" xfId="19682" xr:uid="{FBDDDC35-62F4-45A1-8D3C-C22E4AB563C6}"/>
    <cellStyle name="Salida 2 3" xfId="1796" xr:uid="{8F6308BE-9DE4-4BFE-923F-78FE5217A66F}"/>
    <cellStyle name="Salida 2 3 10" xfId="8297" xr:uid="{8FAC7C3B-63E8-457B-B7FF-43192BE96C64}"/>
    <cellStyle name="Salida 2 3 10 2" xfId="23405" xr:uid="{AF029A15-1EDC-45D1-9787-4C3EE1B1485E}"/>
    <cellStyle name="Salida 2 3 11" xfId="13666" xr:uid="{FD86F1B6-76D4-4BD3-B0B5-3F38295F0992}"/>
    <cellStyle name="Salida 2 3 11 2" xfId="28774" xr:uid="{37D38FE4-1E74-45FA-A164-8301AD2C1CE9}"/>
    <cellStyle name="Salida 2 3 12" xfId="14750" xr:uid="{33268555-5FFD-4BD6-B86C-BEB14E45B256}"/>
    <cellStyle name="Salida 2 3 12 2" xfId="29858" xr:uid="{86CD8BEA-D5FF-42BD-8E35-4E1C59EB6357}"/>
    <cellStyle name="Salida 2 3 13" xfId="17021" xr:uid="{3A220A09-204A-4ED1-B30B-4877CA30F6B9}"/>
    <cellStyle name="Salida 2 3 2" xfId="2356" xr:uid="{399C5277-0A8A-4B3D-BF77-89FD08A4F4F7}"/>
    <cellStyle name="Salida 2 3 2 2" xfId="4993" xr:uid="{4CE23D5D-BEAF-42ED-B8E5-B8D83EDA9544}"/>
    <cellStyle name="Salida 2 3 2 2 2" xfId="11357" xr:uid="{2C58D394-AC82-450C-8707-771EC8FADC6E}"/>
    <cellStyle name="Salida 2 3 2 2 2 2" xfId="26465" xr:uid="{2D86EBF6-0FB4-48A8-B271-3C289AC019E7}"/>
    <cellStyle name="Salida 2 3 2 2 3" xfId="7731" xr:uid="{DA5FFD1F-CC7A-414D-8671-30A4C4EDC479}"/>
    <cellStyle name="Salida 2 3 2 2 3 2" xfId="22839" xr:uid="{2735657F-82E0-47FE-89FF-53168A1562F1}"/>
    <cellStyle name="Salida 2 3 2 2 4" xfId="20101" xr:uid="{B1B34558-4B03-41EB-9B38-0FE230A7F382}"/>
    <cellStyle name="Salida 2 3 2 3" xfId="8823" xr:uid="{20FDF77A-C26A-4A0F-B0C6-35A76CC6B461}"/>
    <cellStyle name="Salida 2 3 2 3 2" xfId="23931" xr:uid="{D9C4A1CA-308C-40D3-BC50-2900E2F2B3CF}"/>
    <cellStyle name="Salida 2 3 3" xfId="2263" xr:uid="{B3239A6B-6A4B-4DFE-957B-75411E635944}"/>
    <cellStyle name="Salida 2 3 3 2" xfId="4900" xr:uid="{AC30F65C-F95F-4134-8A62-BDB698C17337}"/>
    <cellStyle name="Salida 2 3 3 2 2" xfId="11264" xr:uid="{20499E20-8DA1-44B6-A629-B66ACACFA1BC}"/>
    <cellStyle name="Salida 2 3 3 2 2 2" xfId="26372" xr:uid="{1A5FEC26-021E-43C5-8799-A595EE0798AC}"/>
    <cellStyle name="Salida 2 3 3 2 3" xfId="13825" xr:uid="{78796F04-93E6-4E8B-9B57-23B5A3EBA26F}"/>
    <cellStyle name="Salida 2 3 3 2 3 2" xfId="28933" xr:uid="{427426D0-DF6F-452F-9B3E-69F1B76B456A}"/>
    <cellStyle name="Salida 2 3 3 2 4" xfId="20008" xr:uid="{5D39BEFD-8A35-4A44-AC72-A3EDDF4A70D3}"/>
    <cellStyle name="Salida 2 3 3 3" xfId="13959" xr:uid="{1213318B-E1F3-4C41-BF5B-1EB665A25C26}"/>
    <cellStyle name="Salida 2 3 3 3 2" xfId="29067" xr:uid="{D0F06425-5F8B-466F-979A-6EE07E408A37}"/>
    <cellStyle name="Salida 2 3 3 4" xfId="17488" xr:uid="{C9A1311D-3FED-4368-8AD0-9D7C3F4B4E37}"/>
    <cellStyle name="Salida 2 3 4" xfId="2333" xr:uid="{785F3030-441F-4B4F-89CC-E4971ACA6032}"/>
    <cellStyle name="Salida 2 3 4 2" xfId="4970" xr:uid="{A80FDC0B-8E5E-43B0-A766-F14CE0DBF25E}"/>
    <cellStyle name="Salida 2 3 4 2 2" xfId="11334" xr:uid="{C2316C4B-7438-44E6-BB07-83112C104A12}"/>
    <cellStyle name="Salida 2 3 4 2 2 2" xfId="26442" xr:uid="{05807C7F-9C15-4679-B6DD-BA6CFC95258D}"/>
    <cellStyle name="Salida 2 3 4 2 3" xfId="7720" xr:uid="{0CFC22A2-1979-4189-90C8-A64E62ECA34F}"/>
    <cellStyle name="Salida 2 3 4 2 3 2" xfId="22828" xr:uid="{B0797786-72C9-41BD-A2A9-B0F51F936BC7}"/>
    <cellStyle name="Salida 2 3 4 2 4" xfId="20078" xr:uid="{2C274ABA-4D72-42CF-BB77-F1AE2B0A6589}"/>
    <cellStyle name="Salida 2 3 4 3" xfId="8800" xr:uid="{FE54C984-D445-4D24-BEF0-42F1C8E527CD}"/>
    <cellStyle name="Salida 2 3 4 3 2" xfId="23908" xr:uid="{4F2BC609-EF2B-42D4-9D93-B738362C32A7}"/>
    <cellStyle name="Salida 2 3 4 4" xfId="7365" xr:uid="{53E4E70E-A0FE-46BD-A276-4199BBDA2300}"/>
    <cellStyle name="Salida 2 3 4 4 2" xfId="22473" xr:uid="{1318A182-7604-40B1-895D-8A5FEF1C35E0}"/>
    <cellStyle name="Salida 2 3 4 5" xfId="17558" xr:uid="{A77826F4-2B76-41A4-B377-CFF719195140}"/>
    <cellStyle name="Salida 2 3 5" xfId="2277" xr:uid="{A45407C6-88D4-4F7A-BB2C-F0F2E16F0F7F}"/>
    <cellStyle name="Salida 2 3 5 2" xfId="4914" xr:uid="{90DC255D-2721-46E9-95D9-1E5C2F0F87E2}"/>
    <cellStyle name="Salida 2 3 5 2 2" xfId="11278" xr:uid="{F2F7A4A3-6B43-4216-B11B-FA0A54888197}"/>
    <cellStyle name="Salida 2 3 5 2 2 2" xfId="26386" xr:uid="{FAC45C22-15AA-43F1-8CDD-EA3D0DED9337}"/>
    <cellStyle name="Salida 2 3 5 2 3" xfId="14936" xr:uid="{8624FB48-C559-46A8-80CB-4765B7C9DF38}"/>
    <cellStyle name="Salida 2 3 5 2 3 2" xfId="30044" xr:uid="{4D4D70D3-EEC3-4F68-93D4-452C9C86DF10}"/>
    <cellStyle name="Salida 2 3 5 2 4" xfId="20022" xr:uid="{778B0380-948C-4439-95A9-114ADC769394}"/>
    <cellStyle name="Salida 2 3 5 3" xfId="8744" xr:uid="{8266E52A-53F5-4853-9AD4-ED7E40C2594F}"/>
    <cellStyle name="Salida 2 3 5 3 2" xfId="23852" xr:uid="{B046EE66-647F-4908-A809-B7F2D66D4589}"/>
    <cellStyle name="Salida 2 3 5 4" xfId="15315" xr:uid="{FD3C524B-BF0D-48F4-83BB-6AFB09B2541D}"/>
    <cellStyle name="Salida 2 3 5 4 2" xfId="30423" xr:uid="{96BF5BE6-E29F-41EE-9B33-2C921A02F907}"/>
    <cellStyle name="Salida 2 3 5 5" xfId="17502" xr:uid="{7F1D78E1-D7B0-4262-8AC0-9EEDE50F28A8}"/>
    <cellStyle name="Salida 2 3 6" xfId="2299" xr:uid="{D2928C3E-3115-4740-9F8B-B9F419E1FFCF}"/>
    <cellStyle name="Salida 2 3 6 2" xfId="4936" xr:uid="{2A676980-D27F-44C1-BAF4-CC1D95185FBA}"/>
    <cellStyle name="Salida 2 3 6 2 2" xfId="11300" xr:uid="{440D7586-F7E8-4D80-B5CF-7A0C3B6ABA8E}"/>
    <cellStyle name="Salida 2 3 6 2 2 2" xfId="26408" xr:uid="{C462C69F-CB2C-462F-83C1-D36924FA2166}"/>
    <cellStyle name="Salida 2 3 6 2 3" xfId="15204" xr:uid="{6EE7C7F7-A9D3-4BD6-AAB0-9FB8C71209F1}"/>
    <cellStyle name="Salida 2 3 6 2 3 2" xfId="30312" xr:uid="{14C21B94-CA6E-42DA-AB96-F6DD29AA71DB}"/>
    <cellStyle name="Salida 2 3 6 2 4" xfId="20044" xr:uid="{539B0F93-BD59-4AB0-B020-11CECC7F7804}"/>
    <cellStyle name="Salida 2 3 6 3" xfId="8766" xr:uid="{4B55F930-8CB5-4D90-893C-1DBCA8F27857}"/>
    <cellStyle name="Salida 2 3 6 3 2" xfId="23874" xr:uid="{E0A20B68-4C3B-4A01-9BA4-9D80FF624BA3}"/>
    <cellStyle name="Salida 2 3 6 4" xfId="15674" xr:uid="{A4E4356F-8813-49D7-980E-5132DA448CD7}"/>
    <cellStyle name="Salida 2 3 6 4 2" xfId="30782" xr:uid="{6F18F473-D78F-4976-81E5-C15DF29233E2}"/>
    <cellStyle name="Salida 2 3 6 5" xfId="17524" xr:uid="{66A78137-1892-4AC6-96C3-CD1CB074F3C2}"/>
    <cellStyle name="Salida 2 3 7" xfId="3868" xr:uid="{AAA39496-D3DF-40FD-8C47-AF46A11944EB}"/>
    <cellStyle name="Salida 2 3 7 2" xfId="6505" xr:uid="{A1A198FB-D89F-4181-97FC-16C16FE425EF}"/>
    <cellStyle name="Salida 2 3 7 2 2" xfId="12816" xr:uid="{A3975441-4F28-4105-A479-38A71A2A5376}"/>
    <cellStyle name="Salida 2 3 7 2 2 2" xfId="27924" xr:uid="{11F75BDD-7E06-45C4-BD91-16D57DE83F77}"/>
    <cellStyle name="Salida 2 3 7 2 3" xfId="13942" xr:uid="{100A62FB-AA6B-40E8-9E11-0DF952707973}"/>
    <cellStyle name="Salida 2 3 7 2 3 2" xfId="29050" xr:uid="{FAE37D16-8A98-4495-86C2-367125080C86}"/>
    <cellStyle name="Salida 2 3 7 2 4" xfId="21613" xr:uid="{E9DD8D58-6E41-46DA-A13C-A7FB9BE7BB6B}"/>
    <cellStyle name="Salida 2 3 7 3" xfId="10250" xr:uid="{A848F1B4-DB5F-4031-B764-24BB9BB89ACC}"/>
    <cellStyle name="Salida 2 3 7 3 2" xfId="25358" xr:uid="{59DA65FD-B979-497B-9671-03E91C5D47D3}"/>
    <cellStyle name="Salida 2 3 7 4" xfId="14800" xr:uid="{43095EE7-937D-4847-8E2A-4E7E3C543667}"/>
    <cellStyle name="Salida 2 3 7 4 2" xfId="29908" xr:uid="{040CD9F9-9DFE-434D-9CB6-5866B8A22161}"/>
    <cellStyle name="Salida 2 3 7 5" xfId="18976" xr:uid="{DE52AE16-AB00-44E4-8B26-712BF2A80878}"/>
    <cellStyle name="Salida 2 3 8" xfId="4250" xr:uid="{66B90E2D-1BF2-4E2A-959C-3C4A6609A829}"/>
    <cellStyle name="Salida 2 3 8 2" xfId="6887" xr:uid="{E48A876F-18F3-43ED-B738-EEB8E1B40687}"/>
    <cellStyle name="Salida 2 3 8 2 2" xfId="13198" xr:uid="{9F5C6472-09E7-409F-8E83-027698FA936B}"/>
    <cellStyle name="Salida 2 3 8 2 2 2" xfId="28306" xr:uid="{D6C8FC27-66C2-4695-A8D6-FFBB331865BA}"/>
    <cellStyle name="Salida 2 3 8 2 3" xfId="16862" xr:uid="{5187F401-3F22-4C4E-B62D-6B6EDC99DAE3}"/>
    <cellStyle name="Salida 2 3 8 2 3 2" xfId="31970" xr:uid="{0C6290A2-EC3D-44DA-9F12-7FDF2C369206}"/>
    <cellStyle name="Salida 2 3 8 2 4" xfId="21995" xr:uid="{F6C8CEAD-366D-4A50-A0CB-24D06F6586F1}"/>
    <cellStyle name="Salida 2 3 8 3" xfId="10632" xr:uid="{77AA72E3-AABC-4997-8372-20687B6609DD}"/>
    <cellStyle name="Salida 2 3 8 3 2" xfId="25740" xr:uid="{1D32D828-F9F8-4BAB-9523-8D8C652C10B4}"/>
    <cellStyle name="Salida 2 3 8 4" xfId="15779" xr:uid="{1D6DCD25-DF0E-4B71-81C6-ADDBC2E2A696}"/>
    <cellStyle name="Salida 2 3 8 4 2" xfId="30887" xr:uid="{25DD5871-40A5-4685-8578-F538280128E5}"/>
    <cellStyle name="Salida 2 3 8 5" xfId="19358" xr:uid="{844BCABB-77D3-4DBB-8984-4A30120C1F89}"/>
    <cellStyle name="Salida 2 3 9" xfId="4433" xr:uid="{61EF9DC1-A13F-4CD4-B352-8495C22B87E8}"/>
    <cellStyle name="Salida 2 3 9 2" xfId="10815" xr:uid="{70BAA0BC-A2ED-4CFF-93F5-10513ADE204C}"/>
    <cellStyle name="Salida 2 3 9 2 2" xfId="25923" xr:uid="{FD3E1E16-241C-49C6-846B-96493907249B}"/>
    <cellStyle name="Salida 2 3 9 3" xfId="15558" xr:uid="{66A7F7FD-2894-46AD-B035-BE50B90D6A1C}"/>
    <cellStyle name="Salida 2 3 9 3 2" xfId="30666" xr:uid="{F10CC256-748B-4F55-9AE6-21289D31BA77}"/>
    <cellStyle name="Salida 2 3 9 4" xfId="19541" xr:uid="{BF541558-2228-44CB-AA16-28758CB7BAB1}"/>
    <cellStyle name="Salida 2 4" xfId="2128" xr:uid="{E7B23F64-EB30-46FF-9753-F14EC816963E}"/>
    <cellStyle name="Salida 2 4 10" xfId="13778" xr:uid="{2C8BC46C-EC0F-450C-A1D7-196680B85B84}"/>
    <cellStyle name="Salida 2 4 10 2" xfId="28886" xr:uid="{0D33DEE2-121C-45B1-8FF5-6C543D55588C}"/>
    <cellStyle name="Salida 2 4 11" xfId="13804" xr:uid="{F451FE31-F204-4191-8B6B-E7DF6B1BB119}"/>
    <cellStyle name="Salida 2 4 11 2" xfId="28912" xr:uid="{51B3EC44-D695-46B2-99A0-98B6483208A4}"/>
    <cellStyle name="Salida 2 4 12" xfId="17353" xr:uid="{D7A8E940-0820-40D4-91B8-BFB7ABF1C80D}"/>
    <cellStyle name="Salida 2 4 2" xfId="2618" xr:uid="{B921325C-95B6-4995-9AD2-570F31D9DB65}"/>
    <cellStyle name="Salida 2 4 2 2" xfId="5255" xr:uid="{3652E87D-EA48-413F-A877-CCDEE86B24A1}"/>
    <cellStyle name="Salida 2 4 2 2 2" xfId="11619" xr:uid="{EB54A6B8-BE93-48B7-9622-68BE098AF532}"/>
    <cellStyle name="Salida 2 4 2 2 2 2" xfId="26727" xr:uid="{4D6CE977-BED0-45AE-91DC-5B81728572BA}"/>
    <cellStyle name="Salida 2 4 2 2 3" xfId="14199" xr:uid="{CA47FF64-74B6-4DA8-A797-A11CF310CE06}"/>
    <cellStyle name="Salida 2 4 2 2 3 2" xfId="29307" xr:uid="{F3F8DB36-D62F-4D2E-8E09-0636D31AA91E}"/>
    <cellStyle name="Salida 2 4 2 2 4" xfId="20363" xr:uid="{A44B9183-AEEA-45E1-BF18-F3C23FCEFC63}"/>
    <cellStyle name="Salida 2 4 2 3" xfId="9085" xr:uid="{F14E5646-C46C-4F1B-A1D0-8DA9E07555BE}"/>
    <cellStyle name="Salida 2 4 2 3 2" xfId="24193" xr:uid="{028A72AB-DCE6-4ED4-B9DF-6E73AF0F0F1A}"/>
    <cellStyle name="Salida 2 4 2 4" xfId="11821" xr:uid="{6AF6E318-D385-415D-8EB1-229C855E0456}"/>
    <cellStyle name="Salida 2 4 2 4 2" xfId="26929" xr:uid="{826ADDAE-E09E-4460-93A0-8B3E159DF033}"/>
    <cellStyle name="Salida 2 4 2 5" xfId="7856" xr:uid="{35D581C7-2BD4-4214-BD4F-8F00DF17C453}"/>
    <cellStyle name="Salida 2 4 2 5 2" xfId="22964" xr:uid="{14ECC371-DBD2-40A2-9F14-70A5963B0420}"/>
    <cellStyle name="Salida 2 4 2 6" xfId="17726" xr:uid="{E9FEB9C7-AEF2-45B9-A64A-BF29495CBA7A}"/>
    <cellStyle name="Salida 2 4 3" xfId="2883" xr:uid="{4595C967-2EC6-466A-BD3E-83C4016662B7}"/>
    <cellStyle name="Salida 2 4 3 2" xfId="5520" xr:uid="{0A59C8FE-71A4-4610-AF98-51114A5EDE87}"/>
    <cellStyle name="Salida 2 4 3 2 2" xfId="11831" xr:uid="{50473948-EB68-4B15-89DC-13BB20714617}"/>
    <cellStyle name="Salida 2 4 3 2 2 2" xfId="26939" xr:uid="{02827A81-91A5-4068-8235-65DC24B3A222}"/>
    <cellStyle name="Salida 2 4 3 2 3" xfId="15220" xr:uid="{B8AD7425-1F56-421E-B425-515507805042}"/>
    <cellStyle name="Salida 2 4 3 2 3 2" xfId="30328" xr:uid="{B6BACA85-67FD-45AD-9053-0AB0A53E2C65}"/>
    <cellStyle name="Salida 2 4 3 2 4" xfId="20628" xr:uid="{B53D2002-EA3F-4CC0-BE53-AEC8B48DF7AD}"/>
    <cellStyle name="Salida 2 4 3 3" xfId="8120" xr:uid="{693C85AB-2FC5-44C8-8564-F4E5FA1D921D}"/>
    <cellStyle name="Salida 2 4 3 3 2" xfId="23228" xr:uid="{8D2687FD-3FCE-492B-BF40-2DE5369E97B1}"/>
    <cellStyle name="Salida 2 4 3 4" xfId="17991" xr:uid="{D00A5A9A-3C98-40FE-870F-1D22D9C89FC0}"/>
    <cellStyle name="Salida 2 4 4" xfId="3186" xr:uid="{C3648BA6-9D93-409D-A24C-C9096E70D091}"/>
    <cellStyle name="Salida 2 4 4 2" xfId="5823" xr:uid="{F1A0CC70-2C8B-4049-B1D0-B625823BBE9B}"/>
    <cellStyle name="Salida 2 4 4 2 2" xfId="12134" xr:uid="{1C2A08C6-8E25-4BE2-8D11-80F1B032F34E}"/>
    <cellStyle name="Salida 2 4 4 2 2 2" xfId="27242" xr:uid="{E01533E2-3962-4991-94F8-C69F97D1F62C}"/>
    <cellStyle name="Salida 2 4 4 2 3" xfId="11213" xr:uid="{8087C89B-283C-4C19-88D5-2B36F56329EF}"/>
    <cellStyle name="Salida 2 4 4 2 3 2" xfId="26321" xr:uid="{68BB40AE-BB5B-42C6-AE44-08A9EEAE4F99}"/>
    <cellStyle name="Salida 2 4 4 2 4" xfId="20931" xr:uid="{DF77E8FF-94E7-4900-8913-D7B2D54F3C1A}"/>
    <cellStyle name="Salida 2 4 4 3" xfId="9568" xr:uid="{4F852FEF-78A8-4EF1-86C1-060FF6041435}"/>
    <cellStyle name="Salida 2 4 4 3 2" xfId="24676" xr:uid="{C52EC5D7-4C42-4A59-8A06-17ED7B8D65D5}"/>
    <cellStyle name="Salida 2 4 4 4" xfId="9272" xr:uid="{1E6C418B-6A1C-447D-9F47-C1FF75F97DED}"/>
    <cellStyle name="Salida 2 4 4 4 2" xfId="24380" xr:uid="{03E8B6AB-4579-4C6F-A7FA-6BDB725330B3}"/>
    <cellStyle name="Salida 2 4 4 5" xfId="18294" xr:uid="{B7B39D5D-A5CA-43CD-B397-E2826F95A73A}"/>
    <cellStyle name="Salida 2 4 5" xfId="3512" xr:uid="{703D0246-BF00-4138-969F-A04269889D9F}"/>
    <cellStyle name="Salida 2 4 5 2" xfId="6149" xr:uid="{17386E86-FDD2-446B-A6D0-51E7188C2B9E}"/>
    <cellStyle name="Salida 2 4 5 2 2" xfId="12460" xr:uid="{10D8F858-5377-4DBE-8828-E4125741CAA5}"/>
    <cellStyle name="Salida 2 4 5 2 2 2" xfId="27568" xr:uid="{62857CAD-E325-4274-9314-870768144F79}"/>
    <cellStyle name="Salida 2 4 5 2 3" xfId="15024" xr:uid="{09DF2F55-C656-41E3-BC5F-C8409D2FD991}"/>
    <cellStyle name="Salida 2 4 5 2 3 2" xfId="30132" xr:uid="{46C82F36-A75B-4D1A-8B6B-1ED0D9751D62}"/>
    <cellStyle name="Salida 2 4 5 2 4" xfId="21257" xr:uid="{C2279573-ACF5-448E-907C-4521795EA598}"/>
    <cellStyle name="Salida 2 4 5 3" xfId="9894" xr:uid="{8AEA8247-934A-4201-9BE0-AED76F527459}"/>
    <cellStyle name="Salida 2 4 5 3 2" xfId="25002" xr:uid="{EEE5F2CB-823A-41F1-B933-AD7B20855104}"/>
    <cellStyle name="Salida 2 4 5 4" xfId="15176" xr:uid="{B76040C2-51EC-4302-83D8-DDFF06E37D47}"/>
    <cellStyle name="Salida 2 4 5 4 2" xfId="30284" xr:uid="{47EDB41C-9249-4626-A3D6-E58CE8635BC3}"/>
    <cellStyle name="Salida 2 4 5 5" xfId="18620" xr:uid="{AF48E8D3-94FD-4C11-BCA9-E4F3E6456C9C}"/>
    <cellStyle name="Salida 2 4 6" xfId="3818" xr:uid="{84EFF06F-BB4F-4CB7-8320-6173B4ED1B1C}"/>
    <cellStyle name="Salida 2 4 6 2" xfId="6455" xr:uid="{E797C626-B593-4815-8AA2-CEED8A2B6F5D}"/>
    <cellStyle name="Salida 2 4 6 2 2" xfId="12766" xr:uid="{8F1A1858-8429-4FB3-9039-266A1296D26E}"/>
    <cellStyle name="Salida 2 4 6 2 2 2" xfId="27874" xr:uid="{82DC880E-D840-482C-B38B-D2379173A920}"/>
    <cellStyle name="Salida 2 4 6 2 3" xfId="11216" xr:uid="{840AAF2D-4E10-4C22-9C73-2C8274976C3E}"/>
    <cellStyle name="Salida 2 4 6 2 3 2" xfId="26324" xr:uid="{0235FB12-CB44-4245-BBE3-1046C6BEDB81}"/>
    <cellStyle name="Salida 2 4 6 2 4" xfId="21563" xr:uid="{A1B0CEBC-AC54-413E-A75E-2F77EFE12894}"/>
    <cellStyle name="Salida 2 4 6 3" xfId="10200" xr:uid="{33B14745-5EB0-496A-B830-9E1D67681EA4}"/>
    <cellStyle name="Salida 2 4 6 3 2" xfId="25308" xr:uid="{26673B05-70F4-4C31-9B96-5F4D4E64E379}"/>
    <cellStyle name="Salida 2 4 6 4" xfId="14557" xr:uid="{AD7E9301-5A3B-4DF0-90FD-4A9E86181602}"/>
    <cellStyle name="Salida 2 4 6 4 2" xfId="29665" xr:uid="{41758C6E-E6F3-48D6-98BF-3A9957DEE65F}"/>
    <cellStyle name="Salida 2 4 6 5" xfId="18926" xr:uid="{E38EA747-30BD-4238-9B27-990F2157958E}"/>
    <cellStyle name="Salida 2 4 7" xfId="4200" xr:uid="{886507AC-A0BC-481E-8A96-6D2B48D41CC3}"/>
    <cellStyle name="Salida 2 4 7 2" xfId="6837" xr:uid="{E54D8D8B-F59D-4CB6-9B98-DC4FC3AB3AE5}"/>
    <cellStyle name="Salida 2 4 7 2 2" xfId="13148" xr:uid="{0A88D878-9FA4-4DFE-AC5C-503D871FE21F}"/>
    <cellStyle name="Salida 2 4 7 2 2 2" xfId="28256" xr:uid="{69A0E82B-16E7-4D5E-84EB-31D659577BC4}"/>
    <cellStyle name="Salida 2 4 7 2 3" xfId="16817" xr:uid="{A55B6DBE-9EDE-42EF-B2D6-A9B535B174ED}"/>
    <cellStyle name="Salida 2 4 7 2 3 2" xfId="31925" xr:uid="{9DA12194-ADD0-40B2-80B3-5E4598C65185}"/>
    <cellStyle name="Salida 2 4 7 2 4" xfId="21945" xr:uid="{B30C1174-411D-440A-9DF6-B2594194B5CF}"/>
    <cellStyle name="Salida 2 4 7 3" xfId="10582" xr:uid="{A91839C8-B7BA-4263-81DE-64D6C7F99AE1}"/>
    <cellStyle name="Salida 2 4 7 3 2" xfId="25690" xr:uid="{A05AC835-512E-460C-A84D-70B203F272B9}"/>
    <cellStyle name="Salida 2 4 7 4" xfId="16389" xr:uid="{01327CCD-A065-484A-9763-686C76A84E46}"/>
    <cellStyle name="Salida 2 4 7 4 2" xfId="31497" xr:uid="{640D2B2D-D057-4872-8F0A-67B4056586E4}"/>
    <cellStyle name="Salida 2 4 7 5" xfId="19308" xr:uid="{A4FE58D8-19F9-4AE5-9F2A-352AC45A4CA6}"/>
    <cellStyle name="Salida 2 4 8" xfId="4765" xr:uid="{03C73E1A-73F5-44E0-B7A4-D06F0CE327E4}"/>
    <cellStyle name="Salida 2 4 8 2" xfId="11147" xr:uid="{63B94772-A627-48CD-9D87-C254A8294D6C}"/>
    <cellStyle name="Salida 2 4 8 2 2" xfId="26255" xr:uid="{6C8B3A88-3699-4696-A2B8-F8106CB5C73F}"/>
    <cellStyle name="Salida 2 4 8 3" xfId="7821" xr:uid="{901CE8BF-143D-4406-B241-4A2D48FC7647}"/>
    <cellStyle name="Salida 2 4 8 3 2" xfId="22929" xr:uid="{B74394A7-0F86-4031-BDD6-594C365AFA99}"/>
    <cellStyle name="Salida 2 4 8 4" xfId="19873" xr:uid="{98ADE61C-FCBB-4341-B72C-F729C1A60AB1}"/>
    <cellStyle name="Salida 2 4 9" xfId="8626" xr:uid="{76FBCE35-3040-414B-BA3D-ED5F2D3304D4}"/>
    <cellStyle name="Salida 2 4 9 2" xfId="23734" xr:uid="{C3469FB9-3F86-422D-895B-C35648684267}"/>
    <cellStyle name="Salida 2 5" xfId="1996" xr:uid="{30B728A9-09F7-4486-9710-1FF4F8A6E764}"/>
    <cellStyle name="Salida 2 5 10" xfId="14956" xr:uid="{2BB3785D-A4E5-4A2F-A4F0-C4AC2A3911A3}"/>
    <cellStyle name="Salida 2 5 10 2" xfId="30064" xr:uid="{30D159A1-269A-45D4-A115-5A829A8BF42D}"/>
    <cellStyle name="Salida 2 5 11" xfId="17221" xr:uid="{E42D8E5D-7549-4DA8-9BA2-F6935E167F6E}"/>
    <cellStyle name="Salida 2 5 2" xfId="2758" xr:uid="{D50F18AB-6DD0-4DC3-A8F7-8EB46A3A2F8F}"/>
    <cellStyle name="Salida 2 5 2 2" xfId="5395" xr:uid="{A4FBBFFE-9B6D-4D52-BF1B-AE4E10F5797E}"/>
    <cellStyle name="Salida 2 5 2 2 2" xfId="11744" xr:uid="{CA59640D-CCC8-478F-8E9D-54316B1C77C7}"/>
    <cellStyle name="Salida 2 5 2 2 2 2" xfId="26852" xr:uid="{96FDD4CE-40FB-4400-AE70-CC10D97EA6CF}"/>
    <cellStyle name="Salida 2 5 2 2 3" xfId="14560" xr:uid="{DDB3B384-975E-4789-8F10-BC73B593B832}"/>
    <cellStyle name="Salida 2 5 2 2 3 2" xfId="29668" xr:uid="{61C7EABA-FB4E-407C-AB00-38613775EBF4}"/>
    <cellStyle name="Salida 2 5 2 2 4" xfId="20503" xr:uid="{EA505751-F0BE-432D-8E7D-D0F277F3D60D}"/>
    <cellStyle name="Salida 2 5 2 3" xfId="7593" xr:uid="{62CE0AC3-FE0F-4916-ABC3-DA1AAA3E097B}"/>
    <cellStyle name="Salida 2 5 2 3 2" xfId="22701" xr:uid="{37066AB9-885C-4AE9-BA91-CCC70FCC1BC2}"/>
    <cellStyle name="Salida 2 5 2 4" xfId="17866" xr:uid="{E444B6F1-681D-42E0-9141-216F34D4EA4A}"/>
    <cellStyle name="Salida 2 5 3" xfId="3061" xr:uid="{24FA2A9D-B1E2-4C6E-8163-30CCFBF2D1E2}"/>
    <cellStyle name="Salida 2 5 3 2" xfId="5698" xr:uid="{008E2497-71B4-43CA-B24A-C625A59100FA}"/>
    <cellStyle name="Salida 2 5 3 2 2" xfId="12009" xr:uid="{D484E640-5366-423A-8BFA-63A6543A9DFA}"/>
    <cellStyle name="Salida 2 5 3 2 2 2" xfId="27117" xr:uid="{03074B3B-871F-4049-BCA1-C43A94DF326C}"/>
    <cellStyle name="Salida 2 5 3 2 3" xfId="16482" xr:uid="{FFAE57DB-62AB-4CCD-88FF-EF0643412704}"/>
    <cellStyle name="Salida 2 5 3 2 3 2" xfId="31590" xr:uid="{7CF91197-39C0-48C9-A887-0693AEE06B4E}"/>
    <cellStyle name="Salida 2 5 3 2 4" xfId="20806" xr:uid="{A984D828-1A65-460E-98B4-ABB3499F7A14}"/>
    <cellStyle name="Salida 2 5 3 3" xfId="9443" xr:uid="{C58C324F-5CD8-4819-8592-6452F8791C0E}"/>
    <cellStyle name="Salida 2 5 3 3 2" xfId="24551" xr:uid="{52A01054-1022-4FEB-95D7-B475131BA24D}"/>
    <cellStyle name="Salida 2 5 3 4" xfId="14005" xr:uid="{D20F80CE-7690-47F7-9CFB-707E86B81E7B}"/>
    <cellStyle name="Salida 2 5 3 4 2" xfId="29113" xr:uid="{88549819-CC58-4F69-A49D-4EF58BEA6F8E}"/>
    <cellStyle name="Salida 2 5 3 5" xfId="18169" xr:uid="{A61C6C6B-47BD-4A96-81D7-FD7905A23348}"/>
    <cellStyle name="Salida 2 5 4" xfId="3387" xr:uid="{8638A163-3DF9-4A56-BB60-10C4B5879FA5}"/>
    <cellStyle name="Salida 2 5 4 2" xfId="6024" xr:uid="{F6E9D98A-4146-40F1-8D9F-31630382BD09}"/>
    <cellStyle name="Salida 2 5 4 2 2" xfId="12335" xr:uid="{EEB8A08D-BEC6-4C09-98F4-13BD75ADE5B1}"/>
    <cellStyle name="Salida 2 5 4 2 2 2" xfId="27443" xr:uid="{D91C19C7-E46E-4AAE-8CD2-DF7AA63C0B9C}"/>
    <cellStyle name="Salida 2 5 4 2 3" xfId="8152" xr:uid="{867ABE8B-9BE2-482C-B15B-319C192FEE75}"/>
    <cellStyle name="Salida 2 5 4 2 3 2" xfId="23260" xr:uid="{7131E58A-EBB7-4431-92E5-8D5AC047153B}"/>
    <cellStyle name="Salida 2 5 4 2 4" xfId="21132" xr:uid="{287D34F6-CB64-467B-AAE7-D0F5C6B60E23}"/>
    <cellStyle name="Salida 2 5 4 3" xfId="9769" xr:uid="{57905724-B0CC-48AF-850F-BE883CEFE485}"/>
    <cellStyle name="Salida 2 5 4 3 2" xfId="24877" xr:uid="{C5D7CABE-433C-4D03-9762-414B90A57106}"/>
    <cellStyle name="Salida 2 5 4 4" xfId="7438" xr:uid="{B45CD3B8-3B63-471A-B2B6-22476B710492}"/>
    <cellStyle name="Salida 2 5 4 4 2" xfId="22546" xr:uid="{088F6F85-7A16-4931-9C4E-A96B02BAE74F}"/>
    <cellStyle name="Salida 2 5 4 5" xfId="18495" xr:uid="{4F20BDE3-011F-4856-B059-EB1678D868CD}"/>
    <cellStyle name="Salida 2 5 5" xfId="3693" xr:uid="{F77E9CB7-20D1-4EB5-80F3-DB2C33399A0C}"/>
    <cellStyle name="Salida 2 5 5 2" xfId="6330" xr:uid="{4817EFB4-CE89-45AD-A438-9A951157EC24}"/>
    <cellStyle name="Salida 2 5 5 2 2" xfId="12641" xr:uid="{18670A81-4E8F-4348-B03E-AC56E2F0A094}"/>
    <cellStyle name="Salida 2 5 5 2 2 2" xfId="27749" xr:uid="{7BACE6D3-499A-45AF-97E2-E92E2780DAC3}"/>
    <cellStyle name="Salida 2 5 5 2 3" xfId="15240" xr:uid="{66B05E2A-70AB-4438-9D92-36419C84B96D}"/>
    <cellStyle name="Salida 2 5 5 2 3 2" xfId="30348" xr:uid="{E1147EE2-E34E-4E4E-9ECF-1231AD55905A}"/>
    <cellStyle name="Salida 2 5 5 2 4" xfId="21438" xr:uid="{E08311B4-F604-4526-B1E2-370F54282376}"/>
    <cellStyle name="Salida 2 5 5 3" xfId="10075" xr:uid="{644CDC55-EB8F-4BDE-B691-D77665612E85}"/>
    <cellStyle name="Salida 2 5 5 3 2" xfId="25183" xr:uid="{2CD66C1D-AF78-49B1-BE53-E75BAC5A7280}"/>
    <cellStyle name="Salida 2 5 5 4" xfId="14190" xr:uid="{0F21EF88-7358-4AAE-87F9-7A1DD5A71A65}"/>
    <cellStyle name="Salida 2 5 5 4 2" xfId="29298" xr:uid="{5B6F583F-6919-45A2-ADB5-FFE87FDBF1EB}"/>
    <cellStyle name="Salida 2 5 5 5" xfId="18801" xr:uid="{46340694-5ADB-4D37-AC14-183DDB79D6D7}"/>
    <cellStyle name="Salida 2 5 6" xfId="4068" xr:uid="{0DAD73B6-816F-4E49-90B5-BF9BF9D76A59}"/>
    <cellStyle name="Salida 2 5 6 2" xfId="6705" xr:uid="{FF06FDB1-B44E-4BB6-891B-CF46661EDF0D}"/>
    <cellStyle name="Salida 2 5 6 2 2" xfId="13016" xr:uid="{11F52073-F243-4CCD-B8AD-39314BDAF1F7}"/>
    <cellStyle name="Salida 2 5 6 2 2 2" xfId="28124" xr:uid="{D18446C4-CD11-43DE-8B6D-D229B79A7639}"/>
    <cellStyle name="Salida 2 5 6 2 3" xfId="16692" xr:uid="{E32406E0-1DC5-42FE-8AC7-86F34504015A}"/>
    <cellStyle name="Salida 2 5 6 2 3 2" xfId="31800" xr:uid="{FAA822C0-59F7-40A4-831A-54EB4DD19301}"/>
    <cellStyle name="Salida 2 5 6 2 4" xfId="21813" xr:uid="{32ADF018-4ED2-4602-965B-8AC3E1658F86}"/>
    <cellStyle name="Salida 2 5 6 3" xfId="10450" xr:uid="{9B93974B-E129-4DF3-A3A0-FAB49453ECB3}"/>
    <cellStyle name="Salida 2 5 6 3 2" xfId="25558" xr:uid="{E61ED980-DA20-4711-B3CD-A2443029456B}"/>
    <cellStyle name="Salida 2 5 6 4" xfId="14374" xr:uid="{DA699A28-CCA0-4285-969D-4AD33DA3B3B8}"/>
    <cellStyle name="Salida 2 5 6 4 2" xfId="29482" xr:uid="{F71F32D1-3E08-4B98-A8D3-55B0168448D6}"/>
    <cellStyle name="Salida 2 5 6 5" xfId="19176" xr:uid="{876E0AEC-98C0-4278-896E-0979E5CB4020}"/>
    <cellStyle name="Salida 2 5 7" xfId="4633" xr:uid="{F7C825E4-FF89-470C-82E7-4ACB0AA10655}"/>
    <cellStyle name="Salida 2 5 7 2" xfId="11015" xr:uid="{AC2CEC14-D575-4A92-84C9-2F7F76CD6CB8}"/>
    <cellStyle name="Salida 2 5 7 2 2" xfId="26123" xr:uid="{34F25DC0-F86B-4B7F-8CD0-6572347FA400}"/>
    <cellStyle name="Salida 2 5 7 3" xfId="8709" xr:uid="{8D8ABB15-78B0-469E-A929-829BEC528F6C}"/>
    <cellStyle name="Salida 2 5 7 3 2" xfId="23817" xr:uid="{07232A37-6083-4AB5-88FA-802CBEAA3D72}"/>
    <cellStyle name="Salida 2 5 7 4" xfId="19741" xr:uid="{7300AA9E-0490-48C7-8D09-5953A6B6B818}"/>
    <cellStyle name="Salida 2 5 8" xfId="8494" xr:uid="{3123ACF4-9D2B-4534-B709-48DEB5424039}"/>
    <cellStyle name="Salida 2 5 8 2" xfId="23602" xr:uid="{4A7C938E-E6B7-4FE1-BA15-7186018F9951}"/>
    <cellStyle name="Salida 2 5 9" xfId="11795" xr:uid="{0F03F373-DF6C-4C4D-B839-F54E297E7F03}"/>
    <cellStyle name="Salida 2 5 9 2" xfId="26903" xr:uid="{209F6D45-3FD2-419C-8A9E-C34F567FBE9E}"/>
    <cellStyle name="Salida 3" xfId="1512" xr:uid="{00000000-0005-0000-0000-0000EC050000}"/>
    <cellStyle name="Salida 3 2" xfId="1938" xr:uid="{5FCA993E-C352-4FD9-8C34-F86E8307C50B}"/>
    <cellStyle name="Salida 3 2 10" xfId="8439" xr:uid="{92A4E696-F10A-4003-994A-2A41ADC62156}"/>
    <cellStyle name="Salida 3 2 10 2" xfId="23547" xr:uid="{C9B0782C-41E9-4BA2-9AB1-30015AD8A140}"/>
    <cellStyle name="Salida 3 2 11" xfId="15225" xr:uid="{9931B6AB-F194-4575-9C4A-CCF1A2814370}"/>
    <cellStyle name="Salida 3 2 11 2" xfId="30333" xr:uid="{4EE29A28-40CB-432A-A7B2-B7171E9DAB52}"/>
    <cellStyle name="Salida 3 2 12" xfId="13873" xr:uid="{19231E5C-514E-486B-BE7A-75666ADEA54B}"/>
    <cellStyle name="Salida 3 2 12 2" xfId="28981" xr:uid="{D1491E2C-0935-4616-BFB1-D8803272E496}"/>
    <cellStyle name="Salida 3 2 13" xfId="17163" xr:uid="{9B8251E0-DC4F-4B1A-B571-B2CAE5D380B0}"/>
    <cellStyle name="Salida 3 2 2" xfId="2498" xr:uid="{645874E3-7393-4B8E-BC37-686D516A6369}"/>
    <cellStyle name="Salida 3 2 2 2" xfId="5135" xr:uid="{F379B119-8850-4EDC-96E0-1406366A9CB1}"/>
    <cellStyle name="Salida 3 2 2 2 2" xfId="11499" xr:uid="{628E86F1-3805-4CC8-A4AF-1FCDB317BC4F}"/>
    <cellStyle name="Salida 3 2 2 2 2 2" xfId="26607" xr:uid="{42F341F1-2452-42D1-9DCE-CA482C4153C6}"/>
    <cellStyle name="Salida 3 2 2 2 3" xfId="16171" xr:uid="{0E5DE76B-D1D4-40FA-82EC-7850FE5ACC69}"/>
    <cellStyle name="Salida 3 2 2 2 3 2" xfId="31279" xr:uid="{D5405A91-AF4D-45FC-8EF4-06C0C02C1539}"/>
    <cellStyle name="Salida 3 2 2 2 4" xfId="20243" xr:uid="{B49D7EAB-0FF7-429B-B500-791D47B8E102}"/>
    <cellStyle name="Salida 3 2 2 3" xfId="8965" xr:uid="{E2F9FD51-1201-465C-9609-99F9F07BAAE3}"/>
    <cellStyle name="Salida 3 2 2 3 2" xfId="24073" xr:uid="{478B35A5-4357-4189-8597-64D37F3143A2}"/>
    <cellStyle name="Salida 3 2 3" xfId="2714" xr:uid="{23943BB8-0642-4586-A8B4-351DCA75DAF1}"/>
    <cellStyle name="Salida 3 2 3 2" xfId="5351" xr:uid="{8D78E85C-6097-4E0F-B9C0-3EE86CDA1F1F}"/>
    <cellStyle name="Salida 3 2 3 2 2" xfId="11700" xr:uid="{A5F6F250-FFC3-4BDE-A477-DDC57ADD2A11}"/>
    <cellStyle name="Salida 3 2 3 2 2 2" xfId="26808" xr:uid="{345AF4F5-604C-4EB5-BC1E-3E1D1D21A33E}"/>
    <cellStyle name="Salida 3 2 3 2 3" xfId="14694" xr:uid="{A085FF5D-AED7-486D-99ED-310C20C0EF5A}"/>
    <cellStyle name="Salida 3 2 3 2 3 2" xfId="29802" xr:uid="{B7F6CD91-6BCF-4581-9D17-C300887CF936}"/>
    <cellStyle name="Salida 3 2 3 2 4" xfId="20459" xr:uid="{AA9F3999-D641-45B6-8015-4C46EB635FDF}"/>
    <cellStyle name="Salida 3 2 3 3" xfId="14459" xr:uid="{84856F1E-6968-4E01-AB03-97714AD18449}"/>
    <cellStyle name="Salida 3 2 3 3 2" xfId="29567" xr:uid="{691391B7-C7FD-4D98-B5BF-09B0D212D378}"/>
    <cellStyle name="Salida 3 2 3 4" xfId="17822" xr:uid="{86F78476-6389-4E21-A96E-1BD69E102C94}"/>
    <cellStyle name="Salida 3 2 4" xfId="3017" xr:uid="{18862B8A-03BC-41D2-B1CC-1465CFC65AF3}"/>
    <cellStyle name="Salida 3 2 4 2" xfId="5654" xr:uid="{7F8689B1-826A-4091-AE7D-307F47FDDEA8}"/>
    <cellStyle name="Salida 3 2 4 2 2" xfId="11965" xr:uid="{4E5F53F8-FA09-4107-BEAC-6A06B7105D1F}"/>
    <cellStyle name="Salida 3 2 4 2 2 2" xfId="27073" xr:uid="{FE197821-2091-4BCD-99B4-1F93EA8E12BC}"/>
    <cellStyle name="Salida 3 2 4 2 3" xfId="15670" xr:uid="{14ADC177-3DD1-49FC-BCF8-87F28AD380AC}"/>
    <cellStyle name="Salida 3 2 4 2 3 2" xfId="30778" xr:uid="{AD05DCFE-9CDE-4E5F-A919-BE239DEE7C24}"/>
    <cellStyle name="Salida 3 2 4 2 4" xfId="20762" xr:uid="{019203EA-7798-4555-A386-6A4F401F498B}"/>
    <cellStyle name="Salida 3 2 4 3" xfId="9399" xr:uid="{D5F53BB0-BF46-4DF3-9C10-24CDEF7CCFBF}"/>
    <cellStyle name="Salida 3 2 4 3 2" xfId="24507" xr:uid="{ED7DFE79-FB3C-443F-8299-6E25C6184275}"/>
    <cellStyle name="Salida 3 2 4 4" xfId="14410" xr:uid="{810FEBBE-F5EC-4240-8330-66BD103C45FA}"/>
    <cellStyle name="Salida 3 2 4 4 2" xfId="29518" xr:uid="{5AE80C0E-E909-498D-B628-8A1DA48D6D8B}"/>
    <cellStyle name="Salida 3 2 4 5" xfId="18125" xr:uid="{4B5AAC5A-A1F7-4278-A293-B1DB0AFD9E27}"/>
    <cellStyle name="Salida 3 2 5" xfId="3343" xr:uid="{C9213B51-EF2F-4BA9-A8F9-A5583F1B8DA5}"/>
    <cellStyle name="Salida 3 2 5 2" xfId="5980" xr:uid="{343B77EF-3D20-46F0-ABFA-428C207D111A}"/>
    <cellStyle name="Salida 3 2 5 2 2" xfId="12291" xr:uid="{64676054-FBB7-4F20-8F55-2275EE593DDA}"/>
    <cellStyle name="Salida 3 2 5 2 2 2" xfId="27399" xr:uid="{5425D7CD-2AA5-47E7-9EAE-FE3DF484A832}"/>
    <cellStyle name="Salida 3 2 5 2 3" xfId="8264" xr:uid="{CB2748BE-F053-47FE-BE4F-E15C76CA5FC2}"/>
    <cellStyle name="Salida 3 2 5 2 3 2" xfId="23372" xr:uid="{6B2D6E7B-672A-4631-A06C-F580917E32C2}"/>
    <cellStyle name="Salida 3 2 5 2 4" xfId="21088" xr:uid="{E8F1F859-1D01-4424-BEE7-FBE8D015DAC6}"/>
    <cellStyle name="Salida 3 2 5 3" xfId="9725" xr:uid="{F61BAC71-6F51-4A45-82DC-96F30C38C2A7}"/>
    <cellStyle name="Salida 3 2 5 3 2" xfId="24833" xr:uid="{7D3B1D18-ACA0-42A5-A671-2EE2C138CCE3}"/>
    <cellStyle name="Salida 3 2 5 4" xfId="8234" xr:uid="{4333600D-AA94-49EB-8E9A-FA531F760D52}"/>
    <cellStyle name="Salida 3 2 5 4 2" xfId="23342" xr:uid="{FC5AB4C9-8D8B-49EC-B2FF-3F267ABE4E4C}"/>
    <cellStyle name="Salida 3 2 5 5" xfId="18451" xr:uid="{D685A7B6-9713-496F-82E3-A9BDAF7B49E6}"/>
    <cellStyle name="Salida 3 2 6" xfId="3649" xr:uid="{5DFFF946-2220-442E-87DC-B97D1D27269A}"/>
    <cellStyle name="Salida 3 2 6 2" xfId="6286" xr:uid="{14FA9892-BEA4-44F8-8B18-FA99830ED5E0}"/>
    <cellStyle name="Salida 3 2 6 2 2" xfId="12597" xr:uid="{687FDF9C-E5AB-45DC-BC15-FD644555F56C}"/>
    <cellStyle name="Salida 3 2 6 2 2 2" xfId="27705" xr:uid="{D7927246-777A-484C-A139-1FB1CF08D19D}"/>
    <cellStyle name="Salida 3 2 6 2 3" xfId="16347" xr:uid="{8683E2CE-93AE-49AD-84A1-9C2365AFBBA1}"/>
    <cellStyle name="Salida 3 2 6 2 3 2" xfId="31455" xr:uid="{B27B88AC-D76B-4AAB-888C-A7BE93202125}"/>
    <cellStyle name="Salida 3 2 6 2 4" xfId="21394" xr:uid="{4CB93466-7E69-4E81-8CD0-157AC8A4D84F}"/>
    <cellStyle name="Salida 3 2 6 3" xfId="10031" xr:uid="{2B82EB5F-34E4-4FDE-9C6B-25EEDB0D6D01}"/>
    <cellStyle name="Salida 3 2 6 3 2" xfId="25139" xr:uid="{CE805034-6BB0-419F-A998-C8924E83F32A}"/>
    <cellStyle name="Salida 3 2 6 4" xfId="13828" xr:uid="{829CC526-69B3-4922-AB3B-76FF209B8BF8}"/>
    <cellStyle name="Salida 3 2 6 4 2" xfId="28936" xr:uid="{18CB90B7-0E86-4A4D-9596-AD1A1C4E5B4D}"/>
    <cellStyle name="Salida 3 2 6 5" xfId="18757" xr:uid="{211A4B21-34EB-4CDE-B3B4-7E24B1AA11DE}"/>
    <cellStyle name="Salida 3 2 7" xfId="4010" xr:uid="{42C8AD1E-61B0-4C99-8FC2-4B83AE7C22B4}"/>
    <cellStyle name="Salida 3 2 7 2" xfId="6647" xr:uid="{5FFB7568-CB66-4BE7-BFBD-907AB223A192}"/>
    <cellStyle name="Salida 3 2 7 2 2" xfId="12958" xr:uid="{C46599EC-79E2-48FC-A6B7-BCF987A68AC3}"/>
    <cellStyle name="Salida 3 2 7 2 2 2" xfId="28066" xr:uid="{667DF4F9-09E4-4503-A2DF-6F0D8E704AF8}"/>
    <cellStyle name="Salida 3 2 7 2 3" xfId="16648" xr:uid="{315A05D4-A9DB-46F5-8C59-268F0499A242}"/>
    <cellStyle name="Salida 3 2 7 2 3 2" xfId="31756" xr:uid="{537300C7-10A0-46AA-A07D-0FA8EDD1B7E7}"/>
    <cellStyle name="Salida 3 2 7 2 4" xfId="21755" xr:uid="{5E5ABFE3-51F5-48AC-983B-FBEC9B7F2346}"/>
    <cellStyle name="Salida 3 2 7 3" xfId="10392" xr:uid="{2178AF47-069D-4C91-BD25-921D6AA68F72}"/>
    <cellStyle name="Salida 3 2 7 3 2" xfId="25500" xr:uid="{B4613855-A915-4A8A-B73B-163AECCB8ED9}"/>
    <cellStyle name="Salida 3 2 7 4" xfId="16166" xr:uid="{00BF02AE-6A8D-4774-B2B1-269B47FD7099}"/>
    <cellStyle name="Salida 3 2 7 4 2" xfId="31274" xr:uid="{88787D38-3F0B-4521-930A-362852B3087A}"/>
    <cellStyle name="Salida 3 2 7 5" xfId="19118" xr:uid="{9F2DC107-157C-4204-AC66-7DD79ABE61CD}"/>
    <cellStyle name="Salida 3 2 8" xfId="4323" xr:uid="{18B9475D-CCA7-4037-A31F-2CB2D7F38889}"/>
    <cellStyle name="Salida 3 2 8 2" xfId="6960" xr:uid="{995DC639-F0D5-4D56-B7AA-9E18CBACD983}"/>
    <cellStyle name="Salida 3 2 8 2 2" xfId="13271" xr:uid="{DB7CC1AC-6D65-4707-B5B6-1AC47F4AB61C}"/>
    <cellStyle name="Salida 3 2 8 2 2 2" xfId="28379" xr:uid="{05B072D9-41B7-45A8-9802-4333AE87364E}"/>
    <cellStyle name="Salida 3 2 8 2 3" xfId="16935" xr:uid="{7B0E256C-0487-45C7-96C1-BDA6BA5FC38B}"/>
    <cellStyle name="Salida 3 2 8 2 3 2" xfId="32043" xr:uid="{1D385C43-861A-4FF6-96DE-C28FD4BCB286}"/>
    <cellStyle name="Salida 3 2 8 2 4" xfId="22068" xr:uid="{46117CDD-5F2E-4AC1-8C97-717E31EDBC43}"/>
    <cellStyle name="Salida 3 2 8 3" xfId="10705" xr:uid="{3F198617-6245-4C2F-B4F7-1B9088693EB9}"/>
    <cellStyle name="Salida 3 2 8 3 2" xfId="25813" xr:uid="{D078D602-F5F3-420D-B508-F5AA3BBAE8E9}"/>
    <cellStyle name="Salida 3 2 8 4" xfId="16039" xr:uid="{DA21235B-A643-4401-9844-0731EBA7136F}"/>
    <cellStyle name="Salida 3 2 8 4 2" xfId="31147" xr:uid="{6C9F6445-9F80-4623-98B4-D4C8FFB35715}"/>
    <cellStyle name="Salida 3 2 8 5" xfId="19431" xr:uid="{B42EA772-1603-479C-BB06-BAC10C510CDF}"/>
    <cellStyle name="Salida 3 2 9" xfId="4575" xr:uid="{45D43651-1B43-47BF-A762-0CB13D746904}"/>
    <cellStyle name="Salida 3 2 9 2" xfId="10957" xr:uid="{A81B5BE9-25B4-4030-A2FB-DFAD64C80DFA}"/>
    <cellStyle name="Salida 3 2 9 2 2" xfId="26065" xr:uid="{26D88DB8-F45B-45E4-B252-7DAA515EFF5B}"/>
    <cellStyle name="Salida 3 2 9 3" xfId="15079" xr:uid="{8684FC28-744E-4FC5-A9BB-11F93B79C32E}"/>
    <cellStyle name="Salida 3 2 9 3 2" xfId="30187" xr:uid="{33ABD8A3-4FA5-413A-AADF-95186F73421F}"/>
    <cellStyle name="Salida 3 2 9 4" xfId="19683" xr:uid="{8217560C-4A26-46F0-87B2-CB353436E9E7}"/>
    <cellStyle name="Salida 3 3" xfId="1795" xr:uid="{7DA15EE0-6F6B-4B2A-9313-5118001C4F57}"/>
    <cellStyle name="Salida 3 3 10" xfId="8272" xr:uid="{F5D90DB6-D135-44D9-A18F-075DEA1FF894}"/>
    <cellStyle name="Salida 3 3 10 2" xfId="23380" xr:uid="{9AB8C8EF-21CA-4BEA-B191-DD7C01DE1E7C}"/>
    <cellStyle name="Salida 3 3 11" xfId="16187" xr:uid="{19DA9948-9BEE-4C7F-9E24-D23D4C7249D6}"/>
    <cellStyle name="Salida 3 3 11 2" xfId="31295" xr:uid="{C4004849-CB73-41DC-BDFA-2E2D2CD7F792}"/>
    <cellStyle name="Salida 3 3 12" xfId="15316" xr:uid="{D4B7E495-5B11-45E7-9723-7A1047C79CA2}"/>
    <cellStyle name="Salida 3 3 12 2" xfId="30424" xr:uid="{89EC28DA-E5D0-47E3-AF4E-4EAC2AF9CECD}"/>
    <cellStyle name="Salida 3 3 13" xfId="17020" xr:uid="{2B8B5127-6A79-4762-AFDC-68C53E2FA2A9}"/>
    <cellStyle name="Salida 3 3 2" xfId="2355" xr:uid="{988CA3D5-4057-4E2E-BFF5-5A1A17D37829}"/>
    <cellStyle name="Salida 3 3 2 2" xfId="4992" xr:uid="{224BC8B7-6D39-4941-AA91-2329B9E70EA4}"/>
    <cellStyle name="Salida 3 3 2 2 2" xfId="11356" xr:uid="{57274F5F-5DE0-4977-9815-CDEB9B28A5ED}"/>
    <cellStyle name="Salida 3 3 2 2 2 2" xfId="26464" xr:uid="{5FB741EB-66FB-4961-BFA5-59D634D67355}"/>
    <cellStyle name="Salida 3 3 2 2 3" xfId="7143" xr:uid="{1D11D4F5-30EA-41D0-99DA-00FC87C09341}"/>
    <cellStyle name="Salida 3 3 2 2 3 2" xfId="22251" xr:uid="{8064361C-F7F0-410B-BAD4-A33DBBABD4B6}"/>
    <cellStyle name="Salida 3 3 2 2 4" xfId="20100" xr:uid="{63025061-B5F3-4E8F-AF4B-E2F6E0ED4970}"/>
    <cellStyle name="Salida 3 3 2 3" xfId="8822" xr:uid="{D103BE93-3FC7-49DD-AAFC-A7E3E8187947}"/>
    <cellStyle name="Salida 3 3 2 3 2" xfId="23930" xr:uid="{994B3D99-9D1C-4AAB-A6D2-19D76A59FE85}"/>
    <cellStyle name="Salida 3 3 3" xfId="2264" xr:uid="{B7B98E9F-60BF-4548-96A6-5958151A06A3}"/>
    <cellStyle name="Salida 3 3 3 2" xfId="4901" xr:uid="{5E43A8DC-ED3C-43F4-9E3F-56953F740D47}"/>
    <cellStyle name="Salida 3 3 3 2 2" xfId="11265" xr:uid="{3255A9BA-F35B-42C6-ADE1-B64FF29F8E31}"/>
    <cellStyle name="Salida 3 3 3 2 2 2" xfId="26373" xr:uid="{958A750A-50EC-47CB-86D1-9447260B190B}"/>
    <cellStyle name="Salida 3 3 3 2 3" xfId="15641" xr:uid="{E9439592-270E-48C7-AC5C-4ADAFD18BE6C}"/>
    <cellStyle name="Salida 3 3 3 2 3 2" xfId="30749" xr:uid="{60471CF9-1F83-4D55-A0B0-51704D55629B}"/>
    <cellStyle name="Salida 3 3 3 2 4" xfId="20009" xr:uid="{6A4E01B5-4B7D-44CE-808E-1107989475AB}"/>
    <cellStyle name="Salida 3 3 3 3" xfId="11688" xr:uid="{60BD4ED1-2D99-495D-9529-3DA56088B690}"/>
    <cellStyle name="Salida 3 3 3 3 2" xfId="26796" xr:uid="{0684E3C1-E353-4268-A9E6-4DE431444D22}"/>
    <cellStyle name="Salida 3 3 3 4" xfId="17489" xr:uid="{8F8DFA6A-C2F5-40CA-9F00-1AC998E5AA9F}"/>
    <cellStyle name="Salida 3 3 4" xfId="2332" xr:uid="{25A966E4-7EED-462C-A82D-67B67BF4BA70}"/>
    <cellStyle name="Salida 3 3 4 2" xfId="4969" xr:uid="{48CB968F-00C3-4D54-8CFC-FF13FD95E169}"/>
    <cellStyle name="Salida 3 3 4 2 2" xfId="11333" xr:uid="{2EE5E680-F92E-407B-83A6-2942E8F8341F}"/>
    <cellStyle name="Salida 3 3 4 2 2 2" xfId="26441" xr:uid="{BCF19063-D0A6-4DF8-8909-B40F715C64B4}"/>
    <cellStyle name="Salida 3 3 4 2 3" xfId="14901" xr:uid="{EE36454B-9ADC-447C-8234-0B980D3451A4}"/>
    <cellStyle name="Salida 3 3 4 2 3 2" xfId="30009" xr:uid="{39630022-7102-46FE-9787-46E65C59CEA5}"/>
    <cellStyle name="Salida 3 3 4 2 4" xfId="20077" xr:uid="{D6EBEDF4-E4A3-40AA-A0F5-C734A57E4712}"/>
    <cellStyle name="Salida 3 3 4 3" xfId="8799" xr:uid="{DEAA8B45-86C7-428B-BBAC-118B7B85712F}"/>
    <cellStyle name="Salida 3 3 4 3 2" xfId="23907" xr:uid="{A94062B6-502D-4301-8726-DA9651F9F94F}"/>
    <cellStyle name="Salida 3 3 4 4" xfId="8218" xr:uid="{6E365488-D1A7-49D2-98AD-5169FA341513}"/>
    <cellStyle name="Salida 3 3 4 4 2" xfId="23326" xr:uid="{840C87BE-4EB2-4EFB-AA78-4422A98A6EDE}"/>
    <cellStyle name="Salida 3 3 4 5" xfId="17557" xr:uid="{B47D3802-4DB1-42ED-8B9F-E11104F994AE}"/>
    <cellStyle name="Salida 3 3 5" xfId="2278" xr:uid="{5D590241-1646-417D-91DB-23E683A36DFB}"/>
    <cellStyle name="Salida 3 3 5 2" xfId="4915" xr:uid="{925C34C7-C244-4899-8E7A-3C5DAFFF9181}"/>
    <cellStyle name="Salida 3 3 5 2 2" xfId="11279" xr:uid="{55D73C2D-CEF1-416E-A84F-27FD471D4554}"/>
    <cellStyle name="Salida 3 3 5 2 2 2" xfId="26387" xr:uid="{8F5C8BF1-5339-4D86-91BE-3A3BD88F10DF}"/>
    <cellStyle name="Salida 3 3 5 2 3" xfId="16530" xr:uid="{91150AA7-492A-423F-A248-54A51CABD888}"/>
    <cellStyle name="Salida 3 3 5 2 3 2" xfId="31638" xr:uid="{0273C195-9911-4477-AEF1-F9B88AC17A10}"/>
    <cellStyle name="Salida 3 3 5 2 4" xfId="20023" xr:uid="{7EB1D7B1-1E48-4D83-BAC0-F618F584475B}"/>
    <cellStyle name="Salida 3 3 5 3" xfId="8745" xr:uid="{67D1AAC6-D126-45AA-B77D-67253D60BF85}"/>
    <cellStyle name="Salida 3 3 5 3 2" xfId="23853" xr:uid="{5ADD7A24-0DD6-4C8A-9673-726454442111}"/>
    <cellStyle name="Salida 3 3 5 4" xfId="7521" xr:uid="{4AD42C43-F267-45F1-A67E-09E1492D0A59}"/>
    <cellStyle name="Salida 3 3 5 4 2" xfId="22629" xr:uid="{805329FC-AB3F-4659-9FAB-2EE18A8AE62D}"/>
    <cellStyle name="Salida 3 3 5 5" xfId="17503" xr:uid="{6700ACC7-3E2A-4AE9-BB98-3DF8CE30B05B}"/>
    <cellStyle name="Salida 3 3 6" xfId="2298" xr:uid="{05648329-55B3-4710-BB99-3532E8575D0C}"/>
    <cellStyle name="Salida 3 3 6 2" xfId="4935" xr:uid="{AF801E70-AA8D-4004-B236-639337C46CD0}"/>
    <cellStyle name="Salida 3 3 6 2 2" xfId="11299" xr:uid="{2C35A57C-1E26-4DA3-B174-B2720D175783}"/>
    <cellStyle name="Salida 3 3 6 2 2 2" xfId="26407" xr:uid="{AC6A021D-C2C9-4166-82A4-88F32C0BC624}"/>
    <cellStyle name="Salida 3 3 6 2 3" xfId="13548" xr:uid="{77E907D2-6DB2-4F3E-B73A-F28948651BBB}"/>
    <cellStyle name="Salida 3 3 6 2 3 2" xfId="28656" xr:uid="{DA4197D1-9E83-4004-8DAF-F0AA38C7C0C0}"/>
    <cellStyle name="Salida 3 3 6 2 4" xfId="20043" xr:uid="{3029340F-E20C-4708-9E4A-A7BF6CB0C4B5}"/>
    <cellStyle name="Salida 3 3 6 3" xfId="8765" xr:uid="{315DA75B-DE0B-46F9-B12A-48C8BDB4231F}"/>
    <cellStyle name="Salida 3 3 6 3 2" xfId="23873" xr:uid="{57BB4C6A-F857-46CF-BC77-15A179BA2617}"/>
    <cellStyle name="Salida 3 3 6 4" xfId="13427" xr:uid="{9B917777-70AF-4792-8CAF-9B6D16F27745}"/>
    <cellStyle name="Salida 3 3 6 4 2" xfId="28535" xr:uid="{B9D25972-E629-4250-BC99-9AD958B2A755}"/>
    <cellStyle name="Salida 3 3 6 5" xfId="17523" xr:uid="{948E2D61-1DB0-4833-980E-F617F289EE3B}"/>
    <cellStyle name="Salida 3 3 7" xfId="3867" xr:uid="{C994B79E-80B4-46F0-869C-759AC3C7E5E1}"/>
    <cellStyle name="Salida 3 3 7 2" xfId="6504" xr:uid="{E4295519-9021-4D98-9E29-BD5AAD11454C}"/>
    <cellStyle name="Salida 3 3 7 2 2" xfId="12815" xr:uid="{A70E3682-15D0-4EC4-A551-D137E09DAD03}"/>
    <cellStyle name="Salida 3 3 7 2 2 2" xfId="27923" xr:uid="{0275A50E-5ABD-49F9-BE99-B355F736E7AE}"/>
    <cellStyle name="Salida 3 3 7 2 3" xfId="9199" xr:uid="{4615314A-C3CC-4C10-8D7D-F08DF13BD49C}"/>
    <cellStyle name="Salida 3 3 7 2 3 2" xfId="24307" xr:uid="{8C951A82-B285-4A24-9414-6BB9008025F1}"/>
    <cellStyle name="Salida 3 3 7 2 4" xfId="21612" xr:uid="{99E8A465-8024-4E02-A44F-2FB0F0A67235}"/>
    <cellStyle name="Salida 3 3 7 3" xfId="10249" xr:uid="{01BC6875-864E-4FE7-BC97-20DDE9491F8E}"/>
    <cellStyle name="Salida 3 3 7 3 2" xfId="25357" xr:uid="{1536A6E3-F739-4565-B525-0CBF87109B04}"/>
    <cellStyle name="Salida 3 3 7 4" xfId="13465" xr:uid="{84B03EF8-4AE4-445D-8F46-01AFD94912CB}"/>
    <cellStyle name="Salida 3 3 7 4 2" xfId="28573" xr:uid="{3D978DC5-C4FA-4AEB-AAB4-AA707460F4BB}"/>
    <cellStyle name="Salida 3 3 7 5" xfId="18975" xr:uid="{6A8B5875-79B6-4142-A7E2-E5EFF35B5CF1}"/>
    <cellStyle name="Salida 3 3 8" xfId="4249" xr:uid="{629F0697-6AD2-42A0-B2E3-DEC406A45B47}"/>
    <cellStyle name="Salida 3 3 8 2" xfId="6886" xr:uid="{7894E2AC-7375-473B-A26E-AED4F2A6D0CE}"/>
    <cellStyle name="Salida 3 3 8 2 2" xfId="13197" xr:uid="{BEDC1E67-F89A-4867-9250-C2236C4F1B9C}"/>
    <cellStyle name="Salida 3 3 8 2 2 2" xfId="28305" xr:uid="{C6925830-A8DF-4BA4-93A5-2C61EFED4CB8}"/>
    <cellStyle name="Salida 3 3 8 2 3" xfId="16861" xr:uid="{566F2C34-B250-48AA-815B-3B6F19F71182}"/>
    <cellStyle name="Salida 3 3 8 2 3 2" xfId="31969" xr:uid="{A93C5845-61B4-4F96-949B-BB86F2EDAA5C}"/>
    <cellStyle name="Salida 3 3 8 2 4" xfId="21994" xr:uid="{B7A3DD8B-E0D9-4727-98FD-7F8158034ABB}"/>
    <cellStyle name="Salida 3 3 8 3" xfId="10631" xr:uid="{372CD724-6813-4B0B-8D33-1E63512E75EA}"/>
    <cellStyle name="Salida 3 3 8 3 2" xfId="25739" xr:uid="{6DA3C1A6-72CF-461E-BC04-20EC1B7E123D}"/>
    <cellStyle name="Salida 3 3 8 4" xfId="7431" xr:uid="{826810EC-44BC-4066-BB1D-C4BB26A83129}"/>
    <cellStyle name="Salida 3 3 8 4 2" xfId="22539" xr:uid="{E56F232B-4828-45F7-B52A-5D6538C44C08}"/>
    <cellStyle name="Salida 3 3 8 5" xfId="19357" xr:uid="{BC7DA718-BC78-4FC6-A9A8-26BA960DE1A7}"/>
    <cellStyle name="Salida 3 3 9" xfId="4432" xr:uid="{2DE3830A-5D81-4931-8267-DC450753DBF2}"/>
    <cellStyle name="Salida 3 3 9 2" xfId="10814" xr:uid="{65C60D31-4241-47F1-8727-458E6B66FD3C}"/>
    <cellStyle name="Salida 3 3 9 2 2" xfId="25922" xr:uid="{3C03A370-DEC8-4B77-8272-C1ACA445ABD2}"/>
    <cellStyle name="Salida 3 3 9 3" xfId="14497" xr:uid="{D195A67A-4416-4E3E-89ED-9BB354525B3D}"/>
    <cellStyle name="Salida 3 3 9 3 2" xfId="29605" xr:uid="{5FBF1AD0-9C10-4432-B7E1-05E9D23F289F}"/>
    <cellStyle name="Salida 3 3 9 4" xfId="19540" xr:uid="{5D9E670F-7EF3-4360-B056-4D93AB505037}"/>
    <cellStyle name="Salida 3 4" xfId="2131" xr:uid="{477F188B-352D-455C-A521-ECE58248B87B}"/>
    <cellStyle name="Salida 3 4 10" xfId="13928" xr:uid="{264EE468-AA78-4C19-897E-EAF7F4112D7B}"/>
    <cellStyle name="Salida 3 4 10 2" xfId="29036" xr:uid="{0094D8C4-0619-4095-BAAE-B6707E3428EF}"/>
    <cellStyle name="Salida 3 4 11" xfId="8036" xr:uid="{AEA49E73-258C-4B44-BAC0-7605F6A8534E}"/>
    <cellStyle name="Salida 3 4 11 2" xfId="23144" xr:uid="{E637323B-3243-463B-A9F1-40F73051C9C7}"/>
    <cellStyle name="Salida 3 4 12" xfId="17356" xr:uid="{E9EC3B55-19D9-4685-83E8-3C1CD674519C}"/>
    <cellStyle name="Salida 3 4 2" xfId="2621" xr:uid="{700909DB-E389-400D-8195-A4A330A8DEE7}"/>
    <cellStyle name="Salida 3 4 2 2" xfId="5258" xr:uid="{50455F57-A99D-4094-957C-9C1E78FDA1D8}"/>
    <cellStyle name="Salida 3 4 2 2 2" xfId="11622" xr:uid="{FFCE7C31-2609-4717-B077-3C682F25AF83}"/>
    <cellStyle name="Salida 3 4 2 2 2 2" xfId="26730" xr:uid="{9EB181F5-CB63-42C0-A4DC-BF16370660C1}"/>
    <cellStyle name="Salida 3 4 2 2 3" xfId="15475" xr:uid="{DDD4190E-3412-4FDF-B630-33D2D624BA24}"/>
    <cellStyle name="Salida 3 4 2 2 3 2" xfId="30583" xr:uid="{0B112B32-51C1-4E54-A95C-2D165CAB86F5}"/>
    <cellStyle name="Salida 3 4 2 2 4" xfId="20366" xr:uid="{51CA6D31-4CD6-4DA0-B585-CD92C4BC47CF}"/>
    <cellStyle name="Salida 3 4 2 3" xfId="9088" xr:uid="{07D6FC41-6BCD-44C5-B44D-6CDC7679C152}"/>
    <cellStyle name="Salida 3 4 2 3 2" xfId="24196" xr:uid="{6F86DDD8-4FEB-4E67-AACF-0D4D96E7D9DF}"/>
    <cellStyle name="Salida 3 4 2 4" xfId="14720" xr:uid="{8F4176B6-5BBF-4233-B782-BF8AA6F27174}"/>
    <cellStyle name="Salida 3 4 2 4 2" xfId="29828" xr:uid="{F5314AF2-388F-4E78-98EB-773A8C41A47D}"/>
    <cellStyle name="Salida 3 4 2 5" xfId="14680" xr:uid="{B1CD00A5-C276-4B23-AF10-F720D533DA3D}"/>
    <cellStyle name="Salida 3 4 2 5 2" xfId="29788" xr:uid="{9450E98A-08A5-46FB-BEEA-2030ED14B808}"/>
    <cellStyle name="Salida 3 4 2 6" xfId="17729" xr:uid="{98DEC2F7-99C0-4632-8842-9199489639F5}"/>
    <cellStyle name="Salida 3 4 3" xfId="2886" xr:uid="{F61943F7-1294-4BAF-BFC3-81B8958A21EF}"/>
    <cellStyle name="Salida 3 4 3 2" xfId="5523" xr:uid="{EC4BDED3-71BA-4D5D-86F6-72FE4EDF820E}"/>
    <cellStyle name="Salida 3 4 3 2 2" xfId="11834" xr:uid="{478B98E7-535A-4E45-918C-F175CCECB991}"/>
    <cellStyle name="Salida 3 4 3 2 2 2" xfId="26942" xr:uid="{09B50405-ABF2-4A20-92F0-B571429DCC5A}"/>
    <cellStyle name="Salida 3 4 3 2 3" xfId="13709" xr:uid="{596D1696-B20F-49BC-BAEF-4AAD7D3E6332}"/>
    <cellStyle name="Salida 3 4 3 2 3 2" xfId="28817" xr:uid="{17C6FB6F-91B9-464D-A373-0671E78B3640}"/>
    <cellStyle name="Salida 3 4 3 2 4" xfId="20631" xr:uid="{4A6CCA2C-0F44-4FE3-9516-A5C56F599BE3}"/>
    <cellStyle name="Salida 3 4 3 3" xfId="13435" xr:uid="{0E56979B-3F1B-4B79-A312-08BD629FFD70}"/>
    <cellStyle name="Salida 3 4 3 3 2" xfId="28543" xr:uid="{F682214A-8D71-422A-AD3B-4235D187642A}"/>
    <cellStyle name="Salida 3 4 3 4" xfId="17994" xr:uid="{5D917DDE-4B27-49B5-B691-D50415905FAA}"/>
    <cellStyle name="Salida 3 4 4" xfId="3189" xr:uid="{2EC0E7A9-AF81-4D99-9B4E-766EE91FDD59}"/>
    <cellStyle name="Salida 3 4 4 2" xfId="5826" xr:uid="{0A243B04-8DB2-4148-9D60-A9A94AF72632}"/>
    <cellStyle name="Salida 3 4 4 2 2" xfId="12137" xr:uid="{D0B85973-13C1-4E33-87A0-FA3D69DC94E4}"/>
    <cellStyle name="Salida 3 4 4 2 2 2" xfId="27245" xr:uid="{55341147-713A-4054-A7E7-E9012BFB666F}"/>
    <cellStyle name="Salida 3 4 4 2 3" xfId="15981" xr:uid="{C8B93E57-76A9-4F57-9C49-246F98F5350C}"/>
    <cellStyle name="Salida 3 4 4 2 3 2" xfId="31089" xr:uid="{98AB4169-43B7-44AF-8C7F-0F3EB9712C91}"/>
    <cellStyle name="Salida 3 4 4 2 4" xfId="20934" xr:uid="{91A7D652-E02D-46EA-8AC0-97284355F689}"/>
    <cellStyle name="Salida 3 4 4 3" xfId="9571" xr:uid="{9F6794BC-1AA3-451D-93E7-B9A48AB13D50}"/>
    <cellStyle name="Salida 3 4 4 3 2" xfId="24679" xr:uid="{90015632-55A9-41F0-8371-1815BD0C9B06}"/>
    <cellStyle name="Salida 3 4 4 4" xfId="14850" xr:uid="{C6353A1D-3A04-4678-A5AB-1A82044C8F1A}"/>
    <cellStyle name="Salida 3 4 4 4 2" xfId="29958" xr:uid="{3C64A6BB-6299-4482-B133-ACB8BFCECCC8}"/>
    <cellStyle name="Salida 3 4 4 5" xfId="18297" xr:uid="{406F3FFA-6827-445C-8EB0-9B7ECA57273A}"/>
    <cellStyle name="Salida 3 4 5" xfId="3515" xr:uid="{77ECD7F8-57FB-4FA5-9E73-37E17027C303}"/>
    <cellStyle name="Salida 3 4 5 2" xfId="6152" xr:uid="{3951DB4A-0112-4F73-AF90-0249C02ABE35}"/>
    <cellStyle name="Salida 3 4 5 2 2" xfId="12463" xr:uid="{CFF25213-CD63-43B8-A0EC-255E6C8D4DFA}"/>
    <cellStyle name="Salida 3 4 5 2 2 2" xfId="27571" xr:uid="{79BABBF5-4827-4228-9ACF-76A76233ACF3}"/>
    <cellStyle name="Salida 3 4 5 2 3" xfId="13564" xr:uid="{BB7F469B-E609-4B5D-B513-567A0551FC47}"/>
    <cellStyle name="Salida 3 4 5 2 3 2" xfId="28672" xr:uid="{4D58958D-C13C-442C-BC72-08D915BEFF0B}"/>
    <cellStyle name="Salida 3 4 5 2 4" xfId="21260" xr:uid="{84EE34AD-DCB7-475A-AB57-9D43C239D634}"/>
    <cellStyle name="Salida 3 4 5 3" xfId="9897" xr:uid="{2C2D6066-7594-470C-9286-7B8AAEF6A4BA}"/>
    <cellStyle name="Salida 3 4 5 3 2" xfId="25005" xr:uid="{747DBB9E-F591-4235-B8B9-A598E0102CD6}"/>
    <cellStyle name="Salida 3 4 5 4" xfId="14687" xr:uid="{FE3A7AA2-65AD-4B2E-A5BA-E96146C3D0E8}"/>
    <cellStyle name="Salida 3 4 5 4 2" xfId="29795" xr:uid="{A85ED825-98BD-4ABD-8AD2-65964C800D5B}"/>
    <cellStyle name="Salida 3 4 5 5" xfId="18623" xr:uid="{0B222ACA-7253-4B99-8C5A-B799E1FE5E86}"/>
    <cellStyle name="Salida 3 4 6" xfId="3821" xr:uid="{151C918A-9816-4261-9768-96FCF54925E0}"/>
    <cellStyle name="Salida 3 4 6 2" xfId="6458" xr:uid="{7D71845C-6088-4AE5-B56D-8920DEA40FEF}"/>
    <cellStyle name="Salida 3 4 6 2 2" xfId="12769" xr:uid="{96023522-A68D-4CD4-B97A-22C96718B98E}"/>
    <cellStyle name="Salida 3 4 6 2 2 2" xfId="27877" xr:uid="{BD483CFF-3910-400D-B6EF-F6699C898F9C}"/>
    <cellStyle name="Salida 3 4 6 2 3" xfId="13360" xr:uid="{CA9A8905-00E9-4FD4-95BE-8272A15249C3}"/>
    <cellStyle name="Salida 3 4 6 2 3 2" xfId="28468" xr:uid="{00263E1F-6A02-482D-8F92-B7E255483D1A}"/>
    <cellStyle name="Salida 3 4 6 2 4" xfId="21566" xr:uid="{7275F96D-216B-4383-9363-03893748B1CC}"/>
    <cellStyle name="Salida 3 4 6 3" xfId="10203" xr:uid="{B93D3DAD-F615-46CC-BBF8-FC378713573A}"/>
    <cellStyle name="Salida 3 4 6 3 2" xfId="25311" xr:uid="{B9F166D7-FFF2-4833-BE7F-2CD0D49A39F8}"/>
    <cellStyle name="Salida 3 4 6 4" xfId="14812" xr:uid="{BA806180-AA5F-4290-9E20-250F9B89D68F}"/>
    <cellStyle name="Salida 3 4 6 4 2" xfId="29920" xr:uid="{9FFF147E-2A66-4A8A-BDB5-CC2BE00617DF}"/>
    <cellStyle name="Salida 3 4 6 5" xfId="18929" xr:uid="{45D26B98-ED06-4E98-A3A6-9135C533C156}"/>
    <cellStyle name="Salida 3 4 7" xfId="4203" xr:uid="{9C7F9399-0BFE-4C09-AD91-B3C524A4B501}"/>
    <cellStyle name="Salida 3 4 7 2" xfId="6840" xr:uid="{C7DB2097-57A9-412A-9EA5-B5E5FA112EBA}"/>
    <cellStyle name="Salida 3 4 7 2 2" xfId="13151" xr:uid="{74C316E8-88C8-4CFE-99C4-F966D29456EA}"/>
    <cellStyle name="Salida 3 4 7 2 2 2" xfId="28259" xr:uid="{98F12E48-5FF8-44F9-8713-EFE3EC65705C}"/>
    <cellStyle name="Salida 3 4 7 2 3" xfId="16820" xr:uid="{301777F4-C138-4B2A-A41B-BF61670E87AE}"/>
    <cellStyle name="Salida 3 4 7 2 3 2" xfId="31928" xr:uid="{DD057220-B9A0-4E29-AB41-2E18B47CBE11}"/>
    <cellStyle name="Salida 3 4 7 2 4" xfId="21948" xr:uid="{E93EFAF8-3D3C-438C-8DBE-CE2C2DB1DD78}"/>
    <cellStyle name="Salida 3 4 7 3" xfId="10585" xr:uid="{2AB3D28F-E27E-4F92-8512-7C8A656E13C0}"/>
    <cellStyle name="Salida 3 4 7 3 2" xfId="25693" xr:uid="{3A11AB7A-789D-465F-80D2-02EC0038A26F}"/>
    <cellStyle name="Salida 3 4 7 4" xfId="15731" xr:uid="{4FE205C3-78B7-4D05-9A34-6F07FE1FC304}"/>
    <cellStyle name="Salida 3 4 7 4 2" xfId="30839" xr:uid="{6243C503-1ECF-4D2F-A78C-93950C636445}"/>
    <cellStyle name="Salida 3 4 7 5" xfId="19311" xr:uid="{EE44BF6C-2BF9-49B1-8A2F-537A011B3B0A}"/>
    <cellStyle name="Salida 3 4 8" xfId="4768" xr:uid="{6432D990-88F1-48BD-81B5-570D433AB136}"/>
    <cellStyle name="Salida 3 4 8 2" xfId="11150" xr:uid="{4A6CC594-E4EA-4A5C-9517-BA2336C99127}"/>
    <cellStyle name="Salida 3 4 8 2 2" xfId="26258" xr:uid="{D0BD647F-57C0-4B4F-8B12-9C0B295C322E}"/>
    <cellStyle name="Salida 3 4 8 3" xfId="15571" xr:uid="{CC1598CE-8019-4626-9314-C3F40C4CC87E}"/>
    <cellStyle name="Salida 3 4 8 3 2" xfId="30679" xr:uid="{E3E57E54-74AB-4FBF-9549-6601410E5E7A}"/>
    <cellStyle name="Salida 3 4 8 4" xfId="19876" xr:uid="{B4E89B15-007E-4BDE-980F-9B933F1B669A}"/>
    <cellStyle name="Salida 3 4 9" xfId="8629" xr:uid="{AB2B0AAF-594B-4C1B-9DE2-5891643E5194}"/>
    <cellStyle name="Salida 3 4 9 2" xfId="23737" xr:uid="{504B870A-47E0-4C3D-80C1-C1BC1661D6C0}"/>
    <cellStyle name="Salida 3 5" xfId="1995" xr:uid="{AAE4DD89-D83E-40CD-94A1-B08129E2FCB6}"/>
    <cellStyle name="Salida 3 5 10" xfId="15453" xr:uid="{9ACDAE97-C28B-428E-853A-A77F3A75C613}"/>
    <cellStyle name="Salida 3 5 10 2" xfId="30561" xr:uid="{F49AF116-42E4-449D-8AE1-5E8203790AD6}"/>
    <cellStyle name="Salida 3 5 11" xfId="17220" xr:uid="{0447C628-466A-4B39-811B-A2DA6AD9EB5F}"/>
    <cellStyle name="Salida 3 5 2" xfId="2757" xr:uid="{2E3F4F86-B8F6-4308-B53D-E47CF867D658}"/>
    <cellStyle name="Salida 3 5 2 2" xfId="5394" xr:uid="{CB1F1827-C03F-4D46-B76F-BCFE18BB4FA0}"/>
    <cellStyle name="Salida 3 5 2 2 2" xfId="11743" xr:uid="{91F48A97-B3FA-49EC-8BF9-C2414FE5A3D9}"/>
    <cellStyle name="Salida 3 5 2 2 2 2" xfId="26851" xr:uid="{F002003A-0E13-4C70-AFB5-726A700E1FB3}"/>
    <cellStyle name="Salida 3 5 2 2 3" xfId="16295" xr:uid="{6EA5DDC8-89A0-4DCA-AFE8-10A348D4EFD2}"/>
    <cellStyle name="Salida 3 5 2 2 3 2" xfId="31403" xr:uid="{3331ECB2-46E9-4783-BF4B-C245E6A84D82}"/>
    <cellStyle name="Salida 3 5 2 2 4" xfId="20502" xr:uid="{49A801E1-5066-46A6-97C1-CD5CF314E008}"/>
    <cellStyle name="Salida 3 5 2 3" xfId="16241" xr:uid="{C33436CD-8F22-4A1D-8F38-747C07059BED}"/>
    <cellStyle name="Salida 3 5 2 3 2" xfId="31349" xr:uid="{2178C317-C97C-427A-BB0D-2D84CBFD452C}"/>
    <cellStyle name="Salida 3 5 2 4" xfId="17865" xr:uid="{A59C4133-BD51-4CC6-86EC-1E1DD8824812}"/>
    <cellStyle name="Salida 3 5 3" xfId="3060" xr:uid="{FB4464FE-687F-441A-966F-4C644243D88C}"/>
    <cellStyle name="Salida 3 5 3 2" xfId="5697" xr:uid="{260DDE16-956E-4FA5-A24E-830FAE219AC6}"/>
    <cellStyle name="Salida 3 5 3 2 2" xfId="12008" xr:uid="{CC5A53F1-4596-4D1F-BF65-69857CB2D5E7}"/>
    <cellStyle name="Salida 3 5 3 2 2 2" xfId="27116" xr:uid="{E496A6F5-5D10-44B8-96F4-D39521DBB905}"/>
    <cellStyle name="Salida 3 5 3 2 3" xfId="14719" xr:uid="{07BDF1A2-94B9-44DC-AE4D-35E229F74139}"/>
    <cellStyle name="Salida 3 5 3 2 3 2" xfId="29827" xr:uid="{93B9DFC8-CE72-44E1-9D45-B5844305F67B}"/>
    <cellStyle name="Salida 3 5 3 2 4" xfId="20805" xr:uid="{4A9B9319-4873-47D3-8E68-29C14A5AECAA}"/>
    <cellStyle name="Salida 3 5 3 3" xfId="9442" xr:uid="{17676AE7-8DCC-4DFD-942D-E076B8AF2CA5}"/>
    <cellStyle name="Salida 3 5 3 3 2" xfId="24550" xr:uid="{1EDE325F-E08B-4E6C-8298-0ADE39EC36E7}"/>
    <cellStyle name="Salida 3 5 3 4" xfId="15802" xr:uid="{E23EC453-1EBA-4657-8120-D45651841558}"/>
    <cellStyle name="Salida 3 5 3 4 2" xfId="30910" xr:uid="{D03746FF-0488-4D73-89CF-BFE8B33A8E3B}"/>
    <cellStyle name="Salida 3 5 3 5" xfId="18168" xr:uid="{A9B6BBEF-38BF-4425-84D8-49E291D0766F}"/>
    <cellStyle name="Salida 3 5 4" xfId="3386" xr:uid="{E7441DF4-3F9A-4087-858D-DD769E7AC527}"/>
    <cellStyle name="Salida 3 5 4 2" xfId="6023" xr:uid="{6974EE7B-BA0D-42EF-80AB-BBCA6763D851}"/>
    <cellStyle name="Salida 3 5 4 2 2" xfId="12334" xr:uid="{060CF58A-0A63-4DA2-95B0-8EE63CF08BDB}"/>
    <cellStyle name="Salida 3 5 4 2 2 2" xfId="27442" xr:uid="{C6C3FB4A-C519-4783-A0AE-0301D1550B1E}"/>
    <cellStyle name="Salida 3 5 4 2 3" xfId="15583" xr:uid="{59558214-B879-4F38-8A55-27AFAE434DC5}"/>
    <cellStyle name="Salida 3 5 4 2 3 2" xfId="30691" xr:uid="{F4E93BB9-729D-4649-95BD-DDFD6A5C9FCD}"/>
    <cellStyle name="Salida 3 5 4 2 4" xfId="21131" xr:uid="{41E31187-7F94-4B15-A513-ADAF46A0C296}"/>
    <cellStyle name="Salida 3 5 4 3" xfId="9768" xr:uid="{D44ECF3D-AD52-41F4-8489-0B9F2505FBEE}"/>
    <cellStyle name="Salida 3 5 4 3 2" xfId="24876" xr:uid="{455640E0-4D8E-418E-970D-84C11046F64B}"/>
    <cellStyle name="Salida 3 5 4 4" xfId="15993" xr:uid="{3AFDFA01-6748-4948-A468-85D8E18A7CA6}"/>
    <cellStyle name="Salida 3 5 4 4 2" xfId="31101" xr:uid="{DEAAB59E-4613-4491-A93C-653E744F0460}"/>
    <cellStyle name="Salida 3 5 4 5" xfId="18494" xr:uid="{62CBB99C-31DF-4AEF-97B2-D5443D551049}"/>
    <cellStyle name="Salida 3 5 5" xfId="3692" xr:uid="{B6841F20-7280-456A-B438-DF3F805E26B5}"/>
    <cellStyle name="Salida 3 5 5 2" xfId="6329" xr:uid="{3547DB08-0DC7-4143-B29F-8045AA16E5B6}"/>
    <cellStyle name="Salida 3 5 5 2 2" xfId="12640" xr:uid="{C3E7EF1A-E936-493A-BD32-7DC9AB279529}"/>
    <cellStyle name="Salida 3 5 5 2 2 2" xfId="27748" xr:uid="{275C97D9-61FB-4906-B10F-0826B53FCD3E}"/>
    <cellStyle name="Salida 3 5 5 2 3" xfId="7570" xr:uid="{C73A5A3B-03E8-4950-82C7-4AECE69AE5CC}"/>
    <cellStyle name="Salida 3 5 5 2 3 2" xfId="22678" xr:uid="{5AF30BF5-BB7C-497C-8B8D-B554CECED66D}"/>
    <cellStyle name="Salida 3 5 5 2 4" xfId="21437" xr:uid="{F2B52B0C-D048-487C-9700-367AB8A9606A}"/>
    <cellStyle name="Salida 3 5 5 3" xfId="10074" xr:uid="{DD5990D8-9ACF-435D-84CF-502F2D05B1C2}"/>
    <cellStyle name="Salida 3 5 5 3 2" xfId="25182" xr:uid="{9A7000A7-7C3C-42AB-BCF6-C174BA437103}"/>
    <cellStyle name="Salida 3 5 5 4" xfId="14250" xr:uid="{01CDAB1E-0BC0-4FAC-ACC7-7FFE4FED4A68}"/>
    <cellStyle name="Salida 3 5 5 4 2" xfId="29358" xr:uid="{02EA4511-0FA6-4D96-BB10-550A79BD2132}"/>
    <cellStyle name="Salida 3 5 5 5" xfId="18800" xr:uid="{3276AD4B-85DE-4FB9-9249-5A36E994FADE}"/>
    <cellStyle name="Salida 3 5 6" xfId="4067" xr:uid="{0DC32A1C-D2B8-4196-AFF0-4A2E53C54163}"/>
    <cellStyle name="Salida 3 5 6 2" xfId="6704" xr:uid="{2794B9FB-133A-4BB8-A41E-287BD6F3EED5}"/>
    <cellStyle name="Salida 3 5 6 2 2" xfId="13015" xr:uid="{DABBE444-847F-433B-831F-FA5603F306D3}"/>
    <cellStyle name="Salida 3 5 6 2 2 2" xfId="28123" xr:uid="{04FAF933-E7C5-4C7F-AAE6-721757785697}"/>
    <cellStyle name="Salida 3 5 6 2 3" xfId="16691" xr:uid="{15D0F193-8242-4A6A-B8AA-9AFFE6A2CC31}"/>
    <cellStyle name="Salida 3 5 6 2 3 2" xfId="31799" xr:uid="{40459BDE-431A-44B6-8BB2-2168CA557C8E}"/>
    <cellStyle name="Salida 3 5 6 2 4" xfId="21812" xr:uid="{FB323F8D-1CE1-4F10-96E6-FDDF01BB04CC}"/>
    <cellStyle name="Salida 3 5 6 3" xfId="10449" xr:uid="{873B16FE-3E39-417B-B944-3743098545BD}"/>
    <cellStyle name="Salida 3 5 6 3 2" xfId="25557" xr:uid="{98C59091-BC06-44C5-8416-2193576F88A9}"/>
    <cellStyle name="Salida 3 5 6 4" xfId="15596" xr:uid="{E127C020-5917-4EBC-BE21-25443FD9E01F}"/>
    <cellStyle name="Salida 3 5 6 4 2" xfId="30704" xr:uid="{EFD6BB19-BDEB-4153-B3B2-7B18ABA44DD1}"/>
    <cellStyle name="Salida 3 5 6 5" xfId="19175" xr:uid="{B4D85D63-669D-4102-8C78-0004F167DCCC}"/>
    <cellStyle name="Salida 3 5 7" xfId="4632" xr:uid="{AFE914EE-092C-489D-A8BE-7AAF7CA70423}"/>
    <cellStyle name="Salida 3 5 7 2" xfId="11014" xr:uid="{F27B85EB-1F11-4618-B593-88689789E661}"/>
    <cellStyle name="Salida 3 5 7 2 2" xfId="26122" xr:uid="{A2C2EC17-1779-4ABD-AD4F-BCC7E3A37E35}"/>
    <cellStyle name="Salida 3 5 7 3" xfId="15598" xr:uid="{3B1D140C-AFEA-4330-BEAE-8AA54F52575E}"/>
    <cellStyle name="Salida 3 5 7 3 2" xfId="30706" xr:uid="{4F8E4433-A047-4D07-B4D5-8F1030A1CCD2}"/>
    <cellStyle name="Salida 3 5 7 4" xfId="19740" xr:uid="{C4F3DF91-4A77-4BCF-862C-E3084DA9CAC8}"/>
    <cellStyle name="Salida 3 5 8" xfId="8493" xr:uid="{AA4FB0F1-5702-4D08-8BBC-F9F9552BFC4F}"/>
    <cellStyle name="Salida 3 5 8 2" xfId="23601" xr:uid="{52ECC114-8751-46EC-B547-1619413BD73B}"/>
    <cellStyle name="Salida 3 5 9" xfId="15831" xr:uid="{49834431-1E9E-48A3-BCA4-D7157F6DDEF0}"/>
    <cellStyle name="Salida 3 5 9 2" xfId="30939" xr:uid="{FB269F57-D772-401B-802E-C8E67C70E6CA}"/>
    <cellStyle name="Salida 4" xfId="1513" xr:uid="{00000000-0005-0000-0000-0000ED050000}"/>
    <cellStyle name="Salida 4 2" xfId="1939" xr:uid="{4431280D-69C5-4BD0-B561-5050DBDAA137}"/>
    <cellStyle name="Salida 4 2 10" xfId="8440" xr:uid="{ADDE3377-7C01-4D25-B7E8-218271D8417A}"/>
    <cellStyle name="Salida 4 2 10 2" xfId="23548" xr:uid="{26225EEB-7F99-42F4-972E-B6AC4C7E32BF}"/>
    <cellStyle name="Salida 4 2 11" xfId="7780" xr:uid="{D7927A06-930C-4B68-ACE2-DDBA00F2DE15}"/>
    <cellStyle name="Salida 4 2 11 2" xfId="22888" xr:uid="{E0408F03-8445-4F41-8EF9-960687C46056}"/>
    <cellStyle name="Salida 4 2 12" xfId="15415" xr:uid="{EB8FCADC-BEC7-46B4-87E5-6976B1B5A327}"/>
    <cellStyle name="Salida 4 2 12 2" xfId="30523" xr:uid="{D09711A4-BECE-420B-B6AA-7F071479C67D}"/>
    <cellStyle name="Salida 4 2 13" xfId="17164" xr:uid="{C5E437EB-8F4E-4FAD-B93F-E428E8EE9A5B}"/>
    <cellStyle name="Salida 4 2 2" xfId="2499" xr:uid="{3053BC31-E55D-4263-B459-ACF3497E5973}"/>
    <cellStyle name="Salida 4 2 2 2" xfId="5136" xr:uid="{6114FB84-B5C6-4651-BE92-2D9E77F62103}"/>
    <cellStyle name="Salida 4 2 2 2 2" xfId="11500" xr:uid="{75A895CC-A01A-4433-9B5C-09CDE999D9CA}"/>
    <cellStyle name="Salida 4 2 2 2 2 2" xfId="26608" xr:uid="{FECBDEC5-78F3-47DC-B95E-6D0B5451AC8E}"/>
    <cellStyle name="Salida 4 2 2 2 3" xfId="7744" xr:uid="{9E55D273-833E-46A9-87EB-D66AB948EF8A}"/>
    <cellStyle name="Salida 4 2 2 2 3 2" xfId="22852" xr:uid="{308F84CE-FA56-40B5-9FA9-8D66FE34E737}"/>
    <cellStyle name="Salida 4 2 2 2 4" xfId="20244" xr:uid="{932D3AF3-5A8C-4F2D-8A44-1AA1049D4D29}"/>
    <cellStyle name="Salida 4 2 2 3" xfId="8966" xr:uid="{A80574E1-CFED-48E3-B6BD-8BF643D430A3}"/>
    <cellStyle name="Salida 4 2 2 3 2" xfId="24074" xr:uid="{1EFE61C7-85C1-4699-A91A-3BD23A6C3F69}"/>
    <cellStyle name="Salida 4 2 3" xfId="2715" xr:uid="{98AB6111-CE0A-40D1-B7ED-82CF2BE43086}"/>
    <cellStyle name="Salida 4 2 3 2" xfId="5352" xr:uid="{8BE32955-7372-40AE-BFA5-A33F519EAB3D}"/>
    <cellStyle name="Salida 4 2 3 2 2" xfId="11701" xr:uid="{6FEC5F10-B254-49A6-A399-E920F10CAB1C}"/>
    <cellStyle name="Salida 4 2 3 2 2 2" xfId="26809" xr:uid="{CD523D3E-6B68-46AF-BA4C-AC56AE4E3CD1}"/>
    <cellStyle name="Salida 4 2 3 2 3" xfId="15570" xr:uid="{90521CD9-86A0-4D0C-A1EC-607B662DA226}"/>
    <cellStyle name="Salida 4 2 3 2 3 2" xfId="30678" xr:uid="{1057FB5D-7886-4DEC-9436-8FBE831FE467}"/>
    <cellStyle name="Salida 4 2 3 2 4" xfId="20460" xr:uid="{733BBB81-8E7F-47C9-85EA-3AF73A27595C}"/>
    <cellStyle name="Salida 4 2 3 3" xfId="8157" xr:uid="{39CA0F3B-C741-43E1-A454-0421B4345793}"/>
    <cellStyle name="Salida 4 2 3 3 2" xfId="23265" xr:uid="{E788463B-49DC-42AD-B33E-F303FF331C23}"/>
    <cellStyle name="Salida 4 2 3 4" xfId="17823" xr:uid="{D85E758A-A55D-47FB-8188-DC80D00BC616}"/>
    <cellStyle name="Salida 4 2 4" xfId="3018" xr:uid="{574E9A9E-F116-4A17-A245-E017C8ACBE25}"/>
    <cellStyle name="Salida 4 2 4 2" xfId="5655" xr:uid="{1AF87963-3102-4FA7-84D2-AEC58A36140C}"/>
    <cellStyle name="Salida 4 2 4 2 2" xfId="11966" xr:uid="{2F9161C9-A6AA-49BA-9425-A4F323F930DA}"/>
    <cellStyle name="Salida 4 2 4 2 2 2" xfId="27074" xr:uid="{5626DCCC-D44E-46A7-BFD7-FA289C5212FF}"/>
    <cellStyle name="Salida 4 2 4 2 3" xfId="7596" xr:uid="{CD34B7DC-02A0-44FB-AA02-507D8A968979}"/>
    <cellStyle name="Salida 4 2 4 2 3 2" xfId="22704" xr:uid="{E2C511F9-BD40-4CC3-8FFB-93F86544EB48}"/>
    <cellStyle name="Salida 4 2 4 2 4" xfId="20763" xr:uid="{D4995EB3-E106-4FCE-8ADB-8A77364A615A}"/>
    <cellStyle name="Salida 4 2 4 3" xfId="9400" xr:uid="{DD2F130E-6C93-48F2-9E86-8C1C57CB8622}"/>
    <cellStyle name="Salida 4 2 4 3 2" xfId="24508" xr:uid="{E9EF73B0-4F2E-47FF-B4E2-EE3D8F795427}"/>
    <cellStyle name="Salida 4 2 4 4" xfId="7117" xr:uid="{08EFFCAC-37FB-4646-993F-10605E57BEA2}"/>
    <cellStyle name="Salida 4 2 4 4 2" xfId="22225" xr:uid="{055C045D-1180-4905-A0FE-52590ED2DD33}"/>
    <cellStyle name="Salida 4 2 4 5" xfId="18126" xr:uid="{F0242744-D19E-4F97-8463-8E85B1A1BE56}"/>
    <cellStyle name="Salida 4 2 5" xfId="3344" xr:uid="{B4313202-8793-48BA-A618-E11A8F454455}"/>
    <cellStyle name="Salida 4 2 5 2" xfId="5981" xr:uid="{37868DC2-3EB9-46B0-B4D0-9E9DBDAA41CF}"/>
    <cellStyle name="Salida 4 2 5 2 2" xfId="12292" xr:uid="{C7871613-5A75-463F-B37D-536DEF3D7738}"/>
    <cellStyle name="Salida 4 2 5 2 2 2" xfId="27400" xr:uid="{4ECEA094-26A7-4924-B8CE-B36FF33A755A}"/>
    <cellStyle name="Salida 4 2 5 2 3" xfId="7353" xr:uid="{902783CF-C326-460E-9D09-C589D13B928F}"/>
    <cellStyle name="Salida 4 2 5 2 3 2" xfId="22461" xr:uid="{AB201CB2-22E0-4319-84A1-6D794E861F3C}"/>
    <cellStyle name="Salida 4 2 5 2 4" xfId="21089" xr:uid="{C75967F8-C3A4-49A6-8049-E5A51C0A4E6C}"/>
    <cellStyle name="Salida 4 2 5 3" xfId="9726" xr:uid="{7CF34A25-25A0-4B18-8BD4-7FF2A56C37F9}"/>
    <cellStyle name="Salida 4 2 5 3 2" xfId="24834" xr:uid="{B379DFC1-3925-4615-8B43-90335206A95B}"/>
    <cellStyle name="Salida 4 2 5 4" xfId="16193" xr:uid="{AC0146CE-3E31-4FFB-815C-6FFECC6A3CB5}"/>
    <cellStyle name="Salida 4 2 5 4 2" xfId="31301" xr:uid="{942F3AAC-E39D-4703-9AFB-EA8C21454AFB}"/>
    <cellStyle name="Salida 4 2 5 5" xfId="18452" xr:uid="{6D3E4D75-8C53-4DC5-8CBF-6516D2AB4DDA}"/>
    <cellStyle name="Salida 4 2 6" xfId="3650" xr:uid="{9DB852A8-CAEB-41F9-AE6F-68376A2AB24B}"/>
    <cellStyle name="Salida 4 2 6 2" xfId="6287" xr:uid="{02314B4C-0016-46ED-8C33-26E205404F6D}"/>
    <cellStyle name="Salida 4 2 6 2 2" xfId="12598" xr:uid="{C055B8F3-C014-4CF8-8989-8DA18E3320F8}"/>
    <cellStyle name="Salida 4 2 6 2 2 2" xfId="27706" xr:uid="{9CC7739E-CA48-4BFB-8213-6C849507F643}"/>
    <cellStyle name="Salida 4 2 6 2 3" xfId="13376" xr:uid="{C282AB18-A9D1-46F6-8301-019656D44B74}"/>
    <cellStyle name="Salida 4 2 6 2 3 2" xfId="28484" xr:uid="{DA977DEF-B080-41EE-8BC2-583277CE33AE}"/>
    <cellStyle name="Salida 4 2 6 2 4" xfId="21395" xr:uid="{AB790444-D43B-43AB-8261-687AE5D1EF67}"/>
    <cellStyle name="Salida 4 2 6 3" xfId="10032" xr:uid="{4FBE0205-017F-46AD-914D-A5B605B1E6AA}"/>
    <cellStyle name="Salida 4 2 6 3 2" xfId="25140" xr:uid="{295B46DB-D626-4916-918E-56918E175897}"/>
    <cellStyle name="Salida 4 2 6 4" xfId="13919" xr:uid="{BB2DE882-A246-4CA1-BFA1-EE1B7E9A229D}"/>
    <cellStyle name="Salida 4 2 6 4 2" xfId="29027" xr:uid="{0B27FE42-6F9A-4F44-BD4B-F80F9B20CD92}"/>
    <cellStyle name="Salida 4 2 6 5" xfId="18758" xr:uid="{2018AFCC-325A-444B-A176-A64C4AF56A98}"/>
    <cellStyle name="Salida 4 2 7" xfId="4011" xr:uid="{EF493C81-EFE3-42D1-8C7C-E65720C6CA81}"/>
    <cellStyle name="Salida 4 2 7 2" xfId="6648" xr:uid="{D6BC35D0-6CE1-4BB0-9A67-55D3CB7732E5}"/>
    <cellStyle name="Salida 4 2 7 2 2" xfId="12959" xr:uid="{62297BF5-1B35-468B-B351-1C295F7205BD}"/>
    <cellStyle name="Salida 4 2 7 2 2 2" xfId="28067" xr:uid="{0D08589F-3C37-42EF-8497-EC65070C37D7}"/>
    <cellStyle name="Salida 4 2 7 2 3" xfId="16649" xr:uid="{4C4133E5-4396-4655-9D91-FF1984BAC4E5}"/>
    <cellStyle name="Salida 4 2 7 2 3 2" xfId="31757" xr:uid="{E9E939AB-0AD2-4839-8AA4-B3AA6639A72A}"/>
    <cellStyle name="Salida 4 2 7 2 4" xfId="21756" xr:uid="{958ADE8A-83CA-4E6A-8EBF-E7F760B74506}"/>
    <cellStyle name="Salida 4 2 7 3" xfId="10393" xr:uid="{C4F4EB4D-0F1F-48DF-8659-C511D82F686F}"/>
    <cellStyle name="Salida 4 2 7 3 2" xfId="25501" xr:uid="{6EEAD29A-DF33-44BC-A19B-B483227EF90A}"/>
    <cellStyle name="Salida 4 2 7 4" xfId="14393" xr:uid="{DA444ACF-7A8D-4DCB-99C5-3A3587B1EC4C}"/>
    <cellStyle name="Salida 4 2 7 4 2" xfId="29501" xr:uid="{32F7D8F1-1D4E-4E4E-BB56-E9C921D76118}"/>
    <cellStyle name="Salida 4 2 7 5" xfId="19119" xr:uid="{1D3B7A1F-15A2-4ED0-A111-931DE9762F62}"/>
    <cellStyle name="Salida 4 2 8" xfId="4324" xr:uid="{A079E36F-61D0-4F01-8F5A-2C5A8AB9BCD8}"/>
    <cellStyle name="Salida 4 2 8 2" xfId="6961" xr:uid="{EEF5FD8C-6826-4314-AA81-34C6B4E4834B}"/>
    <cellStyle name="Salida 4 2 8 2 2" xfId="13272" xr:uid="{29150973-6C93-4C88-A742-0AFBF2344329}"/>
    <cellStyle name="Salida 4 2 8 2 2 2" xfId="28380" xr:uid="{7AADDE26-3D5D-49F7-A970-B188D280439D}"/>
    <cellStyle name="Salida 4 2 8 2 3" xfId="16936" xr:uid="{1710A5D8-5A7E-4D13-969E-32AAF574668B}"/>
    <cellStyle name="Salida 4 2 8 2 3 2" xfId="32044" xr:uid="{F13A1E70-48C6-4E55-A3C2-BBD5061690FE}"/>
    <cellStyle name="Salida 4 2 8 2 4" xfId="22069" xr:uid="{CF01AF17-1585-4320-AD3F-0D238C6DE88E}"/>
    <cellStyle name="Salida 4 2 8 3" xfId="10706" xr:uid="{7F430961-6F43-42FA-9561-C938981758D9}"/>
    <cellStyle name="Salida 4 2 8 3 2" xfId="25814" xr:uid="{B792A3B8-E1BC-4D66-B755-DD5A89598167}"/>
    <cellStyle name="Salida 4 2 8 4" xfId="7362" xr:uid="{1BD0010B-9115-47FC-9280-1305066B9FAF}"/>
    <cellStyle name="Salida 4 2 8 4 2" xfId="22470" xr:uid="{076BE909-1AD0-4D79-8380-E53FE27DD2AE}"/>
    <cellStyle name="Salida 4 2 8 5" xfId="19432" xr:uid="{670E66EF-94D5-411F-A261-3D54EADF034F}"/>
    <cellStyle name="Salida 4 2 9" xfId="4576" xr:uid="{ADDDD1BD-981B-46DC-9325-5BE926A76475}"/>
    <cellStyle name="Salida 4 2 9 2" xfId="10958" xr:uid="{25D501BC-37DC-4E96-8586-952396B18751}"/>
    <cellStyle name="Salida 4 2 9 2 2" xfId="26066" xr:uid="{6404467D-A825-4F60-8DEA-ECFD2FBC42F6}"/>
    <cellStyle name="Salida 4 2 9 3" xfId="7082" xr:uid="{30F04FAE-E3BA-400E-AC03-A4F75D707E19}"/>
    <cellStyle name="Salida 4 2 9 3 2" xfId="22190" xr:uid="{B8BDB7E5-688E-41E9-8360-BF62C441A2C5}"/>
    <cellStyle name="Salida 4 2 9 4" xfId="19684" xr:uid="{21C74ACF-9DD5-4026-8E3E-7ECF14072FF9}"/>
    <cellStyle name="Salida 4 3" xfId="1794" xr:uid="{E621F8F8-AC61-4CEA-AE1E-74A562966F0F}"/>
    <cellStyle name="Salida 4 3 10" xfId="8271" xr:uid="{B400C59F-C0D9-4E00-BE4D-BE1842966F71}"/>
    <cellStyle name="Salida 4 3 10 2" xfId="23379" xr:uid="{EA6D374B-A046-492F-9CC7-91FA93519E9C}"/>
    <cellStyle name="Salida 4 3 11" xfId="14325" xr:uid="{9DF84EB1-F13D-458D-8FAC-062DBEC2B3B9}"/>
    <cellStyle name="Salida 4 3 11 2" xfId="29433" xr:uid="{30C3B898-55F2-4340-854A-AB1BB452D8FA}"/>
    <cellStyle name="Salida 4 3 12" xfId="15165" xr:uid="{77848064-A9FC-4EBB-A416-15E5153E3768}"/>
    <cellStyle name="Salida 4 3 12 2" xfId="30273" xr:uid="{4F512B65-B7F2-4DDB-9C8B-BA5C62BE1CFB}"/>
    <cellStyle name="Salida 4 3 13" xfId="17019" xr:uid="{8DF867EF-6518-4F7C-B6D6-48167B986730}"/>
    <cellStyle name="Salida 4 3 2" xfId="2354" xr:uid="{3BE7FAFC-E436-4F39-9DBE-2A5A3A4D51F3}"/>
    <cellStyle name="Salida 4 3 2 2" xfId="4991" xr:uid="{C0824FAF-07CA-49D2-A0AD-611A7552DD31}"/>
    <cellStyle name="Salida 4 3 2 2 2" xfId="11355" xr:uid="{BB3682C7-1DC3-44C7-877B-594B87A7C955}"/>
    <cellStyle name="Salida 4 3 2 2 2 2" xfId="26463" xr:uid="{BF6ACC11-5F79-42CC-A978-84A341A04E17}"/>
    <cellStyle name="Salida 4 3 2 2 3" xfId="7407" xr:uid="{57E690B0-C94A-413D-8DFE-194C34A1FD6E}"/>
    <cellStyle name="Salida 4 3 2 2 3 2" xfId="22515" xr:uid="{A2804F27-553F-4469-B3F5-B78D713BCE92}"/>
    <cellStyle name="Salida 4 3 2 2 4" xfId="20099" xr:uid="{D214F64C-2B7A-458E-A585-842CCF40D7EF}"/>
    <cellStyle name="Salida 4 3 2 3" xfId="8821" xr:uid="{0FC36DF2-CF29-47DC-940C-6A170E9C7768}"/>
    <cellStyle name="Salida 4 3 2 3 2" xfId="23929" xr:uid="{0F58490C-5F18-47FC-9A01-DCD695764315}"/>
    <cellStyle name="Salida 4 3 3" xfId="2265" xr:uid="{861ABD45-3A72-4CD8-BB51-1BC6A7B41FAA}"/>
    <cellStyle name="Salida 4 3 3 2" xfId="4902" xr:uid="{F25476BA-26E7-4845-A048-A07D074AEBE6}"/>
    <cellStyle name="Salida 4 3 3 2 2" xfId="11266" xr:uid="{34226CF9-EC3D-4AB1-AE1C-D78FAFBF874E}"/>
    <cellStyle name="Salida 4 3 3 2 2 2" xfId="26374" xr:uid="{B411F2A7-42FB-4FCE-8953-6C527D64956E}"/>
    <cellStyle name="Salida 4 3 3 2 3" xfId="8141" xr:uid="{7F4E0810-4601-4266-AC32-C5A6EAE0F1E2}"/>
    <cellStyle name="Salida 4 3 3 2 3 2" xfId="23249" xr:uid="{08D48443-F573-4183-AD4E-06DF80C358DB}"/>
    <cellStyle name="Salida 4 3 3 2 4" xfId="20010" xr:uid="{D92B6103-3CCC-4761-B86A-B233C882269F}"/>
    <cellStyle name="Salida 4 3 3 3" xfId="14550" xr:uid="{1A90A3A6-C66F-4CF4-9A43-777B641A88CF}"/>
    <cellStyle name="Salida 4 3 3 3 2" xfId="29658" xr:uid="{4A16CF71-3D3E-40DF-89CE-DBC2A13AE35D}"/>
    <cellStyle name="Salida 4 3 3 4" xfId="17490" xr:uid="{63812F05-2BD3-4435-99F3-4B8847CABE2B}"/>
    <cellStyle name="Salida 4 3 4" xfId="2331" xr:uid="{E88B979B-6ED3-4262-9AD7-A57982B1FE12}"/>
    <cellStyle name="Salida 4 3 4 2" xfId="4968" xr:uid="{801EE8E9-08C3-4440-B9F1-E2746B8604EE}"/>
    <cellStyle name="Salida 4 3 4 2 2" xfId="11332" xr:uid="{66C108D1-8516-4716-90F2-2291AB420975}"/>
    <cellStyle name="Salida 4 3 4 2 2 2" xfId="26440" xr:uid="{397419AF-9189-40ED-9E03-2261B59550BA}"/>
    <cellStyle name="Salida 4 3 4 2 3" xfId="14150" xr:uid="{7B94F8B3-DF69-4FBB-BC97-A1CF1F6DBF4E}"/>
    <cellStyle name="Salida 4 3 4 2 3 2" xfId="29258" xr:uid="{CA9CC92C-1E4C-4ED4-9816-5D9B7E7BF260}"/>
    <cellStyle name="Salida 4 3 4 2 4" xfId="20076" xr:uid="{7F99C94C-C721-45A6-B217-B455F2FB23C6}"/>
    <cellStyle name="Salida 4 3 4 3" xfId="8798" xr:uid="{AB36E217-7AF2-490B-82E5-14205EC2F4D5}"/>
    <cellStyle name="Salida 4 3 4 3 2" xfId="23906" xr:uid="{62EDA182-FAA3-44F8-AD0C-608D9973909F}"/>
    <cellStyle name="Salida 4 3 4 4" xfId="13710" xr:uid="{BC442B13-7AC4-4431-8EE3-74CD30A3789F}"/>
    <cellStyle name="Salida 4 3 4 4 2" xfId="28818" xr:uid="{4C9DDC45-A6E5-4CCA-AA4D-9533D797D39F}"/>
    <cellStyle name="Salida 4 3 4 5" xfId="17556" xr:uid="{3363804A-749A-421A-894A-76FD138A678A}"/>
    <cellStyle name="Salida 4 3 5" xfId="2279" xr:uid="{2FA0E1A7-9B85-4230-BB88-92A8B400EA09}"/>
    <cellStyle name="Salida 4 3 5 2" xfId="4916" xr:uid="{4224D203-A5CA-4A83-AD72-A68691630040}"/>
    <cellStyle name="Salida 4 3 5 2 2" xfId="11280" xr:uid="{229B4791-88C3-4A98-9520-E00BC8737740}"/>
    <cellStyle name="Salida 4 3 5 2 2 2" xfId="26388" xr:uid="{3B2F68A3-D36C-4080-9818-D91C4AF36B2A}"/>
    <cellStyle name="Salida 4 3 5 2 3" xfId="7204" xr:uid="{08C296A8-5BF7-4613-9DD4-70435F023EA5}"/>
    <cellStyle name="Salida 4 3 5 2 3 2" xfId="22312" xr:uid="{29C943CC-1843-4A4B-A242-FDC297E1DE79}"/>
    <cellStyle name="Salida 4 3 5 2 4" xfId="20024" xr:uid="{BC397C7B-ACA3-4B7B-9ABB-53A24A471EA8}"/>
    <cellStyle name="Salida 4 3 5 3" xfId="8746" xr:uid="{1E1924E2-5023-43EA-A175-D09CEF9F6524}"/>
    <cellStyle name="Salida 4 3 5 3 2" xfId="23854" xr:uid="{42DB4C81-3FD6-42F5-858F-27AE1A420F59}"/>
    <cellStyle name="Salida 4 3 5 4" xfId="15956" xr:uid="{1F4B57DF-EC92-4B32-9D0B-9D52E9D0AE9D}"/>
    <cellStyle name="Salida 4 3 5 4 2" xfId="31064" xr:uid="{4918FE0F-4C1A-4E81-9932-48D5B5D81AAC}"/>
    <cellStyle name="Salida 4 3 5 5" xfId="17504" xr:uid="{1B08DC39-9390-4EA4-BAEE-3BC839476365}"/>
    <cellStyle name="Salida 4 3 6" xfId="2297" xr:uid="{B6658890-028F-4726-B3FF-05A1B46F067D}"/>
    <cellStyle name="Salida 4 3 6 2" xfId="4934" xr:uid="{2EBEFAAD-54BD-46C7-BC7B-FB504AF7E6D5}"/>
    <cellStyle name="Salida 4 3 6 2 2" xfId="11298" xr:uid="{6BA8B892-6934-4C54-8AAB-2E45EBC77138}"/>
    <cellStyle name="Salida 4 3 6 2 2 2" xfId="26406" xr:uid="{18419515-DBCF-4480-8E5C-8BBE68DF3C08}"/>
    <cellStyle name="Salida 4 3 6 2 3" xfId="15947" xr:uid="{1533D503-B41C-40C0-B1BB-436C14457AEE}"/>
    <cellStyle name="Salida 4 3 6 2 3 2" xfId="31055" xr:uid="{222CB48A-B0D3-4E75-80B9-E7DA0C827912}"/>
    <cellStyle name="Salida 4 3 6 2 4" xfId="20042" xr:uid="{CFDF26BC-79DE-4927-B1F9-1CB34E27E4CD}"/>
    <cellStyle name="Salida 4 3 6 3" xfId="8764" xr:uid="{F059E0F0-0783-403F-B945-34E32F1873F9}"/>
    <cellStyle name="Salida 4 3 6 3 2" xfId="23872" xr:uid="{4EEBD33D-606D-4BAA-BD7A-EF01CBC3A928}"/>
    <cellStyle name="Salida 4 3 6 4" xfId="14838" xr:uid="{FE7407FC-C213-45C2-8748-DF8A32E1E8CC}"/>
    <cellStyle name="Salida 4 3 6 4 2" xfId="29946" xr:uid="{48522E35-3B37-407C-A450-EA1032F8DC73}"/>
    <cellStyle name="Salida 4 3 6 5" xfId="17522" xr:uid="{B68D1916-A992-4196-A390-E12749A04FF8}"/>
    <cellStyle name="Salida 4 3 7" xfId="3866" xr:uid="{24D36547-AE72-45E2-8103-36CA698D3D04}"/>
    <cellStyle name="Salida 4 3 7 2" xfId="6503" xr:uid="{2DB6F847-8AFA-44B2-B070-0C143C693462}"/>
    <cellStyle name="Salida 4 3 7 2 2" xfId="12814" xr:uid="{11EFCC67-AA52-4A81-A044-79EFAE2EB6ED}"/>
    <cellStyle name="Salida 4 3 7 2 2 2" xfId="27922" xr:uid="{5987B3A3-7B40-49D6-B6ED-6739A5EB1A0B}"/>
    <cellStyle name="Salida 4 3 7 2 3" xfId="15417" xr:uid="{A8777CEE-0C84-453D-ABFF-BA9325562823}"/>
    <cellStyle name="Salida 4 3 7 2 3 2" xfId="30525" xr:uid="{B1BA66B8-90F5-416F-8017-D76623E10CF6}"/>
    <cellStyle name="Salida 4 3 7 2 4" xfId="21611" xr:uid="{569CE564-90FA-4A29-A127-2AADA84036D5}"/>
    <cellStyle name="Salida 4 3 7 3" xfId="10248" xr:uid="{00E0B46E-3D60-46CB-8066-158304DE1A75}"/>
    <cellStyle name="Salida 4 3 7 3 2" xfId="25356" xr:uid="{103EB697-287E-4C58-A82D-C9CA54E52D69}"/>
    <cellStyle name="Salida 4 3 7 4" xfId="13451" xr:uid="{1D2BB2ED-4C10-413D-BA1B-28DCB96F5421}"/>
    <cellStyle name="Salida 4 3 7 4 2" xfId="28559" xr:uid="{857B6EC0-6F8D-42FD-9E43-91ACAEB41740}"/>
    <cellStyle name="Salida 4 3 7 5" xfId="18974" xr:uid="{3D814E63-0DE0-4CDF-8D84-55539F4E5A87}"/>
    <cellStyle name="Salida 4 3 8" xfId="4248" xr:uid="{A995467F-376D-4768-AB7C-E2EE94E54423}"/>
    <cellStyle name="Salida 4 3 8 2" xfId="6885" xr:uid="{8ECFD5D6-2FA7-4399-89B6-0AE1D4E13548}"/>
    <cellStyle name="Salida 4 3 8 2 2" xfId="13196" xr:uid="{360CFE91-1A2C-4E11-9767-DF80D7301287}"/>
    <cellStyle name="Salida 4 3 8 2 2 2" xfId="28304" xr:uid="{6CA9BF12-EA61-4D98-8DE4-8958F49BC18D}"/>
    <cellStyle name="Salida 4 3 8 2 3" xfId="16860" xr:uid="{C00A7F79-63DB-455F-A87C-633D60134C53}"/>
    <cellStyle name="Salida 4 3 8 2 3 2" xfId="31968" xr:uid="{5EB9983B-5FD8-406C-B983-85D5B6908C59}"/>
    <cellStyle name="Salida 4 3 8 2 4" xfId="21993" xr:uid="{8AE6C74C-DEF9-4E5F-AE18-8AEB0C94BD58}"/>
    <cellStyle name="Salida 4 3 8 3" xfId="10630" xr:uid="{3CB71EEC-B760-4ABE-9A8E-4E560493C408}"/>
    <cellStyle name="Salida 4 3 8 3 2" xfId="25738" xr:uid="{31866EF7-01AA-4C43-9C05-CA67D65008A2}"/>
    <cellStyle name="Salida 4 3 8 4" xfId="14842" xr:uid="{6D02FDE1-0127-4F23-A691-EBCC5E45B8CA}"/>
    <cellStyle name="Salida 4 3 8 4 2" xfId="29950" xr:uid="{2E793B8E-06F1-4FA5-AB3C-A39794F5FB4D}"/>
    <cellStyle name="Salida 4 3 8 5" xfId="19356" xr:uid="{435243A0-5E02-4427-B308-730C5FB2FE58}"/>
    <cellStyle name="Salida 4 3 9" xfId="4431" xr:uid="{4D441DCC-03B6-46A9-9B2E-770C6F09FF17}"/>
    <cellStyle name="Salida 4 3 9 2" xfId="10813" xr:uid="{DE8DD4A9-0587-4555-B376-D2BE2BBBE9EB}"/>
    <cellStyle name="Salida 4 3 9 2 2" xfId="25921" xr:uid="{2230DAF0-34F1-47ED-A5C6-5CD8C5E2F7CC}"/>
    <cellStyle name="Salida 4 3 9 3" xfId="13669" xr:uid="{563D74F7-F139-48C2-9C8B-C9097BE0D407}"/>
    <cellStyle name="Salida 4 3 9 3 2" xfId="28777" xr:uid="{F3D372C8-5037-4FEA-9332-AB9D0C6E7DE7}"/>
    <cellStyle name="Salida 4 3 9 4" xfId="19539" xr:uid="{7C51C813-4165-4DD3-B208-773ADC9B8662}"/>
    <cellStyle name="Salida 4 4" xfId="2129" xr:uid="{2C181BFF-BB8C-49E6-A123-7322DAB9B47C}"/>
    <cellStyle name="Salida 4 4 10" xfId="15948" xr:uid="{2BDDFC1E-7999-4136-A8A5-075C3A72B4D4}"/>
    <cellStyle name="Salida 4 4 10 2" xfId="31056" xr:uid="{1A220680-9474-4658-8852-7468C970402D}"/>
    <cellStyle name="Salida 4 4 11" xfId="15321" xr:uid="{9E86B1B4-F904-453C-8912-AF8E629D8BC2}"/>
    <cellStyle name="Salida 4 4 11 2" xfId="30429" xr:uid="{5AA94C0D-C89A-4833-88D0-CC67696A9E4E}"/>
    <cellStyle name="Salida 4 4 12" xfId="17354" xr:uid="{02212151-80F5-4D4B-812F-FFAD9D940B8E}"/>
    <cellStyle name="Salida 4 4 2" xfId="2619" xr:uid="{B37D1726-2AF8-47AD-8D1B-C0E7267ED160}"/>
    <cellStyle name="Salida 4 4 2 2" xfId="5256" xr:uid="{E7D3BB8E-4EEE-4A49-B222-4B092ADE70F4}"/>
    <cellStyle name="Salida 4 4 2 2 2" xfId="11620" xr:uid="{9274AF9C-21CE-494C-8D27-8B573CBBDAF6}"/>
    <cellStyle name="Salida 4 4 2 2 2 2" xfId="26728" xr:uid="{E1F60A87-E673-4567-A91B-E96D2D79C78E}"/>
    <cellStyle name="Salida 4 4 2 2 3" xfId="15217" xr:uid="{5D18E23D-1B7B-451A-B24E-9DCFE1F64BF5}"/>
    <cellStyle name="Salida 4 4 2 2 3 2" xfId="30325" xr:uid="{10911DA8-1035-4A28-A4B6-F014DADE7D89}"/>
    <cellStyle name="Salida 4 4 2 2 4" xfId="20364" xr:uid="{6AC7AFDA-CC1F-47B0-AB43-F3A63B4B2BB5}"/>
    <cellStyle name="Salida 4 4 2 3" xfId="9086" xr:uid="{0F41CE6B-975D-4CDA-B3AB-0D8C797093DB}"/>
    <cellStyle name="Salida 4 4 2 3 2" xfId="24194" xr:uid="{341431FE-907A-4DC1-87D5-34C6172B9456}"/>
    <cellStyle name="Salida 4 4 2 4" xfId="16487" xr:uid="{EDCECCA1-F780-44BA-BD49-B78E548FD3F6}"/>
    <cellStyle name="Salida 4 4 2 4 2" xfId="31595" xr:uid="{41DFA657-0447-483C-9F2E-EC54E0E2FBFE}"/>
    <cellStyle name="Salida 4 4 2 5" xfId="16330" xr:uid="{FA42C6F1-0290-41F6-97F0-404DDB13CCCF}"/>
    <cellStyle name="Salida 4 4 2 5 2" xfId="31438" xr:uid="{58FEECFA-3E50-46B2-B5E5-CE9E025D2456}"/>
    <cellStyle name="Salida 4 4 2 6" xfId="17727" xr:uid="{E8772258-2749-4C94-90CB-75E3C7430A89}"/>
    <cellStyle name="Salida 4 4 3" xfId="2884" xr:uid="{DA7B2CCC-62EF-40CB-93BB-C6B4DE8C29AD}"/>
    <cellStyle name="Salida 4 4 3 2" xfId="5521" xr:uid="{6F406AB1-4ADC-4C1A-B330-FC77750282DB}"/>
    <cellStyle name="Salida 4 4 3 2 2" xfId="11832" xr:uid="{61200B65-ED99-490B-B4D2-4258F8D4D38F}"/>
    <cellStyle name="Salida 4 4 3 2 2 2" xfId="26940" xr:uid="{43E65774-E062-46FE-969C-D11AB751606F}"/>
    <cellStyle name="Salida 4 4 3 2 3" xfId="7061" xr:uid="{6D39E356-FB3B-472A-B0D7-E9599575563D}"/>
    <cellStyle name="Salida 4 4 3 2 3 2" xfId="22169" xr:uid="{C741E875-0651-46D2-A737-2580FC27EFD6}"/>
    <cellStyle name="Salida 4 4 3 2 4" xfId="20629" xr:uid="{881AEA7D-B861-443F-B399-912B928DF0BF}"/>
    <cellStyle name="Salida 4 4 3 3" xfId="13507" xr:uid="{80AE8353-EE87-45C9-ABB5-2B1B232BD22B}"/>
    <cellStyle name="Salida 4 4 3 3 2" xfId="28615" xr:uid="{50207862-5F11-472E-938F-6C79EFCFF71D}"/>
    <cellStyle name="Salida 4 4 3 4" xfId="17992" xr:uid="{12325369-C7E2-401D-BD02-9582A4058421}"/>
    <cellStyle name="Salida 4 4 4" xfId="3187" xr:uid="{ACE41684-F9FB-4708-8539-81DC26ACE509}"/>
    <cellStyle name="Salida 4 4 4 2" xfId="5824" xr:uid="{3445CBEE-9C23-424C-BC41-E29CC4A5245F}"/>
    <cellStyle name="Salida 4 4 4 2 2" xfId="12135" xr:uid="{D2416D01-B8C7-40BA-8881-623A3F0D5DE2}"/>
    <cellStyle name="Salida 4 4 4 2 2 2" xfId="27243" xr:uid="{700A6867-91BA-4444-8326-97B6EFE7DBFA}"/>
    <cellStyle name="Salida 4 4 4 2 3" xfId="14897" xr:uid="{2D462F25-DA36-47E4-ABDD-3E2B7DC5AC61}"/>
    <cellStyle name="Salida 4 4 4 2 3 2" xfId="30005" xr:uid="{A104A0B7-546E-46CF-AEB4-0B98D3300974}"/>
    <cellStyle name="Salida 4 4 4 2 4" xfId="20932" xr:uid="{10D2FD73-1A76-4442-8B55-203C61A7AD8D}"/>
    <cellStyle name="Salida 4 4 4 3" xfId="9569" xr:uid="{53DFCED4-850F-417D-9C84-D31A5A358B2F}"/>
    <cellStyle name="Salida 4 4 4 3 2" xfId="24677" xr:uid="{E25446B5-3AB0-43EA-8AFA-E657BC990E63}"/>
    <cellStyle name="Salida 4 4 4 4" xfId="14003" xr:uid="{8F6E0959-AD6B-4369-992E-2A0DCC378315}"/>
    <cellStyle name="Salida 4 4 4 4 2" xfId="29111" xr:uid="{2484EF38-05B5-4B76-948B-9FB31A373B2A}"/>
    <cellStyle name="Salida 4 4 4 5" xfId="18295" xr:uid="{287AFE72-1758-413B-A123-4E127F2E3ECA}"/>
    <cellStyle name="Salida 4 4 5" xfId="3513" xr:uid="{4957C500-9455-42EA-8F1A-80F1A52B1FE1}"/>
    <cellStyle name="Salida 4 4 5 2" xfId="6150" xr:uid="{8B2CD607-CE9C-4E11-A323-810BA7A68558}"/>
    <cellStyle name="Salida 4 4 5 2 2" xfId="12461" xr:uid="{1E77D1A1-8E1C-4659-865F-1390A07D4BFC}"/>
    <cellStyle name="Salida 4 4 5 2 2 2" xfId="27569" xr:uid="{85D46805-1C13-4135-AC9A-1CB34424B0E7}"/>
    <cellStyle name="Salida 4 4 5 2 3" xfId="13763" xr:uid="{514930EE-CD61-42FF-963A-6A72B9DA5A52}"/>
    <cellStyle name="Salida 4 4 5 2 3 2" xfId="28871" xr:uid="{C0E30458-9E19-4CE2-9457-0816168598C3}"/>
    <cellStyle name="Salida 4 4 5 2 4" xfId="21258" xr:uid="{2836B4D8-D77F-4DB2-9756-4AB172BD1CCC}"/>
    <cellStyle name="Salida 4 4 5 3" xfId="9895" xr:uid="{ACCEE986-37E8-407E-8398-64DBBBA994FD}"/>
    <cellStyle name="Salida 4 4 5 3 2" xfId="25003" xr:uid="{CEE5809A-DB2D-493E-A060-CA99644C71DE}"/>
    <cellStyle name="Salida 4 4 5 4" xfId="14690" xr:uid="{2F611499-857C-41B3-B357-BDE3D68F9F11}"/>
    <cellStyle name="Salida 4 4 5 4 2" xfId="29798" xr:uid="{83D3821D-EC5A-4C4A-AD21-274004F22A95}"/>
    <cellStyle name="Salida 4 4 5 5" xfId="18621" xr:uid="{CE4A2BE3-19CE-4258-9912-1BCD4BBA5518}"/>
    <cellStyle name="Salida 4 4 6" xfId="3819" xr:uid="{A3D2CEC9-ECFE-4CD3-8EEF-C013FE52F453}"/>
    <cellStyle name="Salida 4 4 6 2" xfId="6456" xr:uid="{6BFCACD3-FA11-4A3A-A5F4-D236302CF6DF}"/>
    <cellStyle name="Salida 4 4 6 2 2" xfId="12767" xr:uid="{EB21C423-4182-4AD9-B3F5-E576DD05A7D7}"/>
    <cellStyle name="Salida 4 4 6 2 2 2" xfId="27875" xr:uid="{41524B22-1E76-487A-87AD-A300AE2F8C17}"/>
    <cellStyle name="Salida 4 4 6 2 3" xfId="7086" xr:uid="{8E2480C5-CCF8-4ACA-8828-9D1039D07FA2}"/>
    <cellStyle name="Salida 4 4 6 2 3 2" xfId="22194" xr:uid="{CBC7B467-0C4D-4D19-B7F8-1E29EBE7B736}"/>
    <cellStyle name="Salida 4 4 6 2 4" xfId="21564" xr:uid="{BDAC521B-3AB5-4930-B332-1C45B4E6D498}"/>
    <cellStyle name="Salida 4 4 6 3" xfId="10201" xr:uid="{EA1C5CC0-3220-4FF6-984E-E288927BCD91}"/>
    <cellStyle name="Salida 4 4 6 3 2" xfId="25309" xr:uid="{AA3F56BA-D54F-40AF-BCB0-98C6B1433481}"/>
    <cellStyle name="Salida 4 4 6 4" xfId="14122" xr:uid="{5D41F9CA-F175-4484-9C72-C14B13872DC3}"/>
    <cellStyle name="Salida 4 4 6 4 2" xfId="29230" xr:uid="{AD30526A-5B0E-4020-B256-BA78F3269FE3}"/>
    <cellStyle name="Salida 4 4 6 5" xfId="18927" xr:uid="{73069624-3A0F-43B7-AACB-DBA0CA4B424B}"/>
    <cellStyle name="Salida 4 4 7" xfId="4201" xr:uid="{9F7444E8-327E-4DA1-9B3F-9FEC8ED8FECE}"/>
    <cellStyle name="Salida 4 4 7 2" xfId="6838" xr:uid="{F7A24F3B-1DD2-4FEF-88CB-C103BB7D03A5}"/>
    <cellStyle name="Salida 4 4 7 2 2" xfId="13149" xr:uid="{CAA553EB-B9DA-4E86-9DF6-E94B79CD86F2}"/>
    <cellStyle name="Salida 4 4 7 2 2 2" xfId="28257" xr:uid="{4D497CC6-FE42-4CA3-BDE5-C0D9C28D9458}"/>
    <cellStyle name="Salida 4 4 7 2 3" xfId="16818" xr:uid="{F8D72738-5162-4BA6-88F4-C868A7DBEDC5}"/>
    <cellStyle name="Salida 4 4 7 2 3 2" xfId="31926" xr:uid="{42B8499D-9FC5-433F-89F7-A8FBA4FF40F4}"/>
    <cellStyle name="Salida 4 4 7 2 4" xfId="21946" xr:uid="{5630E55E-5A2D-43F6-AF80-12537EEE6F54}"/>
    <cellStyle name="Salida 4 4 7 3" xfId="10583" xr:uid="{234BF740-55C5-43B0-AFDD-3A8BBC547591}"/>
    <cellStyle name="Salida 4 4 7 3 2" xfId="25691" xr:uid="{C0D0F5C8-D39D-413B-8DA9-CB381863EF6B}"/>
    <cellStyle name="Salida 4 4 7 4" xfId="8044" xr:uid="{578BB73B-EE3C-4BC3-ACC2-D28801390AA0}"/>
    <cellStyle name="Salida 4 4 7 4 2" xfId="23152" xr:uid="{CA9F6B9B-7AB7-4E91-ADF9-096EB629BD38}"/>
    <cellStyle name="Salida 4 4 7 5" xfId="19309" xr:uid="{2DACAB21-014B-4D22-8294-17951DF8B170}"/>
    <cellStyle name="Salida 4 4 8" xfId="4766" xr:uid="{189EE4E8-B3C1-4EAE-A1A0-399B0DB4FEC7}"/>
    <cellStyle name="Salida 4 4 8 2" xfId="11148" xr:uid="{69B0F0D5-D200-46B2-80C4-82E3D101DC79}"/>
    <cellStyle name="Salida 4 4 8 2 2" xfId="26256" xr:uid="{8ED40311-4E35-41A9-8054-5A9B100FC9E1}"/>
    <cellStyle name="Salida 4 4 8 3" xfId="13713" xr:uid="{5CA64906-0D13-4930-8E8D-82319B371520}"/>
    <cellStyle name="Salida 4 4 8 3 2" xfId="28821" xr:uid="{D05FCEF8-F576-40A5-A7DA-023119E2A606}"/>
    <cellStyle name="Salida 4 4 8 4" xfId="19874" xr:uid="{F75B0B2F-4344-4444-9796-3349671CAFF6}"/>
    <cellStyle name="Salida 4 4 9" xfId="8627" xr:uid="{A9781A87-BF14-4FCB-9E73-CBCA7558C06F}"/>
    <cellStyle name="Salida 4 4 9 2" xfId="23735" xr:uid="{3822B6DF-2256-400D-A416-068F2DDD18B9}"/>
    <cellStyle name="Salida 4 5" xfId="1994" xr:uid="{F88E01D0-BBE5-4A45-B3F8-94ACAC77D0FC}"/>
    <cellStyle name="Salida 4 5 10" xfId="7603" xr:uid="{F7C3616C-DE6B-49E3-9E4F-59269B3E2AEE}"/>
    <cellStyle name="Salida 4 5 10 2" xfId="22711" xr:uid="{1EC356F9-64A2-4DEC-B950-CE9CC9426B98}"/>
    <cellStyle name="Salida 4 5 11" xfId="17219" xr:uid="{82D27CB4-A93C-4929-993A-7050D70DE518}"/>
    <cellStyle name="Salida 4 5 2" xfId="2756" xr:uid="{67C94D6D-E00E-4C62-99AE-64AD19B79AD2}"/>
    <cellStyle name="Salida 4 5 2 2" xfId="5393" xr:uid="{111A0137-9CEE-41F0-977E-2BAD1B396E30}"/>
    <cellStyle name="Salida 4 5 2 2 2" xfId="11742" xr:uid="{7E78BFFB-8E71-4469-8DDA-46A3CCD46524}"/>
    <cellStyle name="Salida 4 5 2 2 2 2" xfId="26850" xr:uid="{59008F00-5925-4880-B162-1902DDBBA4BA}"/>
    <cellStyle name="Salida 4 5 2 2 3" xfId="15874" xr:uid="{C3BA0D88-0BC6-4348-8588-5F5B4C62D1BE}"/>
    <cellStyle name="Salida 4 5 2 2 3 2" xfId="30982" xr:uid="{786BAD86-311C-4D2C-8D6D-D34D9F2E4177}"/>
    <cellStyle name="Salida 4 5 2 2 4" xfId="20501" xr:uid="{9D965679-51F6-413D-BF15-AEEFD207A0A9}"/>
    <cellStyle name="Salida 4 5 2 3" xfId="15193" xr:uid="{BF51F62C-D0A6-482F-A40E-B6A12391E2A2}"/>
    <cellStyle name="Salida 4 5 2 3 2" xfId="30301" xr:uid="{7A618464-14C5-4F15-A2CD-AA61F5DB836A}"/>
    <cellStyle name="Salida 4 5 2 4" xfId="17864" xr:uid="{23881D3E-7176-4F2B-9DB9-5D7FB19C58ED}"/>
    <cellStyle name="Salida 4 5 3" xfId="3059" xr:uid="{415FD38E-E06A-4706-AD47-39FE84E391B6}"/>
    <cellStyle name="Salida 4 5 3 2" xfId="5696" xr:uid="{716C914B-EC8D-4184-BC05-FEFDE3E30BD3}"/>
    <cellStyle name="Salida 4 5 3 2 2" xfId="12007" xr:uid="{F02752F7-5779-484F-923B-EC60D20BEA6B}"/>
    <cellStyle name="Salida 4 5 3 2 2 2" xfId="27115" xr:uid="{6857590D-67F5-491A-8536-FC3F6A061593}"/>
    <cellStyle name="Salida 4 5 3 2 3" xfId="16335" xr:uid="{83025C84-2519-4042-A6CA-5770DD315E12}"/>
    <cellStyle name="Salida 4 5 3 2 3 2" xfId="31443" xr:uid="{502C1434-74A7-47AF-8710-4BC8A67E9C0B}"/>
    <cellStyle name="Salida 4 5 3 2 4" xfId="20804" xr:uid="{DEE4A9D3-D89D-43A7-A917-E9651A76A52D}"/>
    <cellStyle name="Salida 4 5 3 3" xfId="9441" xr:uid="{CCF7597B-B115-4C74-9B14-7F3FAB268BD4}"/>
    <cellStyle name="Salida 4 5 3 3 2" xfId="24549" xr:uid="{BD6784D3-B80B-47A8-A719-D3D14C1CD5D2}"/>
    <cellStyle name="Salida 4 5 3 4" xfId="14935" xr:uid="{D39256FC-E17F-4722-B6D3-7DDF94870339}"/>
    <cellStyle name="Salida 4 5 3 4 2" xfId="30043" xr:uid="{6B044E42-C1B2-4BD5-AB8E-430BBF37FFDC}"/>
    <cellStyle name="Salida 4 5 3 5" xfId="18167" xr:uid="{FCC7285E-8376-4360-AC12-8571F2AB7E27}"/>
    <cellStyle name="Salida 4 5 4" xfId="3385" xr:uid="{7A958B37-242B-4567-9E1C-A4581B9D9AF0}"/>
    <cellStyle name="Salida 4 5 4 2" xfId="6022" xr:uid="{C2678A37-1C9F-4866-97E6-2F772280377B}"/>
    <cellStyle name="Salida 4 5 4 2 2" xfId="12333" xr:uid="{A9F0C84C-167F-4797-814E-036DE6DD9BFA}"/>
    <cellStyle name="Salida 4 5 4 2 2 2" xfId="27441" xr:uid="{B147965C-FA99-4AA5-9AE3-FC83D2534960}"/>
    <cellStyle name="Salida 4 5 4 2 3" xfId="9142" xr:uid="{1D236398-5910-4841-968F-2FF7F697C1D3}"/>
    <cellStyle name="Salida 4 5 4 2 3 2" xfId="24250" xr:uid="{D13BB42D-412E-453C-B27F-7A71340F3388}"/>
    <cellStyle name="Salida 4 5 4 2 4" xfId="21130" xr:uid="{4CA94CB7-E72C-40DA-A85C-8D96AFDE00E5}"/>
    <cellStyle name="Salida 4 5 4 3" xfId="9767" xr:uid="{78222647-8421-47A1-892D-449F80333755}"/>
    <cellStyle name="Salida 4 5 4 3 2" xfId="24875" xr:uid="{D1784A5E-8FA0-4B72-99A5-8245DFA94B51}"/>
    <cellStyle name="Salida 4 5 4 4" xfId="7399" xr:uid="{0B3AA6C0-8D0D-4751-AF4B-6ED9AA290C72}"/>
    <cellStyle name="Salida 4 5 4 4 2" xfId="22507" xr:uid="{9DD7FBF2-62E2-471E-A75B-F91E6C835E4C}"/>
    <cellStyle name="Salida 4 5 4 5" xfId="18493" xr:uid="{32E44BCF-AFD2-48E3-A025-2971E28A0819}"/>
    <cellStyle name="Salida 4 5 5" xfId="3691" xr:uid="{8A7D5BB0-24C6-4CD2-AD01-9F76C77CC0FB}"/>
    <cellStyle name="Salida 4 5 5 2" xfId="6328" xr:uid="{4AC07E2D-2F67-411B-A7D1-133216C75980}"/>
    <cellStyle name="Salida 4 5 5 2 2" xfId="12639" xr:uid="{C2D3D693-83C1-4AE0-B710-47F6DCFC31D0}"/>
    <cellStyle name="Salida 4 5 5 2 2 2" xfId="27747" xr:uid="{C9D51B1E-D9BF-4468-95BF-51F18B305049}"/>
    <cellStyle name="Salida 4 5 5 2 3" xfId="11770" xr:uid="{780847DE-BF1B-49F8-9284-66E11C14848A}"/>
    <cellStyle name="Salida 4 5 5 2 3 2" xfId="26878" xr:uid="{AA7EC424-43E0-4B01-86A5-900F1B7F6F72}"/>
    <cellStyle name="Salida 4 5 5 2 4" xfId="21436" xr:uid="{660F0D6E-D924-4801-A088-DE1A8B970B0D}"/>
    <cellStyle name="Salida 4 5 5 3" xfId="10073" xr:uid="{0B66990B-A80E-4679-BD6B-DFD721079E1F}"/>
    <cellStyle name="Salida 4 5 5 3 2" xfId="25181" xr:uid="{E42793AA-0AC0-438E-9578-0344A6B65FFA}"/>
    <cellStyle name="Salida 4 5 5 4" xfId="15724" xr:uid="{28FA3268-52E9-4AAD-889A-F24A39950B41}"/>
    <cellStyle name="Salida 4 5 5 4 2" xfId="30832" xr:uid="{6A55234C-66AD-445D-91FA-AA2AE88FD3D3}"/>
    <cellStyle name="Salida 4 5 5 5" xfId="18799" xr:uid="{2DE30AE9-56F1-4433-A82A-0072D25F3326}"/>
    <cellStyle name="Salida 4 5 6" xfId="4066" xr:uid="{88B9408A-0824-4D0F-A69C-CE98AD1C59A9}"/>
    <cellStyle name="Salida 4 5 6 2" xfId="6703" xr:uid="{FB8E5E75-8E8F-4473-8A6E-7CA668250F61}"/>
    <cellStyle name="Salida 4 5 6 2 2" xfId="13014" xr:uid="{5A3681B1-0F9E-488B-A0A9-30C25CA2DFC9}"/>
    <cellStyle name="Salida 4 5 6 2 2 2" xfId="28122" xr:uid="{756D5BF2-5D49-49BB-A6DA-DC86E4D0DA9A}"/>
    <cellStyle name="Salida 4 5 6 2 3" xfId="16690" xr:uid="{7240F11B-97EE-4D66-8182-D541EB2D7E00}"/>
    <cellStyle name="Salida 4 5 6 2 3 2" xfId="31798" xr:uid="{3629BF64-C347-4FC0-9394-47A8F3BAA90A}"/>
    <cellStyle name="Salida 4 5 6 2 4" xfId="21811" xr:uid="{C0154DCD-0C77-4C0C-BAA3-558C8C5AEA94}"/>
    <cellStyle name="Salida 4 5 6 3" xfId="10448" xr:uid="{08E15329-54EF-4167-81A7-6ED94A1A654D}"/>
    <cellStyle name="Salida 4 5 6 3 2" xfId="25556" xr:uid="{CD263292-788C-4270-97E7-F62BD8618ED2}"/>
    <cellStyle name="Salida 4 5 6 4" xfId="15869" xr:uid="{813E6D05-1F07-4B7D-BFDB-647DA7C4C187}"/>
    <cellStyle name="Salida 4 5 6 4 2" xfId="30977" xr:uid="{563B8305-2519-4D08-85DC-AA1DA7B66724}"/>
    <cellStyle name="Salida 4 5 6 5" xfId="19174" xr:uid="{13318C73-875D-42C9-AA92-7347B070D52A}"/>
    <cellStyle name="Salida 4 5 7" xfId="4631" xr:uid="{EFDF772E-18DB-4D68-B0FF-212409BD4426}"/>
    <cellStyle name="Salida 4 5 7 2" xfId="11013" xr:uid="{C2763D94-4189-4DC6-B11F-896F7745B765}"/>
    <cellStyle name="Salida 4 5 7 2 2" xfId="26121" xr:uid="{3A0036B2-FEC5-4735-BEDB-E2DBED283E53}"/>
    <cellStyle name="Salida 4 5 7 3" xfId="7908" xr:uid="{942F5E81-1074-47D2-B533-04237C715581}"/>
    <cellStyle name="Salida 4 5 7 3 2" xfId="23016" xr:uid="{0E820740-DD61-4CA7-B3DE-0CA95516EC00}"/>
    <cellStyle name="Salida 4 5 7 4" xfId="19739" xr:uid="{774DB4BC-4AAE-4B75-A8B6-9DB4BA2A79EB}"/>
    <cellStyle name="Salida 4 5 8" xfId="8492" xr:uid="{740CFDC8-A2A7-4B8B-8AB7-A4A497EE0DDD}"/>
    <cellStyle name="Salida 4 5 8 2" xfId="23600" xr:uid="{1748DB85-6E89-426F-AF2A-128DA9F8F113}"/>
    <cellStyle name="Salida 4 5 9" xfId="16116" xr:uid="{21E68195-E824-4E9F-BA46-DCB358A75E73}"/>
    <cellStyle name="Salida 4 5 9 2" xfId="31224" xr:uid="{93F227FA-566F-42B3-A74C-A119F02323F4}"/>
    <cellStyle name="Salida 5" xfId="1514" xr:uid="{00000000-0005-0000-0000-0000EE050000}"/>
    <cellStyle name="Salida 5 2" xfId="1940" xr:uid="{2B229A60-BD1E-4E8F-B06A-559D659AD43D}"/>
    <cellStyle name="Salida 5 2 10" xfId="8441" xr:uid="{4A0E2B66-6B48-4A95-8E61-6D793A81B081}"/>
    <cellStyle name="Salida 5 2 10 2" xfId="23549" xr:uid="{36A8C896-D643-4860-88D8-22BF3159B2E4}"/>
    <cellStyle name="Salida 5 2 11" xfId="16157" xr:uid="{4CD42BFF-F91B-4770-B761-382AAB56B372}"/>
    <cellStyle name="Salida 5 2 11 2" xfId="31265" xr:uid="{00FDEBDD-C26D-4A8D-95FE-D6C3D4D99EB1}"/>
    <cellStyle name="Salida 5 2 12" xfId="15872" xr:uid="{325FCEA8-BED0-4C35-8ECF-DA9A45550F82}"/>
    <cellStyle name="Salida 5 2 12 2" xfId="30980" xr:uid="{E2A1B712-257F-4353-AAA3-63EEF43DFF29}"/>
    <cellStyle name="Salida 5 2 13" xfId="17165" xr:uid="{D4B34D7F-495C-4E08-9D69-6D58BC031645}"/>
    <cellStyle name="Salida 5 2 2" xfId="2500" xr:uid="{EDD34282-0132-4092-894C-18AA07130D27}"/>
    <cellStyle name="Salida 5 2 2 2" xfId="5137" xr:uid="{F9A2E2FC-3FCA-41FF-8FBB-F5766F584A3E}"/>
    <cellStyle name="Salida 5 2 2 2 2" xfId="11501" xr:uid="{DCDE0611-8DEE-4A29-972E-4CA4BB8E7829}"/>
    <cellStyle name="Salida 5 2 2 2 2 2" xfId="26609" xr:uid="{9419C29A-8EA2-4C04-9679-0883A45D39A5}"/>
    <cellStyle name="Salida 5 2 2 2 3" xfId="14514" xr:uid="{A2E07788-B92B-4255-87EC-8F24B61BA52D}"/>
    <cellStyle name="Salida 5 2 2 2 3 2" xfId="29622" xr:uid="{3CEF98B1-A63D-4F7F-BE38-237693380306}"/>
    <cellStyle name="Salida 5 2 2 2 4" xfId="20245" xr:uid="{2369ED60-9F69-40F2-909A-2113796F697F}"/>
    <cellStyle name="Salida 5 2 2 3" xfId="8967" xr:uid="{760C9159-F2FA-4764-883B-E5B91FA04646}"/>
    <cellStyle name="Salida 5 2 2 3 2" xfId="24075" xr:uid="{55C9006A-4657-4DD0-B714-8AC461786524}"/>
    <cellStyle name="Salida 5 2 3" xfId="2716" xr:uid="{DF664AF4-8E89-4115-AB7B-08C95422F2C8}"/>
    <cellStyle name="Salida 5 2 3 2" xfId="5353" xr:uid="{9BA28743-7BD3-465C-AC28-1AF84A73C701}"/>
    <cellStyle name="Salida 5 2 3 2 2" xfId="11702" xr:uid="{D98D7320-26C9-474E-93D9-B5414119CBB4}"/>
    <cellStyle name="Salida 5 2 3 2 2 2" xfId="26810" xr:uid="{C5E768B5-5254-4D23-9CAD-927AF40735E2}"/>
    <cellStyle name="Salida 5 2 3 2 3" xfId="13954" xr:uid="{B6D6CF10-4752-4A04-A54E-379C58148140}"/>
    <cellStyle name="Salida 5 2 3 2 3 2" xfId="29062" xr:uid="{07B945F5-0687-4D47-A8CC-12EFA158DDE3}"/>
    <cellStyle name="Salida 5 2 3 2 4" xfId="20461" xr:uid="{702114F4-C5E6-4B07-9DE3-349DE8A1D3F5}"/>
    <cellStyle name="Salida 5 2 3 3" xfId="14310" xr:uid="{4AC6713F-98F4-4086-9556-B1215D01FF8A}"/>
    <cellStyle name="Salida 5 2 3 3 2" xfId="29418" xr:uid="{34C4FF2A-33AF-4988-ACBE-7B87E61A0A50}"/>
    <cellStyle name="Salida 5 2 3 4" xfId="17824" xr:uid="{12A1065E-7F9A-4F9B-B151-6462727A3CBF}"/>
    <cellStyle name="Salida 5 2 4" xfId="3019" xr:uid="{C5D48C1B-832D-4FE0-9FEE-8FA78F221945}"/>
    <cellStyle name="Salida 5 2 4 2" xfId="5656" xr:uid="{A367258F-A3A0-4828-936A-86F68275855E}"/>
    <cellStyle name="Salida 5 2 4 2 2" xfId="11967" xr:uid="{32351BA8-54EB-448A-AA33-F2E5A525FF45}"/>
    <cellStyle name="Salida 5 2 4 2 2 2" xfId="27075" xr:uid="{93CEED59-C2FA-431A-A8BD-1AE61DE65E80}"/>
    <cellStyle name="Salida 5 2 4 2 3" xfId="7740" xr:uid="{D147A213-45E0-4E6F-A739-00B935EAEBC8}"/>
    <cellStyle name="Salida 5 2 4 2 3 2" xfId="22848" xr:uid="{7F399F8E-7A6D-413E-ABD6-28D3F73CCA90}"/>
    <cellStyle name="Salida 5 2 4 2 4" xfId="20764" xr:uid="{E5F8B76E-B139-42F2-B02A-6CA985ED73EC}"/>
    <cellStyle name="Salida 5 2 4 3" xfId="9401" xr:uid="{E212A97B-B565-44E4-821E-F3FDB46BB257}"/>
    <cellStyle name="Salida 5 2 4 3 2" xfId="24509" xr:uid="{68EED3B1-F11C-4ED7-AEF8-BF37B3EF8F0D}"/>
    <cellStyle name="Salida 5 2 4 4" xfId="14531" xr:uid="{20E3EDEA-7EF3-43A1-9509-862F5101BDEC}"/>
    <cellStyle name="Salida 5 2 4 4 2" xfId="29639" xr:uid="{F24D5716-3B6D-473D-A42A-E391987F7EB3}"/>
    <cellStyle name="Salida 5 2 4 5" xfId="18127" xr:uid="{23883702-0830-49C5-8688-E32FAC4DB0CF}"/>
    <cellStyle name="Salida 5 2 5" xfId="3345" xr:uid="{6047CBB0-2801-470B-A557-FC6DCB0184BC}"/>
    <cellStyle name="Salida 5 2 5 2" xfId="5982" xr:uid="{CF3E3BBF-985D-45D9-9B96-9B33A79FC14C}"/>
    <cellStyle name="Salida 5 2 5 2 2" xfId="12293" xr:uid="{1AA58E7A-5B52-4965-9D9F-FCC4E1F541B8}"/>
    <cellStyle name="Salida 5 2 5 2 2 2" xfId="27401" xr:uid="{BB535A66-5C11-4456-9B05-E82FFF133565}"/>
    <cellStyle name="Salida 5 2 5 2 3" xfId="7412" xr:uid="{48500D17-3F76-4945-B157-29B66A2025B4}"/>
    <cellStyle name="Salida 5 2 5 2 3 2" xfId="22520" xr:uid="{8B410D7C-D3E5-4178-AFB4-BD96B1D910C3}"/>
    <cellStyle name="Salida 5 2 5 2 4" xfId="21090" xr:uid="{B97B9F95-C833-4FB6-8BFF-E9F32C7D4C15}"/>
    <cellStyle name="Salida 5 2 5 3" xfId="9727" xr:uid="{10530D35-C45F-4919-8C49-4540D377E094}"/>
    <cellStyle name="Salida 5 2 5 3 2" xfId="24835" xr:uid="{CEB5F03A-2B34-40E8-9317-6501235F8157}"/>
    <cellStyle name="Salida 5 2 5 4" xfId="13826" xr:uid="{CCE79E36-178B-411C-894E-84057838040C}"/>
    <cellStyle name="Salida 5 2 5 4 2" xfId="28934" xr:uid="{8FAD734F-988D-46D2-9C4F-F3EF7888919C}"/>
    <cellStyle name="Salida 5 2 5 5" xfId="18453" xr:uid="{C398F649-4E0C-42A3-9BEE-FB4B602498CD}"/>
    <cellStyle name="Salida 5 2 6" xfId="3651" xr:uid="{5EB94642-B5AE-458D-A661-32AA362F72F9}"/>
    <cellStyle name="Salida 5 2 6 2" xfId="6288" xr:uid="{E296257A-7682-489E-A430-78308E72424E}"/>
    <cellStyle name="Salida 5 2 6 2 2" xfId="12599" xr:uid="{F175799E-1F84-4EE3-997C-1024DAC11212}"/>
    <cellStyle name="Salida 5 2 6 2 2 2" xfId="27707" xr:uid="{871A186D-FE6B-4040-847F-26F5416BE6BA}"/>
    <cellStyle name="Salida 5 2 6 2 3" xfId="7456" xr:uid="{EF729BC7-B362-4B38-8EA0-F8B882540EC5}"/>
    <cellStyle name="Salida 5 2 6 2 3 2" xfId="22564" xr:uid="{207C96F9-58D5-442B-A7C6-9C5FC1AB55A4}"/>
    <cellStyle name="Salida 5 2 6 2 4" xfId="21396" xr:uid="{9492FBF8-7B89-49F1-8CFB-E1146C1CC506}"/>
    <cellStyle name="Salida 5 2 6 3" xfId="10033" xr:uid="{83418EE9-8FB2-4901-AE6C-046EADAC6452}"/>
    <cellStyle name="Salida 5 2 6 3 2" xfId="25141" xr:uid="{9E14CEBB-633F-4E03-A512-DBB5E745B193}"/>
    <cellStyle name="Salida 5 2 6 4" xfId="13558" xr:uid="{3126909E-EEC7-4E1E-890C-C7DF8721D670}"/>
    <cellStyle name="Salida 5 2 6 4 2" xfId="28666" xr:uid="{8C02BF12-5693-4613-8FC0-F3049BE8C486}"/>
    <cellStyle name="Salida 5 2 6 5" xfId="18759" xr:uid="{CFD8E913-C182-4588-BB43-8C8F4AE4DE05}"/>
    <cellStyle name="Salida 5 2 7" xfId="4012" xr:uid="{85BAD73A-B7F5-43DC-9597-159CC2BF90CF}"/>
    <cellStyle name="Salida 5 2 7 2" xfId="6649" xr:uid="{98C0F594-B7C5-4B33-B1F1-5777EEEFAAB6}"/>
    <cellStyle name="Salida 5 2 7 2 2" xfId="12960" xr:uid="{0669BAEB-78B2-4872-9495-02EA23EED0C5}"/>
    <cellStyle name="Salida 5 2 7 2 2 2" xfId="28068" xr:uid="{0A3B886D-15CE-4AE8-91B2-AE5190517192}"/>
    <cellStyle name="Salida 5 2 7 2 3" xfId="16650" xr:uid="{4DA2DED1-36C1-4AD6-BB34-DDC4AA016AD3}"/>
    <cellStyle name="Salida 5 2 7 2 3 2" xfId="31758" xr:uid="{A26B374C-D4F3-455A-BACD-759C48B6A6DB}"/>
    <cellStyle name="Salida 5 2 7 2 4" xfId="21757" xr:uid="{383934E1-4E34-4F3B-85F0-5B22E3BE970C}"/>
    <cellStyle name="Salida 5 2 7 3" xfId="10394" xr:uid="{EF628131-616E-476E-A536-26E0ED1E8E9C}"/>
    <cellStyle name="Salida 5 2 7 3 2" xfId="25502" xr:uid="{361C225B-07E3-4941-8A7D-BD1911EAAEDF}"/>
    <cellStyle name="Salida 5 2 7 4" xfId="7729" xr:uid="{0A098E96-56B8-4BD1-83D9-446AC5E89686}"/>
    <cellStyle name="Salida 5 2 7 4 2" xfId="22837" xr:uid="{29986151-E369-4F7C-929F-EDC8FC92F6F8}"/>
    <cellStyle name="Salida 5 2 7 5" xfId="19120" xr:uid="{CD7889DD-A295-4D6A-B8F7-E3861D1712A8}"/>
    <cellStyle name="Salida 5 2 8" xfId="4325" xr:uid="{E1A25BAE-6C30-4D2D-8DF8-BE85A7A4B3BF}"/>
    <cellStyle name="Salida 5 2 8 2" xfId="6962" xr:uid="{5BF2B33A-6028-4213-95C9-D173E03DEF6D}"/>
    <cellStyle name="Salida 5 2 8 2 2" xfId="13273" xr:uid="{4722A2B7-1B80-40BD-AB27-9ABCE88B48D5}"/>
    <cellStyle name="Salida 5 2 8 2 2 2" xfId="28381" xr:uid="{4692D036-F751-43C6-B0C4-D9173969E70F}"/>
    <cellStyle name="Salida 5 2 8 2 3" xfId="16937" xr:uid="{01A437B5-0205-4D4B-839C-03C633844A06}"/>
    <cellStyle name="Salida 5 2 8 2 3 2" xfId="32045" xr:uid="{37C2E5D5-E1E0-443E-A8F4-1D02BC78B498}"/>
    <cellStyle name="Salida 5 2 8 2 4" xfId="22070" xr:uid="{EC29D97B-D34F-4AD3-A536-37FABAF6BEC8}"/>
    <cellStyle name="Salida 5 2 8 3" xfId="10707" xr:uid="{C4A5DFAA-FDFF-40F2-8875-D1E96512095A}"/>
    <cellStyle name="Salida 5 2 8 3 2" xfId="25815" xr:uid="{7C5DA548-569D-4640-B490-0415A6464817}"/>
    <cellStyle name="Salida 5 2 8 4" xfId="7761" xr:uid="{373A2298-BD98-4078-AD82-BC352676CCF9}"/>
    <cellStyle name="Salida 5 2 8 4 2" xfId="22869" xr:uid="{86E2BA91-0885-4502-929B-F7B19D29C924}"/>
    <cellStyle name="Salida 5 2 8 5" xfId="19433" xr:uid="{8D3CB713-D042-4507-AAC0-358E0F9D4BBC}"/>
    <cellStyle name="Salida 5 2 9" xfId="4577" xr:uid="{5E3AEC92-47A3-487E-94E2-F000790AA9F4}"/>
    <cellStyle name="Salida 5 2 9 2" xfId="10959" xr:uid="{C627143A-C00F-44AD-B107-DFA699E912EB}"/>
    <cellStyle name="Salida 5 2 9 2 2" xfId="26067" xr:uid="{2E700812-E5C7-4D48-B961-B350E962FAD1}"/>
    <cellStyle name="Salida 5 2 9 3" xfId="16096" xr:uid="{7891FDAD-C27F-4BD1-8780-FF6AF4F06A75}"/>
    <cellStyle name="Salida 5 2 9 3 2" xfId="31204" xr:uid="{34F747C3-5B26-47D1-89A1-F38790446394}"/>
    <cellStyle name="Salida 5 2 9 4" xfId="19685" xr:uid="{80D62EF4-2C2D-4CE3-BA82-07267A371365}"/>
    <cellStyle name="Salida 5 3" xfId="1793" xr:uid="{376B9344-0D87-442D-B470-1E25547C1FA9}"/>
    <cellStyle name="Salida 5 3 10" xfId="8270" xr:uid="{062EECCE-BC8C-4550-9878-433347769214}"/>
    <cellStyle name="Salida 5 3 10 2" xfId="23378" xr:uid="{24271EDC-790A-44D9-AA2D-D24E0A0691B3}"/>
    <cellStyle name="Salida 5 3 11" xfId="14066" xr:uid="{56146089-5EC0-49FA-93D4-BFB984C30EAB}"/>
    <cellStyle name="Salida 5 3 11 2" xfId="29174" xr:uid="{37C298C8-8652-4AF6-B589-34884500B38A}"/>
    <cellStyle name="Salida 5 3 12" xfId="15855" xr:uid="{96A0A683-409C-462D-A0BA-CE63E6A73716}"/>
    <cellStyle name="Salida 5 3 12 2" xfId="30963" xr:uid="{A07B6785-432D-4A4A-BDFA-93A2B02735DA}"/>
    <cellStyle name="Salida 5 3 13" xfId="17018" xr:uid="{2F42A6E7-1803-4892-9C9C-FF2011F65A3B}"/>
    <cellStyle name="Salida 5 3 2" xfId="2353" xr:uid="{C85A5C40-BD48-4DDD-B61A-0FE0DF3227D5}"/>
    <cellStyle name="Salida 5 3 2 2" xfId="4990" xr:uid="{1C2B5F90-9646-4AA1-BC6D-712A8E4E6132}"/>
    <cellStyle name="Salida 5 3 2 2 2" xfId="11354" xr:uid="{7C264573-2FA7-40F2-A62D-C18D7208CA9E}"/>
    <cellStyle name="Salida 5 3 2 2 2 2" xfId="26462" xr:uid="{E36D37D6-5224-4C32-8578-8D4BE6BF4AAB}"/>
    <cellStyle name="Salida 5 3 2 2 3" xfId="7193" xr:uid="{575084DF-9B4A-4A3B-9E35-182FAF9B7343}"/>
    <cellStyle name="Salida 5 3 2 2 3 2" xfId="22301" xr:uid="{61F5FF8B-F4AA-4084-89A7-44D5114078AE}"/>
    <cellStyle name="Salida 5 3 2 2 4" xfId="20098" xr:uid="{85F748E8-8BC9-4B43-AE7B-21D4CAD90D18}"/>
    <cellStyle name="Salida 5 3 2 3" xfId="8820" xr:uid="{FE6BEB5F-0AC9-47A2-8441-C3AE0B8FDDA7}"/>
    <cellStyle name="Salida 5 3 2 3 2" xfId="23928" xr:uid="{9CD9EFCE-228A-4DB4-82A3-506D231D649B}"/>
    <cellStyle name="Salida 5 3 3" xfId="2266" xr:uid="{9D72ED80-DEC2-46F1-8EA9-2B64D07A9C4E}"/>
    <cellStyle name="Salida 5 3 3 2" xfId="4903" xr:uid="{C5488B5A-2DFB-438D-9EDF-82B458900360}"/>
    <cellStyle name="Salida 5 3 3 2 2" xfId="11267" xr:uid="{512846FF-2352-4581-9B74-7F13563A2940}"/>
    <cellStyle name="Salida 5 3 3 2 2 2" xfId="26375" xr:uid="{DEBD6590-192D-4A70-B015-11D6147E7C31}"/>
    <cellStyle name="Salida 5 3 3 2 3" xfId="15974" xr:uid="{D7A9F4CC-8122-4C40-856C-1E07B115991B}"/>
    <cellStyle name="Salida 5 3 3 2 3 2" xfId="31082" xr:uid="{43981C0F-563D-4D6E-BB36-B11B6F6E3977}"/>
    <cellStyle name="Salida 5 3 3 2 4" xfId="20011" xr:uid="{A1D2EA6D-6577-4DD1-ADE8-D5D774B2306D}"/>
    <cellStyle name="Salida 5 3 3 3" xfId="15721" xr:uid="{0BD607CB-5FD7-4F63-8595-E3101FBF20D8}"/>
    <cellStyle name="Salida 5 3 3 3 2" xfId="30829" xr:uid="{23BFC35F-9A0B-4738-9FA2-6F66EDD33D14}"/>
    <cellStyle name="Salida 5 3 3 4" xfId="17491" xr:uid="{A7C421AE-900C-4BDF-8B58-1C98E872A1D2}"/>
    <cellStyle name="Salida 5 3 4" xfId="2330" xr:uid="{7BFF125E-2E75-405A-8560-F1315F4A3BDA}"/>
    <cellStyle name="Salida 5 3 4 2" xfId="4967" xr:uid="{267ED907-F598-4DD2-B3B3-875D9CA23DCD}"/>
    <cellStyle name="Salida 5 3 4 2 2" xfId="11331" xr:uid="{0A5E3D61-CE83-4044-8413-AC3832FAAABC}"/>
    <cellStyle name="Salida 5 3 4 2 2 2" xfId="26439" xr:uid="{C4AED5E9-92B7-4920-9443-5812406EBD8D}"/>
    <cellStyle name="Salida 5 3 4 2 3" xfId="13782" xr:uid="{46900E1A-54D7-4D05-9C8F-B9DA1D8BF753}"/>
    <cellStyle name="Salida 5 3 4 2 3 2" xfId="28890" xr:uid="{A3C3B63C-71F9-4AC5-B1FC-45A9B4B3AEFF}"/>
    <cellStyle name="Salida 5 3 4 2 4" xfId="20075" xr:uid="{BE285199-FCC6-4365-9385-D1B55CF76064}"/>
    <cellStyle name="Salida 5 3 4 3" xfId="8797" xr:uid="{0B1101CF-4350-4671-B200-C1580661F770}"/>
    <cellStyle name="Salida 5 3 4 3 2" xfId="23905" xr:uid="{E1EF4C50-9F60-44F1-B5A8-59B97CBE8190}"/>
    <cellStyle name="Salida 5 3 4 4" xfId="7444" xr:uid="{F8BEF3F1-1EAA-44DB-9CE4-162F5E0FC1D8}"/>
    <cellStyle name="Salida 5 3 4 4 2" xfId="22552" xr:uid="{7EDCF97C-5E92-4137-BAC1-7EABA5FDA816}"/>
    <cellStyle name="Salida 5 3 4 5" xfId="17555" xr:uid="{5DEF252B-D1B8-4481-8127-07E01E8D9B82}"/>
    <cellStyle name="Salida 5 3 5" xfId="2280" xr:uid="{D5CB5EF5-5EAB-40AE-B77A-DEB52A11BE2A}"/>
    <cellStyle name="Salida 5 3 5 2" xfId="4917" xr:uid="{721EAB8F-FE30-4863-835A-28372C2BAC64}"/>
    <cellStyle name="Salida 5 3 5 2 2" xfId="11281" xr:uid="{4B980BF3-BCB9-41CD-A081-652C03E22190}"/>
    <cellStyle name="Salida 5 3 5 2 2 2" xfId="26389" xr:uid="{69656393-E241-4908-9EE1-99D5FD425A97}"/>
    <cellStyle name="Salida 5 3 5 2 3" xfId="14183" xr:uid="{2C86672B-183F-46E9-8785-C2CB1AAA6EE8}"/>
    <cellStyle name="Salida 5 3 5 2 3 2" xfId="29291" xr:uid="{8F459CA6-29A0-4612-B6DD-D22C2E436AA3}"/>
    <cellStyle name="Salida 5 3 5 2 4" xfId="20025" xr:uid="{61749B25-1387-430D-82E3-A0033F886D1D}"/>
    <cellStyle name="Salida 5 3 5 3" xfId="8747" xr:uid="{736D60BD-90DB-4BD6-8205-D281B1ED3340}"/>
    <cellStyle name="Salida 5 3 5 3 2" xfId="23855" xr:uid="{83BED422-AEC6-4EA5-9097-2AC2138AF469}"/>
    <cellStyle name="Salida 5 3 5 4" xfId="16314" xr:uid="{F706DC7B-CFB1-4D77-8010-C17E12DF144F}"/>
    <cellStyle name="Salida 5 3 5 4 2" xfId="31422" xr:uid="{0F1D3143-9B50-4E43-B599-3914DC7DBAE2}"/>
    <cellStyle name="Salida 5 3 5 5" xfId="17505" xr:uid="{0258084E-0F87-432A-8EC2-BFE64C7DD80F}"/>
    <cellStyle name="Salida 5 3 6" xfId="2296" xr:uid="{7EB8EF24-4936-4276-B3BB-5393043B29EF}"/>
    <cellStyle name="Salida 5 3 6 2" xfId="4933" xr:uid="{AF9DACFC-AC97-49A6-9269-D5A19ABE711A}"/>
    <cellStyle name="Salida 5 3 6 2 2" xfId="11297" xr:uid="{3C771745-2F7C-4EB6-89A0-EDB75E1BB564}"/>
    <cellStyle name="Salida 5 3 6 2 2 2" xfId="26405" xr:uid="{F553B825-21B1-419B-BBE4-29E603AF656C}"/>
    <cellStyle name="Salida 5 3 6 2 3" xfId="15978" xr:uid="{4F5BED6E-66C6-4329-97E3-33A0C883DA09}"/>
    <cellStyle name="Salida 5 3 6 2 3 2" xfId="31086" xr:uid="{916FC9F6-DFFE-4A06-9E74-53277236CBF5}"/>
    <cellStyle name="Salida 5 3 6 2 4" xfId="20041" xr:uid="{92BE8CA4-6C54-4317-9BF3-2A8702451287}"/>
    <cellStyle name="Salida 5 3 6 3" xfId="8763" xr:uid="{5A3190E2-F434-4F67-A545-999460BE76AA}"/>
    <cellStyle name="Salida 5 3 6 3 2" xfId="23871" xr:uid="{4AB79777-BD59-41E3-8543-A50132AA6DC0}"/>
    <cellStyle name="Salida 5 3 6 4" xfId="15277" xr:uid="{C05276B4-1940-4993-90F1-9FC684F0C6A6}"/>
    <cellStyle name="Salida 5 3 6 4 2" xfId="30385" xr:uid="{30AD896B-9FCE-4508-92E4-35FDBC8E33F4}"/>
    <cellStyle name="Salida 5 3 6 5" xfId="17521" xr:uid="{10A96102-8DC9-4EE7-A65C-23D83A847C6B}"/>
    <cellStyle name="Salida 5 3 7" xfId="3865" xr:uid="{B6A4C008-3E42-4FB0-A846-39076ED01F05}"/>
    <cellStyle name="Salida 5 3 7 2" xfId="6502" xr:uid="{9BBC3394-9970-49BA-AD27-CEEB867E72C4}"/>
    <cellStyle name="Salida 5 3 7 2 2" xfId="12813" xr:uid="{C6EEA696-29A4-4A56-A04D-7C2E96013A16}"/>
    <cellStyle name="Salida 5 3 7 2 2 2" xfId="27921" xr:uid="{2818EC7A-81AF-4BA6-93DC-6EED62C0081D}"/>
    <cellStyle name="Salida 5 3 7 2 3" xfId="15941" xr:uid="{6B3D07FE-7C8E-4F23-B190-9716E84FDEFB}"/>
    <cellStyle name="Salida 5 3 7 2 3 2" xfId="31049" xr:uid="{4957C5DA-EFE7-4176-A98C-94B7EED158D3}"/>
    <cellStyle name="Salida 5 3 7 2 4" xfId="21610" xr:uid="{839A404B-E990-4883-AC17-904C00304F79}"/>
    <cellStyle name="Salida 5 3 7 3" xfId="10247" xr:uid="{A4E898D4-3CC2-4A53-B2C8-C3FD32A1F3CD}"/>
    <cellStyle name="Salida 5 3 7 3 2" xfId="25355" xr:uid="{56729D4C-C110-40EF-9C57-150153629DF6}"/>
    <cellStyle name="Salida 5 3 7 4" xfId="14676" xr:uid="{A89C1A23-4040-44DE-ADB8-6365296613D0}"/>
    <cellStyle name="Salida 5 3 7 4 2" xfId="29784" xr:uid="{D5737C6A-295B-4AA6-97C8-6B16D3110E52}"/>
    <cellStyle name="Salida 5 3 7 5" xfId="18973" xr:uid="{5365C0F6-686B-4DD0-B009-599E6FD1F600}"/>
    <cellStyle name="Salida 5 3 8" xfId="4247" xr:uid="{A8CCCBA5-7024-4572-8912-025259B1E1E0}"/>
    <cellStyle name="Salida 5 3 8 2" xfId="6884" xr:uid="{1F5E6A18-93D9-426D-8566-C022036BF775}"/>
    <cellStyle name="Salida 5 3 8 2 2" xfId="13195" xr:uid="{E9CFE453-92D1-4269-9759-8A46230C278B}"/>
    <cellStyle name="Salida 5 3 8 2 2 2" xfId="28303" xr:uid="{8A003B85-025C-4D6D-86F6-E0F65831DE28}"/>
    <cellStyle name="Salida 5 3 8 2 3" xfId="16859" xr:uid="{9FB18716-4357-4210-9D6E-C1D98E7B2592}"/>
    <cellStyle name="Salida 5 3 8 2 3 2" xfId="31967" xr:uid="{375A1B63-8212-459C-8104-E6F689A8C4BE}"/>
    <cellStyle name="Salida 5 3 8 2 4" xfId="21992" xr:uid="{79DD5970-DFD3-4F1F-9079-92612855C178}"/>
    <cellStyle name="Salida 5 3 8 3" xfId="10629" xr:uid="{8A332F84-673F-4980-8C7B-450CF52875A4}"/>
    <cellStyle name="Salida 5 3 8 3 2" xfId="25737" xr:uid="{26F35D31-6533-43D1-B7DB-2EF390D3FFC9}"/>
    <cellStyle name="Salida 5 3 8 4" xfId="7531" xr:uid="{F428127A-07A2-453E-B7C0-9FA7B451B491}"/>
    <cellStyle name="Salida 5 3 8 4 2" xfId="22639" xr:uid="{91C0FE9B-3A56-4C2B-B52C-7D0FD974A309}"/>
    <cellStyle name="Salida 5 3 8 5" xfId="19355" xr:uid="{C3F3B444-AC9C-45C1-B02F-E0B6496AE552}"/>
    <cellStyle name="Salida 5 3 9" xfId="4430" xr:uid="{093BE740-DC15-4734-BDE4-05A68B03FBEE}"/>
    <cellStyle name="Salida 5 3 9 2" xfId="10812" xr:uid="{43D02A18-161F-40B5-A661-FC4B4ADBF493}"/>
    <cellStyle name="Salida 5 3 9 2 2" xfId="25920" xr:uid="{8E44DE05-2EBE-4157-AD91-6714E3329922}"/>
    <cellStyle name="Salida 5 3 9 3" xfId="14460" xr:uid="{9B0D8F63-8F19-4CDF-8E9E-1172B2EFBDB4}"/>
    <cellStyle name="Salida 5 3 9 3 2" xfId="29568" xr:uid="{19AFFDD4-8219-4AA3-92E9-4A8DB5E7E28A}"/>
    <cellStyle name="Salida 5 3 9 4" xfId="19538" xr:uid="{B5F1255A-8D8F-4AFF-939D-D1FA61D9B896}"/>
    <cellStyle name="Salida 5 4" xfId="2130" xr:uid="{3EBFA2A2-733A-4183-BEE0-602168E76256}"/>
    <cellStyle name="Salida 5 4 10" xfId="7503" xr:uid="{43B80704-6FA1-4783-9437-8BCE11EC9225}"/>
    <cellStyle name="Salida 5 4 10 2" xfId="22611" xr:uid="{2117673A-04EE-451E-A5EF-657D51D75854}"/>
    <cellStyle name="Salida 5 4 11" xfId="15745" xr:uid="{B3A397BC-5F39-4AE0-AAF8-CD1664274C79}"/>
    <cellStyle name="Salida 5 4 11 2" xfId="30853" xr:uid="{51EDBA5F-F373-4F84-A69F-8712213410AF}"/>
    <cellStyle name="Salida 5 4 12" xfId="17355" xr:uid="{6D8932EC-02B5-4100-96D9-476D08F5D14C}"/>
    <cellStyle name="Salida 5 4 2" xfId="2620" xr:uid="{AEE49D7A-432A-4740-9298-46944EB555F5}"/>
    <cellStyle name="Salida 5 4 2 2" xfId="5257" xr:uid="{29540714-B931-4447-B787-6CD6AAF2BA69}"/>
    <cellStyle name="Salida 5 4 2 2 2" xfId="11621" xr:uid="{FBF58442-7725-413C-8305-5CE4EBDCD609}"/>
    <cellStyle name="Salida 5 4 2 2 2 2" xfId="26729" xr:uid="{3C71F513-0ABF-4A7F-907B-D26A088D145B}"/>
    <cellStyle name="Salida 5 4 2 2 3" xfId="13961" xr:uid="{FC13978E-F747-4FC0-9671-B5E8EDFE8C77}"/>
    <cellStyle name="Salida 5 4 2 2 3 2" xfId="29069" xr:uid="{B03C8F18-7F65-4D03-955F-96477BFA9B67}"/>
    <cellStyle name="Salida 5 4 2 2 4" xfId="20365" xr:uid="{757FF3A2-5F33-477E-8356-FC516C5CC02B}"/>
    <cellStyle name="Salida 5 4 2 3" xfId="9087" xr:uid="{F0E37487-080F-4B23-9B9C-F01F6706AB65}"/>
    <cellStyle name="Salida 5 4 2 3 2" xfId="24195" xr:uid="{5F37A27A-6D68-4528-A7DA-5A0EB33493F5}"/>
    <cellStyle name="Salida 5 4 2 4" xfId="13889" xr:uid="{ADE4093D-E18E-4EE0-A43A-43C16ECE7427}"/>
    <cellStyle name="Salida 5 4 2 4 2" xfId="28997" xr:uid="{B74B29B9-A400-4A40-A0A2-579EB30EA2FD}"/>
    <cellStyle name="Salida 5 4 2 5" xfId="13519" xr:uid="{642607D2-2982-458D-8CF4-2C1BB3971138}"/>
    <cellStyle name="Salida 5 4 2 5 2" xfId="28627" xr:uid="{0EC69A99-97F6-4864-8D51-4AF6DA9EE5E1}"/>
    <cellStyle name="Salida 5 4 2 6" xfId="17728" xr:uid="{653EFBF6-4675-4D86-8229-5417DE2D0BEF}"/>
    <cellStyle name="Salida 5 4 3" xfId="2885" xr:uid="{BABDE768-C500-459E-AB67-0F3A386C8678}"/>
    <cellStyle name="Salida 5 4 3 2" xfId="5522" xr:uid="{48F8DE92-F4A6-46A2-BF80-8724807724C6}"/>
    <cellStyle name="Salida 5 4 3 2 2" xfId="11833" xr:uid="{7C4FF19C-38DE-43C8-8FC0-E4C3837ABF23}"/>
    <cellStyle name="Salida 5 4 3 2 2 2" xfId="26941" xr:uid="{EDBFA1A7-82E6-4ED1-B833-D123D0E6B5BE}"/>
    <cellStyle name="Salida 5 4 3 2 3" xfId="15126" xr:uid="{214F382C-A44A-4EC1-BF29-62166C020E4B}"/>
    <cellStyle name="Salida 5 4 3 2 3 2" xfId="30234" xr:uid="{E4D4613C-D272-4A15-8ED2-0647B9BEC8F8}"/>
    <cellStyle name="Salida 5 4 3 2 4" xfId="20630" xr:uid="{D64F8C44-AF8B-47B4-A79A-7EE2C4B82945}"/>
    <cellStyle name="Salida 5 4 3 3" xfId="14008" xr:uid="{7B6ED8C2-D72F-4347-A702-0CE1EB77C101}"/>
    <cellStyle name="Salida 5 4 3 3 2" xfId="29116" xr:uid="{264A66E5-68FF-4812-9291-70449CA2B2EE}"/>
    <cellStyle name="Salida 5 4 3 4" xfId="17993" xr:uid="{B817B772-2039-46FC-8FA3-BFE8C0B2D01C}"/>
    <cellStyle name="Salida 5 4 4" xfId="3188" xr:uid="{90532E21-CA0D-424D-9C81-279E7D8BCCF3}"/>
    <cellStyle name="Salida 5 4 4 2" xfId="5825" xr:uid="{DFF6EDCF-7579-452E-B89E-275FC7F80EAB}"/>
    <cellStyle name="Salida 5 4 4 2 2" xfId="12136" xr:uid="{2E6484CF-6A99-4D5E-81C1-6BFF063FBC58}"/>
    <cellStyle name="Salida 5 4 4 2 2 2" xfId="27244" xr:uid="{D1F548A1-837F-4BB7-8A02-51AF2D4193CB}"/>
    <cellStyle name="Salida 5 4 4 2 3" xfId="11674" xr:uid="{54426E84-FEC8-44DA-9540-4BF14445C798}"/>
    <cellStyle name="Salida 5 4 4 2 3 2" xfId="26782" xr:uid="{95E05E2D-BC4D-4BA1-ACA1-579D73588F5B}"/>
    <cellStyle name="Salida 5 4 4 2 4" xfId="20933" xr:uid="{B56DA8B1-8D76-4A19-B2ED-4AD3DE9611F9}"/>
    <cellStyle name="Salida 5 4 4 3" xfId="9570" xr:uid="{640D0BC8-67A0-4659-B0F1-4E7021B60444}"/>
    <cellStyle name="Salida 5 4 4 3 2" xfId="24678" xr:uid="{A7CBC647-12D9-4604-857A-6F9CD5DDC4BF}"/>
    <cellStyle name="Salida 5 4 4 4" xfId="11223" xr:uid="{040D44C1-AA9C-4257-BD52-2D63D36F2BDC}"/>
    <cellStyle name="Salida 5 4 4 4 2" xfId="26331" xr:uid="{0BA8278D-4218-459A-A6AA-B29659B2DF96}"/>
    <cellStyle name="Salida 5 4 4 5" xfId="18296" xr:uid="{40D77944-79F9-4E38-BB3A-7E6FED1EAE08}"/>
    <cellStyle name="Salida 5 4 5" xfId="3514" xr:uid="{A52A2886-D16C-4892-9A38-E0BFB700CC3B}"/>
    <cellStyle name="Salida 5 4 5 2" xfId="6151" xr:uid="{F521D0A4-2E1D-43C9-9226-2DE139802669}"/>
    <cellStyle name="Salida 5 4 5 2 2" xfId="12462" xr:uid="{DF7EC45B-ADE5-44FB-841F-5A3347C79AB8}"/>
    <cellStyle name="Salida 5 4 5 2 2 2" xfId="27570" xr:uid="{2945F8E7-BD9C-4B95-ACC6-CA110BDE79C8}"/>
    <cellStyle name="Salida 5 4 5 2 3" xfId="16101" xr:uid="{C59EDE13-3362-4142-8A4F-808C556A3F6F}"/>
    <cellStyle name="Salida 5 4 5 2 3 2" xfId="31209" xr:uid="{D4D303AE-4F15-4DF7-BD10-F7B731CB41A5}"/>
    <cellStyle name="Salida 5 4 5 2 4" xfId="21259" xr:uid="{ECB85444-07FB-4783-AEEC-0591556AD101}"/>
    <cellStyle name="Salida 5 4 5 3" xfId="9896" xr:uid="{E320CE86-956A-414B-9208-A7A2181FB8D7}"/>
    <cellStyle name="Salida 5 4 5 3 2" xfId="25004" xr:uid="{DA2A8113-3B89-4339-BD8A-30643FC24E65}"/>
    <cellStyle name="Salida 5 4 5 4" xfId="14847" xr:uid="{DEEEFA18-23D1-49A9-953C-D5DFB8D186A4}"/>
    <cellStyle name="Salida 5 4 5 4 2" xfId="29955" xr:uid="{13C770E6-E5BB-4E86-8E2B-34B1CE85A33C}"/>
    <cellStyle name="Salida 5 4 5 5" xfId="18622" xr:uid="{F4485F9E-3A73-4CA9-A08F-EA02EB87C0F2}"/>
    <cellStyle name="Salida 5 4 6" xfId="3820" xr:uid="{462664B1-447C-451D-9452-78C48C899F34}"/>
    <cellStyle name="Salida 5 4 6 2" xfId="6457" xr:uid="{D9CE7FAB-9B27-4912-B9EF-B40FFDBBB413}"/>
    <cellStyle name="Salida 5 4 6 2 2" xfId="12768" xr:uid="{883E58B2-4203-4572-8716-9399B4ED58BB}"/>
    <cellStyle name="Salida 5 4 6 2 2 2" xfId="27876" xr:uid="{6F47D288-56FF-41D8-88DE-725EC27D52FC}"/>
    <cellStyle name="Salida 5 4 6 2 3" xfId="14521" xr:uid="{C67F2903-8FB1-46B4-8391-1FC78E34325D}"/>
    <cellStyle name="Salida 5 4 6 2 3 2" xfId="29629" xr:uid="{1BD56F06-318C-4EA0-9FBB-BAD218BE21C0}"/>
    <cellStyle name="Salida 5 4 6 2 4" xfId="21565" xr:uid="{22669ABB-B1B5-4DF6-9857-092F4EAD3FB6}"/>
    <cellStyle name="Salida 5 4 6 3" xfId="10202" xr:uid="{C736AF15-BA5B-4F5E-B1B4-53F3294D816C}"/>
    <cellStyle name="Salida 5 4 6 3 2" xfId="25310" xr:uid="{F39F26DB-8087-42B2-AC3C-DE84126672D8}"/>
    <cellStyle name="Salida 5 4 6 4" xfId="7594" xr:uid="{8945DB88-94FA-47C7-A174-8BC02C2BE7D4}"/>
    <cellStyle name="Salida 5 4 6 4 2" xfId="22702" xr:uid="{79A9C572-ED75-419A-9D10-6CBC50519869}"/>
    <cellStyle name="Salida 5 4 6 5" xfId="18928" xr:uid="{A5C498D6-21C4-4272-BD3B-CD71D0C3C585}"/>
    <cellStyle name="Salida 5 4 7" xfId="4202" xr:uid="{A86E0E44-A37D-48F5-990F-9368AF066F20}"/>
    <cellStyle name="Salida 5 4 7 2" xfId="6839" xr:uid="{D933EBD3-36F8-4458-935A-D16172738AA8}"/>
    <cellStyle name="Salida 5 4 7 2 2" xfId="13150" xr:uid="{48886CEF-50AB-4DB9-B355-56C212FA7A8D}"/>
    <cellStyle name="Salida 5 4 7 2 2 2" xfId="28258" xr:uid="{15835C8D-4FDC-4CF3-B4A2-231BB8EE667D}"/>
    <cellStyle name="Salida 5 4 7 2 3" xfId="16819" xr:uid="{3B43B853-B638-4402-95DD-58D1879A5F30}"/>
    <cellStyle name="Salida 5 4 7 2 3 2" xfId="31927" xr:uid="{B3992044-A945-47C2-BB93-45DD0654A4A5}"/>
    <cellStyle name="Salida 5 4 7 2 4" xfId="21947" xr:uid="{FE52ACDE-83AD-4701-964F-0520E4E5043D}"/>
    <cellStyle name="Salida 5 4 7 3" xfId="10584" xr:uid="{C823714C-E224-46E8-ABBC-A0930E956C85}"/>
    <cellStyle name="Salida 5 4 7 3 2" xfId="25692" xr:uid="{D06BF45D-9AB5-4B3E-B670-3C99DA733E30}"/>
    <cellStyle name="Salida 5 4 7 4" xfId="16287" xr:uid="{8F91B7D6-717A-46B1-8638-497BCA487F8D}"/>
    <cellStyle name="Salida 5 4 7 4 2" xfId="31395" xr:uid="{40BDD33F-3BDD-4BF8-9A2D-E3B98F1F806A}"/>
    <cellStyle name="Salida 5 4 7 5" xfId="19310" xr:uid="{F13779F9-C1C0-43CB-9189-2465986D82A5}"/>
    <cellStyle name="Salida 5 4 8" xfId="4767" xr:uid="{2507316A-AFBD-44A1-9741-E53334B8F3C8}"/>
    <cellStyle name="Salida 5 4 8 2" xfId="11149" xr:uid="{42918980-BAA6-43E0-97E2-333C888B3AC5}"/>
    <cellStyle name="Salida 5 4 8 2 2" xfId="26257" xr:uid="{FF4D82C6-6F2A-4B52-8CA4-BA62C20EE736}"/>
    <cellStyle name="Salida 5 4 8 3" xfId="15092" xr:uid="{66A07444-0025-4ED7-96B9-64BFAE656929}"/>
    <cellStyle name="Salida 5 4 8 3 2" xfId="30200" xr:uid="{8BF7957D-A6EE-46EF-8211-050166B4361C}"/>
    <cellStyle name="Salida 5 4 8 4" xfId="19875" xr:uid="{5B848FC1-0E53-414E-81F2-22B60AB5785D}"/>
    <cellStyle name="Salida 5 4 9" xfId="8628" xr:uid="{84FF79BA-97D7-4086-9D6E-483F0CEF92DA}"/>
    <cellStyle name="Salida 5 4 9 2" xfId="23736" xr:uid="{C5F067D3-9FBB-48AA-AA4E-A4F65D97E7D6}"/>
    <cellStyle name="Salida 5 5" xfId="1993" xr:uid="{CBEC737E-DD4E-49D6-9CF5-917858BE24D8}"/>
    <cellStyle name="Salida 5 5 10" xfId="8114" xr:uid="{754A6611-949C-4E61-B270-D24237F0E608}"/>
    <cellStyle name="Salida 5 5 10 2" xfId="23222" xr:uid="{FB147C04-7766-4F52-9AC7-EB7B6C2BAE8C}"/>
    <cellStyle name="Salida 5 5 11" xfId="17218" xr:uid="{EAAA895F-0302-45BE-BC9E-589CA166B6DB}"/>
    <cellStyle name="Salida 5 5 2" xfId="2755" xr:uid="{D998399E-AE82-44E5-894D-825D9D6CBC71}"/>
    <cellStyle name="Salida 5 5 2 2" xfId="5392" xr:uid="{1CE8151D-AF7E-40BE-A678-7A2E77BE5A33}"/>
    <cellStyle name="Salida 5 5 2 2 2" xfId="11741" xr:uid="{97A2B1D2-F9FF-40FB-85EC-41D67FF59AD6}"/>
    <cellStyle name="Salida 5 5 2 2 2 2" xfId="26849" xr:uid="{6654FE83-AE16-4AD4-BD1F-4829345E33D3}"/>
    <cellStyle name="Salida 5 5 2 2 3" xfId="8167" xr:uid="{BA9A515B-7F7F-4C81-852C-9E72B083BF15}"/>
    <cellStyle name="Salida 5 5 2 2 3 2" xfId="23275" xr:uid="{A99FDD46-8863-4B93-9365-45B1E6515404}"/>
    <cellStyle name="Salida 5 5 2 2 4" xfId="20500" xr:uid="{50C9E7DB-51D4-40F0-9DDF-2D205247EF39}"/>
    <cellStyle name="Salida 5 5 2 3" xfId="7197" xr:uid="{3D499F5B-4EF9-4D28-ADC0-1810DBA56A22}"/>
    <cellStyle name="Salida 5 5 2 3 2" xfId="22305" xr:uid="{79ADA272-01C1-4107-AFD0-5D740DBBF1E0}"/>
    <cellStyle name="Salida 5 5 2 4" xfId="17863" xr:uid="{40BCB227-E009-4D2D-8C50-5BF789B416FD}"/>
    <cellStyle name="Salida 5 5 3" xfId="3058" xr:uid="{6E82BC5F-E7FB-4EEE-BCDE-9E8AC4CEADC7}"/>
    <cellStyle name="Salida 5 5 3 2" xfId="5695" xr:uid="{5905C389-A758-4093-A8AA-74B28EFE68A4}"/>
    <cellStyle name="Salida 5 5 3 2 2" xfId="12006" xr:uid="{8C0B00FB-B84E-42CE-8246-AB09B0054082}"/>
    <cellStyle name="Salida 5 5 3 2 2 2" xfId="27114" xr:uid="{63EDC487-B0C3-4C32-B58E-8F94AA244E01}"/>
    <cellStyle name="Salida 5 5 3 2 3" xfId="8155" xr:uid="{98B1869A-C895-4891-B128-CD7B254A3F79}"/>
    <cellStyle name="Salida 5 5 3 2 3 2" xfId="23263" xr:uid="{82CDBC9A-4420-4F10-8ADC-ECE0C1895B56}"/>
    <cellStyle name="Salida 5 5 3 2 4" xfId="20803" xr:uid="{EEA64248-44B4-4E36-9E50-291D5F972827}"/>
    <cellStyle name="Salida 5 5 3 3" xfId="9440" xr:uid="{F3A93034-06B7-4EC3-99E2-E72C3A7B8FAA}"/>
    <cellStyle name="Salida 5 5 3 3 2" xfId="24548" xr:uid="{9D4464EC-ABA7-4237-B609-82C7BDCBF939}"/>
    <cellStyle name="Salida 5 5 3 4" xfId="15701" xr:uid="{FB4AA104-0D2F-425D-9AE5-79D8A4C5D571}"/>
    <cellStyle name="Salida 5 5 3 4 2" xfId="30809" xr:uid="{9E4816E2-452E-4F6B-8BE6-3352FF3911C2}"/>
    <cellStyle name="Salida 5 5 3 5" xfId="18166" xr:uid="{C88B5A69-2E74-4FB8-8C6F-6A8D25A58A54}"/>
    <cellStyle name="Salida 5 5 4" xfId="3384" xr:uid="{45A6421B-24C7-46AD-966F-2C9135AD3E7C}"/>
    <cellStyle name="Salida 5 5 4 2" xfId="6021" xr:uid="{CFB9A8B8-FBFB-4BDA-89D5-ACBDFB7ED484}"/>
    <cellStyle name="Salida 5 5 4 2 2" xfId="12332" xr:uid="{46A89A2E-66CD-4456-AC6C-643A5E3268C8}"/>
    <cellStyle name="Salida 5 5 4 2 2 2" xfId="27440" xr:uid="{D8377C65-87F8-424C-A993-E6D51D9A7DF7}"/>
    <cellStyle name="Salida 5 5 4 2 3" xfId="16566" xr:uid="{023F8FC0-D2D0-4337-A4B8-A93FE8251EE2}"/>
    <cellStyle name="Salida 5 5 4 2 3 2" xfId="31674" xr:uid="{E22D1DA4-39A9-4AC4-905F-6650B0CDC1DE}"/>
    <cellStyle name="Salida 5 5 4 2 4" xfId="21129" xr:uid="{C2ADCC5A-BBFB-4D3A-82D5-9A97942C09F9}"/>
    <cellStyle name="Salida 5 5 4 3" xfId="9766" xr:uid="{F90BC826-AD46-4388-AC8A-09CEF06A3F53}"/>
    <cellStyle name="Salida 5 5 4 3 2" xfId="24874" xr:uid="{F62E045C-77F7-4974-821F-9943B4C7CF19}"/>
    <cellStyle name="Salida 5 5 4 4" xfId="15388" xr:uid="{AE1D80B1-4A0A-4FB3-93B9-A5BFC2E5F949}"/>
    <cellStyle name="Salida 5 5 4 4 2" xfId="30496" xr:uid="{31FF4183-2766-43D1-94DB-117742422BB7}"/>
    <cellStyle name="Salida 5 5 4 5" xfId="18492" xr:uid="{043E12C5-7648-4D33-9E11-7CF697130D6A}"/>
    <cellStyle name="Salida 5 5 5" xfId="3690" xr:uid="{EB72CBC3-BCD2-47F5-9F7C-C114F1DBFF94}"/>
    <cellStyle name="Salida 5 5 5 2" xfId="6327" xr:uid="{0160F521-8BA6-477C-AB4F-AF4F5F349A35}"/>
    <cellStyle name="Salida 5 5 5 2 2" xfId="12638" xr:uid="{3680DB14-F778-4E71-A185-1850EF70F6DA}"/>
    <cellStyle name="Salida 5 5 5 2 2 2" xfId="27746" xr:uid="{8C077B1F-BE79-491A-B792-BFE415AA28BF}"/>
    <cellStyle name="Salida 5 5 5 2 3" xfId="15389" xr:uid="{1A325832-5736-48B3-99AC-21F3627D237F}"/>
    <cellStyle name="Salida 5 5 5 2 3 2" xfId="30497" xr:uid="{A0E26206-9649-4052-A3B2-7514E382D661}"/>
    <cellStyle name="Salida 5 5 5 2 4" xfId="21435" xr:uid="{D3D6CA5F-0975-4435-8042-459822A485D4}"/>
    <cellStyle name="Salida 5 5 5 3" xfId="10072" xr:uid="{65286B76-270F-4A41-BC67-D28EEF246F3F}"/>
    <cellStyle name="Salida 5 5 5 3 2" xfId="25180" xr:uid="{1C3CFA93-E5A8-40F9-810D-80EAE0DC4D42}"/>
    <cellStyle name="Salida 5 5 5 4" xfId="7754" xr:uid="{0C10EB00-C02C-4AC9-A935-67A887E6F31F}"/>
    <cellStyle name="Salida 5 5 5 4 2" xfId="22862" xr:uid="{090D8F52-57FD-42F3-AD12-4182C39F78F9}"/>
    <cellStyle name="Salida 5 5 5 5" xfId="18798" xr:uid="{A34663B5-562A-4A43-B86D-1D3EDBF1FF25}"/>
    <cellStyle name="Salida 5 5 6" xfId="4065" xr:uid="{9960309D-3C0F-4050-9387-0FFE9330A2D8}"/>
    <cellStyle name="Salida 5 5 6 2" xfId="6702" xr:uid="{98B02908-B14C-40E0-BEBF-C168C27C4BED}"/>
    <cellStyle name="Salida 5 5 6 2 2" xfId="13013" xr:uid="{1C06DBF6-2253-4137-B233-3607418E132F}"/>
    <cellStyle name="Salida 5 5 6 2 2 2" xfId="28121" xr:uid="{CE956904-8482-4D99-91E8-281155869010}"/>
    <cellStyle name="Salida 5 5 6 2 3" xfId="16689" xr:uid="{8B9DE980-17A1-4670-9DE0-1500110732C7}"/>
    <cellStyle name="Salida 5 5 6 2 3 2" xfId="31797" xr:uid="{425CD4BF-D3AF-4AA9-B0DE-31E2806D5394}"/>
    <cellStyle name="Salida 5 5 6 2 4" xfId="21810" xr:uid="{F0E1DE15-7E34-4D5F-AECF-28FA4E1AB0E5}"/>
    <cellStyle name="Salida 5 5 6 3" xfId="10447" xr:uid="{87BF8170-FAB2-4F6F-889C-7DC7CDB16AB2}"/>
    <cellStyle name="Salida 5 5 6 3 2" xfId="25555" xr:uid="{642F1B91-1633-422D-AB2E-E8AE9B0D06C9}"/>
    <cellStyle name="Salida 5 5 6 4" xfId="9265" xr:uid="{EDD6C554-843E-407B-ADE0-76EF3910E547}"/>
    <cellStyle name="Salida 5 5 6 4 2" xfId="24373" xr:uid="{15DDBF94-56C9-4A6C-8BA0-AB3F43DF9B4E}"/>
    <cellStyle name="Salida 5 5 6 5" xfId="19173" xr:uid="{47BA5DDF-B647-4F08-B95A-061F91AD6729}"/>
    <cellStyle name="Salida 5 5 7" xfId="4630" xr:uid="{A8477CF7-7CDC-40B5-879E-E4DA256FDAC5}"/>
    <cellStyle name="Salida 5 5 7 2" xfId="11012" xr:uid="{C9F07D0D-3962-4594-B19B-C864EE6F0120}"/>
    <cellStyle name="Salida 5 5 7 2 2" xfId="26120" xr:uid="{476918E3-AE2E-4D7E-A039-4CE4110091AD}"/>
    <cellStyle name="Salida 5 5 7 3" xfId="13441" xr:uid="{6BBE2BC6-37F2-4C45-8C32-5B5FF8D3C3FB}"/>
    <cellStyle name="Salida 5 5 7 3 2" xfId="28549" xr:uid="{4AE4069D-B0C5-4FA5-910F-636391950687}"/>
    <cellStyle name="Salida 5 5 7 4" xfId="19738" xr:uid="{6FE23528-20CB-4A0A-8928-373D26CB3B0C}"/>
    <cellStyle name="Salida 5 5 8" xfId="8491" xr:uid="{E7888A59-FB95-4B3A-A143-C8192F436ACB}"/>
    <cellStyle name="Salida 5 5 8 2" xfId="23599" xr:uid="{DA437191-011D-4D5E-AAC0-E5533A3FFA7D}"/>
    <cellStyle name="Salida 5 5 9" xfId="14149" xr:uid="{CED3DE66-A381-46B0-83B7-F2698E6A8243}"/>
    <cellStyle name="Salida 5 5 9 2" xfId="29257" xr:uid="{37DFFC8E-9E05-4EB2-A997-301490FEFB47}"/>
    <cellStyle name="Salida 6" xfId="1515" xr:uid="{00000000-0005-0000-0000-0000EF050000}"/>
    <cellStyle name="Salida 6 2" xfId="1941" xr:uid="{F6C134A5-ADF7-46A3-A835-9B1D212BE824}"/>
    <cellStyle name="Salida 6 2 10" xfId="8442" xr:uid="{4A45AC05-7424-4267-964E-57DB0A4BB637}"/>
    <cellStyle name="Salida 6 2 10 2" xfId="23550" xr:uid="{BF2A2A8A-5E65-49E8-834D-545DBE274CB9}"/>
    <cellStyle name="Salida 6 2 11" xfId="14272" xr:uid="{D0744DA9-BC53-491A-9812-4937519ED3C9}"/>
    <cellStyle name="Salida 6 2 11 2" xfId="29380" xr:uid="{CD4F2491-9223-4285-B72B-BAF2DF3C2389}"/>
    <cellStyle name="Salida 6 2 12" xfId="15005" xr:uid="{34B9F336-AB88-4E3B-97C2-7756DC424F36}"/>
    <cellStyle name="Salida 6 2 12 2" xfId="30113" xr:uid="{9FFFDE1B-D70D-49D2-B8EE-817F02BC2B36}"/>
    <cellStyle name="Salida 6 2 13" xfId="17166" xr:uid="{4710D116-A773-42EE-8F7E-46C06EFDAA48}"/>
    <cellStyle name="Salida 6 2 2" xfId="2501" xr:uid="{D477D3CA-1419-473D-ADFF-B7E73AB8C525}"/>
    <cellStyle name="Salida 6 2 2 2" xfId="5138" xr:uid="{12F811D3-7FC5-42C7-8711-95203B475E2C}"/>
    <cellStyle name="Salida 6 2 2 2 2" xfId="11502" xr:uid="{40DC5BA4-660B-4A33-BA36-92E9812D59F7}"/>
    <cellStyle name="Salida 6 2 2 2 2 2" xfId="26610" xr:uid="{BF64FD4F-F943-401D-A6CD-A590EC595C4B}"/>
    <cellStyle name="Salida 6 2 2 2 3" xfId="15498" xr:uid="{BFCD5FD8-24C8-4700-98DF-5D6D0149B3DF}"/>
    <cellStyle name="Salida 6 2 2 2 3 2" xfId="30606" xr:uid="{7F8D3943-1A9B-4230-85E7-3B17A967AB51}"/>
    <cellStyle name="Salida 6 2 2 2 4" xfId="20246" xr:uid="{B416A5AE-044A-48B1-971D-3D0AC2CAE08B}"/>
    <cellStyle name="Salida 6 2 2 3" xfId="8968" xr:uid="{11D340FA-5EDE-4311-AA9C-4CE51DD443D2}"/>
    <cellStyle name="Salida 6 2 2 3 2" xfId="24076" xr:uid="{A5C7DFC3-6326-41E9-9642-FC0D773DCC62}"/>
    <cellStyle name="Salida 6 2 3" xfId="2717" xr:uid="{D456111A-D80A-48CB-BD48-BD7CA1877202}"/>
    <cellStyle name="Salida 6 2 3 2" xfId="5354" xr:uid="{C1C18F38-CE5A-4A4B-B549-DD30249458AA}"/>
    <cellStyle name="Salida 6 2 3 2 2" xfId="11703" xr:uid="{81BEDE1E-727A-4D00-B0A8-D25E29A3A7B4}"/>
    <cellStyle name="Salida 6 2 3 2 2 2" xfId="26811" xr:uid="{501B3D29-4A8C-4AB9-8B38-15340C24B909}"/>
    <cellStyle name="Salida 6 2 3 2 3" xfId="15027" xr:uid="{BF960D02-156D-409C-925C-083B517D4617}"/>
    <cellStyle name="Salida 6 2 3 2 3 2" xfId="30135" xr:uid="{2638B43F-5E9A-4903-85DB-55440833D562}"/>
    <cellStyle name="Salida 6 2 3 2 4" xfId="20462" xr:uid="{CD8052F0-13A8-4C2E-9DC6-63F47808C20D}"/>
    <cellStyle name="Salida 6 2 3 3" xfId="14934" xr:uid="{2ADD299C-9482-4496-9ADE-B19385FDEE22}"/>
    <cellStyle name="Salida 6 2 3 3 2" xfId="30042" xr:uid="{3B3D2340-461F-4FD4-B71B-655F8E82F5E0}"/>
    <cellStyle name="Salida 6 2 3 4" xfId="17825" xr:uid="{A431F84F-B57B-4319-BDC1-8DCAAF02AC47}"/>
    <cellStyle name="Salida 6 2 4" xfId="3020" xr:uid="{4DBB731A-11BA-4820-B420-5B638FB0CFC0}"/>
    <cellStyle name="Salida 6 2 4 2" xfId="5657" xr:uid="{84965847-99F3-4492-BAD8-07610429291E}"/>
    <cellStyle name="Salida 6 2 4 2 2" xfId="11968" xr:uid="{3DFF62CF-B42D-4753-853D-EF6E89D88378}"/>
    <cellStyle name="Salida 6 2 4 2 2 2" xfId="27076" xr:uid="{924FC7ED-04B7-43B1-81C6-9A60AF1FF2BA}"/>
    <cellStyle name="Salida 6 2 4 2 3" xfId="13864" xr:uid="{A40A6344-2F93-4E14-AE78-66FF85939625}"/>
    <cellStyle name="Salida 6 2 4 2 3 2" xfId="28972" xr:uid="{65F1AE1C-8220-44C3-B836-4A645713FDE9}"/>
    <cellStyle name="Salida 6 2 4 2 4" xfId="20765" xr:uid="{2BCB242A-34D6-4A2D-8B75-7AC0E764135C}"/>
    <cellStyle name="Salida 6 2 4 3" xfId="9402" xr:uid="{3F6B1965-3F6D-4EFF-8440-2C03CBB9F412}"/>
    <cellStyle name="Salida 6 2 4 3 2" xfId="24510" xr:uid="{A0086B40-F54F-4D95-A648-90E00A2614FE}"/>
    <cellStyle name="Salida 6 2 4 4" xfId="13525" xr:uid="{E803D0C5-CAB4-48DE-92E2-6009A5CBD01F}"/>
    <cellStyle name="Salida 6 2 4 4 2" xfId="28633" xr:uid="{E226FAB5-4C29-422D-8CE1-37791EAF4F4C}"/>
    <cellStyle name="Salida 6 2 4 5" xfId="18128" xr:uid="{D45F7FCC-D0DA-487B-864C-5B21184C70D5}"/>
    <cellStyle name="Salida 6 2 5" xfId="3346" xr:uid="{05BB4BFB-956F-4203-A703-0AFFD1AEADA8}"/>
    <cellStyle name="Salida 6 2 5 2" xfId="5983" xr:uid="{C622397B-2C60-4DDB-8A85-1069651538CB}"/>
    <cellStyle name="Salida 6 2 5 2 2" xfId="12294" xr:uid="{AADDB5BC-C35E-4E9A-850D-DA8726701BC5}"/>
    <cellStyle name="Salida 6 2 5 2 2 2" xfId="27402" xr:uid="{5251E806-6534-4AE0-931E-316731950815}"/>
    <cellStyle name="Salida 6 2 5 2 3" xfId="13504" xr:uid="{724A76ED-1E01-4965-ABB1-2D820255A654}"/>
    <cellStyle name="Salida 6 2 5 2 3 2" xfId="28612" xr:uid="{BB0ED91F-2787-49D1-B48F-E2A3447C5A50}"/>
    <cellStyle name="Salida 6 2 5 2 4" xfId="21091" xr:uid="{78B114BE-C182-4356-BD2A-6D264098396F}"/>
    <cellStyle name="Salida 6 2 5 3" xfId="9728" xr:uid="{6D5ED181-D188-4297-96A7-26184A750D78}"/>
    <cellStyle name="Salida 6 2 5 3 2" xfId="24836" xr:uid="{7FE19664-DC69-45D9-9251-23F7A73CFEF2}"/>
    <cellStyle name="Salida 6 2 5 4" xfId="14319" xr:uid="{5B4E240F-8498-413B-BD97-95DD468CC8D1}"/>
    <cellStyle name="Salida 6 2 5 4 2" xfId="29427" xr:uid="{EB37E107-29BD-48BB-BDD8-6E3B2D6552B9}"/>
    <cellStyle name="Salida 6 2 5 5" xfId="18454" xr:uid="{85E3EE2A-610C-4550-86FD-909E8C3EEB32}"/>
    <cellStyle name="Salida 6 2 6" xfId="3652" xr:uid="{F1C0E2E6-DCD1-415B-93DE-B2D44761DB89}"/>
    <cellStyle name="Salida 6 2 6 2" xfId="6289" xr:uid="{34679710-F8A4-4A84-9381-74BA498E8F53}"/>
    <cellStyle name="Salida 6 2 6 2 2" xfId="12600" xr:uid="{B06A4A99-E198-449C-B088-96954A59510E}"/>
    <cellStyle name="Salida 6 2 6 2 2 2" xfId="27708" xr:uid="{A0650EC9-A538-4430-AC1A-0C4F658565D9}"/>
    <cellStyle name="Salida 6 2 6 2 3" xfId="15915" xr:uid="{88F49E11-8AEF-40CB-8C1A-905F91C4726C}"/>
    <cellStyle name="Salida 6 2 6 2 3 2" xfId="31023" xr:uid="{0B3704DD-98C3-4391-BE18-3AC6A96B9D23}"/>
    <cellStyle name="Salida 6 2 6 2 4" xfId="21397" xr:uid="{5D53A48B-E0A3-4298-9E27-F9474318CD29}"/>
    <cellStyle name="Salida 6 2 6 3" xfId="10034" xr:uid="{1BC4D3FD-D701-4856-9963-A0ADE9E63721}"/>
    <cellStyle name="Salida 6 2 6 3 2" xfId="25142" xr:uid="{AF5FCFA9-143B-40EA-B769-A73A0F9F472C}"/>
    <cellStyle name="Salida 6 2 6 4" xfId="13536" xr:uid="{1E12D80D-5F38-4B78-9835-B6F190C2C42A}"/>
    <cellStyle name="Salida 6 2 6 4 2" xfId="28644" xr:uid="{09AED37C-FF0C-4F84-AEB8-A03ABAF6998C}"/>
    <cellStyle name="Salida 6 2 6 5" xfId="18760" xr:uid="{072B26FE-0810-4983-BEB4-FB8C2AA3B261}"/>
    <cellStyle name="Salida 6 2 7" xfId="4013" xr:uid="{79AC192A-128A-4E66-BBD2-CA65347C8D1F}"/>
    <cellStyle name="Salida 6 2 7 2" xfId="6650" xr:uid="{3F9ECCF9-0B22-4B26-8F5C-A9A70DDCB947}"/>
    <cellStyle name="Salida 6 2 7 2 2" xfId="12961" xr:uid="{F592F9B1-272F-460A-A16C-E3169C90F688}"/>
    <cellStyle name="Salida 6 2 7 2 2 2" xfId="28069" xr:uid="{0EF50C4D-B25B-4B71-ACCE-6481D565EFB5}"/>
    <cellStyle name="Salida 6 2 7 2 3" xfId="16651" xr:uid="{C6DC1440-FF9D-4FE2-A011-2B9DC9371C4F}"/>
    <cellStyle name="Salida 6 2 7 2 3 2" xfId="31759" xr:uid="{EF331D51-9B27-4FCE-AA2D-E70D4B213FB1}"/>
    <cellStyle name="Salida 6 2 7 2 4" xfId="21758" xr:uid="{2FCFC46A-14C4-4D1F-94FD-621003E738B7}"/>
    <cellStyle name="Salida 6 2 7 3" xfId="10395" xr:uid="{180C6700-CD32-4759-93B4-43DE85156DD6}"/>
    <cellStyle name="Salida 6 2 7 3 2" xfId="25503" xr:uid="{F5A0AFF4-ED58-4326-8EA9-0C10DEA8467B}"/>
    <cellStyle name="Salida 6 2 7 4" xfId="14745" xr:uid="{A81A5DE5-73A7-4B1B-925B-6295646C54E7}"/>
    <cellStyle name="Salida 6 2 7 4 2" xfId="29853" xr:uid="{8943C7C1-4469-44EF-8FF1-5A57F788D5CD}"/>
    <cellStyle name="Salida 6 2 7 5" xfId="19121" xr:uid="{598B8D6F-FD19-4DDC-82E2-10E667F250BB}"/>
    <cellStyle name="Salida 6 2 8" xfId="4326" xr:uid="{36E7ED44-80F3-459A-AAD4-9654B8BFDF81}"/>
    <cellStyle name="Salida 6 2 8 2" xfId="6963" xr:uid="{9D2CABE9-900D-4001-A419-21F71C3EE098}"/>
    <cellStyle name="Salida 6 2 8 2 2" xfId="13274" xr:uid="{E83AC42D-B595-45C3-AFC3-A5EF038740D8}"/>
    <cellStyle name="Salida 6 2 8 2 2 2" xfId="28382" xr:uid="{044705C6-B67F-404C-9F22-255F80201919}"/>
    <cellStyle name="Salida 6 2 8 2 3" xfId="16938" xr:uid="{73009CE6-ADEF-48D6-B760-3DF012F1B8C9}"/>
    <cellStyle name="Salida 6 2 8 2 3 2" xfId="32046" xr:uid="{5C954A54-6486-4D1B-A77F-381038F231D6}"/>
    <cellStyle name="Salida 6 2 8 2 4" xfId="22071" xr:uid="{27AF3E93-6D29-4018-B472-8A3CA8AA0995}"/>
    <cellStyle name="Salida 6 2 8 3" xfId="10708" xr:uid="{F25E694B-7921-4457-BB5B-3757814A981F}"/>
    <cellStyle name="Salida 6 2 8 3 2" xfId="25816" xr:uid="{C610A333-1C32-4DAC-A108-44BE18EA2F5D}"/>
    <cellStyle name="Salida 6 2 8 4" xfId="15172" xr:uid="{FCB3862E-EBFD-4BB6-850F-F9E1A29FA526}"/>
    <cellStyle name="Salida 6 2 8 4 2" xfId="30280" xr:uid="{265D8228-AA49-40CE-A131-135D0442FE67}"/>
    <cellStyle name="Salida 6 2 8 5" xfId="19434" xr:uid="{00C88128-6F22-4DF6-B034-63457E6BA68A}"/>
    <cellStyle name="Salida 6 2 9" xfId="4578" xr:uid="{6952D24C-DC22-4C0E-A063-EF8CDDAB0F15}"/>
    <cellStyle name="Salida 6 2 9 2" xfId="10960" xr:uid="{F50ED39F-3415-4CE0-8DB8-9D556D280AB8}"/>
    <cellStyle name="Salida 6 2 9 2 2" xfId="26068" xr:uid="{E130A230-D72C-4C0F-A55C-03C60F2E73ED}"/>
    <cellStyle name="Salida 6 2 9 3" xfId="14544" xr:uid="{E190FFC7-4FF6-48B8-8568-B3FD44449C0A}"/>
    <cellStyle name="Salida 6 2 9 3 2" xfId="29652" xr:uid="{FB204AF0-A347-4A33-AC43-8095DC858782}"/>
    <cellStyle name="Salida 6 2 9 4" xfId="19686" xr:uid="{3DC5C2B1-2559-4781-A6E7-38374428FF98}"/>
    <cellStyle name="Salida 6 3" xfId="1792" xr:uid="{5C36C143-F220-4C0C-BC92-5C5DC6CB1D9D}"/>
    <cellStyle name="Salida 6 3 10" xfId="8269" xr:uid="{F12B925B-DA7C-4158-BAD8-D81D25AEB0D7}"/>
    <cellStyle name="Salida 6 3 10 2" xfId="23377" xr:uid="{697DE418-E644-45BA-A094-8F8F6F83F390}"/>
    <cellStyle name="Salida 6 3 11" xfId="7741" xr:uid="{0C4C2B82-0795-4718-95BA-B9A23F6998EC}"/>
    <cellStyle name="Salida 6 3 11 2" xfId="22849" xr:uid="{B358363B-B2C2-4B77-A588-642FDE7026B3}"/>
    <cellStyle name="Salida 6 3 12" xfId="7703" xr:uid="{873000F3-197F-416E-B20C-1744642779F1}"/>
    <cellStyle name="Salida 6 3 12 2" xfId="22811" xr:uid="{B16AB2DA-19BA-4B3A-B68A-1C96FDF78380}"/>
    <cellStyle name="Salida 6 3 13" xfId="17017" xr:uid="{B6D6AD5C-9933-44CA-BC9C-D6E9A9379932}"/>
    <cellStyle name="Salida 6 3 2" xfId="2352" xr:uid="{26C9BE51-28E6-45CC-B9B3-D761BC61CB13}"/>
    <cellStyle name="Salida 6 3 2 2" xfId="4989" xr:uid="{067CC621-B984-4C3D-B88A-1A69471B8F53}"/>
    <cellStyle name="Salida 6 3 2 2 2" xfId="11353" xr:uid="{4973AD45-3B57-4A74-9287-2AAE0D7BF5D6}"/>
    <cellStyle name="Salida 6 3 2 2 2 2" xfId="26461" xr:uid="{056C2792-A906-4750-8778-90E8B5C75A76}"/>
    <cellStyle name="Salida 6 3 2 2 3" xfId="9279" xr:uid="{4834BF36-C2E3-4D0D-87D5-258B45851332}"/>
    <cellStyle name="Salida 6 3 2 2 3 2" xfId="24387" xr:uid="{6983A6A9-1EAE-45BA-AC32-F2D10244F33F}"/>
    <cellStyle name="Salida 6 3 2 2 4" xfId="20097" xr:uid="{C8490F4B-D69F-4FDA-85B7-2099AD029FB6}"/>
    <cellStyle name="Salida 6 3 2 3" xfId="8819" xr:uid="{156365DF-66D2-49CA-B9FF-AB3B0D05AB68}"/>
    <cellStyle name="Salida 6 3 2 3 2" xfId="23927" xr:uid="{6D40771E-61EB-493C-AD30-9991846098F7}"/>
    <cellStyle name="Salida 6 3 3" xfId="2267" xr:uid="{992F501A-46F8-4342-B0DE-5D292FE6547A}"/>
    <cellStyle name="Salida 6 3 3 2" xfId="4904" xr:uid="{3900836A-0B38-4418-BC74-7CDB23CFD3A1}"/>
    <cellStyle name="Salida 6 3 3 2 2" xfId="11268" xr:uid="{C90CAD3F-6165-4915-89B5-CCB6BB85B1F5}"/>
    <cellStyle name="Salida 6 3 3 2 2 2" xfId="26376" xr:uid="{556AEC8F-603E-4B4D-ABB1-544337B0498C}"/>
    <cellStyle name="Salida 6 3 3 2 3" xfId="11215" xr:uid="{D1C207F6-1ED6-41CC-916D-DAAC954282A6}"/>
    <cellStyle name="Salida 6 3 3 2 3 2" xfId="26323" xr:uid="{C1C35D34-E659-4FD2-A2F3-901BD68FAA29}"/>
    <cellStyle name="Salida 6 3 3 2 4" xfId="20012" xr:uid="{DDE5BD7B-DF3F-42A0-8FA4-35536D0201F7}"/>
    <cellStyle name="Salida 6 3 3 3" xfId="13854" xr:uid="{FC89454C-937A-4FEF-8CCB-25B3C4EF3BFD}"/>
    <cellStyle name="Salida 6 3 3 3 2" xfId="28962" xr:uid="{E6B4C521-E553-424F-A4DA-126DA3FB8BB0}"/>
    <cellStyle name="Salida 6 3 3 4" xfId="17492" xr:uid="{F488146F-C3A2-4884-8030-77085EE47C23}"/>
    <cellStyle name="Salida 6 3 4" xfId="2329" xr:uid="{C04959D5-9CE3-4F55-9817-99BE2B6A9074}"/>
    <cellStyle name="Salida 6 3 4 2" xfId="4966" xr:uid="{9071B7AB-C7A7-4376-A5E2-4C13C5D4F1D7}"/>
    <cellStyle name="Salida 6 3 4 2 2" xfId="11330" xr:uid="{0522C6AA-142D-4111-BFB5-7FD36F0B7914}"/>
    <cellStyle name="Salida 6 3 4 2 2 2" xfId="26438" xr:uid="{26C8BA0F-3ED9-45DF-AA41-2BDFCB1243F4}"/>
    <cellStyle name="Salida 6 3 4 2 3" xfId="8086" xr:uid="{A55A46DA-BE1B-4ADB-BE0E-474263F8774B}"/>
    <cellStyle name="Salida 6 3 4 2 3 2" xfId="23194" xr:uid="{92A26DED-CF25-4025-86D5-3E0AC6C218E6}"/>
    <cellStyle name="Salida 6 3 4 2 4" xfId="20074" xr:uid="{D8AC33B6-112B-4DF7-8FCA-89FDBEFE1643}"/>
    <cellStyle name="Salida 6 3 4 3" xfId="8796" xr:uid="{7A408515-D9EB-457D-9818-8FC4BD1E8522}"/>
    <cellStyle name="Salida 6 3 4 3 2" xfId="23904" xr:uid="{78254F3E-0AB4-41FF-A6EE-9F7FA65B749D}"/>
    <cellStyle name="Salida 6 3 4 4" xfId="13415" xr:uid="{25B66A35-8D5D-4040-85EB-38EB34D8F05F}"/>
    <cellStyle name="Salida 6 3 4 4 2" xfId="28523" xr:uid="{D86F6049-8FD0-456C-93FB-B1F22D051D42}"/>
    <cellStyle name="Salida 6 3 4 5" xfId="17554" xr:uid="{BF919563-7BEC-45F4-ACAE-081FCE7C6CB9}"/>
    <cellStyle name="Salida 6 3 5" xfId="2281" xr:uid="{5696A366-2C30-4253-8CAA-156A22C9D018}"/>
    <cellStyle name="Salida 6 3 5 2" xfId="4918" xr:uid="{75800F9A-F234-4F22-A2E7-10C239B9E6A3}"/>
    <cellStyle name="Salida 6 3 5 2 2" xfId="11282" xr:uid="{32D27731-A10E-47FE-9231-02185E584F79}"/>
    <cellStyle name="Salida 6 3 5 2 2 2" xfId="26390" xr:uid="{59ACA332-1C66-4D21-887A-A675A229914B}"/>
    <cellStyle name="Salida 6 3 5 2 3" xfId="7733" xr:uid="{480BF526-F98C-4C3C-9105-22EF3C7F8167}"/>
    <cellStyle name="Salida 6 3 5 2 3 2" xfId="22841" xr:uid="{8941D749-6C31-4EB3-9294-EED4BD4A37EF}"/>
    <cellStyle name="Salida 6 3 5 2 4" xfId="20026" xr:uid="{DE021516-7C3C-4AEC-A4E5-22885674A33F}"/>
    <cellStyle name="Salida 6 3 5 3" xfId="8748" xr:uid="{049CF1E5-A157-4592-9EC0-CC6B6B5727ED}"/>
    <cellStyle name="Salida 6 3 5 3 2" xfId="23856" xr:uid="{71D2AF4B-DC95-4A29-A5E3-044D514AD98B}"/>
    <cellStyle name="Salida 6 3 5 4" xfId="7905" xr:uid="{F22AA179-B4BB-43F0-B43F-EE3A4EE87CE5}"/>
    <cellStyle name="Salida 6 3 5 4 2" xfId="23013" xr:uid="{DA13C367-681A-4ECE-8214-D9DEC45210B2}"/>
    <cellStyle name="Salida 6 3 5 5" xfId="17506" xr:uid="{7F5E8CB5-082B-4820-B359-D74D04F7C9E5}"/>
    <cellStyle name="Salida 6 3 6" xfId="2295" xr:uid="{8D38B43B-3209-403F-9AFA-DADE4E245CB8}"/>
    <cellStyle name="Salida 6 3 6 2" xfId="4932" xr:uid="{3A28D03E-38F7-466F-86C3-54E16DA0E5A8}"/>
    <cellStyle name="Salida 6 3 6 2 2" xfId="11296" xr:uid="{9581E724-B486-4C7F-AF64-3E574065B017}"/>
    <cellStyle name="Salida 6 3 6 2 2 2" xfId="26404" xr:uid="{E640D54C-CD39-4D1A-AEEF-F04E01311A7C}"/>
    <cellStyle name="Salida 6 3 6 2 3" xfId="8032" xr:uid="{CB6A28C2-0F30-4169-B8A1-1D7A80FD10B7}"/>
    <cellStyle name="Salida 6 3 6 2 3 2" xfId="23140" xr:uid="{94C70EE9-6E29-4701-83EE-0A162E80E1F9}"/>
    <cellStyle name="Salida 6 3 6 2 4" xfId="20040" xr:uid="{A5592933-31A0-45D3-A531-8A071CAC99F3}"/>
    <cellStyle name="Salida 6 3 6 3" xfId="8762" xr:uid="{325219C6-F547-49E1-98CB-6BA21E48D97B}"/>
    <cellStyle name="Salida 6 3 6 3 2" xfId="23870" xr:uid="{656692C9-DC77-4BD1-BD98-5B6FB6E1124D}"/>
    <cellStyle name="Salida 6 3 6 4" xfId="13577" xr:uid="{BE785EFC-0741-4FB3-9A10-27436018ACFD}"/>
    <cellStyle name="Salida 6 3 6 4 2" xfId="28685" xr:uid="{254E7B19-7BEE-4CBC-9E4E-720C1CEABF7F}"/>
    <cellStyle name="Salida 6 3 6 5" xfId="17520" xr:uid="{0B5EC445-EE62-4D51-AB55-EB69BF484434}"/>
    <cellStyle name="Salida 6 3 7" xfId="3864" xr:uid="{41C58E5A-370F-430B-8A10-E6CFC1B6754B}"/>
    <cellStyle name="Salida 6 3 7 2" xfId="6501" xr:uid="{9864122C-EA81-4A51-84D3-7BC6A60CDF98}"/>
    <cellStyle name="Salida 6 3 7 2 2" xfId="12812" xr:uid="{A3F04953-6CFB-4405-9DB6-84FA832E9B33}"/>
    <cellStyle name="Salida 6 3 7 2 2 2" xfId="27920" xr:uid="{37EABAC5-0DF3-4684-933A-18E6D9718960}"/>
    <cellStyle name="Salida 6 3 7 2 3" xfId="13734" xr:uid="{D79D228D-8EB4-494C-8376-E748BEF5E103}"/>
    <cellStyle name="Salida 6 3 7 2 3 2" xfId="28842" xr:uid="{9A4511D0-416F-4F9B-BFDF-D98D8F61E2AD}"/>
    <cellStyle name="Salida 6 3 7 2 4" xfId="21609" xr:uid="{7FE1D038-938E-40F1-B129-1C6442FA53A2}"/>
    <cellStyle name="Salida 6 3 7 3" xfId="10246" xr:uid="{AE10A888-84D0-400C-9215-072577987DFA}"/>
    <cellStyle name="Salida 6 3 7 3 2" xfId="25354" xr:uid="{473DEA74-A1FE-44EA-9234-BA84D24AFF7F}"/>
    <cellStyle name="Salida 6 3 7 4" xfId="8292" xr:uid="{1C41718D-7278-4B30-BBC3-0F8325C07D09}"/>
    <cellStyle name="Salida 6 3 7 4 2" xfId="23400" xr:uid="{A896E128-A523-407F-8774-B18F4B929300}"/>
    <cellStyle name="Salida 6 3 7 5" xfId="18972" xr:uid="{A89D55C5-7D31-4EB8-9031-3493687315B4}"/>
    <cellStyle name="Salida 6 3 8" xfId="4246" xr:uid="{5F6952B9-5339-4EA9-B179-30D16C99C588}"/>
    <cellStyle name="Salida 6 3 8 2" xfId="6883" xr:uid="{9A8F7B1B-0DCF-4BDC-AA5E-0A68F8AA4014}"/>
    <cellStyle name="Salida 6 3 8 2 2" xfId="13194" xr:uid="{BA6103AD-DD7F-4AE1-97D7-7B8A4D702BF9}"/>
    <cellStyle name="Salida 6 3 8 2 2 2" xfId="28302" xr:uid="{A8D65EA7-CBC3-4B07-9A1A-33289276DAE0}"/>
    <cellStyle name="Salida 6 3 8 2 3" xfId="16858" xr:uid="{84C40BBF-2AB9-42FF-A834-2D000A4FD7EB}"/>
    <cellStyle name="Salida 6 3 8 2 3 2" xfId="31966" xr:uid="{52F2D752-D89B-473B-A958-7E4DF73089EE}"/>
    <cellStyle name="Salida 6 3 8 2 4" xfId="21991" xr:uid="{8AFB9C47-E6DC-4974-87E3-D8A38653A8D5}"/>
    <cellStyle name="Salida 6 3 8 3" xfId="10628" xr:uid="{829BABE1-FD94-47BE-B9F3-591A4B685A50}"/>
    <cellStyle name="Salida 6 3 8 3 2" xfId="25736" xr:uid="{5247E2A3-8CFD-4DAB-A720-482C5C4ADEA0}"/>
    <cellStyle name="Salida 6 3 8 4" xfId="13634" xr:uid="{17CEC33F-944A-45AF-AECC-B8C939DA4860}"/>
    <cellStyle name="Salida 6 3 8 4 2" xfId="28742" xr:uid="{4CE7AD17-58B6-45B7-9AF1-A6ED05E9361A}"/>
    <cellStyle name="Salida 6 3 8 5" xfId="19354" xr:uid="{C03433E9-E4D2-4EF5-BD49-3701208676A8}"/>
    <cellStyle name="Salida 6 3 9" xfId="4429" xr:uid="{77D9E509-6D54-40CE-A90A-D5F77247D9A1}"/>
    <cellStyle name="Salida 6 3 9 2" xfId="10811" xr:uid="{A87599E0-C278-4DBB-86FB-578A2874859A}"/>
    <cellStyle name="Salida 6 3 9 2 2" xfId="25919" xr:uid="{6CD545D1-3E5C-4048-9ED3-71B891F37300}"/>
    <cellStyle name="Salida 6 3 9 3" xfId="13969" xr:uid="{7BFAE661-7DD9-4DA0-B714-DD7D75D7387B}"/>
    <cellStyle name="Salida 6 3 9 3 2" xfId="29077" xr:uid="{31612568-E342-4F7C-9A49-F2CAD519F3CA}"/>
    <cellStyle name="Salida 6 3 9 4" xfId="19537" xr:uid="{29675DC7-D747-4C3B-A847-734BBAF78399}"/>
    <cellStyle name="Salida 6 4" xfId="2132" xr:uid="{8BC96DAA-C87B-4115-8956-DD919A5103A0}"/>
    <cellStyle name="Salida 6 4 10" xfId="7823" xr:uid="{FB6F3B5B-B714-44B8-8956-E9C7022FECF2}"/>
    <cellStyle name="Salida 6 4 10 2" xfId="22931" xr:uid="{B199FDFB-546B-4D9A-ACF7-BDE64FCB33C7}"/>
    <cellStyle name="Salida 6 4 11" xfId="8211" xr:uid="{A29DBA64-5709-4D40-9984-FBB2322ECBC8}"/>
    <cellStyle name="Salida 6 4 11 2" xfId="23319" xr:uid="{18F5B3C1-C9AD-4B6E-86C0-C465C0D02CEF}"/>
    <cellStyle name="Salida 6 4 12" xfId="17357" xr:uid="{206BCE66-CBF4-4D38-8F6F-DB6FB76E7F2B}"/>
    <cellStyle name="Salida 6 4 2" xfId="2622" xr:uid="{95BBA3D8-BA1A-426A-BCD1-EC764862C198}"/>
    <cellStyle name="Salida 6 4 2 2" xfId="5259" xr:uid="{7F068CEF-5368-4B5B-9612-35FFAF18AE96}"/>
    <cellStyle name="Salida 6 4 2 2 2" xfId="11623" xr:uid="{17C31AC3-A7E6-49FD-B20B-2B20ECA18B93}"/>
    <cellStyle name="Salida 6 4 2 2 2 2" xfId="26731" xr:uid="{E46CC1A1-7DB2-4F24-B9E8-AD18CF3B68FA}"/>
    <cellStyle name="Salida 6 4 2 2 3" xfId="14921" xr:uid="{C4832778-BF68-456A-9E4F-DDD76969E62F}"/>
    <cellStyle name="Salida 6 4 2 2 3 2" xfId="30029" xr:uid="{B56B8080-2639-4E94-BEFD-D02544D66BCE}"/>
    <cellStyle name="Salida 6 4 2 2 4" xfId="20367" xr:uid="{05FB4188-D71C-4C0C-9031-545A0E3DBECF}"/>
    <cellStyle name="Salida 6 4 2 3" xfId="9089" xr:uid="{4C64AE48-4EB2-4E4B-9769-E5471F43D7DC}"/>
    <cellStyle name="Salida 6 4 2 3 2" xfId="24197" xr:uid="{9BAD9258-B362-4BB6-BE42-87733AE39CA5}"/>
    <cellStyle name="Salida 6 4 2 4" xfId="13700" xr:uid="{B87AAB02-C799-4F94-908E-D936DCF047D4}"/>
    <cellStyle name="Salida 6 4 2 4 2" xfId="28808" xr:uid="{14576201-B198-4A27-A8FD-25449594EDAD}"/>
    <cellStyle name="Salida 6 4 2 5" xfId="7956" xr:uid="{91F9D689-2A92-4C1E-8A16-AE8BAA0D6AA9}"/>
    <cellStyle name="Salida 6 4 2 5 2" xfId="23064" xr:uid="{E42FB75B-CFE9-4B9D-9C41-279ABEF72594}"/>
    <cellStyle name="Salida 6 4 2 6" xfId="17730" xr:uid="{14E19426-12D3-408C-BE92-05AE8341F6C5}"/>
    <cellStyle name="Salida 6 4 3" xfId="2887" xr:uid="{42A52ECE-3C0A-430A-AE41-9E66D9FC2C3C}"/>
    <cellStyle name="Salida 6 4 3 2" xfId="5524" xr:uid="{A1CE76B3-8175-4669-9F5E-8BAB63E6C069}"/>
    <cellStyle name="Salida 6 4 3 2 2" xfId="11835" xr:uid="{C733CAD1-CE52-4EDC-9F54-1FD789FBFD81}"/>
    <cellStyle name="Salida 6 4 3 2 2 2" xfId="26943" xr:uid="{B394208A-B14F-4FBD-95A6-FD6F76F70574}"/>
    <cellStyle name="Salida 6 4 3 2 3" xfId="7475" xr:uid="{D65A24DD-55A3-4E05-B897-D63B0BFD8768}"/>
    <cellStyle name="Salida 6 4 3 2 3 2" xfId="22583" xr:uid="{EC56E373-59B7-40C2-BB5C-1377DD9219CE}"/>
    <cellStyle name="Salida 6 4 3 2 4" xfId="20632" xr:uid="{32B1B202-51DE-477E-B716-2BA5408E26E1}"/>
    <cellStyle name="Salida 6 4 3 3" xfId="14453" xr:uid="{E07B13B3-A648-4BEC-94FD-98B187BBA0C4}"/>
    <cellStyle name="Salida 6 4 3 3 2" xfId="29561" xr:uid="{EECB5C4B-2093-4DB2-8F9A-0BB421FE8902}"/>
    <cellStyle name="Salida 6 4 3 4" xfId="17995" xr:uid="{FA18C957-E403-4608-B6FD-884DEA779205}"/>
    <cellStyle name="Salida 6 4 4" xfId="3190" xr:uid="{A363FC87-CC78-4EC3-B270-613CEFFDEB2A}"/>
    <cellStyle name="Salida 6 4 4 2" xfId="5827" xr:uid="{BC77972C-498D-4C43-A533-085397B31548}"/>
    <cellStyle name="Salida 6 4 4 2 2" xfId="12138" xr:uid="{31D306D4-9A97-4DC7-A77F-57C184208C37}"/>
    <cellStyle name="Salida 6 4 4 2 2 2" xfId="27246" xr:uid="{8AE661F2-5362-4EFB-8BCE-46B396818D90}"/>
    <cellStyle name="Salida 6 4 4 2 3" xfId="14189" xr:uid="{FA91244C-8A02-4254-A79E-080BEB73CDF0}"/>
    <cellStyle name="Salida 6 4 4 2 3 2" xfId="29297" xr:uid="{6735624F-DA27-493C-B90E-6A17044BED6E}"/>
    <cellStyle name="Salida 6 4 4 2 4" xfId="20935" xr:uid="{26E23FBE-445D-4BB0-9C28-762D250CCA6A}"/>
    <cellStyle name="Salida 6 4 4 3" xfId="9572" xr:uid="{0D367E3A-1838-4C87-8D5D-B0CBAA1F26FA}"/>
    <cellStyle name="Salida 6 4 4 3 2" xfId="24680" xr:uid="{02C16926-B378-49AA-B391-62C52D50AC6E}"/>
    <cellStyle name="Salida 6 4 4 4" xfId="16431" xr:uid="{8ADF8A0D-1344-452D-8236-94B6A58E2D34}"/>
    <cellStyle name="Salida 6 4 4 4 2" xfId="31539" xr:uid="{BD367A6D-4351-4A2C-A9BC-27E36750B10D}"/>
    <cellStyle name="Salida 6 4 4 5" xfId="18298" xr:uid="{0914EF89-2CAA-4650-BD08-EDD71374E425}"/>
    <cellStyle name="Salida 6 4 5" xfId="3516" xr:uid="{C25428B5-3F56-4C6A-8BB2-952232C5559B}"/>
    <cellStyle name="Salida 6 4 5 2" xfId="6153" xr:uid="{4CF28948-2F40-4335-B19F-DB15FA92EFED}"/>
    <cellStyle name="Salida 6 4 5 2 2" xfId="12464" xr:uid="{C64FB817-0C5A-4D38-9423-7528AEA3A74D}"/>
    <cellStyle name="Salida 6 4 5 2 2 2" xfId="27572" xr:uid="{8AE438CF-60D9-4920-BF71-E710B1806380}"/>
    <cellStyle name="Salida 6 4 5 2 3" xfId="7395" xr:uid="{F8BB3F7A-1280-45CC-8712-D8093DFFCA30}"/>
    <cellStyle name="Salida 6 4 5 2 3 2" xfId="22503" xr:uid="{B5E856C9-0223-4CF4-ADD0-CE7356AEF009}"/>
    <cellStyle name="Salida 6 4 5 2 4" xfId="21261" xr:uid="{9326AB3F-1AB2-4E5E-9B10-C9BD382D57CA}"/>
    <cellStyle name="Salida 6 4 5 3" xfId="9898" xr:uid="{1E371F2B-16F9-4E7D-9605-3C9B48EA00C5}"/>
    <cellStyle name="Salida 6 4 5 3 2" xfId="25006" xr:uid="{AA50DD3B-079A-4E9F-80BE-A6C8762E488B}"/>
    <cellStyle name="Salida 6 4 5 4" xfId="16497" xr:uid="{290C9946-A230-439E-81CB-3064D8DC4F2C}"/>
    <cellStyle name="Salida 6 4 5 4 2" xfId="31605" xr:uid="{6D58EA19-5217-46CC-9B58-FC27FFF65707}"/>
    <cellStyle name="Salida 6 4 5 5" xfId="18624" xr:uid="{10344BB8-A7CA-4AEA-B3C2-C03D7CE637D5}"/>
    <cellStyle name="Salida 6 4 6" xfId="3822" xr:uid="{E7DA2398-8E0F-4760-B0A6-065ECA230196}"/>
    <cellStyle name="Salida 6 4 6 2" xfId="6459" xr:uid="{227E78E6-2051-4605-A78F-C6012E2A75EF}"/>
    <cellStyle name="Salida 6 4 6 2 2" xfId="12770" xr:uid="{6A1FC0F3-92B0-4327-B326-674B9A2D83AC}"/>
    <cellStyle name="Salida 6 4 6 2 2 2" xfId="27878" xr:uid="{6AB237DB-F01E-438E-B584-67F5A1774CB2}"/>
    <cellStyle name="Salida 6 4 6 2 3" xfId="15345" xr:uid="{7A8D7460-CAF9-458B-A22E-D2B6BDA3B78E}"/>
    <cellStyle name="Salida 6 4 6 2 3 2" xfId="30453" xr:uid="{BDD465CB-72DE-4FCB-BF50-0D5E8322144A}"/>
    <cellStyle name="Salida 6 4 6 2 4" xfId="21567" xr:uid="{5DA3EA0D-DA17-4B91-874B-5743414E6ABB}"/>
    <cellStyle name="Salida 6 4 6 3" xfId="10204" xr:uid="{0681A3BA-6E51-46CD-B0AB-896129FEB2DF}"/>
    <cellStyle name="Salida 6 4 6 3 2" xfId="25312" xr:uid="{CEAC5685-26F2-4845-9D38-C09C9DAE7D78}"/>
    <cellStyle name="Salida 6 4 6 4" xfId="14154" xr:uid="{D1412B0C-7909-4D39-A775-F25C47CEB38C}"/>
    <cellStyle name="Salida 6 4 6 4 2" xfId="29262" xr:uid="{4B046F24-B07D-4358-AAF8-10CF3331A6B6}"/>
    <cellStyle name="Salida 6 4 6 5" xfId="18930" xr:uid="{53665144-8332-4241-8C74-8F62544D4FE4}"/>
    <cellStyle name="Salida 6 4 7" xfId="4204" xr:uid="{840F2FBD-C1F6-4E12-96F8-7D9BC5580D69}"/>
    <cellStyle name="Salida 6 4 7 2" xfId="6841" xr:uid="{9FA9D07D-FAC4-4AF9-AE97-C1D5C140D77C}"/>
    <cellStyle name="Salida 6 4 7 2 2" xfId="13152" xr:uid="{963276A6-4819-4773-8FBD-8271B2608854}"/>
    <cellStyle name="Salida 6 4 7 2 2 2" xfId="28260" xr:uid="{B9CB76C7-3B26-4236-BBC4-C113AF82D295}"/>
    <cellStyle name="Salida 6 4 7 2 3" xfId="16821" xr:uid="{556D2521-50CD-4852-86B3-E491598E679A}"/>
    <cellStyle name="Salida 6 4 7 2 3 2" xfId="31929" xr:uid="{5AB0A9CF-B1B0-419C-B30A-8C58E5988A73}"/>
    <cellStyle name="Salida 6 4 7 2 4" xfId="21949" xr:uid="{F0A6E839-37B7-436E-B9BB-3A3E913ED07E}"/>
    <cellStyle name="Salida 6 4 7 3" xfId="10586" xr:uid="{7D28F1D7-C842-43F7-8CB1-C52EC04D4AFB}"/>
    <cellStyle name="Salida 6 4 7 3 2" xfId="25694" xr:uid="{FA102541-7DC5-416F-8C59-999F47E0BA56}"/>
    <cellStyle name="Salida 6 4 7 4" xfId="14716" xr:uid="{C5E4FB59-0DF8-4638-A94F-3C18E9364114}"/>
    <cellStyle name="Salida 6 4 7 4 2" xfId="29824" xr:uid="{C7AB01DD-3286-49A2-9A39-903DC44D8A24}"/>
    <cellStyle name="Salida 6 4 7 5" xfId="19312" xr:uid="{5B417069-AEA6-431B-BAD2-A02F5C8AF8FB}"/>
    <cellStyle name="Salida 6 4 8" xfId="4769" xr:uid="{4E1BBC7A-836E-48B3-A483-DD07DA27361F}"/>
    <cellStyle name="Salida 6 4 8 2" xfId="11151" xr:uid="{81E18E72-9DC7-478D-BEA1-9B296BC1A735}"/>
    <cellStyle name="Salida 6 4 8 2 2" xfId="26259" xr:uid="{E255B7E2-9DCD-41BD-A4D0-A1AD20D3CA22}"/>
    <cellStyle name="Salida 6 4 8 3" xfId="8252" xr:uid="{98B241D1-37EC-4104-9EB4-38802946EEF0}"/>
    <cellStyle name="Salida 6 4 8 3 2" xfId="23360" xr:uid="{5AB1EFD9-9A73-4A15-BABC-6C34CCCE6981}"/>
    <cellStyle name="Salida 6 4 8 4" xfId="19877" xr:uid="{293D0FA4-9684-42A6-95A4-E4DB3E7FC104}"/>
    <cellStyle name="Salida 6 4 9" xfId="8630" xr:uid="{FC57E4DB-F6C5-434D-9057-3148D37C8B2B}"/>
    <cellStyle name="Salida 6 4 9 2" xfId="23738" xr:uid="{A83BEE85-73C8-47C0-9DF4-BF44925F19AE}"/>
    <cellStyle name="Salida 6 5" xfId="1992" xr:uid="{AA09F84D-C499-40F9-8930-FA716D925C4A}"/>
    <cellStyle name="Salida 6 5 10" xfId="16308" xr:uid="{A1523B6F-2CEB-4BDF-8F5E-8169105AFE37}"/>
    <cellStyle name="Salida 6 5 10 2" xfId="31416" xr:uid="{E8BA2BD0-C540-48AC-AD86-7D58A090EE8A}"/>
    <cellStyle name="Salida 6 5 11" xfId="17217" xr:uid="{20D7265B-EC08-4A2A-8D09-7A5F4E4416B1}"/>
    <cellStyle name="Salida 6 5 2" xfId="2754" xr:uid="{66FA97EA-2DBA-4E66-97F3-00E64E0C3854}"/>
    <cellStyle name="Salida 6 5 2 2" xfId="5391" xr:uid="{E73BC93F-586F-4B46-8890-BF049CCE3D43}"/>
    <cellStyle name="Salida 6 5 2 2 2" xfId="11740" xr:uid="{AC860F6C-1A80-43ED-807D-FFF30ED52B93}"/>
    <cellStyle name="Salida 6 5 2 2 2 2" xfId="26848" xr:uid="{156CFB26-B6FD-4C10-9215-667241F127A3}"/>
    <cellStyle name="Salida 6 5 2 2 3" xfId="7104" xr:uid="{F6F4A5DF-2091-45BE-AE5E-00B1A695C03F}"/>
    <cellStyle name="Salida 6 5 2 2 3 2" xfId="22212" xr:uid="{83963EE1-8934-46A7-A37B-E298C430D47D}"/>
    <cellStyle name="Salida 6 5 2 2 4" xfId="20499" xr:uid="{A46F1477-BAF4-4CA7-811B-3E709C2292DC}"/>
    <cellStyle name="Salida 6 5 2 3" xfId="7689" xr:uid="{AF886946-F786-4751-BE65-AE812EC5EF66}"/>
    <cellStyle name="Salida 6 5 2 3 2" xfId="22797" xr:uid="{5A76A882-75A8-422C-8AC3-518032A6EDC1}"/>
    <cellStyle name="Salida 6 5 2 4" xfId="17862" xr:uid="{6C5B04B9-DB4A-4A8E-8EB8-81DDA107E456}"/>
    <cellStyle name="Salida 6 5 3" xfId="3057" xr:uid="{AFA40B4D-5FA4-4B3D-B766-293D5C2DC241}"/>
    <cellStyle name="Salida 6 5 3 2" xfId="5694" xr:uid="{EC124431-5B23-4FEA-9765-33464511EC08}"/>
    <cellStyle name="Salida 6 5 3 2 2" xfId="12005" xr:uid="{89D788AB-55F8-4283-A03E-81EEE2851C9E}"/>
    <cellStyle name="Salida 6 5 3 2 2 2" xfId="27113" xr:uid="{EADFBDB5-BC59-4AAE-9A78-C5395360DECE}"/>
    <cellStyle name="Salida 6 5 3 2 3" xfId="13740" xr:uid="{24B6066A-66F5-47BD-A776-B6AC9190D61D}"/>
    <cellStyle name="Salida 6 5 3 2 3 2" xfId="28848" xr:uid="{646585F7-26B7-4A4B-882D-71A26F85D78A}"/>
    <cellStyle name="Salida 6 5 3 2 4" xfId="20802" xr:uid="{A2B016F2-2EF4-4FE2-BF05-65D2D8C5E67C}"/>
    <cellStyle name="Salida 6 5 3 3" xfId="9439" xr:uid="{B94902EA-9AB8-42FE-AA9E-9449C8B4A611}"/>
    <cellStyle name="Salida 6 5 3 3 2" xfId="24547" xr:uid="{1294DE44-2D0C-4380-949F-F7DDCAABA7ED}"/>
    <cellStyle name="Salida 6 5 3 4" xfId="15844" xr:uid="{8A4670A9-5F12-4F50-9333-4A98A0510835}"/>
    <cellStyle name="Salida 6 5 3 4 2" xfId="30952" xr:uid="{999E7B58-8A3B-4D28-804C-817BC2AFB72D}"/>
    <cellStyle name="Salida 6 5 3 5" xfId="18165" xr:uid="{31B5975D-4021-4BDF-AD2D-04BE6326F661}"/>
    <cellStyle name="Salida 6 5 4" xfId="3383" xr:uid="{B5DC11DB-0DDA-4710-8970-7D1D8BE32712}"/>
    <cellStyle name="Salida 6 5 4 2" xfId="6020" xr:uid="{B990C658-EFFD-44AE-B5A4-5A0BE3DD9648}"/>
    <cellStyle name="Salida 6 5 4 2 2" xfId="12331" xr:uid="{A7738248-2711-458C-8B66-1B59581BDF96}"/>
    <cellStyle name="Salida 6 5 4 2 2 2" xfId="27439" xr:uid="{79832716-5BBE-4790-A3A6-32B4128F2317}"/>
    <cellStyle name="Salida 6 5 4 2 3" xfId="15272" xr:uid="{8DBD726C-1CDF-4601-BEA1-4C52DFA150D5}"/>
    <cellStyle name="Salida 6 5 4 2 3 2" xfId="30380" xr:uid="{ABA98364-B053-47B4-A931-6619211C5AC6}"/>
    <cellStyle name="Salida 6 5 4 2 4" xfId="21128" xr:uid="{CDAC3811-BAE0-4FEB-9475-9E4305F7B388}"/>
    <cellStyle name="Salida 6 5 4 3" xfId="9765" xr:uid="{5F1A6077-828B-4AED-A374-224EE5E94107}"/>
    <cellStyle name="Salida 6 5 4 3 2" xfId="24873" xr:uid="{C8C37044-1A3F-4299-A70D-C91BF57D0854}"/>
    <cellStyle name="Salida 6 5 4 4" xfId="14821" xr:uid="{426F0F61-9D9B-469D-94D4-ADF783B3ACC9}"/>
    <cellStyle name="Salida 6 5 4 4 2" xfId="29929" xr:uid="{DA709913-F498-41AE-89F0-133AE80F9482}"/>
    <cellStyle name="Salida 6 5 4 5" xfId="18491" xr:uid="{1DBE9B4C-7EDB-412C-ADB7-9FB9B730F9AB}"/>
    <cellStyle name="Salida 6 5 5" xfId="3689" xr:uid="{8D36B8DD-26E1-4F8D-A709-8C55FC4B5AA2}"/>
    <cellStyle name="Salida 6 5 5 2" xfId="6326" xr:uid="{F2F61522-1232-4099-829D-3EE37B618B70}"/>
    <cellStyle name="Salida 6 5 5 2 2" xfId="12637" xr:uid="{BF7F07D8-91B6-44E9-904A-41E769B7BE6D}"/>
    <cellStyle name="Salida 6 5 5 2 2 2" xfId="27745" xr:uid="{5C4ECBA1-CC81-49F6-8EAC-4A2DB755F8B2}"/>
    <cellStyle name="Salida 6 5 5 2 3" xfId="13476" xr:uid="{0BB757D1-5719-4A56-B278-24DC58D1C79E}"/>
    <cellStyle name="Salida 6 5 5 2 3 2" xfId="28584" xr:uid="{6320720C-1AFD-4C9F-B752-4DD80A60B3D9}"/>
    <cellStyle name="Salida 6 5 5 2 4" xfId="21434" xr:uid="{DBF594EF-8D55-454C-A0A7-50D12AD08B98}"/>
    <cellStyle name="Salida 6 5 5 3" xfId="10071" xr:uid="{4CEC0598-CBBD-470E-94BC-585A55B10EEA}"/>
    <cellStyle name="Salida 6 5 5 3 2" xfId="25179" xr:uid="{7ADF4425-64C3-4AF2-A6B2-7B5E19CB9F21}"/>
    <cellStyle name="Salida 6 5 5 4" xfId="14603" xr:uid="{C473575A-79BA-4CBB-9299-48626DEFA5C1}"/>
    <cellStyle name="Salida 6 5 5 4 2" xfId="29711" xr:uid="{A169ED77-F6D8-46D0-9EA7-08206C36A7CE}"/>
    <cellStyle name="Salida 6 5 5 5" xfId="18797" xr:uid="{D4B55715-B8C5-4A71-A1A3-BDC2BA572B63}"/>
    <cellStyle name="Salida 6 5 6" xfId="4064" xr:uid="{06C3FEE3-70F2-44C6-8D05-6F012A71E654}"/>
    <cellStyle name="Salida 6 5 6 2" xfId="6701" xr:uid="{94C8B5F1-88BC-4B16-A5E0-BD71B7075080}"/>
    <cellStyle name="Salida 6 5 6 2 2" xfId="13012" xr:uid="{F5F4C274-DFDC-4868-BFF8-B9E28350A9D7}"/>
    <cellStyle name="Salida 6 5 6 2 2 2" xfId="28120" xr:uid="{49E743A3-6F14-43E7-ADE2-B3DE359039D1}"/>
    <cellStyle name="Salida 6 5 6 2 3" xfId="16688" xr:uid="{59197252-980E-424D-A0FD-35C8DAB3F098}"/>
    <cellStyle name="Salida 6 5 6 2 3 2" xfId="31796" xr:uid="{33CAD3DE-E3DD-4434-9A77-64891AC7DC8F}"/>
    <cellStyle name="Salida 6 5 6 2 4" xfId="21809" xr:uid="{82F36ED0-226B-42F1-B8D8-EFD0EF581AB6}"/>
    <cellStyle name="Salida 6 5 6 3" xfId="10446" xr:uid="{3455C31D-FDB6-4E86-B0E2-7394D671F9A5}"/>
    <cellStyle name="Salida 6 5 6 3 2" xfId="25554" xr:uid="{A09523C2-0C40-4E3A-AFFA-758FA3E97312}"/>
    <cellStyle name="Salida 6 5 6 4" xfId="16284" xr:uid="{8B975C0B-A10C-46D8-A11C-6AFE77B687A5}"/>
    <cellStyle name="Salida 6 5 6 4 2" xfId="31392" xr:uid="{C2E1F4FC-0F43-4DCE-961D-FCA10816F167}"/>
    <cellStyle name="Salida 6 5 6 5" xfId="19172" xr:uid="{E3EFA13C-8C2B-489C-A4F4-1A4392EA4B4A}"/>
    <cellStyle name="Salida 6 5 7" xfId="4629" xr:uid="{187B6FE2-97F7-4CA0-AC8F-B484136B52AB}"/>
    <cellStyle name="Salida 6 5 7 2" xfId="11011" xr:uid="{8D711B41-1957-44D4-AAEA-0326D3DB6CC7}"/>
    <cellStyle name="Salida 6 5 7 2 2" xfId="26119" xr:uid="{388B7BE7-681A-4D7B-8373-97E5C2F17707}"/>
    <cellStyle name="Salida 6 5 7 3" xfId="7096" xr:uid="{53DE1BCB-ABE7-4A9B-9906-9C8F80F873F7}"/>
    <cellStyle name="Salida 6 5 7 3 2" xfId="22204" xr:uid="{8A25A36B-18D0-47B5-8140-468EE4A09354}"/>
    <cellStyle name="Salida 6 5 7 4" xfId="19737" xr:uid="{74608A90-11F9-44B0-B175-BF9855FD0383}"/>
    <cellStyle name="Salida 6 5 8" xfId="8490" xr:uid="{666150F1-D7AA-467B-BA7F-5C30DD66A412}"/>
    <cellStyle name="Salida 6 5 8 2" xfId="23598" xr:uid="{475736CD-EDAE-413E-BE63-791162FE5013}"/>
    <cellStyle name="Salida 6 5 9" xfId="16302" xr:uid="{5F92FF34-8F6D-42CA-B13D-99816BD87936}"/>
    <cellStyle name="Salida 6 5 9 2" xfId="31410" xr:uid="{0F1127AC-7611-4116-9918-62FCAC987EC5}"/>
    <cellStyle name="Salida 7" xfId="1516" xr:uid="{00000000-0005-0000-0000-0000F0050000}"/>
    <cellStyle name="Salida 7 2" xfId="1942" xr:uid="{82A9852C-D9E7-4A02-A110-5376AB0F394A}"/>
    <cellStyle name="Salida 7 2 10" xfId="8443" xr:uid="{C1ACB530-F204-41D9-BE72-8603FEF69EBB}"/>
    <cellStyle name="Salida 7 2 10 2" xfId="23551" xr:uid="{C4C574E4-9419-494D-92FD-ADEDDA38EE1F}"/>
    <cellStyle name="Salida 7 2 11" xfId="16291" xr:uid="{7640B01E-9EF2-4E7B-B171-9D3BA9ED7978}"/>
    <cellStyle name="Salida 7 2 11 2" xfId="31399" xr:uid="{9911EA98-A7C5-47DA-A4DD-D4A53276A287}"/>
    <cellStyle name="Salida 7 2 12" xfId="15499" xr:uid="{A550B85C-6B7F-4FA5-8731-24AB2A132E3C}"/>
    <cellStyle name="Salida 7 2 12 2" xfId="30607" xr:uid="{4DD69AF1-C6B1-4073-81F2-AAE3B09EB2F0}"/>
    <cellStyle name="Salida 7 2 13" xfId="17167" xr:uid="{C93EFA6A-0C0F-4BF5-B564-DBEF4AA97E62}"/>
    <cellStyle name="Salida 7 2 2" xfId="2502" xr:uid="{6220F949-D9DC-48BC-984E-DA701A07AE88}"/>
    <cellStyle name="Salida 7 2 2 2" xfId="5139" xr:uid="{C7E63ADE-CF80-45F3-8AF9-202C612FBD93}"/>
    <cellStyle name="Salida 7 2 2 2 2" xfId="11503" xr:uid="{7E94D83C-FECE-4364-BD2A-08E2C6AB35AB}"/>
    <cellStyle name="Salida 7 2 2 2 2 2" xfId="26611" xr:uid="{2C1CF80C-398A-448F-875B-3E912EC1A417}"/>
    <cellStyle name="Salida 7 2 2 2 3" xfId="14036" xr:uid="{3E39CCCB-0A53-45A1-AA66-F6B422876AD9}"/>
    <cellStyle name="Salida 7 2 2 2 3 2" xfId="29144" xr:uid="{2CC64618-04B4-4E54-A8E1-19B1389F48B6}"/>
    <cellStyle name="Salida 7 2 2 2 4" xfId="20247" xr:uid="{F440E7CC-2C6D-4C32-8EB7-15648F7B29A0}"/>
    <cellStyle name="Salida 7 2 2 3" xfId="8969" xr:uid="{E3392E99-E414-44B3-8382-90218F52468B}"/>
    <cellStyle name="Salida 7 2 2 3 2" xfId="24077" xr:uid="{4F948C24-0133-4F8F-9EB7-B4DBC292CAC7}"/>
    <cellStyle name="Salida 7 2 3" xfId="2718" xr:uid="{33902365-8B1C-44FC-BEC8-973823562F81}"/>
    <cellStyle name="Salida 7 2 3 2" xfId="5355" xr:uid="{FA31F3F5-EC3B-47DC-A870-7C781C9AD001}"/>
    <cellStyle name="Salida 7 2 3 2 2" xfId="11704" xr:uid="{CBB5C5F1-2313-4706-9E2C-ED14BDDCD497}"/>
    <cellStyle name="Salida 7 2 3 2 2 2" xfId="26812" xr:uid="{F79A5136-8520-47C8-BD3C-D6849A2863D7}"/>
    <cellStyle name="Salida 7 2 3 2 3" xfId="7442" xr:uid="{D6F7E72C-FD65-4D71-8AF8-5E0E652D30BA}"/>
    <cellStyle name="Salida 7 2 3 2 3 2" xfId="22550" xr:uid="{60B9EC43-5C22-4A7D-9DEC-B4356612FCE8}"/>
    <cellStyle name="Salida 7 2 3 2 4" xfId="20463" xr:uid="{9BE84EE6-6F8B-47DB-8981-E0F057B0DA7E}"/>
    <cellStyle name="Salida 7 2 3 3" xfId="14449" xr:uid="{46025A9A-DADA-42F1-B92A-D76C22126B79}"/>
    <cellStyle name="Salida 7 2 3 3 2" xfId="29557" xr:uid="{DE6B4BC8-020A-421B-9F6A-FC82F4B4F3B6}"/>
    <cellStyle name="Salida 7 2 3 4" xfId="17826" xr:uid="{FF21DB65-81B3-4B7C-B284-494749A9067E}"/>
    <cellStyle name="Salida 7 2 4" xfId="3021" xr:uid="{22AF2EFA-CC69-4AB0-AC6C-4F97E64C34DA}"/>
    <cellStyle name="Salida 7 2 4 2" xfId="5658" xr:uid="{5D951992-95BE-46AC-8609-9F2FA747BC28}"/>
    <cellStyle name="Salida 7 2 4 2 2" xfId="11969" xr:uid="{6D7931F0-9E40-4265-B7B0-72F422E21E9D}"/>
    <cellStyle name="Salida 7 2 4 2 2 2" xfId="27077" xr:uid="{62F98A5A-D935-4AFB-BC63-D32876EF27AE}"/>
    <cellStyle name="Salida 7 2 4 2 3" xfId="7928" xr:uid="{B5D414FF-E774-4CEE-9F8E-1CE9E74AE484}"/>
    <cellStyle name="Salida 7 2 4 2 3 2" xfId="23036" xr:uid="{0D16BFAA-EEE0-4580-B985-DB6E687DB295}"/>
    <cellStyle name="Salida 7 2 4 2 4" xfId="20766" xr:uid="{4F8F1B3A-70E1-4870-9388-AA2F1209F678}"/>
    <cellStyle name="Salida 7 2 4 3" xfId="9403" xr:uid="{5326BAA3-5136-49F9-B373-8F7990A270A8}"/>
    <cellStyle name="Salida 7 2 4 3 2" xfId="24511" xr:uid="{C24F1FBC-1DC2-4836-835B-5203F9CFD4B4}"/>
    <cellStyle name="Salida 7 2 4 4" xfId="8078" xr:uid="{8442C61C-EC05-4984-B4DD-EEE3678B9E5D}"/>
    <cellStyle name="Salida 7 2 4 4 2" xfId="23186" xr:uid="{2E7A2992-E1B7-475C-ACF3-D30524F80454}"/>
    <cellStyle name="Salida 7 2 4 5" xfId="18129" xr:uid="{1394847A-C61F-4A41-A48B-4EAFFD9A5025}"/>
    <cellStyle name="Salida 7 2 5" xfId="3347" xr:uid="{A1435F34-0F32-4A18-8177-EBE9783558DD}"/>
    <cellStyle name="Salida 7 2 5 2" xfId="5984" xr:uid="{69A081AA-3BB0-416B-AC73-D5BC19FB66AB}"/>
    <cellStyle name="Salida 7 2 5 2 2" xfId="12295" xr:uid="{64916479-03AD-4117-A869-6E886DF98E58}"/>
    <cellStyle name="Salida 7 2 5 2 2 2" xfId="27403" xr:uid="{B6BB0C43-36F5-4347-8EC0-34E2A29CAC50}"/>
    <cellStyle name="Salida 7 2 5 2 3" xfId="7927" xr:uid="{68B5E289-1032-4C52-B977-FE41857C9AA4}"/>
    <cellStyle name="Salida 7 2 5 2 3 2" xfId="23035" xr:uid="{D1AAFBE3-B9C9-4284-9E53-60F0BF3A0EBA}"/>
    <cellStyle name="Salida 7 2 5 2 4" xfId="21092" xr:uid="{EE370BD9-C6BB-475D-9B04-CFE3C8243C45}"/>
    <cellStyle name="Salida 7 2 5 3" xfId="9729" xr:uid="{2746EFFB-D296-4CF6-9C81-F58EBEE83A20}"/>
    <cellStyle name="Salida 7 2 5 3 2" xfId="24837" xr:uid="{D465A37D-9ECF-4CBB-880E-0C1F94F7B9C2}"/>
    <cellStyle name="Salida 7 2 5 4" xfId="15727" xr:uid="{717F0E39-6031-4C9E-94AB-0D88C9E7AF40}"/>
    <cellStyle name="Salida 7 2 5 4 2" xfId="30835" xr:uid="{894E1736-522C-41F5-9FBC-0DFD041FC27E}"/>
    <cellStyle name="Salida 7 2 5 5" xfId="18455" xr:uid="{8233C8D1-DC3A-4186-B3F4-569943F33E45}"/>
    <cellStyle name="Salida 7 2 6" xfId="3653" xr:uid="{72D33A0B-DAF1-4C4E-AA1D-99FECB635568}"/>
    <cellStyle name="Salida 7 2 6 2" xfId="6290" xr:uid="{4000AC2D-4DF9-4482-9E08-4896EABB1AB8}"/>
    <cellStyle name="Salida 7 2 6 2 2" xfId="12601" xr:uid="{688EE858-1E76-4FDB-8A74-51635D342327}"/>
    <cellStyle name="Salida 7 2 6 2 2 2" xfId="27709" xr:uid="{7D518DFC-7BF2-487A-B76E-5B6DF4AE3693}"/>
    <cellStyle name="Salida 7 2 6 2 3" xfId="7663" xr:uid="{EC921F7D-A33E-47DA-BD19-278F4575EC02}"/>
    <cellStyle name="Salida 7 2 6 2 3 2" xfId="22771" xr:uid="{F5B21064-FF08-4578-8452-21091A55952D}"/>
    <cellStyle name="Salida 7 2 6 2 4" xfId="21398" xr:uid="{65FB6FC1-6D97-4125-8C73-BB564D88881F}"/>
    <cellStyle name="Salida 7 2 6 3" xfId="10035" xr:uid="{7162D6FD-F991-428E-9519-7F5517EE5F54}"/>
    <cellStyle name="Salida 7 2 6 3 2" xfId="25143" xr:uid="{D728FB7D-A87B-4C07-A5EB-F714821A81A4}"/>
    <cellStyle name="Salida 7 2 6 4" xfId="14437" xr:uid="{A3302654-8D41-4B4C-AF02-C180EB34DA10}"/>
    <cellStyle name="Salida 7 2 6 4 2" xfId="29545" xr:uid="{9252B1EB-D2E8-498D-B859-7F05B4FA0698}"/>
    <cellStyle name="Salida 7 2 6 5" xfId="18761" xr:uid="{165981E6-7D60-4E91-AC31-62263A19D4D7}"/>
    <cellStyle name="Salida 7 2 7" xfId="4014" xr:uid="{D7DEBF16-0D92-4A94-BE67-C2AF7366320B}"/>
    <cellStyle name="Salida 7 2 7 2" xfId="6651" xr:uid="{C8267073-0261-4CB2-9A20-F4A738717A0C}"/>
    <cellStyle name="Salida 7 2 7 2 2" xfId="12962" xr:uid="{F5C631C1-14D5-4C83-8364-6C0698A53C4A}"/>
    <cellStyle name="Salida 7 2 7 2 2 2" xfId="28070" xr:uid="{2872CE47-DFFB-450E-B5BC-02F1437E690C}"/>
    <cellStyle name="Salida 7 2 7 2 3" xfId="16652" xr:uid="{E9C6BCE1-B0CF-4FB6-A9E2-FD41AC373674}"/>
    <cellStyle name="Salida 7 2 7 2 3 2" xfId="31760" xr:uid="{C86C6DED-652C-40E2-A499-9C854A10C377}"/>
    <cellStyle name="Salida 7 2 7 2 4" xfId="21759" xr:uid="{D0AB6DAE-B00B-46DF-837F-B705FDE4C467}"/>
    <cellStyle name="Salida 7 2 7 3" xfId="10396" xr:uid="{73E60D59-8A2C-4539-A740-1AACC7EE8AB0}"/>
    <cellStyle name="Salida 7 2 7 3 2" xfId="25504" xr:uid="{7D21A4CB-96DD-48E0-BD03-AF409E43C782}"/>
    <cellStyle name="Salida 7 2 7 4" xfId="15505" xr:uid="{521A0A5E-AB09-47A9-A052-F9E131F0BEEF}"/>
    <cellStyle name="Salida 7 2 7 4 2" xfId="30613" xr:uid="{7A500551-3FF7-41E2-A1F5-832E9D545A94}"/>
    <cellStyle name="Salida 7 2 7 5" xfId="19122" xr:uid="{334A6DAF-4888-4449-A587-1DCD39F5C10B}"/>
    <cellStyle name="Salida 7 2 8" xfId="4327" xr:uid="{E316A489-F72E-4652-9F02-0EBB4D3B8C8A}"/>
    <cellStyle name="Salida 7 2 8 2" xfId="6964" xr:uid="{87CDD7EC-9C61-4B96-887F-197AFB11EAB4}"/>
    <cellStyle name="Salida 7 2 8 2 2" xfId="13275" xr:uid="{795FA73E-4496-4D65-9832-7F555790DB73}"/>
    <cellStyle name="Salida 7 2 8 2 2 2" xfId="28383" xr:uid="{D43634D0-A3DC-48F7-A206-66D47269FE5C}"/>
    <cellStyle name="Salida 7 2 8 2 3" xfId="16939" xr:uid="{0EE16755-3169-403E-BAAD-6F4532F548A1}"/>
    <cellStyle name="Salida 7 2 8 2 3 2" xfId="32047" xr:uid="{CE151F60-2BD3-40FF-8158-3B3501359345}"/>
    <cellStyle name="Salida 7 2 8 2 4" xfId="22072" xr:uid="{62B908E6-617D-4ABC-B319-14BE3503464E}"/>
    <cellStyle name="Salida 7 2 8 3" xfId="10709" xr:uid="{818A118B-90EC-42F8-BDA9-6E74C8BAD87D}"/>
    <cellStyle name="Salida 7 2 8 3 2" xfId="25817" xr:uid="{A2BAB52E-FF55-4005-BBC9-4EC44AE8D652}"/>
    <cellStyle name="Salida 7 2 8 4" xfId="16460" xr:uid="{675C7CB1-43F0-4F43-8491-19D2DE8FF1AD}"/>
    <cellStyle name="Salida 7 2 8 4 2" xfId="31568" xr:uid="{C6F1AB1F-B2F2-4EED-AE67-DF11504FB76E}"/>
    <cellStyle name="Salida 7 2 8 5" xfId="19435" xr:uid="{63ACADFB-EC5A-4E64-B930-7A06891393F0}"/>
    <cellStyle name="Salida 7 2 9" xfId="4579" xr:uid="{BB7DFA94-CA84-495C-B68D-E09B9DD26B54}"/>
    <cellStyle name="Salida 7 2 9 2" xfId="10961" xr:uid="{CCC5A8DE-8714-4A13-9F33-5985CF7A88DB}"/>
    <cellStyle name="Salida 7 2 9 2 2" xfId="26069" xr:uid="{99BB2D1B-9B57-416F-AAC8-4520960FD060}"/>
    <cellStyle name="Salida 7 2 9 3" xfId="13706" xr:uid="{AE3D9C2A-8E2E-4735-AC83-DF1D2CD6276B}"/>
    <cellStyle name="Salida 7 2 9 3 2" xfId="28814" xr:uid="{69121417-3883-46E1-8A5F-177AE453F08D}"/>
    <cellStyle name="Salida 7 2 9 4" xfId="19687" xr:uid="{737091F3-3942-4A57-9303-30E7B95FE74D}"/>
    <cellStyle name="Salida 7 3" xfId="1791" xr:uid="{CDF1E22F-58A0-4267-826F-213EF3BEA7F5}"/>
    <cellStyle name="Salida 7 3 10" xfId="8268" xr:uid="{91D898CE-3B4E-409D-BC95-D339C32A39FF}"/>
    <cellStyle name="Salida 7 3 10 2" xfId="23376" xr:uid="{CBDA266D-10F2-48E3-9322-8DB725E5E3ED}"/>
    <cellStyle name="Salida 7 3 11" xfId="16547" xr:uid="{6FE42B28-3D00-4E2E-B234-1DE3F11C8934}"/>
    <cellStyle name="Salida 7 3 11 2" xfId="31655" xr:uid="{A5D6AAD0-405B-4829-A5D8-26069C45F6FA}"/>
    <cellStyle name="Salida 7 3 12" xfId="14288" xr:uid="{EA328A6B-F830-4BAA-B16D-0CD0383E6B6C}"/>
    <cellStyle name="Salida 7 3 12 2" xfId="29396" xr:uid="{BD066786-F9A8-453B-A4D6-54AE97E0E6E3}"/>
    <cellStyle name="Salida 7 3 13" xfId="17016" xr:uid="{CC1528F1-3C4D-42CA-B20A-3A3282A78960}"/>
    <cellStyle name="Salida 7 3 2" xfId="2351" xr:uid="{1FDE2075-BF9A-4DFC-AF26-D3B2DE7FC7D9}"/>
    <cellStyle name="Salida 7 3 2 2" xfId="4988" xr:uid="{0094E6E1-8A9C-4E2E-A4D6-76F0F3BFDE84}"/>
    <cellStyle name="Salida 7 3 2 2 2" xfId="11352" xr:uid="{F68532AC-7E0D-4B94-8123-600DEFE2E0BD}"/>
    <cellStyle name="Salida 7 3 2 2 2 2" xfId="26460" xr:uid="{9221BB3D-FBFD-4A48-8D76-647596412E8C}"/>
    <cellStyle name="Salida 7 3 2 2 3" xfId="13716" xr:uid="{20C87CB9-7AAC-4255-BF44-FD8D8329F5EC}"/>
    <cellStyle name="Salida 7 3 2 2 3 2" xfId="28824" xr:uid="{9002C54F-D41F-4EBD-ABF5-33D4D0278365}"/>
    <cellStyle name="Salida 7 3 2 2 4" xfId="20096" xr:uid="{2924E1D2-B107-457D-B886-D49673DBBDC6}"/>
    <cellStyle name="Salida 7 3 2 3" xfId="8818" xr:uid="{7C380D75-9C31-4F05-9688-EC539A378D8C}"/>
    <cellStyle name="Salida 7 3 2 3 2" xfId="23926" xr:uid="{3FE11FF2-58C2-4364-A9C9-EE51A937B401}"/>
    <cellStyle name="Salida 7 3 3" xfId="2268" xr:uid="{23B0C1FC-7695-4FA5-83F9-9CE23B86F168}"/>
    <cellStyle name="Salida 7 3 3 2" xfId="4905" xr:uid="{5C04EC0A-E075-4A3F-9CA7-8CDE861EC1F5}"/>
    <cellStyle name="Salida 7 3 3 2 2" xfId="11269" xr:uid="{E074BFBD-963C-4BDF-A441-EA4C952E30EC}"/>
    <cellStyle name="Salida 7 3 3 2 2 2" xfId="26377" xr:uid="{EBE2B513-B46D-4F0B-AE60-D458AC7270C7}"/>
    <cellStyle name="Salida 7 3 3 2 3" xfId="8210" xr:uid="{7F94D663-690C-4B57-806B-5A3AE22EBE81}"/>
    <cellStyle name="Salida 7 3 3 2 3 2" xfId="23318" xr:uid="{B60CD7A5-D9BB-4CB8-B7BC-863216718481}"/>
    <cellStyle name="Salida 7 3 3 2 4" xfId="20013" xr:uid="{0E349EB7-5D57-42B4-8B30-3742E62B1678}"/>
    <cellStyle name="Salida 7 3 3 3" xfId="13771" xr:uid="{F51141AB-5C13-4E8C-9779-2966B9769458}"/>
    <cellStyle name="Salida 7 3 3 3 2" xfId="28879" xr:uid="{FFC273F0-ECD0-42E9-BE79-D0825150F443}"/>
    <cellStyle name="Salida 7 3 3 4" xfId="17493" xr:uid="{68205EAA-8F7F-48F1-879D-5A623300082D}"/>
    <cellStyle name="Salida 7 3 4" xfId="2328" xr:uid="{D699BF46-769E-44B8-9AA6-4DD6992FB41D}"/>
    <cellStyle name="Salida 7 3 4 2" xfId="4965" xr:uid="{2214F1C0-38A6-44B4-B6F5-2071166B0AA6}"/>
    <cellStyle name="Salida 7 3 4 2 2" xfId="11329" xr:uid="{23BC013B-DC3B-4323-BB82-C20209BB44E6}"/>
    <cellStyle name="Salida 7 3 4 2 2 2" xfId="26437" xr:uid="{A47BDEFE-CECF-47C1-BFBC-0A8C21265457}"/>
    <cellStyle name="Salida 7 3 4 2 3" xfId="16483" xr:uid="{426C2650-50B1-4062-965F-58BFA823F99F}"/>
    <cellStyle name="Salida 7 3 4 2 3 2" xfId="31591" xr:uid="{FC7B9AEE-C154-4F37-AB82-AA44A4783E78}"/>
    <cellStyle name="Salida 7 3 4 2 4" xfId="20073" xr:uid="{A2FAF474-732A-4869-BB83-CBC3A935B960}"/>
    <cellStyle name="Salida 7 3 4 3" xfId="8795" xr:uid="{586A6E08-96A7-4980-B23B-6D724970CE84}"/>
    <cellStyle name="Salida 7 3 4 3 2" xfId="23903" xr:uid="{885DAE18-1D7D-4F18-8C3E-002DEDE172F0}"/>
    <cellStyle name="Salida 7 3 4 4" xfId="11799" xr:uid="{F978AADF-59C4-454A-A7FE-F6BADB6965F8}"/>
    <cellStyle name="Salida 7 3 4 4 2" xfId="26907" xr:uid="{CC71330B-88C6-4AE5-AB46-4888C2EE31D6}"/>
    <cellStyle name="Salida 7 3 4 5" xfId="17553" xr:uid="{2756B5B6-6516-4C83-868E-949BAC5A6356}"/>
    <cellStyle name="Salida 7 3 5" xfId="2282" xr:uid="{B7280497-631A-443B-AE9C-01B336C0C112}"/>
    <cellStyle name="Salida 7 3 5 2" xfId="4919" xr:uid="{98EF7976-D67A-48A4-A912-57892168F67A}"/>
    <cellStyle name="Salida 7 3 5 2 2" xfId="11283" xr:uid="{40975047-5FB5-4A9A-AE5B-1F5EAE0872A3}"/>
    <cellStyle name="Salida 7 3 5 2 2 2" xfId="26391" xr:uid="{FB46D5F8-9B23-4848-9492-D26D5D99C46B}"/>
    <cellStyle name="Salida 7 3 5 2 3" xfId="14646" xr:uid="{E75CB897-5BC1-4868-8F03-758027ABB489}"/>
    <cellStyle name="Salida 7 3 5 2 3 2" xfId="29754" xr:uid="{2CD6D2B5-0CA5-4F86-B4FE-ABD7D2FDDF85}"/>
    <cellStyle name="Salida 7 3 5 2 4" xfId="20027" xr:uid="{EA8F7BFB-D830-4C78-B39F-0EF7752C5745}"/>
    <cellStyle name="Salida 7 3 5 3" xfId="8749" xr:uid="{3E6BF44D-C7FF-4D2C-A7B1-078C0A994386}"/>
    <cellStyle name="Salida 7 3 5 3 2" xfId="23857" xr:uid="{092E7254-1D7B-415C-B7AB-23C8E38EB708}"/>
    <cellStyle name="Salida 7 3 5 4" xfId="16515" xr:uid="{1FA2EC35-0681-4B48-B897-DA7C323130AA}"/>
    <cellStyle name="Salida 7 3 5 4 2" xfId="31623" xr:uid="{F7AD2326-F5FA-44F8-B40A-37010172327F}"/>
    <cellStyle name="Salida 7 3 5 5" xfId="17507" xr:uid="{D115C350-2CEB-4F3B-BDB4-DDA685AB3570}"/>
    <cellStyle name="Salida 7 3 6" xfId="2294" xr:uid="{3E3CDACD-D822-4321-BC34-3509D8341286}"/>
    <cellStyle name="Salida 7 3 6 2" xfId="4931" xr:uid="{E5BCA4AA-3EE6-4FC6-84CA-12816ABEFAB6}"/>
    <cellStyle name="Salida 7 3 6 2 2" xfId="11295" xr:uid="{FE64045A-DADC-4BA4-B620-5D915E310ADD}"/>
    <cellStyle name="Salida 7 3 6 2 2 2" xfId="26403" xr:uid="{E99977AD-F21E-4B09-B0F4-498A4B809815}"/>
    <cellStyle name="Salida 7 3 6 2 3" xfId="8712" xr:uid="{79104225-CD7B-4080-AD60-65592F0FC371}"/>
    <cellStyle name="Salida 7 3 6 2 3 2" xfId="23820" xr:uid="{36B81CEE-F69D-4946-9E8C-A1924044B784}"/>
    <cellStyle name="Salida 7 3 6 2 4" xfId="20039" xr:uid="{B6677F48-7877-43B7-ADD5-E439455577C6}"/>
    <cellStyle name="Salida 7 3 6 3" xfId="8761" xr:uid="{C51AA53D-B508-420B-A73D-B2538DA17132}"/>
    <cellStyle name="Salida 7 3 6 3 2" xfId="23869" xr:uid="{BBA754F3-1FDB-43E2-98DE-1B56FE5A9CB4}"/>
    <cellStyle name="Salida 7 3 6 4" xfId="7513" xr:uid="{B3F0D111-A608-4F76-80CE-74117D64A020}"/>
    <cellStyle name="Salida 7 3 6 4 2" xfId="22621" xr:uid="{F1357A17-EA8F-40AD-A898-826037D62437}"/>
    <cellStyle name="Salida 7 3 6 5" xfId="17519" xr:uid="{B2E83D62-F55D-49D1-AD6C-8E33D30B1A79}"/>
    <cellStyle name="Salida 7 3 7" xfId="3863" xr:uid="{DEE6701E-5135-4815-8D49-BEF1ED447DF0}"/>
    <cellStyle name="Salida 7 3 7 2" xfId="6500" xr:uid="{6B6614CF-B583-4911-B487-E93B48C88AD4}"/>
    <cellStyle name="Salida 7 3 7 2 2" xfId="12811" xr:uid="{386054A2-C578-439B-9F51-BD7DC2369CD1}"/>
    <cellStyle name="Salida 7 3 7 2 2 2" xfId="27919" xr:uid="{570759DF-EE19-457C-8312-43D4692AC354}"/>
    <cellStyle name="Salida 7 3 7 2 3" xfId="16250" xr:uid="{2FF23BF3-8DB5-4844-8628-7E1A0381CF88}"/>
    <cellStyle name="Salida 7 3 7 2 3 2" xfId="31358" xr:uid="{8FD4A155-AEC2-4EA8-9FE5-7E5A95ADCAB0}"/>
    <cellStyle name="Salida 7 3 7 2 4" xfId="21608" xr:uid="{42784CB7-0AB1-4046-A245-FFC36B89425F}"/>
    <cellStyle name="Salida 7 3 7 3" xfId="10245" xr:uid="{31877AA7-B224-43C1-95D7-B1AC00E03747}"/>
    <cellStyle name="Salida 7 3 7 3 2" xfId="25353" xr:uid="{C31CB213-AD48-4963-B6F0-D2FE74557465}"/>
    <cellStyle name="Salida 7 3 7 4" xfId="7605" xr:uid="{87D6561C-1C2C-4551-8ED3-FBEACFD8CFCB}"/>
    <cellStyle name="Salida 7 3 7 4 2" xfId="22713" xr:uid="{F96F8BA8-8B80-4659-9602-75C8BF613120}"/>
    <cellStyle name="Salida 7 3 7 5" xfId="18971" xr:uid="{A5E08F13-8A7A-4CE7-8EC6-0F9E5A54FB90}"/>
    <cellStyle name="Salida 7 3 8" xfId="4245" xr:uid="{1611003C-75E0-45BC-A7CE-B6FD43FBDD5D}"/>
    <cellStyle name="Salida 7 3 8 2" xfId="6882" xr:uid="{9B42B89F-E5FC-4876-96BE-890B45114647}"/>
    <cellStyle name="Salida 7 3 8 2 2" xfId="13193" xr:uid="{CC937266-6CAA-4328-8FF9-E747CE942319}"/>
    <cellStyle name="Salida 7 3 8 2 2 2" xfId="28301" xr:uid="{2A280EDE-2BD9-45DF-B0AD-2DE4C9579FF6}"/>
    <cellStyle name="Salida 7 3 8 2 3" xfId="16857" xr:uid="{F995787B-5B8B-4998-8C90-86CC0A7CF80A}"/>
    <cellStyle name="Salida 7 3 8 2 3 2" xfId="31965" xr:uid="{1621CC5F-E731-4266-9733-AA9CCF86FF0A}"/>
    <cellStyle name="Salida 7 3 8 2 4" xfId="21990" xr:uid="{AB103004-2A91-4AEA-9038-59F1E1ABCB29}"/>
    <cellStyle name="Salida 7 3 8 3" xfId="10627" xr:uid="{061BA0D7-B98A-4787-AF55-ED1C7993A023}"/>
    <cellStyle name="Salida 7 3 8 3 2" xfId="25735" xr:uid="{B60C4A71-4D28-44DA-AC66-04BF7914AB31}"/>
    <cellStyle name="Salida 7 3 8 4" xfId="16276" xr:uid="{778B9CB3-43B4-437E-B332-50A7F3BB3E44}"/>
    <cellStyle name="Salida 7 3 8 4 2" xfId="31384" xr:uid="{26C2DC05-4D2A-4762-BDDE-8526F34FFD59}"/>
    <cellStyle name="Salida 7 3 8 5" xfId="19353" xr:uid="{2DD68693-BE27-4FB5-83D4-F4C637C3DE0E}"/>
    <cellStyle name="Salida 7 3 9" xfId="4428" xr:uid="{26C61B40-F292-48DA-A206-F402B97EFF6F}"/>
    <cellStyle name="Salida 7 3 9 2" xfId="10810" xr:uid="{7243F7E0-F282-45EF-A934-DA8DFE377D8E}"/>
    <cellStyle name="Salida 7 3 9 2 2" xfId="25918" xr:uid="{6B948BB8-08F5-42B3-A094-30655B5DF7A9}"/>
    <cellStyle name="Salida 7 3 9 3" xfId="7098" xr:uid="{04D76B03-D4FD-4031-A2C7-65D95C8655B7}"/>
    <cellStyle name="Salida 7 3 9 3 2" xfId="22206" xr:uid="{89739786-118B-4677-A131-16478F026A8A}"/>
    <cellStyle name="Salida 7 3 9 4" xfId="19536" xr:uid="{0F670D5C-2CE9-4F21-9681-E2569E537A0A}"/>
    <cellStyle name="Salida 7 4" xfId="2133" xr:uid="{24ACECE9-E9F3-4CC8-945D-EEC07432D028}"/>
    <cellStyle name="Salida 7 4 10" xfId="14017" xr:uid="{0EBBB111-45B2-4B89-86D6-B605C6F8D6B1}"/>
    <cellStyle name="Salida 7 4 10 2" xfId="29125" xr:uid="{C57E2966-CB99-4A55-AD6A-FD88E4620379}"/>
    <cellStyle name="Salida 7 4 11" xfId="8074" xr:uid="{C18493E1-1F64-4FA5-AD63-26A858B921F0}"/>
    <cellStyle name="Salida 7 4 11 2" xfId="23182" xr:uid="{E640CA3E-DC28-4AEA-9D0C-4437944F829E}"/>
    <cellStyle name="Salida 7 4 12" xfId="17358" xr:uid="{09588449-9A5C-4935-A38F-EBA1C5F28D44}"/>
    <cellStyle name="Salida 7 4 2" xfId="2623" xr:uid="{99CD4C8B-7B91-458B-BA89-A0E6B56A6013}"/>
    <cellStyle name="Salida 7 4 2 2" xfId="5260" xr:uid="{D7827502-27E5-42D3-BC41-AB8D9AAB50C7}"/>
    <cellStyle name="Salida 7 4 2 2 2" xfId="11624" xr:uid="{96E93408-0987-4E5B-A545-646A2BED2AF6}"/>
    <cellStyle name="Salida 7 4 2 2 2 2" xfId="26732" xr:uid="{150563B5-B09C-423E-958E-D7CA5F05981A}"/>
    <cellStyle name="Salida 7 4 2 2 3" xfId="8092" xr:uid="{1B2916DA-DFE5-4F0A-BB0A-2058098B57CA}"/>
    <cellStyle name="Salida 7 4 2 2 3 2" xfId="23200" xr:uid="{3CBEAD17-F00B-4FF0-B0C8-CD3FE2BF8269}"/>
    <cellStyle name="Salida 7 4 2 2 4" xfId="20368" xr:uid="{828BBF60-F275-4039-939F-ED1B2A041F83}"/>
    <cellStyle name="Salida 7 4 2 3" xfId="9090" xr:uid="{E3F264A2-4064-4F1A-9DFE-670930109F4A}"/>
    <cellStyle name="Salida 7 4 2 3 2" xfId="24198" xr:uid="{0449F886-1C77-43D0-BCA7-7CEFDE11D58B}"/>
    <cellStyle name="Salida 7 4 2 4" xfId="8728" xr:uid="{577B7DB6-4888-40E5-BFA1-DFEAABF85C87}"/>
    <cellStyle name="Salida 7 4 2 4 2" xfId="23836" xr:uid="{55B34706-DE70-47B6-B235-217429A344F3}"/>
    <cellStyle name="Salida 7 4 2 5" xfId="7682" xr:uid="{D576C0FD-AC40-4298-8EC3-E9292EF5DB21}"/>
    <cellStyle name="Salida 7 4 2 5 2" xfId="22790" xr:uid="{2404AEF5-13D3-4A35-9B67-F002B795CC44}"/>
    <cellStyle name="Salida 7 4 2 6" xfId="17731" xr:uid="{DA8DBC46-5FB9-4E9C-887F-2B95C9120D5A}"/>
    <cellStyle name="Salida 7 4 3" xfId="2888" xr:uid="{D1D66313-0ED0-44B5-A27E-B9E31D0B9B77}"/>
    <cellStyle name="Salida 7 4 3 2" xfId="5525" xr:uid="{6C7D6E6A-4817-48B6-8C40-8500F2360DB7}"/>
    <cellStyle name="Salida 7 4 3 2 2" xfId="11836" xr:uid="{89C6B6A7-A37B-4D42-AF49-F39EA63ACF46}"/>
    <cellStyle name="Salida 7 4 3 2 2 2" xfId="26944" xr:uid="{2B7A2B5C-BD00-4F6B-91D9-E17BF35C89E2}"/>
    <cellStyle name="Salida 7 4 3 2 3" xfId="8033" xr:uid="{6AE312BC-9DBB-4A46-B995-427E4A2F13A3}"/>
    <cellStyle name="Salida 7 4 3 2 3 2" xfId="23141" xr:uid="{B4065AEC-412A-4E35-857E-798744AD9558}"/>
    <cellStyle name="Salida 7 4 3 2 4" xfId="20633" xr:uid="{E0E9750E-8BE2-4628-AEB2-C5B1A69BAD86}"/>
    <cellStyle name="Salida 7 4 3 3" xfId="16319" xr:uid="{547F81A9-49D6-4D2A-B032-1A2718386A2A}"/>
    <cellStyle name="Salida 7 4 3 3 2" xfId="31427" xr:uid="{DBAB2913-B658-4800-8E6F-E3BB962647A6}"/>
    <cellStyle name="Salida 7 4 3 4" xfId="17996" xr:uid="{ACC1BECC-DC72-4EB7-9E3D-EB60DE0F5D72}"/>
    <cellStyle name="Salida 7 4 4" xfId="3191" xr:uid="{A8A8A156-2682-4F79-B220-51902D3750B9}"/>
    <cellStyle name="Salida 7 4 4 2" xfId="5828" xr:uid="{06F79C7D-1B48-4DB1-9055-6E8BB74AAD12}"/>
    <cellStyle name="Salida 7 4 4 2 2" xfId="12139" xr:uid="{A8FA0FA0-0D34-4D79-A412-04CE9000CA44}"/>
    <cellStyle name="Salida 7 4 4 2 2 2" xfId="27247" xr:uid="{4D82B44A-13C6-43B3-8B16-B103CE08ADEE}"/>
    <cellStyle name="Salida 7 4 4 2 3" xfId="16455" xr:uid="{A95C8965-51A0-4107-AA10-A009241FEB6B}"/>
    <cellStyle name="Salida 7 4 4 2 3 2" xfId="31563" xr:uid="{3DABC5E4-1171-40C7-9CD4-75B9BC8D42AC}"/>
    <cellStyle name="Salida 7 4 4 2 4" xfId="20936" xr:uid="{4DBD9BC5-7426-41DF-8EAF-9B6990043EC4}"/>
    <cellStyle name="Salida 7 4 4 3" xfId="9573" xr:uid="{1DEFE30A-D044-4D7B-9099-92A1051BE2C2}"/>
    <cellStyle name="Salida 7 4 4 3 2" xfId="24681" xr:uid="{6A3CA42B-6E8C-4803-9D5A-B1D3A1C1D82A}"/>
    <cellStyle name="Salida 7 4 4 4" xfId="14461" xr:uid="{820564CA-8832-414A-8EE2-7E8EA2D48E46}"/>
    <cellStyle name="Salida 7 4 4 4 2" xfId="29569" xr:uid="{867E4501-D6F9-4E60-8DF8-D99904F0E626}"/>
    <cellStyle name="Salida 7 4 4 5" xfId="18299" xr:uid="{5BD56865-67D6-43F7-A73A-A41C2946BDCC}"/>
    <cellStyle name="Salida 7 4 5" xfId="3517" xr:uid="{AEAA5576-31A4-4D46-A5DC-E47CDF4AAD19}"/>
    <cellStyle name="Salida 7 4 5 2" xfId="6154" xr:uid="{7D15A42C-7543-4F3A-B38C-2BFDD82F479E}"/>
    <cellStyle name="Salida 7 4 5 2 2" xfId="12465" xr:uid="{91480639-E627-4927-A01B-1471BCD3819A}"/>
    <cellStyle name="Salida 7 4 5 2 2 2" xfId="27573" xr:uid="{6FB1ECB2-E13C-428F-B407-F7DE4C57E2C8}"/>
    <cellStyle name="Salida 7 4 5 2 3" xfId="7483" xr:uid="{5B00761F-8C55-4D6E-9CFD-FF1313E6FB91}"/>
    <cellStyle name="Salida 7 4 5 2 3 2" xfId="22591" xr:uid="{31693239-789B-4BB2-AAF9-9D4F802726BD}"/>
    <cellStyle name="Salida 7 4 5 2 4" xfId="21262" xr:uid="{0EB970EC-1154-4EC3-81F3-F7ED63FBAFF9}"/>
    <cellStyle name="Salida 7 4 5 3" xfId="9899" xr:uid="{B1ED622A-DF25-41A4-A15D-12EA41E34741}"/>
    <cellStyle name="Salida 7 4 5 3 2" xfId="25007" xr:uid="{ACC1F1D6-A619-47BD-8893-A81820A9830A}"/>
    <cellStyle name="Salida 7 4 5 4" xfId="14144" xr:uid="{E84A3887-9900-4AC5-9DBE-076BC1F7CEC7}"/>
    <cellStyle name="Salida 7 4 5 4 2" xfId="29252" xr:uid="{ED3E5511-DD27-474B-A0CF-6CA13941D9B9}"/>
    <cellStyle name="Salida 7 4 5 5" xfId="18625" xr:uid="{8C28DAE5-5D07-44E4-9F2C-92C9CBD1BAF2}"/>
    <cellStyle name="Salida 7 4 6" xfId="3823" xr:uid="{C09ED12E-EB62-4573-A7C2-81B9D0AC4E5D}"/>
    <cellStyle name="Salida 7 4 6 2" xfId="6460" xr:uid="{C699E23E-A55E-4FF7-B750-C74773ED9C30}"/>
    <cellStyle name="Salida 7 4 6 2 2" xfId="12771" xr:uid="{CEEDCA90-2F0F-410A-AC47-A4F4DB56EB5E}"/>
    <cellStyle name="Salida 7 4 6 2 2 2" xfId="27879" xr:uid="{006F2E24-A07C-4236-BB20-B83D283EDE9F}"/>
    <cellStyle name="Salida 7 4 6 2 3" xfId="14662" xr:uid="{BE5EAB6A-F01C-4461-BEB8-21F3665BE6D5}"/>
    <cellStyle name="Salida 7 4 6 2 3 2" xfId="29770" xr:uid="{71F5C754-5F4F-4152-9421-10D4EA80CDEA}"/>
    <cellStyle name="Salida 7 4 6 2 4" xfId="21568" xr:uid="{40D0624D-AAF7-4D2C-B5D7-99DD47DAE2EC}"/>
    <cellStyle name="Salida 7 4 6 3" xfId="10205" xr:uid="{3AD4CCF2-9A54-43B9-A546-07A6244BA60D}"/>
    <cellStyle name="Salida 7 4 6 3 2" xfId="25313" xr:uid="{EE70AE4D-024D-4015-B8E0-225D447ACAC4}"/>
    <cellStyle name="Salida 7 4 6 4" xfId="14420" xr:uid="{B9CB060C-4962-4671-B110-C17B9A2E6C13}"/>
    <cellStyle name="Salida 7 4 6 4 2" xfId="29528" xr:uid="{CA854A21-DC9F-404B-BC0C-363F6ECEAEE1}"/>
    <cellStyle name="Salida 7 4 6 5" xfId="18931" xr:uid="{969F9621-3C17-4CCF-A63D-08D2B3AAF840}"/>
    <cellStyle name="Salida 7 4 7" xfId="4205" xr:uid="{CC910C4E-2E16-4D53-91F8-76F456D1C5D7}"/>
    <cellStyle name="Salida 7 4 7 2" xfId="6842" xr:uid="{4836C431-902B-4698-9279-9E0CE19301EE}"/>
    <cellStyle name="Salida 7 4 7 2 2" xfId="13153" xr:uid="{7349BAEF-BAB6-462B-9162-4978449A1B1B}"/>
    <cellStyle name="Salida 7 4 7 2 2 2" xfId="28261" xr:uid="{2D06B34B-CAF8-4E0A-8C54-B5B7FEBAD481}"/>
    <cellStyle name="Salida 7 4 7 2 3" xfId="16822" xr:uid="{D4013ECC-BA00-4DB2-9B5D-0040020A9974}"/>
    <cellStyle name="Salida 7 4 7 2 3 2" xfId="31930" xr:uid="{91A92951-229F-484F-B611-93EC4A016224}"/>
    <cellStyle name="Salida 7 4 7 2 4" xfId="21950" xr:uid="{B8D71A4B-80BB-4D30-85EF-71373151D14C}"/>
    <cellStyle name="Salida 7 4 7 3" xfId="10587" xr:uid="{68DF333F-6BCD-403C-8C09-632DA9F25835}"/>
    <cellStyle name="Salida 7 4 7 3 2" xfId="25695" xr:uid="{E89E660F-617D-4AA1-A0D5-4BD85A59759D}"/>
    <cellStyle name="Salida 7 4 7 4" xfId="16565" xr:uid="{57648552-DE09-4E84-8CD3-9AF6909E7C9E}"/>
    <cellStyle name="Salida 7 4 7 4 2" xfId="31673" xr:uid="{A75CD8CE-8885-4D22-BFF6-CEC2D5BAD7A2}"/>
    <cellStyle name="Salida 7 4 7 5" xfId="19313" xr:uid="{2C6C949D-6C31-4BF2-B23C-AAAE86F33A7F}"/>
    <cellStyle name="Salida 7 4 8" xfId="4770" xr:uid="{2E288ECD-D658-43FE-A668-43105AFD1702}"/>
    <cellStyle name="Salida 7 4 8 2" xfId="11152" xr:uid="{6B621BAD-6BCA-40FF-B973-C1E258880BED}"/>
    <cellStyle name="Salida 7 4 8 2 2" xfId="26260" xr:uid="{3FC9ACBD-FA64-43B3-9D87-4C6914359E6D}"/>
    <cellStyle name="Salida 7 4 8 3" xfId="15467" xr:uid="{68BD1D43-F33D-4E5A-8A75-9D5BD9F6F87C}"/>
    <cellStyle name="Salida 7 4 8 3 2" xfId="30575" xr:uid="{87233B2B-CF22-4699-B38B-B7A1C4E17DB8}"/>
    <cellStyle name="Salida 7 4 8 4" xfId="19878" xr:uid="{5F319CE6-5462-42BF-9D8C-0C10DA62D447}"/>
    <cellStyle name="Salida 7 4 9" xfId="8631" xr:uid="{6DA09AFF-A06F-4AEB-84F8-98E395EFA2F6}"/>
    <cellStyle name="Salida 7 4 9 2" xfId="23739" xr:uid="{7BB72DEB-EA0D-4939-B1B6-92AF0EB8F411}"/>
    <cellStyle name="Salida 7 5" xfId="1991" xr:uid="{BED1F11C-8034-447F-8863-7538500416E1}"/>
    <cellStyle name="Salida 7 5 10" xfId="16352" xr:uid="{EE10C1DD-A02C-4729-96FA-F3A6474A2C7F}"/>
    <cellStyle name="Salida 7 5 10 2" xfId="31460" xr:uid="{DE3FB208-C9F7-4842-9C95-055E731C46AD}"/>
    <cellStyle name="Salida 7 5 11" xfId="17216" xr:uid="{A6FF0A56-C567-4CF5-A833-4FF5139EF6D5}"/>
    <cellStyle name="Salida 7 5 2" xfId="2753" xr:uid="{E2558790-ED93-4EDC-99A2-798589AA9E48}"/>
    <cellStyle name="Salida 7 5 2 2" xfId="5390" xr:uid="{FF51B916-DC2D-4C75-A241-656704C53ADC}"/>
    <cellStyle name="Salida 7 5 2 2 2" xfId="11739" xr:uid="{C49976F3-65FC-41EB-998B-788A9819CB93}"/>
    <cellStyle name="Salida 7 5 2 2 2 2" xfId="26847" xr:uid="{D3355E17-3F03-4839-A8DB-10CEBEFD4214}"/>
    <cellStyle name="Salida 7 5 2 2 3" xfId="16331" xr:uid="{E977F1C7-F486-4F34-B954-0353BBEEF5BC}"/>
    <cellStyle name="Salida 7 5 2 2 3 2" xfId="31439" xr:uid="{F18F80B7-1034-48BB-8AC2-14FC69E58759}"/>
    <cellStyle name="Salida 7 5 2 2 4" xfId="20498" xr:uid="{2A0FB489-5344-4D8E-B2C4-28BCBE80A296}"/>
    <cellStyle name="Salida 7 5 2 3" xfId="16127" xr:uid="{BD6B72BE-D091-45FA-B603-030EEF4D7DC2}"/>
    <cellStyle name="Salida 7 5 2 3 2" xfId="31235" xr:uid="{34889E96-EB75-4236-97C5-0FC8A7450574}"/>
    <cellStyle name="Salida 7 5 2 4" xfId="17861" xr:uid="{3A600394-E5BE-4E30-B299-977C9E8974FD}"/>
    <cellStyle name="Salida 7 5 3" xfId="3056" xr:uid="{BB0A3938-511E-4DF3-8B93-26F8B6AAEB09}"/>
    <cellStyle name="Salida 7 5 3 2" xfId="5693" xr:uid="{06EAD685-7E9C-4252-8E34-CBFCA60CB373}"/>
    <cellStyle name="Salida 7 5 3 2 2" xfId="12004" xr:uid="{D0954DA0-B831-49B3-90B9-298B148A702D}"/>
    <cellStyle name="Salida 7 5 3 2 2 2" xfId="27112" xr:uid="{F961EA30-1136-4D6D-B712-F7E0CB2CAE6B}"/>
    <cellStyle name="Salida 7 5 3 2 3" xfId="16280" xr:uid="{7A47C496-EFED-449F-97FA-2BB95BB9A5D2}"/>
    <cellStyle name="Salida 7 5 3 2 3 2" xfId="31388" xr:uid="{EE5DE26D-5556-4D8A-B93C-DB61C6E9ECF2}"/>
    <cellStyle name="Salida 7 5 3 2 4" xfId="20801" xr:uid="{9134B41B-4255-4F88-B36C-39BE0E6D75E4}"/>
    <cellStyle name="Salida 7 5 3 3" xfId="9438" xr:uid="{C86BBCCB-BE55-4CE0-98BB-055F2C5F7536}"/>
    <cellStyle name="Salida 7 5 3 3 2" xfId="24546" xr:uid="{C257D92A-1FC1-4452-8BF1-72D09F6FE99D}"/>
    <cellStyle name="Salida 7 5 3 4" xfId="14414" xr:uid="{269533CC-1400-42AF-AD0E-5CA7C3B893C6}"/>
    <cellStyle name="Salida 7 5 3 4 2" xfId="29522" xr:uid="{672CF0CE-7077-4ED5-8B74-B07DC89485AB}"/>
    <cellStyle name="Salida 7 5 3 5" xfId="18164" xr:uid="{B034D18C-7D21-4347-8C41-EC3783FDB988}"/>
    <cellStyle name="Salida 7 5 4" xfId="3382" xr:uid="{BEE5D4C2-8BC9-485C-A496-565B61888E4A}"/>
    <cellStyle name="Salida 7 5 4 2" xfId="6019" xr:uid="{8A0B961E-A8AE-452E-99B2-ABD22BAE54CF}"/>
    <cellStyle name="Salida 7 5 4 2 2" xfId="12330" xr:uid="{FB3BF921-01EB-44BE-9034-5F496729DB63}"/>
    <cellStyle name="Salida 7 5 4 2 2 2" xfId="27438" xr:uid="{59B55B10-1C30-4AB8-84B0-FDB3DA2A8906}"/>
    <cellStyle name="Salida 7 5 4 2 3" xfId="15973" xr:uid="{0B03439C-417D-449F-8AE8-FDC5B90C515A}"/>
    <cellStyle name="Salida 7 5 4 2 3 2" xfId="31081" xr:uid="{BE99350A-6C19-4EBE-A50D-5088A34155CD}"/>
    <cellStyle name="Salida 7 5 4 2 4" xfId="21127" xr:uid="{9FD87099-5A7E-40A4-9D8F-3D0CE05F547C}"/>
    <cellStyle name="Salida 7 5 4 3" xfId="9764" xr:uid="{EC244101-7889-4FBA-A9B4-D3E12E0A7CC7}"/>
    <cellStyle name="Salida 7 5 4 3 2" xfId="24872" xr:uid="{F1AA7C41-1C73-423D-A02D-68FC3331E2E1}"/>
    <cellStyle name="Salida 7 5 4 4" xfId="14613" xr:uid="{4357E37E-4569-4A61-9955-33563EB74315}"/>
    <cellStyle name="Salida 7 5 4 4 2" xfId="29721" xr:uid="{8E85FD6F-027A-4828-941C-4B334D7A1F4D}"/>
    <cellStyle name="Salida 7 5 4 5" xfId="18490" xr:uid="{36E50757-13F8-472B-A6F8-CF4244F7959D}"/>
    <cellStyle name="Salida 7 5 5" xfId="3688" xr:uid="{9B117AEC-1131-4BF2-9C59-ED6158B55345}"/>
    <cellStyle name="Salida 7 5 5 2" xfId="6325" xr:uid="{4DB8A8A6-020A-4EB4-9E71-381FEB953BBA}"/>
    <cellStyle name="Salida 7 5 5 2 2" xfId="12636" xr:uid="{15EA8CFE-EE39-4ED6-A368-04126C152911}"/>
    <cellStyle name="Salida 7 5 5 2 2 2" xfId="27744" xr:uid="{62E0537A-8937-4D4C-8371-6E7610017CC4}"/>
    <cellStyle name="Salida 7 5 5 2 3" xfId="13978" xr:uid="{1E7ED006-03D7-4714-B3A5-379C3F391162}"/>
    <cellStyle name="Salida 7 5 5 2 3 2" xfId="29086" xr:uid="{2336E49E-7597-4233-A5C8-18B9E74490DE}"/>
    <cellStyle name="Salida 7 5 5 2 4" xfId="21433" xr:uid="{08B5D500-5935-444A-BF1C-7E88649AC923}"/>
    <cellStyle name="Salida 7 5 5 3" xfId="10070" xr:uid="{72F294CE-DB64-47E3-98F6-BF71D5461F4A}"/>
    <cellStyle name="Salida 7 5 5 3 2" xfId="25178" xr:uid="{55E98A7D-D065-469A-A7F7-A67DD75667B6}"/>
    <cellStyle name="Salida 7 5 5 4" xfId="7377" xr:uid="{6433661E-5149-463E-86AC-62F86863F4D2}"/>
    <cellStyle name="Salida 7 5 5 4 2" xfId="22485" xr:uid="{9F8F32D9-C6F6-42C7-AF35-97B05BA7A413}"/>
    <cellStyle name="Salida 7 5 5 5" xfId="18796" xr:uid="{D941348C-7D2F-44B7-9A69-816924CA3288}"/>
    <cellStyle name="Salida 7 5 6" xfId="4063" xr:uid="{E2A048A6-F283-4B87-99F8-76593C5FEF65}"/>
    <cellStyle name="Salida 7 5 6 2" xfId="6700" xr:uid="{3FE5C387-8609-4F15-BAF2-A2A9143415C1}"/>
    <cellStyle name="Salida 7 5 6 2 2" xfId="13011" xr:uid="{7BB73C81-098C-4278-A326-948F3E4ACDC8}"/>
    <cellStyle name="Salida 7 5 6 2 2 2" xfId="28119" xr:uid="{DF0AB328-0933-49F4-A185-CD9E0EEF7377}"/>
    <cellStyle name="Salida 7 5 6 2 3" xfId="16687" xr:uid="{20A2C3F3-3E7C-421E-9B8A-21871840198D}"/>
    <cellStyle name="Salida 7 5 6 2 3 2" xfId="31795" xr:uid="{20E99C55-98CC-4BC7-A915-19F425841000}"/>
    <cellStyle name="Salida 7 5 6 2 4" xfId="21808" xr:uid="{96212880-A4DA-4877-B63B-F003AE9A81D8}"/>
    <cellStyle name="Salida 7 5 6 3" xfId="10445" xr:uid="{F8165191-D28C-4FB9-BC2B-18D6A8FAC34F}"/>
    <cellStyle name="Salida 7 5 6 3 2" xfId="25553" xr:uid="{1DCECC83-12DB-43FD-A763-7309617B300C}"/>
    <cellStyle name="Salida 7 5 6 4" xfId="13956" xr:uid="{44E38C16-BBCD-4E73-AB46-2F4B2704A8E1}"/>
    <cellStyle name="Salida 7 5 6 4 2" xfId="29064" xr:uid="{1ADA3FB3-CFD6-4CD4-A621-C8E6360022F7}"/>
    <cellStyle name="Salida 7 5 6 5" xfId="19171" xr:uid="{7D0F33BF-0A51-4842-87FB-E9E2CD3F7395}"/>
    <cellStyle name="Salida 7 5 7" xfId="4628" xr:uid="{30215C20-5A27-4F66-8BA3-207CBBF17AC8}"/>
    <cellStyle name="Salida 7 5 7 2" xfId="11010" xr:uid="{B992EE1F-8905-48EF-86ED-DD5BDB074AF9}"/>
    <cellStyle name="Salida 7 5 7 2 2" xfId="26118" xr:uid="{931DF90F-62BA-445A-86C1-8961958C7696}"/>
    <cellStyle name="Salida 7 5 7 3" xfId="13588" xr:uid="{A188AA2A-EA43-4E5D-99CD-2C5CC007C90F}"/>
    <cellStyle name="Salida 7 5 7 3 2" xfId="28696" xr:uid="{4F436AA1-EDE8-4E01-BE9E-C2A7ADB6A3A5}"/>
    <cellStyle name="Salida 7 5 7 4" xfId="19736" xr:uid="{4C79F4F2-2F3B-461A-AA75-CAA3AE862E12}"/>
    <cellStyle name="Salida 7 5 8" xfId="8489" xr:uid="{E9F73591-7282-4DC9-A199-A6E7114173CD}"/>
    <cellStyle name="Salida 7 5 8 2" xfId="23597" xr:uid="{AE2451C9-4C89-476C-A9F2-CEC38354F675}"/>
    <cellStyle name="Salida 7 5 9" xfId="7887" xr:uid="{D43DDBE2-B3EE-4763-955D-BDB18957BB2E}"/>
    <cellStyle name="Salida 7 5 9 2" xfId="22995" xr:uid="{84CC4259-8E48-45C7-9FAB-EE7F77D0A0A8}"/>
    <cellStyle name="Salida 8" xfId="1517" xr:uid="{00000000-0005-0000-0000-0000F1050000}"/>
    <cellStyle name="Salida 8 2" xfId="1943" xr:uid="{F4C7E61E-EB8E-4F5D-9E80-3F75E7C3AC2C}"/>
    <cellStyle name="Salida 8 2 10" xfId="8444" xr:uid="{FBDB7755-D5AA-4F04-9556-19EBE36751C9}"/>
    <cellStyle name="Salida 8 2 10 2" xfId="23552" xr:uid="{7986D008-F3B7-4D8A-ACAF-6F93ADDB25E7}"/>
    <cellStyle name="Salida 8 2 11" xfId="14051" xr:uid="{58844D3A-C3CB-4DB2-9E04-DB679E96ECB6}"/>
    <cellStyle name="Salida 8 2 11 2" xfId="29159" xr:uid="{128E8AD6-C43B-4181-AA00-C0B3271D6D27}"/>
    <cellStyle name="Salida 8 2 12" xfId="14495" xr:uid="{8F696EFC-E2D9-4C8B-8141-C410E9EBF52E}"/>
    <cellStyle name="Salida 8 2 12 2" xfId="29603" xr:uid="{EE684FB1-99AB-4E92-B159-B7F86E974ACA}"/>
    <cellStyle name="Salida 8 2 13" xfId="17168" xr:uid="{DC7E7947-2C5A-44E1-BB2B-7E6CBA3BA348}"/>
    <cellStyle name="Salida 8 2 2" xfId="2503" xr:uid="{EE9D0836-406D-468C-BA78-51735EFC8D48}"/>
    <cellStyle name="Salida 8 2 2 2" xfId="5140" xr:uid="{7AD7BB5B-0F60-48FE-A21F-187CC527E2B2}"/>
    <cellStyle name="Salida 8 2 2 2 2" xfId="11504" xr:uid="{42E03791-42D7-4AD9-815F-3A182F60672E}"/>
    <cellStyle name="Salida 8 2 2 2 2 2" xfId="26612" xr:uid="{F20B19F4-6E55-4327-8563-CE3632491661}"/>
    <cellStyle name="Salida 8 2 2 2 3" xfId="14830" xr:uid="{EDF5CE2B-537B-47C5-855F-CA69EFA798EC}"/>
    <cellStyle name="Salida 8 2 2 2 3 2" xfId="29938" xr:uid="{18AC9903-E643-4CE8-9790-745BEE57629D}"/>
    <cellStyle name="Salida 8 2 2 2 4" xfId="20248" xr:uid="{3D8DBFA8-6D21-495D-9756-9FC0BC77C7C0}"/>
    <cellStyle name="Salida 8 2 2 3" xfId="8970" xr:uid="{DB0EBEDC-72D7-449A-A9E1-4171664811D1}"/>
    <cellStyle name="Salida 8 2 2 3 2" xfId="24078" xr:uid="{4FA98643-D22E-43EE-BA67-1EF2BA5F710E}"/>
    <cellStyle name="Salida 8 2 3" xfId="2719" xr:uid="{A120B03E-5702-4543-83DD-8299AE90F9E7}"/>
    <cellStyle name="Salida 8 2 3 2" xfId="5356" xr:uid="{73EDDCCD-036E-4337-B235-CE3FB96DBFB3}"/>
    <cellStyle name="Salida 8 2 3 2 2" xfId="11705" xr:uid="{EAE451C1-6E9B-44EE-AF75-2AC53F1D9A8D}"/>
    <cellStyle name="Salida 8 2 3 2 2 2" xfId="26813" xr:uid="{B6DC9E68-126B-4E3E-BBC9-7657E87D8F27}"/>
    <cellStyle name="Salida 8 2 3 2 3" xfId="13412" xr:uid="{B322D6DE-6E3A-43B7-87C1-A7D0D406B891}"/>
    <cellStyle name="Salida 8 2 3 2 3 2" xfId="28520" xr:uid="{29C73508-81D5-4C41-B463-F49426EA4947}"/>
    <cellStyle name="Salida 8 2 3 2 4" xfId="20464" xr:uid="{F410D888-70F9-463E-AB34-F8D003413F38}"/>
    <cellStyle name="Salida 8 2 3 3" xfId="15746" xr:uid="{98531FEA-ADB0-4488-9DDE-00BDCC191665}"/>
    <cellStyle name="Salida 8 2 3 3 2" xfId="30854" xr:uid="{95DF4E63-293E-44CB-B443-2FDB9589E8FD}"/>
    <cellStyle name="Salida 8 2 3 4" xfId="17827" xr:uid="{B35DEFF1-5D94-41AF-A496-A863205E80CC}"/>
    <cellStyle name="Salida 8 2 4" xfId="3022" xr:uid="{C2D023C6-2D3E-4F68-A5B6-55771345970A}"/>
    <cellStyle name="Salida 8 2 4 2" xfId="5659" xr:uid="{11EED15E-DE79-4A38-ACF2-0086552CEF97}"/>
    <cellStyle name="Salida 8 2 4 2 2" xfId="11970" xr:uid="{957709D3-BE0C-4693-95A7-9A1D267444E9}"/>
    <cellStyle name="Salida 8 2 4 2 2 2" xfId="27078" xr:uid="{D9D8A91C-C0E1-4D52-879B-B4427B79E0FA}"/>
    <cellStyle name="Salida 8 2 4 2 3" xfId="7366" xr:uid="{3F970AE6-3922-4397-990A-65F6446022D2}"/>
    <cellStyle name="Salida 8 2 4 2 3 2" xfId="22474" xr:uid="{632EA597-CC7B-4C5A-A434-FA9667D5D8FF}"/>
    <cellStyle name="Salida 8 2 4 2 4" xfId="20767" xr:uid="{E08508C7-A2AF-41B6-A702-1A619DE02C65}"/>
    <cellStyle name="Salida 8 2 4 3" xfId="9404" xr:uid="{3AD7FF73-25BA-434A-AC72-71A3386A4B21}"/>
    <cellStyle name="Salida 8 2 4 3 2" xfId="24512" xr:uid="{6BE6D003-8B96-4130-8687-D8CA15AAD0CB}"/>
    <cellStyle name="Salida 8 2 4 4" xfId="14158" xr:uid="{5FA29B28-C1A0-4AAA-B31B-6FB4BBC98DCF}"/>
    <cellStyle name="Salida 8 2 4 4 2" xfId="29266" xr:uid="{E5083DA7-FEA2-4CAC-8F60-0EB71F6F522C}"/>
    <cellStyle name="Salida 8 2 4 5" xfId="18130" xr:uid="{F92FE6DB-A0A3-4A76-9F98-E24DB58F201E}"/>
    <cellStyle name="Salida 8 2 5" xfId="3348" xr:uid="{15D4B449-1DD1-44FF-BBE1-4E7D5E69DB76}"/>
    <cellStyle name="Salida 8 2 5 2" xfId="5985" xr:uid="{877D3BA4-692D-420C-9F69-2DB0A51B646A}"/>
    <cellStyle name="Salida 8 2 5 2 2" xfId="12296" xr:uid="{730A1B59-3EE3-4941-B281-65700E3DA1CB}"/>
    <cellStyle name="Salida 8 2 5 2 2 2" xfId="27404" xr:uid="{08B1C992-F5CD-4921-A113-5E39234EBBB1}"/>
    <cellStyle name="Salida 8 2 5 2 3" xfId="13632" xr:uid="{4028D665-05EE-4018-895F-283860E05669}"/>
    <cellStyle name="Salida 8 2 5 2 3 2" xfId="28740" xr:uid="{00F6DD51-D937-4104-BDDB-E9645D0BA114}"/>
    <cellStyle name="Salida 8 2 5 2 4" xfId="21093" xr:uid="{5F5BB2D7-7E0C-429E-B5A9-68EEB30A446D}"/>
    <cellStyle name="Salida 8 2 5 3" xfId="9730" xr:uid="{244F5FA5-3163-4E2B-84C5-1CAD1325FF82}"/>
    <cellStyle name="Salida 8 2 5 3 2" xfId="24838" xr:uid="{0AF3881F-A3E0-460F-8CC5-B4CE95F25904}"/>
    <cellStyle name="Salida 8 2 5 4" xfId="13690" xr:uid="{422888C2-28FF-4D11-B7C7-6535BE1FB32E}"/>
    <cellStyle name="Salida 8 2 5 4 2" xfId="28798" xr:uid="{E5E6F6B6-4096-47EF-AACA-D50EF1B253BF}"/>
    <cellStyle name="Salida 8 2 5 5" xfId="18456" xr:uid="{5D17CA49-49F0-4D43-B808-25F30926613C}"/>
    <cellStyle name="Salida 8 2 6" xfId="3654" xr:uid="{17AD9D42-6372-46E0-A10A-C387D965E865}"/>
    <cellStyle name="Salida 8 2 6 2" xfId="6291" xr:uid="{DE6760B0-F90C-4190-B1A9-F9F32BA81A88}"/>
    <cellStyle name="Salida 8 2 6 2 2" xfId="12602" xr:uid="{03F8B46C-5175-47FB-BC3C-3802077CF942}"/>
    <cellStyle name="Salida 8 2 6 2 2 2" xfId="27710" xr:uid="{5E0EC14B-36E4-4515-8474-901816ADCDD0}"/>
    <cellStyle name="Salida 8 2 6 2 3" xfId="15909" xr:uid="{70A237AD-0FD9-4476-84BE-D422D72A4149}"/>
    <cellStyle name="Salida 8 2 6 2 3 2" xfId="31017" xr:uid="{BECE7F91-3E0B-4BAC-A0EA-2306EAFDA1CD}"/>
    <cellStyle name="Salida 8 2 6 2 4" xfId="21399" xr:uid="{03DC0FE4-1DD0-40F4-A92C-E2046C3DB02F}"/>
    <cellStyle name="Salida 8 2 6 3" xfId="10036" xr:uid="{0A2CAE70-CBD6-47B5-8C2A-8ECED560FCAD}"/>
    <cellStyle name="Salida 8 2 6 3 2" xfId="25144" xr:uid="{1182870E-096A-417E-AA3C-D10077C28CFC}"/>
    <cellStyle name="Salida 8 2 6 4" xfId="14356" xr:uid="{143E146C-5328-4AC0-96FA-190EBC7A0AE0}"/>
    <cellStyle name="Salida 8 2 6 4 2" xfId="29464" xr:uid="{BE75D68B-8628-44E5-A844-30A7A025D6B5}"/>
    <cellStyle name="Salida 8 2 6 5" xfId="18762" xr:uid="{2BA1B339-00EA-4319-AD03-20C9C96929A0}"/>
    <cellStyle name="Salida 8 2 7" xfId="4015" xr:uid="{ED554232-EE89-4D22-998C-4FE6C5B6DDEF}"/>
    <cellStyle name="Salida 8 2 7 2" xfId="6652" xr:uid="{4E65978B-390E-4D08-BBD3-4B27AED1DCAA}"/>
    <cellStyle name="Salida 8 2 7 2 2" xfId="12963" xr:uid="{85F7F073-FE7F-46EA-96DC-907849347A2D}"/>
    <cellStyle name="Salida 8 2 7 2 2 2" xfId="28071" xr:uid="{BCC369D6-44A9-43C8-93BF-C0515200E87B}"/>
    <cellStyle name="Salida 8 2 7 2 3" xfId="16653" xr:uid="{ACDE7CD2-8052-4BC8-B9A6-54C9DC114973}"/>
    <cellStyle name="Salida 8 2 7 2 3 2" xfId="31761" xr:uid="{5203E8DE-467B-4A03-8C00-8FE906C459A4}"/>
    <cellStyle name="Salida 8 2 7 2 4" xfId="21760" xr:uid="{2873FBC5-11BE-4FDF-871A-BB33508CAEEC}"/>
    <cellStyle name="Salida 8 2 7 3" xfId="10397" xr:uid="{7B95FF76-BEA6-4740-8BC6-829D58D08EDE}"/>
    <cellStyle name="Salida 8 2 7 3 2" xfId="25505" xr:uid="{80708D97-5B32-4062-A37B-7E9260B2FBAB}"/>
    <cellStyle name="Salida 8 2 7 4" xfId="9167" xr:uid="{60B12184-07DB-47AB-AC82-EFB4405DABB0}"/>
    <cellStyle name="Salida 8 2 7 4 2" xfId="24275" xr:uid="{F8AFBB8B-8942-4C25-9402-E8555006775A}"/>
    <cellStyle name="Salida 8 2 7 5" xfId="19123" xr:uid="{F67F9866-9002-489B-8901-5E9C6C6C6505}"/>
    <cellStyle name="Salida 8 2 8" xfId="4328" xr:uid="{85DC5FB5-7BB0-4665-A830-5E00530666D5}"/>
    <cellStyle name="Salida 8 2 8 2" xfId="6965" xr:uid="{BFAD9373-F907-4F49-9FB7-3EA51AFED030}"/>
    <cellStyle name="Salida 8 2 8 2 2" xfId="13276" xr:uid="{CD383A08-E0CB-4211-A2B3-4897C5FA3335}"/>
    <cellStyle name="Salida 8 2 8 2 2 2" xfId="28384" xr:uid="{84E0AC7B-E52A-4F4C-883F-EE7E4E983947}"/>
    <cellStyle name="Salida 8 2 8 2 3" xfId="16940" xr:uid="{170E71C4-C0D2-47FB-81D8-F3D9A9ABB114}"/>
    <cellStyle name="Salida 8 2 8 2 3 2" xfId="32048" xr:uid="{11360CC5-6919-41FE-A1AB-E077969E4C97}"/>
    <cellStyle name="Salida 8 2 8 2 4" xfId="22073" xr:uid="{D9BA568E-5955-4664-B6E2-04AA068ED6A5}"/>
    <cellStyle name="Salida 8 2 8 3" xfId="10710" xr:uid="{75F5DEA1-3CE4-41F9-9B61-D4757F34B7CB}"/>
    <cellStyle name="Salida 8 2 8 3 2" xfId="25818" xr:uid="{67EC83E2-01B9-4C41-BFD8-3C7A7FB730AE}"/>
    <cellStyle name="Salida 8 2 8 4" xfId="16227" xr:uid="{C68AB3EE-B4B5-4B1E-A382-ABB251899099}"/>
    <cellStyle name="Salida 8 2 8 4 2" xfId="31335" xr:uid="{0336DD54-896C-4027-8042-749417B89788}"/>
    <cellStyle name="Salida 8 2 8 5" xfId="19436" xr:uid="{C11E972F-E641-4F83-A609-DEE7FAA879C0}"/>
    <cellStyle name="Salida 8 2 9" xfId="4580" xr:uid="{C50551D2-E2DB-4AD9-A250-205F5E6EC37D}"/>
    <cellStyle name="Salida 8 2 9 2" xfId="10962" xr:uid="{34D34F91-E530-4185-982F-9C3BB43D70E8}"/>
    <cellStyle name="Salida 8 2 9 2 2" xfId="26070" xr:uid="{DA79E3BD-462C-41EE-90E8-B8C31CAE5086}"/>
    <cellStyle name="Salida 8 2 9 3" xfId="7791" xr:uid="{DA5CF6FA-D725-42D1-AD07-C29AB97ACD46}"/>
    <cellStyle name="Salida 8 2 9 3 2" xfId="22899" xr:uid="{E7A03DAB-9B32-4856-A52A-A8BD67208229}"/>
    <cellStyle name="Salida 8 2 9 4" xfId="19688" xr:uid="{5FC8EA44-0313-4707-8654-CECD0DDA58AF}"/>
    <cellStyle name="Salida 8 3" xfId="1790" xr:uid="{F9582968-8ADA-4127-81A2-0599BBE5271C}"/>
    <cellStyle name="Salida 8 3 10" xfId="8267" xr:uid="{A9540BCB-906A-49A5-BF45-9D06A07AF272}"/>
    <cellStyle name="Salida 8 3 10 2" xfId="23375" xr:uid="{AAE53426-C48C-4CB5-9DD2-96F05F15A768}"/>
    <cellStyle name="Salida 8 3 11" xfId="14418" xr:uid="{47DABE2A-D942-47B0-B6F6-F6E03D1BE9C6}"/>
    <cellStyle name="Salida 8 3 11 2" xfId="29526" xr:uid="{954D0E57-6FA1-4B9B-BFA7-89A7984F6609}"/>
    <cellStyle name="Salida 8 3 12" xfId="7159" xr:uid="{EEDC4544-0BCD-403C-A3C8-1B5630440985}"/>
    <cellStyle name="Salida 8 3 12 2" xfId="22267" xr:uid="{771958D2-FB25-48EE-A314-A7867383E31E}"/>
    <cellStyle name="Salida 8 3 13" xfId="17015" xr:uid="{9BBF8896-9B16-4BAD-858C-BCE001BA249D}"/>
    <cellStyle name="Salida 8 3 2" xfId="2350" xr:uid="{C45727D7-3DAD-4C75-812E-DE09DDF0B9B6}"/>
    <cellStyle name="Salida 8 3 2 2" xfId="4987" xr:uid="{01E6B4B4-EECF-40BA-BFC1-950ED8552139}"/>
    <cellStyle name="Salida 8 3 2 2 2" xfId="11351" xr:uid="{78F23D4B-741A-4CB3-9ECF-2E056EF9C827}"/>
    <cellStyle name="Salida 8 3 2 2 2 2" xfId="26459" xr:uid="{D3519FB1-61DE-421C-A24C-0E34961F7E35}"/>
    <cellStyle name="Salida 8 3 2 2 3" xfId="8695" xr:uid="{25122E88-8DFB-4BC0-AF6B-CBE489D1640B}"/>
    <cellStyle name="Salida 8 3 2 2 3 2" xfId="23803" xr:uid="{7FF80B0D-7B27-4EEB-AE63-694A5DB52009}"/>
    <cellStyle name="Salida 8 3 2 2 4" xfId="20095" xr:uid="{176A67CF-F45E-48DA-A756-F73E663F60FA}"/>
    <cellStyle name="Salida 8 3 2 3" xfId="8817" xr:uid="{B6ADF1A3-8F01-489F-98D9-415C8274B8E1}"/>
    <cellStyle name="Salida 8 3 2 3 2" xfId="23925" xr:uid="{BF2F96A9-A3D0-414B-9ECF-97A7ECB6B0EE}"/>
    <cellStyle name="Salida 8 3 3" xfId="2269" xr:uid="{89642528-B2B0-41EB-B10C-7C594597E98C}"/>
    <cellStyle name="Salida 8 3 3 2" xfId="4906" xr:uid="{41C72C44-970F-474F-9DF2-9E9AFA5F97F9}"/>
    <cellStyle name="Salida 8 3 3 2 2" xfId="11270" xr:uid="{E154E9A5-535D-4A74-9640-4A52C0C6E2EE}"/>
    <cellStyle name="Salida 8 3 3 2 2 2" xfId="26378" xr:uid="{1CF549FE-1902-4D91-A1D5-DDA1CD374607}"/>
    <cellStyle name="Salida 8 3 3 2 3" xfId="7380" xr:uid="{72BC8E86-B574-43AA-A7D5-BA95E5BEB086}"/>
    <cellStyle name="Salida 8 3 3 2 3 2" xfId="22488" xr:uid="{3240DBF9-7ED3-4B59-B752-9DB081D2DD63}"/>
    <cellStyle name="Salida 8 3 3 2 4" xfId="20014" xr:uid="{93749067-25D8-44E3-8F99-9C0C9E4AA71D}"/>
    <cellStyle name="Salida 8 3 3 3" xfId="11763" xr:uid="{F68C6463-BAF9-4846-A621-65C3259ADD71}"/>
    <cellStyle name="Salida 8 3 3 3 2" xfId="26871" xr:uid="{C44DCB9A-A6B5-4E14-95E6-915B31DCF023}"/>
    <cellStyle name="Salida 8 3 3 4" xfId="17494" xr:uid="{4D25A072-CC1D-45AD-830F-659B4A8A8438}"/>
    <cellStyle name="Salida 8 3 4" xfId="2327" xr:uid="{F0AC2FDC-1DA5-4233-8298-F05B354B839A}"/>
    <cellStyle name="Salida 8 3 4 2" xfId="4964" xr:uid="{8F7A7C1C-AAE5-4CA7-9F7E-4AA55FB26089}"/>
    <cellStyle name="Salida 8 3 4 2 2" xfId="11328" xr:uid="{193A3FB8-367E-4154-85E0-AA1285069F89}"/>
    <cellStyle name="Salida 8 3 4 2 2 2" xfId="26436" xr:uid="{1EA08874-FE93-4D35-8FEF-96BFD474A47D}"/>
    <cellStyle name="Salida 8 3 4 2 3" xfId="14439" xr:uid="{8B892664-E14B-4722-843E-DB1F0C9A5030}"/>
    <cellStyle name="Salida 8 3 4 2 3 2" xfId="29547" xr:uid="{77E59265-79A3-4FD6-8886-B046663A5925}"/>
    <cellStyle name="Salida 8 3 4 2 4" xfId="20072" xr:uid="{F3669763-8066-4262-AE9C-0004B3D8721F}"/>
    <cellStyle name="Salida 8 3 4 3" xfId="8794" xr:uid="{F47AB59A-852F-4388-B19B-73E39624FE16}"/>
    <cellStyle name="Salida 8 3 4 3 2" xfId="23902" xr:uid="{A694256D-8CDB-4AF0-A3A2-50EFF1BD7B3A}"/>
    <cellStyle name="Salida 8 3 4 4" xfId="7732" xr:uid="{75C69C79-52DE-4239-AD7D-7B8A4349304A}"/>
    <cellStyle name="Salida 8 3 4 4 2" xfId="22840" xr:uid="{6BC9C82E-81D3-49B6-A5BD-F483FCD22715}"/>
    <cellStyle name="Salida 8 3 4 5" xfId="17552" xr:uid="{424CDE34-402A-4591-AF5D-2BA329E818BF}"/>
    <cellStyle name="Salida 8 3 5" xfId="2283" xr:uid="{1F565813-0477-41AC-BFE3-D2DB39139340}"/>
    <cellStyle name="Salida 8 3 5 2" xfId="4920" xr:uid="{32BFD62A-93B6-4DB1-9C0B-2B9896F6C748}"/>
    <cellStyle name="Salida 8 3 5 2 2" xfId="11284" xr:uid="{44DDC6E4-06CD-48DE-B78B-6FE20BD78D20}"/>
    <cellStyle name="Salida 8 3 5 2 2 2" xfId="26392" xr:uid="{6E4835AC-17B1-47A4-9E41-24FA228FC146}"/>
    <cellStyle name="Salida 8 3 5 2 3" xfId="13895" xr:uid="{59EADAB9-83D6-4739-ADDD-83923F8103D7}"/>
    <cellStyle name="Salida 8 3 5 2 3 2" xfId="29003" xr:uid="{F32495C5-BA9A-46F6-BB29-D51B3EFEF047}"/>
    <cellStyle name="Salida 8 3 5 2 4" xfId="20028" xr:uid="{F31B0B08-6983-47BC-92DA-014B0DC4337E}"/>
    <cellStyle name="Salida 8 3 5 3" xfId="8750" xr:uid="{FAB04745-73D2-490E-B090-4EB3AAD56A04}"/>
    <cellStyle name="Salida 8 3 5 3 2" xfId="23858" xr:uid="{C78E4595-0F79-4124-8FCD-94F6CBFE5532}"/>
    <cellStyle name="Salida 8 3 5 4" xfId="9278" xr:uid="{928CE1A2-880D-4059-B2CE-9BC803EBBC1E}"/>
    <cellStyle name="Salida 8 3 5 4 2" xfId="24386" xr:uid="{64B5A701-D755-4F13-AB6C-CE2FC0D216F3}"/>
    <cellStyle name="Salida 8 3 5 5" xfId="17508" xr:uid="{A9F858E3-F079-4BC6-9792-559FB62B4F21}"/>
    <cellStyle name="Salida 8 3 6" xfId="2293" xr:uid="{D7235320-C388-4F9A-A71A-04AEBFB89BE8}"/>
    <cellStyle name="Salida 8 3 6 2" xfId="4930" xr:uid="{569F569C-08DA-468B-981D-B2D7CCB064ED}"/>
    <cellStyle name="Salida 8 3 6 2 2" xfId="11294" xr:uid="{0FB2E1AA-57E1-414E-8DBD-CDDD90A3AD22}"/>
    <cellStyle name="Salida 8 3 6 2 2 2" xfId="26402" xr:uid="{C962627E-5FB3-4C87-BE4B-7BDE6FA3162B}"/>
    <cellStyle name="Salida 8 3 6 2 3" xfId="16036" xr:uid="{725BF2DB-9DF1-48AF-AFE4-19ECDE565BDD}"/>
    <cellStyle name="Salida 8 3 6 2 3 2" xfId="31144" xr:uid="{5ED78D52-AA9A-4116-A022-26B7F7E9FFFB}"/>
    <cellStyle name="Salida 8 3 6 2 4" xfId="20038" xr:uid="{41A36336-82E8-4652-9CE1-FABDC98035F8}"/>
    <cellStyle name="Salida 8 3 6 3" xfId="8760" xr:uid="{55DE1DE8-8A25-43B9-AED9-08C8C501BDC9}"/>
    <cellStyle name="Salida 8 3 6 3 2" xfId="23868" xr:uid="{FDBD666C-C049-4D6C-AA54-7313589D4111}"/>
    <cellStyle name="Salida 8 3 6 4" xfId="15729" xr:uid="{DAA319B5-317E-4B06-94AD-19BC10D22125}"/>
    <cellStyle name="Salida 8 3 6 4 2" xfId="30837" xr:uid="{770EC821-D7E2-4EFD-9F21-9154924B50AB}"/>
    <cellStyle name="Salida 8 3 6 5" xfId="17518" xr:uid="{E9A068E2-4CC9-45AD-842B-289EAB206B84}"/>
    <cellStyle name="Salida 8 3 7" xfId="3862" xr:uid="{D03E1201-9074-4242-AEFB-444966AB3E2E}"/>
    <cellStyle name="Salida 8 3 7 2" xfId="6499" xr:uid="{48C1757D-5FFF-4D99-AB4D-EFF1FA1B1DD6}"/>
    <cellStyle name="Salida 8 3 7 2 2" xfId="12810" xr:uid="{3060BEEC-B4FD-499E-8F41-CCAE28F700A3}"/>
    <cellStyle name="Salida 8 3 7 2 2 2" xfId="27918" xr:uid="{7235052D-FD53-4257-8578-E0F634153043}"/>
    <cellStyle name="Salida 8 3 7 2 3" xfId="15456" xr:uid="{F76E1340-EA60-4F5D-9EC1-4908C963E38A}"/>
    <cellStyle name="Salida 8 3 7 2 3 2" xfId="30564" xr:uid="{1A836CE8-1208-48E6-8BCA-361AE050B403}"/>
    <cellStyle name="Salida 8 3 7 2 4" xfId="21607" xr:uid="{B6EB5BB5-5B9D-4F63-BC91-6E45418CD491}"/>
    <cellStyle name="Salida 8 3 7 3" xfId="10244" xr:uid="{491A5790-2D75-4DCD-8615-51C75216097D}"/>
    <cellStyle name="Salida 8 3 7 3 2" xfId="25352" xr:uid="{6EF83766-5E7F-41EC-825A-E4AC3BBDF781}"/>
    <cellStyle name="Salida 8 3 7 4" xfId="13860" xr:uid="{8990FC8B-B69C-4CAA-967B-A5DD9D473999}"/>
    <cellStyle name="Salida 8 3 7 4 2" xfId="28968" xr:uid="{654A4DBC-9DB4-406C-8FB7-BBCCC62C5DFA}"/>
    <cellStyle name="Salida 8 3 7 5" xfId="18970" xr:uid="{3A98788F-6613-4B0E-8CBC-9B82191E2483}"/>
    <cellStyle name="Salida 8 3 8" xfId="4244" xr:uid="{81A954D1-FD6F-4A88-957B-8FA799D67268}"/>
    <cellStyle name="Salida 8 3 8 2" xfId="6881" xr:uid="{13EEF0BF-533F-42FB-9A83-645BAEC16A2A}"/>
    <cellStyle name="Salida 8 3 8 2 2" xfId="13192" xr:uid="{133032D1-2218-4D23-AD4E-836A512A0270}"/>
    <cellStyle name="Salida 8 3 8 2 2 2" xfId="28300" xr:uid="{3BDE5E34-1066-4B00-A759-0166FC825A6D}"/>
    <cellStyle name="Salida 8 3 8 2 3" xfId="16856" xr:uid="{1E2156E6-301F-4AFE-984B-5A7E22750291}"/>
    <cellStyle name="Salida 8 3 8 2 3 2" xfId="31964" xr:uid="{6AC624EF-FC87-4B84-9AA8-4003C5FF9815}"/>
    <cellStyle name="Salida 8 3 8 2 4" xfId="21989" xr:uid="{05E2247D-66E0-4124-9973-DDED6E03DBED}"/>
    <cellStyle name="Salida 8 3 8 3" xfId="10626" xr:uid="{0981BF2E-C71D-47E6-B034-C9480815DD7A}"/>
    <cellStyle name="Salida 8 3 8 3 2" xfId="25734" xr:uid="{94C49737-5D8D-4040-ADFA-62AA2C315959}"/>
    <cellStyle name="Salida 8 3 8 4" xfId="13991" xr:uid="{10A10799-2ECD-4A1B-8300-73F72A166AD1}"/>
    <cellStyle name="Salida 8 3 8 4 2" xfId="29099" xr:uid="{97F051C0-765F-4F74-9B2D-91DCDCC6EB7A}"/>
    <cellStyle name="Salida 8 3 8 5" xfId="19352" xr:uid="{990E7F7C-AEDE-4885-B496-6E181BBCF571}"/>
    <cellStyle name="Salida 8 3 9" xfId="4427" xr:uid="{C4683BC2-B5DB-484C-9CEA-B0933C4DE904}"/>
    <cellStyle name="Salida 8 3 9 2" xfId="10809" xr:uid="{C7D5AB32-5A6D-4352-BD1E-B7F6A11BA381}"/>
    <cellStyle name="Salida 8 3 9 2 2" xfId="25917" xr:uid="{98C103AD-D91C-4113-8836-AE0277902FBD}"/>
    <cellStyle name="Salida 8 3 9 3" xfId="14650" xr:uid="{680D9E52-BD86-4FB1-A7E2-7E1C944348EF}"/>
    <cellStyle name="Salida 8 3 9 3 2" xfId="29758" xr:uid="{952EC7BA-0124-42BF-A98E-CE673E427D7E}"/>
    <cellStyle name="Salida 8 3 9 4" xfId="19535" xr:uid="{B99ACADE-6176-4086-8825-87B864F79796}"/>
    <cellStyle name="Salida 8 4" xfId="2134" xr:uid="{2F8ADCAD-89C3-4C02-9C62-ADB086CB4173}"/>
    <cellStyle name="Salida 8 4 10" xfId="14669" xr:uid="{56833E4E-6CFF-41C8-8C6E-E9DADC164F23}"/>
    <cellStyle name="Salida 8 4 10 2" xfId="29777" xr:uid="{630D9282-539F-428C-808A-BFD9C5AC8AF0}"/>
    <cellStyle name="Salida 8 4 11" xfId="7243" xr:uid="{9146DBA2-8281-4FBB-96FA-DFDD3521D8DE}"/>
    <cellStyle name="Salida 8 4 11 2" xfId="22351" xr:uid="{58728B0A-EA37-4CA9-82B1-E9570A8BF6EA}"/>
    <cellStyle name="Salida 8 4 12" xfId="17359" xr:uid="{944A3EDF-E327-4413-AC5D-BFEFDC2F9250}"/>
    <cellStyle name="Salida 8 4 2" xfId="2624" xr:uid="{730F06B0-55CA-4658-8306-82EF8A13A60E}"/>
    <cellStyle name="Salida 8 4 2 2" xfId="5261" xr:uid="{6138754F-0DFA-4912-88EC-57E276A98A02}"/>
    <cellStyle name="Salida 8 4 2 2 2" xfId="11625" xr:uid="{E50A9B70-77ED-4AEA-A2A8-09FEA62E81B1}"/>
    <cellStyle name="Salida 8 4 2 2 2 2" xfId="26733" xr:uid="{12786D39-7337-48CF-9AA9-0B81E2E6D51A}"/>
    <cellStyle name="Salida 8 4 2 2 3" xfId="8035" xr:uid="{BA5804C9-9BE7-40DF-AE31-296EA7D5A299}"/>
    <cellStyle name="Salida 8 4 2 2 3 2" xfId="23143" xr:uid="{6CA65B6E-F3D2-4869-93FD-1DDFAC83CA23}"/>
    <cellStyle name="Salida 8 4 2 2 4" xfId="20369" xr:uid="{EC19C21B-9055-44C3-8573-89A61D249101}"/>
    <cellStyle name="Salida 8 4 2 3" xfId="9091" xr:uid="{DA99094B-AF02-4E13-869B-70ABD0D602A8}"/>
    <cellStyle name="Salida 8 4 2 3 2" xfId="24199" xr:uid="{FF6CFD15-8C9A-411F-BDF4-891C99F009E0}"/>
    <cellStyle name="Salida 8 4 2 4" xfId="7387" xr:uid="{93970DA7-CA38-4293-88B3-42A0E5BD6106}"/>
    <cellStyle name="Salida 8 4 2 4 2" xfId="22495" xr:uid="{4655E49A-45FC-4BFD-A54E-7F15D13F1C97}"/>
    <cellStyle name="Salida 8 4 2 5" xfId="13876" xr:uid="{4859539E-A776-4FCB-9DEE-20E6EEDD2195}"/>
    <cellStyle name="Salida 8 4 2 5 2" xfId="28984" xr:uid="{9B2C2396-2997-4508-BBD5-7051D45574A7}"/>
    <cellStyle name="Salida 8 4 2 6" xfId="17732" xr:uid="{58920662-2DA7-459F-A373-4A72B5354013}"/>
    <cellStyle name="Salida 8 4 3" xfId="2889" xr:uid="{F1134894-D274-4CCE-81B8-1FD262348E51}"/>
    <cellStyle name="Salida 8 4 3 2" xfId="5526" xr:uid="{CDC65696-17D6-4481-90F5-5DBA3D7F9EBF}"/>
    <cellStyle name="Salida 8 4 3 2 2" xfId="11837" xr:uid="{9CDF63DB-4E57-4FAB-B443-1E12A7451BEC}"/>
    <cellStyle name="Salida 8 4 3 2 2 2" xfId="26945" xr:uid="{528ABDC9-D9B8-4DBB-980B-8C7DBBE32307}"/>
    <cellStyle name="Salida 8 4 3 2 3" xfId="15478" xr:uid="{AA0564E6-ADF7-4A0F-BFAC-C02FDD826949}"/>
    <cellStyle name="Salida 8 4 3 2 3 2" xfId="30586" xr:uid="{D07DF42A-B475-43D2-909F-E0A6A6EDADA2}"/>
    <cellStyle name="Salida 8 4 3 2 4" xfId="20634" xr:uid="{B7A8B125-6D5C-44C1-BD11-1FCB411A50DC}"/>
    <cellStyle name="Salida 8 4 3 3" xfId="16336" xr:uid="{6D0806B7-B58A-4997-A01C-200FC9BD44BA}"/>
    <cellStyle name="Salida 8 4 3 3 2" xfId="31444" xr:uid="{D4C1E7B4-18DE-4EA1-889E-3847B8375380}"/>
    <cellStyle name="Salida 8 4 3 4" xfId="17997" xr:uid="{EBADD91B-FE38-4371-A3A3-D1DA11D0348D}"/>
    <cellStyle name="Salida 8 4 4" xfId="3192" xr:uid="{2EE1EEEE-A09F-4551-94E0-AE896028C505}"/>
    <cellStyle name="Salida 8 4 4 2" xfId="5829" xr:uid="{9E847741-BF26-40C6-93E4-870A439DC94B}"/>
    <cellStyle name="Salida 8 4 4 2 2" xfId="12140" xr:uid="{74FBA6A3-85BC-4FD9-BAE3-EBA398B8C2D9}"/>
    <cellStyle name="Salida 8 4 4 2 2 2" xfId="27248" xr:uid="{CED782C6-846A-40DB-B604-03D0F619FFD6}"/>
    <cellStyle name="Salida 8 4 4 2 3" xfId="14472" xr:uid="{344CAEA4-DD20-470C-A4DE-FCAF15FEC31B}"/>
    <cellStyle name="Salida 8 4 4 2 3 2" xfId="29580" xr:uid="{895A4BE5-89E0-44E7-8080-1F1CE8C1CFEC}"/>
    <cellStyle name="Salida 8 4 4 2 4" xfId="20937" xr:uid="{1D8AFA5F-FC3E-44B8-A5F5-B5BC786F4348}"/>
    <cellStyle name="Salida 8 4 4 3" xfId="9574" xr:uid="{2AC0ABDE-4FCF-4734-BA9F-1DB4276F8ADB}"/>
    <cellStyle name="Salida 8 4 4 3 2" xfId="24682" xr:uid="{EA56FD9E-0025-44D6-9D8A-FFC66EFD0FF4}"/>
    <cellStyle name="Salida 8 4 4 4" xfId="13720" xr:uid="{085BE63B-8C38-41A4-B198-8964B04ED3A2}"/>
    <cellStyle name="Salida 8 4 4 4 2" xfId="28828" xr:uid="{3964DA76-C4DA-4B3F-98F0-B85326466355}"/>
    <cellStyle name="Salida 8 4 4 5" xfId="18300" xr:uid="{BD2CD64A-2A42-4B66-87C9-ECDFFE9B6484}"/>
    <cellStyle name="Salida 8 4 5" xfId="3518" xr:uid="{8F8BE74C-1098-4F35-92DE-C9A52B5F57F0}"/>
    <cellStyle name="Salida 8 4 5 2" xfId="6155" xr:uid="{C01BF8D7-EBF7-44B6-81E0-5B3BC597AF0A}"/>
    <cellStyle name="Salida 8 4 5 2 2" xfId="12466" xr:uid="{011327A6-8A33-4154-839F-D9839CAD447A}"/>
    <cellStyle name="Salida 8 4 5 2 2 2" xfId="27574" xr:uid="{8070F7FC-C958-4919-815A-692A60CAB30F}"/>
    <cellStyle name="Salida 8 4 5 2 3" xfId="7285" xr:uid="{3CC24F27-9818-4253-9B95-47B4CB79CC13}"/>
    <cellStyle name="Salida 8 4 5 2 3 2" xfId="22393" xr:uid="{7F8A3DDA-C874-48BF-947C-77A170ED5084}"/>
    <cellStyle name="Salida 8 4 5 2 4" xfId="21263" xr:uid="{6638FC3B-B3D4-44B3-B232-3270BAEC76EE}"/>
    <cellStyle name="Salida 8 4 5 3" xfId="9900" xr:uid="{3D9A8AF0-BBDE-4139-977A-7DF3FC489269}"/>
    <cellStyle name="Salida 8 4 5 3 2" xfId="25008" xr:uid="{3555338F-DCE2-45FB-BB03-D311F5F55BB1}"/>
    <cellStyle name="Salida 8 4 5 4" xfId="11686" xr:uid="{1832BD57-E350-45F9-8644-83BAE3E23920}"/>
    <cellStyle name="Salida 8 4 5 4 2" xfId="26794" xr:uid="{3019AFA1-508C-4B89-966F-782E38614C2D}"/>
    <cellStyle name="Salida 8 4 5 5" xfId="18626" xr:uid="{E7181D1C-56E3-4445-9CF3-9AF86712A79C}"/>
    <cellStyle name="Salida 8 4 6" xfId="3824" xr:uid="{D3030A55-086E-475D-BB91-F4EA175B0CCC}"/>
    <cellStyle name="Salida 8 4 6 2" xfId="6461" xr:uid="{C787ED35-EDBB-4963-87A6-A7891B1DEF33}"/>
    <cellStyle name="Salida 8 4 6 2 2" xfId="12772" xr:uid="{0E3B6F1E-DE43-4598-8801-647328F1C837}"/>
    <cellStyle name="Salida 8 4 6 2 2 2" xfId="27880" xr:uid="{AD944FE7-FE02-462D-9C48-664D8F794721}"/>
    <cellStyle name="Salida 8 4 6 2 3" xfId="15985" xr:uid="{33FFEF95-A6F1-4958-B814-F89768FDD54F}"/>
    <cellStyle name="Salida 8 4 6 2 3 2" xfId="31093" xr:uid="{9353E6C2-A912-42A2-B812-417706C2ED6E}"/>
    <cellStyle name="Salida 8 4 6 2 4" xfId="21569" xr:uid="{1772B984-418A-4DE4-813F-DCB0EB8B13D1}"/>
    <cellStyle name="Salida 8 4 6 3" xfId="10206" xr:uid="{CAFE3AFD-7B75-4A87-9409-1679D456E901}"/>
    <cellStyle name="Salida 8 4 6 3 2" xfId="25314" xr:uid="{70E66BE8-5B29-438A-8569-7C285550FC03}"/>
    <cellStyle name="Salida 8 4 6 4" xfId="8260" xr:uid="{C8256AD5-3FF0-4C69-A8CF-89C3844D3D7B}"/>
    <cellStyle name="Salida 8 4 6 4 2" xfId="23368" xr:uid="{B5CCE262-B54E-4804-BBA0-3770D112F796}"/>
    <cellStyle name="Salida 8 4 6 5" xfId="18932" xr:uid="{0637B911-C5EB-49B5-8CBB-8E683640BCF3}"/>
    <cellStyle name="Salida 8 4 7" xfId="4206" xr:uid="{0D56D68F-3643-44AE-A13E-77A24CA3E334}"/>
    <cellStyle name="Salida 8 4 7 2" xfId="6843" xr:uid="{596435A4-A4CB-437C-8C3F-A2B0F15A5BBF}"/>
    <cellStyle name="Salida 8 4 7 2 2" xfId="13154" xr:uid="{B62E84C2-207D-431A-B275-90ECFB0203E6}"/>
    <cellStyle name="Salida 8 4 7 2 2 2" xfId="28262" xr:uid="{9A5588F4-7982-45BE-BFDD-AD05D6897FA7}"/>
    <cellStyle name="Salida 8 4 7 2 3" xfId="16823" xr:uid="{57B5FFFC-C3D3-45F1-84B8-346BAAF1766C}"/>
    <cellStyle name="Salida 8 4 7 2 3 2" xfId="31931" xr:uid="{FA19C55F-20FC-415E-8CEE-0104F2D925B9}"/>
    <cellStyle name="Salida 8 4 7 2 4" xfId="21951" xr:uid="{C0EECB44-4407-47CC-81E0-5CAD0C5896DC}"/>
    <cellStyle name="Salida 8 4 7 3" xfId="10588" xr:uid="{00095CCA-CFB1-4C1D-9858-DFBAE12F66E5}"/>
    <cellStyle name="Salida 8 4 7 3 2" xfId="25696" xr:uid="{43417346-2ECE-4E22-A79E-31D901483BDC}"/>
    <cellStyle name="Salida 8 4 7 4" xfId="13483" xr:uid="{6FBC3412-32F3-4450-BB41-70118848C333}"/>
    <cellStyle name="Salida 8 4 7 4 2" xfId="28591" xr:uid="{3BBAE702-8B05-4818-A9EA-61F190C25EE2}"/>
    <cellStyle name="Salida 8 4 7 5" xfId="19314" xr:uid="{97DE9044-C2C3-4BFF-B1BE-27036CE0679C}"/>
    <cellStyle name="Salida 8 4 8" xfId="4771" xr:uid="{C8848CC2-7B22-4170-840A-C91D747538A1}"/>
    <cellStyle name="Salida 8 4 8 2" xfId="11153" xr:uid="{871116F7-298A-44C3-B5EF-670F85BD5E7A}"/>
    <cellStyle name="Salida 8 4 8 2 2" xfId="26261" xr:uid="{D17BD714-E901-41FF-A882-AF4EFBF7155D}"/>
    <cellStyle name="Salida 8 4 8 3" xfId="9192" xr:uid="{4FA27D90-2119-4383-9E80-BFF2FE17240A}"/>
    <cellStyle name="Salida 8 4 8 3 2" xfId="24300" xr:uid="{4D0504E0-9026-43DF-9D2D-6D8A78C8ACAF}"/>
    <cellStyle name="Salida 8 4 8 4" xfId="19879" xr:uid="{23E69835-2C7C-4E62-AF48-0DE08E47B753}"/>
    <cellStyle name="Salida 8 4 9" xfId="8632" xr:uid="{C17D3DD8-7C4E-491E-9923-F0BD13137A2E}"/>
    <cellStyle name="Salida 8 4 9 2" xfId="23740" xr:uid="{8E15CF72-74DB-4EEA-A429-D567536D95C1}"/>
    <cellStyle name="Salida 8 5" xfId="1990" xr:uid="{9E8AFFB1-50C2-4531-980E-5E80BA66E322}"/>
    <cellStyle name="Salida 8 5 10" xfId="15754" xr:uid="{0E322694-3BC5-4EA6-9E8D-D8A0758D5DA4}"/>
    <cellStyle name="Salida 8 5 10 2" xfId="30862" xr:uid="{E689D065-1FF3-43A1-87F5-084453378E0D}"/>
    <cellStyle name="Salida 8 5 11" xfId="17215" xr:uid="{591D88A6-78B9-417B-88BE-59B7B1A93DF4}"/>
    <cellStyle name="Salida 8 5 2" xfId="2752" xr:uid="{2AA2C384-98F4-48DB-894B-BBA226E028AA}"/>
    <cellStyle name="Salida 8 5 2 2" xfId="5389" xr:uid="{E755924C-9CB9-430E-9E36-51B2FBF9B00C}"/>
    <cellStyle name="Salida 8 5 2 2 2" xfId="11738" xr:uid="{46AD6782-CA91-4D1C-B3BE-0A71DAAD877C}"/>
    <cellStyle name="Salida 8 5 2 2 2 2" xfId="26846" xr:uid="{045522BA-A7FD-4039-835E-622E8890049D}"/>
    <cellStyle name="Salida 8 5 2 2 3" xfId="11789" xr:uid="{075DD85D-9ECE-48D3-A2BB-18348799267E}"/>
    <cellStyle name="Salida 8 5 2 2 3 2" xfId="26897" xr:uid="{79F490A2-2D75-4480-A1A1-57860F9638FC}"/>
    <cellStyle name="Salida 8 5 2 2 4" xfId="20497" xr:uid="{38D1CDE1-DFCD-432F-ABFA-ED14C802D2A4}"/>
    <cellStyle name="Salida 8 5 2 3" xfId="8197" xr:uid="{5250E76D-B7EE-4A73-8DDD-F7396EC96169}"/>
    <cellStyle name="Salida 8 5 2 3 2" xfId="23305" xr:uid="{1C8082F7-3892-4CF5-AACC-3174958C7A62}"/>
    <cellStyle name="Salida 8 5 2 4" xfId="17860" xr:uid="{745F7391-F854-4289-94E0-B2FF863C5FC6}"/>
    <cellStyle name="Salida 8 5 3" xfId="3055" xr:uid="{A28AE48C-23D0-4976-85FC-2E7E245A6E4E}"/>
    <cellStyle name="Salida 8 5 3 2" xfId="5692" xr:uid="{E48828FD-022B-437D-A49C-389936A68C6A}"/>
    <cellStyle name="Salida 8 5 3 2 2" xfId="12003" xr:uid="{8889FEB5-05D0-469C-B05F-87B23407539F}"/>
    <cellStyle name="Salida 8 5 3 2 2 2" xfId="27111" xr:uid="{89412FEB-099B-49DC-9BFF-312078AB4309}"/>
    <cellStyle name="Salida 8 5 3 2 3" xfId="8214" xr:uid="{4CA5BA17-C73E-43E4-A7EC-C25EC09FCDFE}"/>
    <cellStyle name="Salida 8 5 3 2 3 2" xfId="23322" xr:uid="{79FDDF92-8482-4FEF-A760-CE2F26335049}"/>
    <cellStyle name="Salida 8 5 3 2 4" xfId="20800" xr:uid="{80A3967A-0FF7-474F-93D4-91D98D256F61}"/>
    <cellStyle name="Salida 8 5 3 3" xfId="9437" xr:uid="{1E5D8528-78C4-40BB-BE8E-B462EF88C778}"/>
    <cellStyle name="Salida 8 5 3 3 2" xfId="24545" xr:uid="{09D84694-2D48-416D-B8B7-01CC4815CECC}"/>
    <cellStyle name="Salida 8 5 3 4" xfId="7796" xr:uid="{7228EA36-2A00-4955-BF66-A62BD6844824}"/>
    <cellStyle name="Salida 8 5 3 4 2" xfId="22904" xr:uid="{517FC115-4630-4588-89BD-5436202DCAD3}"/>
    <cellStyle name="Salida 8 5 3 5" xfId="18163" xr:uid="{2FA32676-82E3-4117-8FC2-D415365D622C}"/>
    <cellStyle name="Salida 8 5 4" xfId="3381" xr:uid="{05393B4A-23C6-4811-857A-36882D383621}"/>
    <cellStyle name="Salida 8 5 4 2" xfId="6018" xr:uid="{B5A79446-B003-4997-BEA5-11DD5B700001}"/>
    <cellStyle name="Salida 8 5 4 2 2" xfId="12329" xr:uid="{AF7433E2-CB99-48B7-92CC-DEFB3DBFAD8B}"/>
    <cellStyle name="Salida 8 5 4 2 2 2" xfId="27437" xr:uid="{746E0CEC-AAC4-4E84-BCB4-7CD4647EEB7E}"/>
    <cellStyle name="Salida 8 5 4 2 3" xfId="16386" xr:uid="{5845D5E9-6B3D-4C15-B0CC-4533208BA7E0}"/>
    <cellStyle name="Salida 8 5 4 2 3 2" xfId="31494" xr:uid="{F364AF4F-034E-4FCE-A50E-397496709EB3}"/>
    <cellStyle name="Salida 8 5 4 2 4" xfId="21126" xr:uid="{863AA446-8482-4DCA-9D5B-104D8CBB1391}"/>
    <cellStyle name="Salida 8 5 4 3" xfId="9763" xr:uid="{72A38E51-1E17-47A6-9287-D626D312A6B4}"/>
    <cellStyle name="Salida 8 5 4 3 2" xfId="24871" xr:uid="{9041723D-F61E-425F-AE19-F56137D5AECD}"/>
    <cellStyle name="Salida 8 5 4 4" xfId="15692" xr:uid="{E05ACC7D-7E57-4758-8019-CAFD690720F5}"/>
    <cellStyle name="Salida 8 5 4 4 2" xfId="30800" xr:uid="{AD1F25E4-726F-446E-8A17-2DE5F93D29E5}"/>
    <cellStyle name="Salida 8 5 4 5" xfId="18489" xr:uid="{55419ECD-726C-4B61-A27C-A0B34DE9CC60}"/>
    <cellStyle name="Salida 8 5 5" xfId="3687" xr:uid="{21F4DB4F-8ADF-4670-852B-A186C4462031}"/>
    <cellStyle name="Salida 8 5 5 2" xfId="6324" xr:uid="{E8BD40F0-12F2-4503-AAD5-85172CC0789D}"/>
    <cellStyle name="Salida 8 5 5 2 2" xfId="12635" xr:uid="{B576FB3A-A2D2-478E-95A8-17AA3E49542E}"/>
    <cellStyle name="Salida 8 5 5 2 2 2" xfId="27743" xr:uid="{D8493AAC-E8B2-43E8-8C5D-BA11EDA081A6}"/>
    <cellStyle name="Salida 8 5 5 2 3" xfId="7170" xr:uid="{CB7D08A1-1C54-4B85-BECA-BB4191135DC3}"/>
    <cellStyle name="Salida 8 5 5 2 3 2" xfId="22278" xr:uid="{9A62F1B8-6C3C-4D5E-AF1A-28F2B5CA1A1C}"/>
    <cellStyle name="Salida 8 5 5 2 4" xfId="21432" xr:uid="{B7B09879-7AE3-44FF-9D9B-3F2B67E3E3A8}"/>
    <cellStyle name="Salida 8 5 5 3" xfId="10069" xr:uid="{4EB9D2F7-5FCA-4C1C-8F38-E9549D751CCB}"/>
    <cellStyle name="Salida 8 5 5 3 2" xfId="25177" xr:uid="{2275C7C7-F2C5-4D9F-ABCE-736F3E47D686}"/>
    <cellStyle name="Salida 8 5 5 4" xfId="7394" xr:uid="{1428B3A0-2BB2-4A9F-9BF6-46F88173E1DD}"/>
    <cellStyle name="Salida 8 5 5 4 2" xfId="22502" xr:uid="{15419852-007B-4E4F-A6B4-B2C36E1B1917}"/>
    <cellStyle name="Salida 8 5 5 5" xfId="18795" xr:uid="{ABCDA639-241F-446C-B532-2412025CECDA}"/>
    <cellStyle name="Salida 8 5 6" xfId="4062" xr:uid="{AE65FCD4-5916-412A-A95F-0D613CB089E5}"/>
    <cellStyle name="Salida 8 5 6 2" xfId="6699" xr:uid="{01D05D2F-C68F-4054-A4F4-AD36B7D56ECC}"/>
    <cellStyle name="Salida 8 5 6 2 2" xfId="13010" xr:uid="{8CC02CF8-7BB8-4953-B484-77607E561976}"/>
    <cellStyle name="Salida 8 5 6 2 2 2" xfId="28118" xr:uid="{AB328D32-9FD5-46C3-A1F2-42D266B3E69D}"/>
    <cellStyle name="Salida 8 5 6 2 3" xfId="16686" xr:uid="{460DEEEF-16CB-4321-B73B-0C6A8E68C1D8}"/>
    <cellStyle name="Salida 8 5 6 2 3 2" xfId="31794" xr:uid="{9E4E53C3-E286-4EC8-86E2-3D9C77DD2618}"/>
    <cellStyle name="Salida 8 5 6 2 4" xfId="21807" xr:uid="{4F0C1663-5334-45CC-9FD9-AB64E6F3D055}"/>
    <cellStyle name="Salida 8 5 6 3" xfId="10444" xr:uid="{F6E2D9B2-E704-4E99-B02D-D45615F43A03}"/>
    <cellStyle name="Salida 8 5 6 3 2" xfId="25552" xr:uid="{5C5D4DCC-3ED7-4158-8DB7-016BF5FB1AEB}"/>
    <cellStyle name="Salida 8 5 6 4" xfId="11681" xr:uid="{04D7E429-76DC-4CE8-AB9B-F979F8C6DB75}"/>
    <cellStyle name="Salida 8 5 6 4 2" xfId="26789" xr:uid="{6F80DA50-2307-43AA-89A4-AAEC1721A29B}"/>
    <cellStyle name="Salida 8 5 6 5" xfId="19170" xr:uid="{E3F9F8B4-E234-492B-B0F9-4C1A7D7B59F5}"/>
    <cellStyle name="Salida 8 5 7" xfId="4627" xr:uid="{B0FD560B-15B3-45A4-BAD9-E46279C9E102}"/>
    <cellStyle name="Salida 8 5 7 2" xfId="11009" xr:uid="{9938A939-0810-4384-8863-C7A867C27D84}"/>
    <cellStyle name="Salida 8 5 7 2 2" xfId="26117" xr:uid="{3D8193BC-7244-4B87-A9C6-E56C67862349}"/>
    <cellStyle name="Salida 8 5 7 3" xfId="13387" xr:uid="{5981A834-E858-4E27-A067-69322BDB1BF3}"/>
    <cellStyle name="Salida 8 5 7 3 2" xfId="28495" xr:uid="{CE73CBB5-9D9E-457F-929B-617700B68A03}"/>
    <cellStyle name="Salida 8 5 7 4" xfId="19735" xr:uid="{7614FC23-3C55-42EB-A234-72AA822B4295}"/>
    <cellStyle name="Salida 8 5 8" xfId="8488" xr:uid="{07B9148A-FEEB-45A3-8881-3B15B8545495}"/>
    <cellStyle name="Salida 8 5 8 2" xfId="23596" xr:uid="{8D17EEF7-F492-4649-8775-B02FAC3F70CB}"/>
    <cellStyle name="Salida 8 5 9" xfId="7710" xr:uid="{F554BEC0-A3E0-4880-BE46-FF534CED2503}"/>
    <cellStyle name="Salida 8 5 9 2" xfId="22818" xr:uid="{FB7F3D11-ED38-4A0E-AAC5-4A36261BB168}"/>
    <cellStyle name="Salida 9" xfId="1518" xr:uid="{00000000-0005-0000-0000-0000F2050000}"/>
    <cellStyle name="Salida 9 10" xfId="1519" xr:uid="{00000000-0005-0000-0000-0000F3050000}"/>
    <cellStyle name="Salida 9 11" xfId="1520" xr:uid="{00000000-0005-0000-0000-0000F4050000}"/>
    <cellStyle name="Salida 9 12" xfId="1521" xr:uid="{00000000-0005-0000-0000-0000F5050000}"/>
    <cellStyle name="Salida 9 13" xfId="1522" xr:uid="{00000000-0005-0000-0000-0000F6050000}"/>
    <cellStyle name="Salida 9 14" xfId="1523" xr:uid="{00000000-0005-0000-0000-0000F7050000}"/>
    <cellStyle name="Salida 9 15" xfId="1524" xr:uid="{00000000-0005-0000-0000-0000F8050000}"/>
    <cellStyle name="Salida 9 16" xfId="1525" xr:uid="{00000000-0005-0000-0000-0000F9050000}"/>
    <cellStyle name="Salida 9 17" xfId="1526" xr:uid="{00000000-0005-0000-0000-0000FA050000}"/>
    <cellStyle name="Salida 9 18" xfId="1527" xr:uid="{00000000-0005-0000-0000-0000FB050000}"/>
    <cellStyle name="Salida 9 19" xfId="1528" xr:uid="{00000000-0005-0000-0000-0000FC050000}"/>
    <cellStyle name="Salida 9 2" xfId="1529" xr:uid="{00000000-0005-0000-0000-0000FD050000}"/>
    <cellStyle name="Salida 9 20" xfId="1530" xr:uid="{00000000-0005-0000-0000-0000FE050000}"/>
    <cellStyle name="Salida 9 21" xfId="1531" xr:uid="{00000000-0005-0000-0000-0000FF050000}"/>
    <cellStyle name="Salida 9 22" xfId="1532" xr:uid="{00000000-0005-0000-0000-000000060000}"/>
    <cellStyle name="Salida 9 23" xfId="1944" xr:uid="{65A39CC9-E708-4BEC-BAC4-A391B42A9FB9}"/>
    <cellStyle name="Salida 9 23 10" xfId="8445" xr:uid="{5509BC1C-0550-4253-BA35-4E902F2C12BB}"/>
    <cellStyle name="Salida 9 23 10 2" xfId="23553" xr:uid="{F829CAEB-326E-46EF-9795-30F566BC2F5C}"/>
    <cellStyle name="Salida 9 23 11" xfId="8236" xr:uid="{3D18D16E-2A17-4F1B-8128-6D1365D163FF}"/>
    <cellStyle name="Salida 9 23 11 2" xfId="23344" xr:uid="{D3151266-70CD-4CFE-B821-50CBC3BDDE82}"/>
    <cellStyle name="Salida 9 23 12" xfId="16121" xr:uid="{CCAF8C82-4876-41FE-93CB-F15525D0B09B}"/>
    <cellStyle name="Salida 9 23 12 2" xfId="31229" xr:uid="{2673F1A2-4B56-4121-A670-1435210CA48C}"/>
    <cellStyle name="Salida 9 23 13" xfId="17169" xr:uid="{F802DDB7-D0A2-415B-90F2-47D057F29421}"/>
    <cellStyle name="Salida 9 23 2" xfId="2504" xr:uid="{208B98FF-470E-4018-889E-E41D9D0DE514}"/>
    <cellStyle name="Salida 9 23 2 2" xfId="5141" xr:uid="{04AFA5AA-92ED-4336-AC38-4BE0F69BD0C1}"/>
    <cellStyle name="Salida 9 23 2 2 2" xfId="11505" xr:uid="{1489A4B2-0A31-4181-B020-7172985A64D7}"/>
    <cellStyle name="Salida 9 23 2 2 2 2" xfId="26613" xr:uid="{D36674FA-2038-455C-8BA9-E41E3A01F7DB}"/>
    <cellStyle name="Salida 9 23 2 2 3" xfId="14540" xr:uid="{34E31504-074E-45A0-A0FA-553485EC984A}"/>
    <cellStyle name="Salida 9 23 2 2 3 2" xfId="29648" xr:uid="{6E77861D-34F1-4FBE-9088-EF8D843E69EE}"/>
    <cellStyle name="Salida 9 23 2 2 4" xfId="20249" xr:uid="{770BBBCD-1319-4742-8FD7-7919EA11E8FE}"/>
    <cellStyle name="Salida 9 23 2 3" xfId="8971" xr:uid="{6FBA3510-80DC-4CF9-895B-50D2E4C79810}"/>
    <cellStyle name="Salida 9 23 2 3 2" xfId="24079" xr:uid="{0C46BEDC-73B8-40B6-A7E7-9FF1308D2D54}"/>
    <cellStyle name="Salida 9 23 3" xfId="2720" xr:uid="{1A6353C1-F6C1-4558-9DBE-6A186110566B}"/>
    <cellStyle name="Salida 9 23 3 2" xfId="5357" xr:uid="{CCC7043F-02D1-42B1-A5C8-69FB20710A7E}"/>
    <cellStyle name="Salida 9 23 3 2 2" xfId="11706" xr:uid="{AFF79E5A-2206-4020-89A5-97F14B78B752}"/>
    <cellStyle name="Salida 9 23 3 2 2 2" xfId="26814" xr:uid="{643AC6E3-9304-4FA4-B995-C6EF32D2E98B}"/>
    <cellStyle name="Salida 9 23 3 2 3" xfId="14951" xr:uid="{3626EDDA-FA21-443C-9939-1041897F83B0}"/>
    <cellStyle name="Salida 9 23 3 2 3 2" xfId="30059" xr:uid="{4D048397-7842-4495-A1B5-ED794508E490}"/>
    <cellStyle name="Salida 9 23 3 2 4" xfId="20465" xr:uid="{F1B11DF2-F551-4DD9-B142-5BAFD82C154F}"/>
    <cellStyle name="Salida 9 23 3 3" xfId="14212" xr:uid="{21348BA2-9635-436C-B6A6-78818C8C6312}"/>
    <cellStyle name="Salida 9 23 3 3 2" xfId="29320" xr:uid="{D11A1939-AA3B-4913-BB6D-6751341794C4}"/>
    <cellStyle name="Salida 9 23 3 4" xfId="17828" xr:uid="{96E90AFB-81B9-4140-BDAF-6F10E993114A}"/>
    <cellStyle name="Salida 9 23 4" xfId="3023" xr:uid="{958B9D74-F240-4913-875D-26A85560D990}"/>
    <cellStyle name="Salida 9 23 4 2" xfId="5660" xr:uid="{6727C5A5-B870-4C0C-A4F9-240C0EA77357}"/>
    <cellStyle name="Salida 9 23 4 2 2" xfId="11971" xr:uid="{497FE38F-5242-461D-9A5F-5D41FCB000DD}"/>
    <cellStyle name="Salida 9 23 4 2 2 2" xfId="27079" xr:uid="{3C800C6C-9B93-4EBE-8A34-1C3D7C9FE7C1}"/>
    <cellStyle name="Salida 9 23 4 2 3" xfId="16019" xr:uid="{030FBAD9-9943-4444-A403-6A5C34FF5C57}"/>
    <cellStyle name="Salida 9 23 4 2 3 2" xfId="31127" xr:uid="{FF3E99AC-11BD-473E-A161-F349CFECAA31}"/>
    <cellStyle name="Salida 9 23 4 2 4" xfId="20768" xr:uid="{30E78EBF-B4B2-4B4B-A267-FFD435A2C21A}"/>
    <cellStyle name="Salida 9 23 4 3" xfId="9405" xr:uid="{5DEFBED3-69E2-4676-93CC-89A4BFD7CBA1}"/>
    <cellStyle name="Salida 9 23 4 3 2" xfId="24513" xr:uid="{9A75E078-A2F1-4DD4-8359-71F5D1722A16}"/>
    <cellStyle name="Salida 9 23 4 4" xfId="15447" xr:uid="{5E73C0F6-2B2A-4256-8242-F2CAD7E655E4}"/>
    <cellStyle name="Salida 9 23 4 4 2" xfId="30555" xr:uid="{57C29E1D-4F68-4877-94CD-7DD627321698}"/>
    <cellStyle name="Salida 9 23 4 5" xfId="18131" xr:uid="{9C99D105-5B74-4ECF-883A-B824F51768DB}"/>
    <cellStyle name="Salida 9 23 5" xfId="3349" xr:uid="{24FE4B65-0E19-4088-940F-B150CD7F59FE}"/>
    <cellStyle name="Salida 9 23 5 2" xfId="5986" xr:uid="{EEC02B59-F952-40E2-8AFD-236426E1B941}"/>
    <cellStyle name="Salida 9 23 5 2 2" xfId="12297" xr:uid="{69825CD1-C696-4DA0-B384-25216E769C26}"/>
    <cellStyle name="Salida 9 23 5 2 2 2" xfId="27405" xr:uid="{5AA54CC1-87AC-421B-A641-12D482411E60}"/>
    <cellStyle name="Salida 9 23 5 2 3" xfId="14252" xr:uid="{B387A371-19BC-4232-80E9-22F13DAB9E26}"/>
    <cellStyle name="Salida 9 23 5 2 3 2" xfId="29360" xr:uid="{1CC5352F-D1CC-4F97-AE03-8EC8BCCB1F98}"/>
    <cellStyle name="Salida 9 23 5 2 4" xfId="21094" xr:uid="{FDA34596-DCB2-47DA-94EB-59E7F709F461}"/>
    <cellStyle name="Salida 9 23 5 3" xfId="9731" xr:uid="{CB9DB7BC-1EE6-4D53-B5E4-452091EE8F9D}"/>
    <cellStyle name="Salida 9 23 5 3 2" xfId="24839" xr:uid="{CDBA7FE5-82DC-4F96-95B6-00E1EA7B7888}"/>
    <cellStyle name="Salida 9 23 5 4" xfId="9162" xr:uid="{3838A9D0-E4B8-4C1B-9EA7-2FF2FBD0A5E5}"/>
    <cellStyle name="Salida 9 23 5 4 2" xfId="24270" xr:uid="{904C588A-68A8-4A5D-BFFF-E76BBCEFB7C5}"/>
    <cellStyle name="Salida 9 23 5 5" xfId="18457" xr:uid="{0D753B5E-7A27-4003-BD5F-2149A9385709}"/>
    <cellStyle name="Salida 9 23 6" xfId="3655" xr:uid="{7795DB9C-5B34-4020-88A9-89AF307E2C2A}"/>
    <cellStyle name="Salida 9 23 6 2" xfId="6292" xr:uid="{CE67179A-A92E-47B4-BB05-8FC5C0CFFE0D}"/>
    <cellStyle name="Salida 9 23 6 2 2" xfId="12603" xr:uid="{9597326D-B182-4506-9257-16B2A2E26F44}"/>
    <cellStyle name="Salida 9 23 6 2 2 2" xfId="27711" xr:uid="{93BA5F3C-E050-4DFB-BFB6-27E3BF609209}"/>
    <cellStyle name="Salida 9 23 6 2 3" xfId="14862" xr:uid="{71AFD3A9-E97F-4B18-9F20-EAB85E619B3B}"/>
    <cellStyle name="Salida 9 23 6 2 3 2" xfId="29970" xr:uid="{510862F6-2432-423A-A20A-C30DD494C17F}"/>
    <cellStyle name="Salida 9 23 6 2 4" xfId="21400" xr:uid="{0144453B-C5F4-4FB5-89E0-FFB21C0FBEE2}"/>
    <cellStyle name="Salida 9 23 6 3" xfId="10037" xr:uid="{8FE0E2D0-F8A4-4A34-8788-82E500F49433}"/>
    <cellStyle name="Salida 9 23 6 3 2" xfId="25145" xr:uid="{E6B0D18D-E108-4D92-AAE2-80070D0C7F03}"/>
    <cellStyle name="Salida 9 23 6 4" xfId="16244" xr:uid="{E3028649-80D0-4A8B-99D5-05B4E71492D5}"/>
    <cellStyle name="Salida 9 23 6 4 2" xfId="31352" xr:uid="{B7B04EA4-441D-443A-882B-682B2555D7E0}"/>
    <cellStyle name="Salida 9 23 6 5" xfId="18763" xr:uid="{78B6CF16-943A-44B6-BB80-6BCB2532DC21}"/>
    <cellStyle name="Salida 9 23 7" xfId="4016" xr:uid="{F441AADD-22C6-4259-B136-A80F27E974F2}"/>
    <cellStyle name="Salida 9 23 7 2" xfId="6653" xr:uid="{1F8C62F0-DFC7-428F-91A6-4B6737D9CED8}"/>
    <cellStyle name="Salida 9 23 7 2 2" xfId="12964" xr:uid="{38F9B044-5781-4C1E-81CB-CF811A3AB024}"/>
    <cellStyle name="Salida 9 23 7 2 2 2" xfId="28072" xr:uid="{BCDC780E-FB7A-4AC2-B5D9-E0B9751F43CF}"/>
    <cellStyle name="Salida 9 23 7 2 3" xfId="16654" xr:uid="{94FC4521-506C-4D11-98F0-38C4F4A10102}"/>
    <cellStyle name="Salida 9 23 7 2 3 2" xfId="31762" xr:uid="{58B8FE44-C897-44A0-A009-C7EBB8B7FBE7}"/>
    <cellStyle name="Salida 9 23 7 2 4" xfId="21761" xr:uid="{A29F0893-A5BD-470E-B9B6-2473D5971A96}"/>
    <cellStyle name="Salida 9 23 7 3" xfId="10398" xr:uid="{7E166685-82FE-4986-9BFC-B3F10853B805}"/>
    <cellStyle name="Salida 9 23 7 3 2" xfId="25506" xr:uid="{15674B38-D64E-4248-96CF-05997B8437FA}"/>
    <cellStyle name="Salida 9 23 7 4" xfId="15694" xr:uid="{0C204C89-4379-4586-8695-6A1E30B5AF64}"/>
    <cellStyle name="Salida 9 23 7 4 2" xfId="30802" xr:uid="{756984D5-20FD-49CE-A4B0-19F852C2F4ED}"/>
    <cellStyle name="Salida 9 23 7 5" xfId="19124" xr:uid="{5C21DCC6-CE1A-4C35-8A99-097239B3E28E}"/>
    <cellStyle name="Salida 9 23 8" xfId="4329" xr:uid="{5F5DF1FE-991E-410E-B6EF-5F57D5EEF20B}"/>
    <cellStyle name="Salida 9 23 8 2" xfId="6966" xr:uid="{E0E950DC-4C8C-4B56-B5EB-F7D245732E3C}"/>
    <cellStyle name="Salida 9 23 8 2 2" xfId="13277" xr:uid="{345F263C-67C6-41E8-A887-13E4ED16EF2B}"/>
    <cellStyle name="Salida 9 23 8 2 2 2" xfId="28385" xr:uid="{AF345815-49AC-4AB0-B5EF-D85CFCCB4590}"/>
    <cellStyle name="Salida 9 23 8 2 3" xfId="16941" xr:uid="{FABED61C-B007-4AF1-9B25-94B24E4383D0}"/>
    <cellStyle name="Salida 9 23 8 2 3 2" xfId="32049" xr:uid="{A9D59A51-7A2D-4876-AF26-4B53039FC5F1}"/>
    <cellStyle name="Salida 9 23 8 2 4" xfId="22074" xr:uid="{38FDAAF5-0BF4-481E-8AEB-457FD3B1A371}"/>
    <cellStyle name="Salida 9 23 8 3" xfId="10711" xr:uid="{F5A7155D-3B0C-4296-B827-4A31101BCAF9}"/>
    <cellStyle name="Salida 9 23 8 3 2" xfId="25819" xr:uid="{75F47125-254D-495E-BCB4-6A96E2F1B2C1}"/>
    <cellStyle name="Salida 9 23 8 4" xfId="9254" xr:uid="{DB1D4D1D-176B-4531-883A-663B1E0E5D77}"/>
    <cellStyle name="Salida 9 23 8 4 2" xfId="24362" xr:uid="{D4C426A9-DB4D-4F9B-8230-8A3ECF8D9A03}"/>
    <cellStyle name="Salida 9 23 8 5" xfId="19437" xr:uid="{BC0C268C-1B7A-4526-B889-14D68FF6E2FE}"/>
    <cellStyle name="Salida 9 23 9" xfId="4581" xr:uid="{3A389533-A473-4FF4-B7DE-78D69A7AC33D}"/>
    <cellStyle name="Salida 9 23 9 2" xfId="10963" xr:uid="{E8597DFD-77F6-4E73-BE33-21DD42DF525D}"/>
    <cellStyle name="Salida 9 23 9 2 2" xfId="26071" xr:uid="{5E248BDF-E304-42A3-883F-56ACCACA2849}"/>
    <cellStyle name="Salida 9 23 9 3" xfId="14362" xr:uid="{84BF782D-6AB6-4737-9558-26326767BACB}"/>
    <cellStyle name="Salida 9 23 9 3 2" xfId="29470" xr:uid="{3C3F9C8E-A619-447C-A3A3-E164F7854FA0}"/>
    <cellStyle name="Salida 9 23 9 4" xfId="19689" xr:uid="{1E78E8C6-485C-4FC5-AE19-D4ACB34AB963}"/>
    <cellStyle name="Salida 9 24" xfId="1789" xr:uid="{BFC61110-2D45-463A-8E02-EAE443BCB18E}"/>
    <cellStyle name="Salida 9 24 10" xfId="8266" xr:uid="{DEF678A6-725A-48D0-ACD6-7791D4269C6B}"/>
    <cellStyle name="Salida 9 24 10 2" xfId="23374" xr:uid="{D83F75B9-98EB-4198-8908-DC3908FD172D}"/>
    <cellStyle name="Salida 9 24 11" xfId="15381" xr:uid="{C41851C3-47AC-4A4A-8B9D-D78A89EEA745}"/>
    <cellStyle name="Salida 9 24 11 2" xfId="30489" xr:uid="{2B6108B8-4151-4142-A5E3-BCF55F650841}"/>
    <cellStyle name="Salida 9 24 12" xfId="13488" xr:uid="{446C96E0-82F1-4515-8CC8-4C3A9397A55C}"/>
    <cellStyle name="Salida 9 24 12 2" xfId="28596" xr:uid="{77C7FB68-730D-4F2D-8471-C9A9270609E3}"/>
    <cellStyle name="Salida 9 24 13" xfId="17014" xr:uid="{76CE1EA5-28D6-4224-8920-2EED6D53EEC2}"/>
    <cellStyle name="Salida 9 24 2" xfId="2349" xr:uid="{1B76B9CB-51A8-4B07-824C-3D44EBCA1911}"/>
    <cellStyle name="Salida 9 24 2 2" xfId="4986" xr:uid="{7B96E5FE-652F-4900-A9D2-3AE9B5B0CED5}"/>
    <cellStyle name="Salida 9 24 2 2 2" xfId="11350" xr:uid="{14F11AEE-5D97-499E-A6C0-1E0C312767AD}"/>
    <cellStyle name="Salida 9 24 2 2 2 2" xfId="26458" xr:uid="{D4904984-3F69-4ECD-9AFC-C33A6369A0C6}"/>
    <cellStyle name="Salida 9 24 2 2 3" xfId="9185" xr:uid="{BAA254E5-F09F-452B-8E3F-A34959D0E79C}"/>
    <cellStyle name="Salida 9 24 2 2 3 2" xfId="24293" xr:uid="{681602A9-8127-4666-823F-E906C0DD5163}"/>
    <cellStyle name="Salida 9 24 2 2 4" xfId="20094" xr:uid="{3C8DC756-4622-4741-A11E-C3D6675F03E8}"/>
    <cellStyle name="Salida 9 24 2 3" xfId="8816" xr:uid="{63D79B5B-DBCA-4956-A5A7-AD953AE1D896}"/>
    <cellStyle name="Salida 9 24 2 3 2" xfId="23924" xr:uid="{64FF35C5-8597-4855-B245-89D1FD6F37B9}"/>
    <cellStyle name="Salida 9 24 3" xfId="2270" xr:uid="{4605CB46-0E17-48F5-BDC1-E1A6CFF57792}"/>
    <cellStyle name="Salida 9 24 3 2" xfId="4907" xr:uid="{8FC76ECF-86D3-441B-B587-7195A95CF731}"/>
    <cellStyle name="Salida 9 24 3 2 2" xfId="11271" xr:uid="{9DC50942-B682-4EAF-AE3A-92A64BA725EC}"/>
    <cellStyle name="Salida 9 24 3 2 2 2" xfId="26379" xr:uid="{B4D1376C-B444-4934-A6C0-31276829BDCC}"/>
    <cellStyle name="Salida 9 24 3 2 3" xfId="7465" xr:uid="{7BC2B3A9-868D-434D-ADA2-511FA9888D5E}"/>
    <cellStyle name="Salida 9 24 3 2 3 2" xfId="22573" xr:uid="{BC41A502-CDAD-4951-8AC2-D15FF087CB11}"/>
    <cellStyle name="Salida 9 24 3 2 4" xfId="20015" xr:uid="{A1D258D0-F3BF-48CA-8178-C251F76A4BEA}"/>
    <cellStyle name="Salida 9 24 3 3" xfId="16301" xr:uid="{3CD471AC-997F-4DF3-842C-D8C2F524D413}"/>
    <cellStyle name="Salida 9 24 3 3 2" xfId="31409" xr:uid="{271AB018-9F83-4024-A4C6-E32143515133}"/>
    <cellStyle name="Salida 9 24 3 4" xfId="17495" xr:uid="{184C9A9B-9CE3-4DE4-A7F0-9FB27CD28635}"/>
    <cellStyle name="Salida 9 24 4" xfId="2326" xr:uid="{8B3BE819-A62F-44A8-A98B-7D92A83D7522}"/>
    <cellStyle name="Salida 9 24 4 2" xfId="4963" xr:uid="{DBE29BB0-3E0B-4DA7-AFB6-AB9627259FF6}"/>
    <cellStyle name="Salida 9 24 4 2 2" xfId="11327" xr:uid="{933371D9-E80A-478B-8571-FE3321F9608A}"/>
    <cellStyle name="Salida 9 24 4 2 2 2" xfId="26435" xr:uid="{8A6E0AC3-6369-47AA-9E9D-1710A928F6E0}"/>
    <cellStyle name="Salida 9 24 4 2 3" xfId="14152" xr:uid="{46AB591B-C496-44F0-80B0-C8BA4BAB3DF4}"/>
    <cellStyle name="Salida 9 24 4 2 3 2" xfId="29260" xr:uid="{B72C5083-915F-482F-81FF-BA57BCF037DB}"/>
    <cellStyle name="Salida 9 24 4 2 4" xfId="20071" xr:uid="{DD54989B-E6EE-45ED-96C2-E8627D374B7C}"/>
    <cellStyle name="Salida 9 24 4 3" xfId="8793" xr:uid="{859DB9CC-3BA1-444E-B892-DB18CE8551AA}"/>
    <cellStyle name="Salida 9 24 4 3 2" xfId="23901" xr:uid="{331BB275-6B35-4CAA-AD98-A1CB8EF82938}"/>
    <cellStyle name="Salida 9 24 4 4" xfId="15653" xr:uid="{33CDF2D6-3904-4B3F-8E9C-7A3E808B2970}"/>
    <cellStyle name="Salida 9 24 4 4 2" xfId="30761" xr:uid="{39CFC24E-98AF-421E-A3B2-0974A270B470}"/>
    <cellStyle name="Salida 9 24 4 5" xfId="17551" xr:uid="{E5C97754-1C98-4A0C-AB02-72A14409AFC2}"/>
    <cellStyle name="Salida 9 24 5" xfId="2284" xr:uid="{6BE481E6-C7BE-4CF6-89EF-8808874F5C70}"/>
    <cellStyle name="Salida 9 24 5 2" xfId="4921" xr:uid="{FB321E62-1E3E-4F73-8271-9C492387536C}"/>
    <cellStyle name="Salida 9 24 5 2 2" xfId="11285" xr:uid="{86DE78BC-0BCD-4E5F-9D39-EC848CAEEC8D}"/>
    <cellStyle name="Salida 9 24 5 2 2 2" xfId="26393" xr:uid="{5F12A3A5-C79A-4B6B-AA2C-521846214814}"/>
    <cellStyle name="Salida 9 24 5 2 3" xfId="16334" xr:uid="{A6652880-9D9C-44F2-84EB-A304725CFE72}"/>
    <cellStyle name="Salida 9 24 5 2 3 2" xfId="31442" xr:uid="{6D431CA3-19BE-4ECE-A7EA-2B743279DC26}"/>
    <cellStyle name="Salida 9 24 5 2 4" xfId="20029" xr:uid="{0C89FD1F-135F-4916-AEE6-2E3946C0E3AC}"/>
    <cellStyle name="Salida 9 24 5 3" xfId="8751" xr:uid="{13B6DCEC-27E4-49C1-A327-6BA2CB55F187}"/>
    <cellStyle name="Salida 9 24 5 3 2" xfId="23859" xr:uid="{9DF5519C-F4C9-4551-9AD3-8439BC24FA18}"/>
    <cellStyle name="Salida 9 24 5 4" xfId="14088" xr:uid="{8A950F48-E93F-4BDB-9994-E58142ADEABA}"/>
    <cellStyle name="Salida 9 24 5 4 2" xfId="29196" xr:uid="{65B86C0B-5466-42F7-910F-99712B26027A}"/>
    <cellStyle name="Salida 9 24 5 5" xfId="17509" xr:uid="{AB692BC8-CAEC-4DE5-82A8-97EAD773F654}"/>
    <cellStyle name="Salida 9 24 6" xfId="2292" xr:uid="{C9E0DC8B-E02F-4AE8-93BC-22704F595D3C}"/>
    <cellStyle name="Salida 9 24 6 2" xfId="4929" xr:uid="{1D77E985-514B-4A81-AB81-EB734D1E0F06}"/>
    <cellStyle name="Salida 9 24 6 2 2" xfId="11293" xr:uid="{5727A580-834B-4F97-8B53-993F3BFDD0AB}"/>
    <cellStyle name="Salida 9 24 6 2 2 2" xfId="26401" xr:uid="{41A7FC2B-779A-4A58-BF45-6BEC3B634FD8}"/>
    <cellStyle name="Salida 9 24 6 2 3" xfId="15792" xr:uid="{D01883D6-033C-4235-B7FA-BB18453EFC0F}"/>
    <cellStyle name="Salida 9 24 6 2 3 2" xfId="30900" xr:uid="{080E5F13-C762-4B39-A76A-CC89F13B6BB8}"/>
    <cellStyle name="Salida 9 24 6 2 4" xfId="20037" xr:uid="{B4EADBDB-4A8D-4813-B3F0-B16DEF69FC2C}"/>
    <cellStyle name="Salida 9 24 6 3" xfId="8759" xr:uid="{0241BBCB-B152-416E-9F50-291C557869B8}"/>
    <cellStyle name="Salida 9 24 6 3 2" xfId="23867" xr:uid="{6E8FC474-E0A7-4E9C-9313-7863ADA914F4}"/>
    <cellStyle name="Salida 9 24 6 4" xfId="7660" xr:uid="{98E8D3D6-1B54-480F-ACCE-A4FFE601EFB6}"/>
    <cellStyle name="Salida 9 24 6 4 2" xfId="22768" xr:uid="{5C53A618-7216-42B0-919C-AA86619BC952}"/>
    <cellStyle name="Salida 9 24 6 5" xfId="17517" xr:uid="{B4A07512-4B3D-4A79-8E02-D139DB744AC0}"/>
    <cellStyle name="Salida 9 24 7" xfId="3861" xr:uid="{DEB9E967-2F65-4C2F-87FC-2E640B257747}"/>
    <cellStyle name="Salida 9 24 7 2" xfId="6498" xr:uid="{18B7E5EB-6D23-457B-A425-C974840B9FE6}"/>
    <cellStyle name="Salida 9 24 7 2 2" xfId="12809" xr:uid="{6448ED32-4F5D-4849-92E5-61B8D2975477}"/>
    <cellStyle name="Salida 9 24 7 2 2 2" xfId="27917" xr:uid="{B9C197F9-CB85-4304-80A4-88770525F08C}"/>
    <cellStyle name="Salida 9 24 7 2 3" xfId="9217" xr:uid="{FCC240F8-9E00-46A7-8759-8F7141C31F73}"/>
    <cellStyle name="Salida 9 24 7 2 3 2" xfId="24325" xr:uid="{7EAD8E6D-1E8F-4AB2-BF5E-07E96820A847}"/>
    <cellStyle name="Salida 9 24 7 2 4" xfId="21606" xr:uid="{9C411909-E5AA-4106-B9DA-032D15667305}"/>
    <cellStyle name="Salida 9 24 7 3" xfId="10243" xr:uid="{EE222238-89F5-4671-AD57-F1B821964F80}"/>
    <cellStyle name="Salida 9 24 7 3 2" xfId="25351" xr:uid="{F488569A-DD10-4F4F-9136-715A79852AEA}"/>
    <cellStyle name="Salida 9 24 7 4" xfId="13715" xr:uid="{0DE54E13-9CD6-4853-93E1-4A01142EB95C}"/>
    <cellStyle name="Salida 9 24 7 4 2" xfId="28823" xr:uid="{D5397D1D-CD90-4185-AE1C-82A36092C3FE}"/>
    <cellStyle name="Salida 9 24 7 5" xfId="18969" xr:uid="{67A8C5D4-90B1-4E94-B26E-F1040E15880B}"/>
    <cellStyle name="Salida 9 24 8" xfId="4243" xr:uid="{8122C9EE-983E-4B6B-BF89-09A9A02958C3}"/>
    <cellStyle name="Salida 9 24 8 2" xfId="6880" xr:uid="{4040336C-2923-403F-BE60-64E098982896}"/>
    <cellStyle name="Salida 9 24 8 2 2" xfId="13191" xr:uid="{4FEB24A4-2BFB-4C36-BA8B-2296F9EE0395}"/>
    <cellStyle name="Salida 9 24 8 2 2 2" xfId="28299" xr:uid="{1B8D09D2-2164-4257-9DCF-1D703D388DDE}"/>
    <cellStyle name="Salida 9 24 8 2 3" xfId="16855" xr:uid="{82C321F7-D933-42A4-8550-966CB6C08217}"/>
    <cellStyle name="Salida 9 24 8 2 3 2" xfId="31963" xr:uid="{8F59C852-B660-4458-B6D3-9E08B89EDA58}"/>
    <cellStyle name="Salida 9 24 8 2 4" xfId="21988" xr:uid="{276CD3A9-053A-41D0-B4E2-E7D512B608F2}"/>
    <cellStyle name="Salida 9 24 8 3" xfId="10625" xr:uid="{80F28BEC-C897-4F88-BE1E-C98D4B4EC7B3}"/>
    <cellStyle name="Salida 9 24 8 3 2" xfId="25733" xr:uid="{8B597B3E-70D0-440D-ABA5-B37E2E685E3A}"/>
    <cellStyle name="Salida 9 24 8 4" xfId="13748" xr:uid="{F67B364B-E01C-44A1-88A4-1B51B50DD39D}"/>
    <cellStyle name="Salida 9 24 8 4 2" xfId="28856" xr:uid="{2B4BDB26-44DA-4D69-B374-23406CAB89A3}"/>
    <cellStyle name="Salida 9 24 8 5" xfId="19351" xr:uid="{6A9842C4-A476-41E0-A51F-1E8700CEAF8F}"/>
    <cellStyle name="Salida 9 24 9" xfId="4426" xr:uid="{A61798F2-AB37-49E0-9D15-03C9C27A3685}"/>
    <cellStyle name="Salida 9 24 9 2" xfId="10808" xr:uid="{5EC80333-EDCA-4175-8E32-D24DA3AD69D8}"/>
    <cellStyle name="Salida 9 24 9 2 2" xfId="25916" xr:uid="{2B94FE73-6AFB-4725-9A68-FFB8B666851C}"/>
    <cellStyle name="Salida 9 24 9 3" xfId="7120" xr:uid="{69719334-463F-439A-8831-5986A9D2BBCC}"/>
    <cellStyle name="Salida 9 24 9 3 2" xfId="22228" xr:uid="{6D214AF9-DEAD-4BAB-BE25-0F0C0FF51206}"/>
    <cellStyle name="Salida 9 24 9 4" xfId="19534" xr:uid="{B15C1476-5F5E-40F9-835B-192CC696C3CD}"/>
    <cellStyle name="Salida 9 25" xfId="2135" xr:uid="{9FD331C8-AFB4-4E34-9838-CA4B3FCA8E7F}"/>
    <cellStyle name="Salida 9 25 10" xfId="7613" xr:uid="{8DF739CE-2C80-4DDE-8FDB-403BCFCD22A5}"/>
    <cellStyle name="Salida 9 25 10 2" xfId="22721" xr:uid="{6181DAE3-4C4D-492D-99BE-75CE59A147D0}"/>
    <cellStyle name="Salida 9 25 11" xfId="16150" xr:uid="{F6F6996C-EF00-4907-A650-1045AE33BF92}"/>
    <cellStyle name="Salida 9 25 11 2" xfId="31258" xr:uid="{33D5EB15-5B75-4E60-A5BE-19895A676D54}"/>
    <cellStyle name="Salida 9 25 12" xfId="17360" xr:uid="{6C11AC78-CD6D-4AB8-ABA2-4873838EEC3D}"/>
    <cellStyle name="Salida 9 25 2" xfId="2625" xr:uid="{763867D5-FB6F-49A8-AAC6-6C162C76E822}"/>
    <cellStyle name="Salida 9 25 2 2" xfId="5262" xr:uid="{76D3E586-6528-405C-8568-5B71F9ABF62E}"/>
    <cellStyle name="Salida 9 25 2 2 2" xfId="11626" xr:uid="{2F8D5B76-2870-4A35-9C00-E5E06A99874C}"/>
    <cellStyle name="Salida 9 25 2 2 2 2" xfId="26734" xr:uid="{B63BAD92-4972-4813-B7C2-62773BD145E7}"/>
    <cellStyle name="Salida 9 25 2 2 3" xfId="7939" xr:uid="{462E24D6-F1C4-4792-ABC7-4873588DF896}"/>
    <cellStyle name="Salida 9 25 2 2 3 2" xfId="23047" xr:uid="{6DDA7D77-10AC-4808-81E6-050CA8889D3B}"/>
    <cellStyle name="Salida 9 25 2 2 4" xfId="20370" xr:uid="{C437690A-1283-4E2E-889A-0702820F14A6}"/>
    <cellStyle name="Salida 9 25 2 3" xfId="9092" xr:uid="{318FCC71-1F38-4BA8-87A9-539510144B6D}"/>
    <cellStyle name="Salida 9 25 2 3 2" xfId="24200" xr:uid="{23E20A20-BFCB-408B-B027-F434078417C4}"/>
    <cellStyle name="Salida 9 25 2 4" xfId="16527" xr:uid="{1E37255D-4776-437E-BBE6-47084C5960FD}"/>
    <cellStyle name="Salida 9 25 2 4 2" xfId="31635" xr:uid="{14CB15E7-81C3-4422-B7D7-6388CEFCE443}"/>
    <cellStyle name="Salida 9 25 2 5" xfId="7590" xr:uid="{9A7C0BE2-E026-4DE8-B7C4-9C3DC44E1656}"/>
    <cellStyle name="Salida 9 25 2 5 2" xfId="22698" xr:uid="{D9BFA9E9-7D29-421E-8978-816074396A16}"/>
    <cellStyle name="Salida 9 25 2 6" xfId="17733" xr:uid="{66A32E9E-0115-4FDD-A6BE-C4623E37EA98}"/>
    <cellStyle name="Salida 9 25 3" xfId="2890" xr:uid="{050A9D8E-7F92-44A5-A936-35647B8AF697}"/>
    <cellStyle name="Salida 9 25 3 2" xfId="5527" xr:uid="{BE971188-9ECB-4AC1-80B3-31DE7232AA84}"/>
    <cellStyle name="Salida 9 25 3 2 2" xfId="11838" xr:uid="{A6404D4C-06F9-49C0-B06A-8F6CABB5E74A}"/>
    <cellStyle name="Salida 9 25 3 2 2 2" xfId="26946" xr:uid="{F5B3F5A8-21E8-46A8-8A57-A15094F4F7AB}"/>
    <cellStyle name="Salida 9 25 3 2 3" xfId="15861" xr:uid="{7D5B7826-E76C-4FAF-AAB9-A90682C36FF9}"/>
    <cellStyle name="Salida 9 25 3 2 3 2" xfId="30969" xr:uid="{0E2F6893-EA93-43AC-9E25-02FC0A7C0F51}"/>
    <cellStyle name="Salida 9 25 3 2 4" xfId="20635" xr:uid="{A5A315DE-84BD-4FC7-ADD1-C41E3283C0C4}"/>
    <cellStyle name="Salida 9 25 3 3" xfId="14520" xr:uid="{B57CC7EC-999A-4373-9780-C0D88169BA0D}"/>
    <cellStyle name="Salida 9 25 3 3 2" xfId="29628" xr:uid="{F667A13F-2A9B-4E3C-A358-F788453472B1}"/>
    <cellStyle name="Salida 9 25 3 4" xfId="17998" xr:uid="{12E619CB-C2BA-4B03-AE89-3E2DC2D39188}"/>
    <cellStyle name="Salida 9 25 4" xfId="3193" xr:uid="{C6E8F57C-5938-44E0-98DC-2C866BD4AB74}"/>
    <cellStyle name="Salida 9 25 4 2" xfId="5830" xr:uid="{5A8FB94A-E055-4E57-A2B7-801050771722}"/>
    <cellStyle name="Salida 9 25 4 2 2" xfId="12141" xr:uid="{902B850B-16B9-427B-B311-F928498AD1E4}"/>
    <cellStyle name="Salida 9 25 4 2 2 2" xfId="27249" xr:uid="{D3867886-BBEE-40A8-A22A-A2A947009395}"/>
    <cellStyle name="Salida 9 25 4 2 3" xfId="14912" xr:uid="{036D4EA4-3916-4B94-80A3-C610AF8620E6}"/>
    <cellStyle name="Salida 9 25 4 2 3 2" xfId="30020" xr:uid="{2EE8F434-06BA-4847-83D8-F342345E3F71}"/>
    <cellStyle name="Salida 9 25 4 2 4" xfId="20938" xr:uid="{21B52D1F-92D9-4422-A183-07626F5EA7C2}"/>
    <cellStyle name="Salida 9 25 4 3" xfId="9575" xr:uid="{5F43D397-ADF3-4A2B-9F57-AEB3AD07B657}"/>
    <cellStyle name="Salida 9 25 4 3 2" xfId="24683" xr:uid="{B2E8BE13-373F-4F01-9D92-D309278E9611}"/>
    <cellStyle name="Salida 9 25 4 4" xfId="13744" xr:uid="{7833C2D8-0F7B-4A52-8A5A-29B68E1FECD7}"/>
    <cellStyle name="Salida 9 25 4 4 2" xfId="28852" xr:uid="{C5EDF609-99C1-4A80-AFC3-F3D9D274A9EE}"/>
    <cellStyle name="Salida 9 25 4 5" xfId="18301" xr:uid="{FAC38669-D65A-451D-98D3-4E11058324CD}"/>
    <cellStyle name="Salida 9 25 5" xfId="3519" xr:uid="{7187071D-58BB-402E-BE84-36A42F5DD758}"/>
    <cellStyle name="Salida 9 25 5 2" xfId="6156" xr:uid="{78F6D447-4C8A-437E-897C-7CCCE952818E}"/>
    <cellStyle name="Salida 9 25 5 2 2" xfId="12467" xr:uid="{16FB6DB2-6A12-43F2-B143-B582ED319769}"/>
    <cellStyle name="Salida 9 25 5 2 2 2" xfId="27575" xr:uid="{6053DC7B-3EB6-42F3-89AF-F5F2FE3BA819}"/>
    <cellStyle name="Salida 9 25 5 2 3" xfId="16174" xr:uid="{559E95FE-0281-403A-B5F8-EAF9094A62D9}"/>
    <cellStyle name="Salida 9 25 5 2 3 2" xfId="31282" xr:uid="{B7A6495F-ECEE-478B-B502-F49AAFEED024}"/>
    <cellStyle name="Salida 9 25 5 2 4" xfId="21264" xr:uid="{F567C284-CF88-4066-AE2E-B5ED9B2EF984}"/>
    <cellStyle name="Salida 9 25 5 3" xfId="9901" xr:uid="{64E8E167-0518-4519-A402-16CACC0FE385}"/>
    <cellStyle name="Salida 9 25 5 3 2" xfId="25009" xr:uid="{181BC008-3697-44DA-AD2A-FF9EBE4CD520}"/>
    <cellStyle name="Salida 9 25 5 4" xfId="14959" xr:uid="{5778B30F-5AB0-4F60-AD4F-6E8F5821AFFE}"/>
    <cellStyle name="Salida 9 25 5 4 2" xfId="30067" xr:uid="{2E75DDD6-400B-4F7A-840F-50523079A7D8}"/>
    <cellStyle name="Salida 9 25 5 5" xfId="18627" xr:uid="{AE76AE6F-A286-46D8-A182-EB74A5A0870E}"/>
    <cellStyle name="Salida 9 25 6" xfId="3825" xr:uid="{8876CB7A-9217-4242-A4EE-174182019892}"/>
    <cellStyle name="Salida 9 25 6 2" xfId="6462" xr:uid="{D8233742-F537-4905-9145-B82BF891BEDD}"/>
    <cellStyle name="Salida 9 25 6 2 2" xfId="12773" xr:uid="{BC3F7642-7FA3-4E74-A59A-93E28244BC13}"/>
    <cellStyle name="Salida 9 25 6 2 2 2" xfId="27881" xr:uid="{A3C04A12-6C86-40A5-81E3-50231B59890E}"/>
    <cellStyle name="Salida 9 25 6 2 3" xfId="13390" xr:uid="{BABA0BBA-CD0C-4BDC-86FB-8D9112F6A12F}"/>
    <cellStyle name="Salida 9 25 6 2 3 2" xfId="28498" xr:uid="{0968B30A-C665-4E01-A350-D078C20F965F}"/>
    <cellStyle name="Salida 9 25 6 2 4" xfId="21570" xr:uid="{26359E82-B0B6-4361-8F7D-F76AB8E0E016}"/>
    <cellStyle name="Salida 9 25 6 3" xfId="10207" xr:uid="{D9332A7D-4817-4E41-8EAA-20CE19173F50}"/>
    <cellStyle name="Salida 9 25 6 3 2" xfId="25315" xr:uid="{A13F4316-1505-46BF-A808-787D2095B7FB}"/>
    <cellStyle name="Salida 9 25 6 4" xfId="14141" xr:uid="{2A83059C-96AB-4D06-8690-BC1B5C2F2260}"/>
    <cellStyle name="Salida 9 25 6 4 2" xfId="29249" xr:uid="{7D5A70DE-1505-49E5-93D6-E2964B096F2F}"/>
    <cellStyle name="Salida 9 25 6 5" xfId="18933" xr:uid="{8DFF9E80-C78C-4E27-878A-7C98BEC079F2}"/>
    <cellStyle name="Salida 9 25 7" xfId="4207" xr:uid="{6305382A-BFEC-4FB1-AA7B-655D586EEB15}"/>
    <cellStyle name="Salida 9 25 7 2" xfId="6844" xr:uid="{86C94E04-5958-46FA-8A06-40936639A53A}"/>
    <cellStyle name="Salida 9 25 7 2 2" xfId="13155" xr:uid="{04D4081D-6BCF-4CBC-AA9B-E9B8994ADB39}"/>
    <cellStyle name="Salida 9 25 7 2 2 2" xfId="28263" xr:uid="{EC0E047B-D797-4619-814D-6F018731F462}"/>
    <cellStyle name="Salida 9 25 7 2 3" xfId="16824" xr:uid="{0FA72F42-87EF-4186-AEC3-C153BF98B595}"/>
    <cellStyle name="Salida 9 25 7 2 3 2" xfId="31932" xr:uid="{E1F4B99F-529F-499B-AB8B-C4874EEA1C33}"/>
    <cellStyle name="Salida 9 25 7 2 4" xfId="21952" xr:uid="{5A9C39A2-64FD-4695-AC5A-20DB7428F0D4}"/>
    <cellStyle name="Salida 9 25 7 3" xfId="10589" xr:uid="{9331A350-3087-4B78-B37D-151073051E27}"/>
    <cellStyle name="Salida 9 25 7 3 2" xfId="25697" xr:uid="{1FDF501D-A8F2-4BCA-BAE1-5258AB4B7E3B}"/>
    <cellStyle name="Salida 9 25 7 4" xfId="7349" xr:uid="{FF377AB7-6B63-4E9E-B9AB-8D507C023537}"/>
    <cellStyle name="Salida 9 25 7 4 2" xfId="22457" xr:uid="{DD895A9B-1CEF-4FC1-A300-A6F823EB1DFD}"/>
    <cellStyle name="Salida 9 25 7 5" xfId="19315" xr:uid="{C76E73CA-AB81-4BC4-83A4-A9CB1C7744CE}"/>
    <cellStyle name="Salida 9 25 8" xfId="4772" xr:uid="{02199B1C-BBC9-401C-A47F-2C692490D288}"/>
    <cellStyle name="Salida 9 25 8 2" xfId="11154" xr:uid="{B60FC3A5-CD25-4EE3-8752-8A1D322CE509}"/>
    <cellStyle name="Salida 9 25 8 2 2" xfId="26262" xr:uid="{83653503-9D25-4258-AAE7-9F14400681C2}"/>
    <cellStyle name="Salida 9 25 8 3" xfId="13576" xr:uid="{F3A63B88-E7C5-48CB-8707-C9125E46E5AD}"/>
    <cellStyle name="Salida 9 25 8 3 2" xfId="28684" xr:uid="{103C47DE-1097-41DC-9756-F066C8504A60}"/>
    <cellStyle name="Salida 9 25 8 4" xfId="19880" xr:uid="{F39D0F5A-11D1-4A0A-9360-CF621E8111E3}"/>
    <cellStyle name="Salida 9 25 9" xfId="8633" xr:uid="{EE07301D-D9C2-42B1-A2C9-717760EB978D}"/>
    <cellStyle name="Salida 9 25 9 2" xfId="23741" xr:uid="{CB018D81-5BBA-416B-A075-292FE1B8F600}"/>
    <cellStyle name="Salida 9 26" xfId="1989" xr:uid="{E1E90015-0DA2-41F4-BDFD-1929750E0747}"/>
    <cellStyle name="Salida 9 26 10" xfId="16569" xr:uid="{7856E529-49D6-4382-9FCE-3E6ACE6C4B74}"/>
    <cellStyle name="Salida 9 26 10 2" xfId="31677" xr:uid="{B483A566-128C-4547-A83C-CFB7B2A7DB39}"/>
    <cellStyle name="Salida 9 26 11" xfId="17214" xr:uid="{592252DE-A595-4871-A77C-EF29D2282185}"/>
    <cellStyle name="Salida 9 26 2" xfId="2751" xr:uid="{1B69BC06-123D-49EC-99B5-795F8CE14DE3}"/>
    <cellStyle name="Salida 9 26 2 2" xfId="5388" xr:uid="{8CDEF775-D2E0-485D-AC9D-04E0E500EFDB}"/>
    <cellStyle name="Salida 9 26 2 2 2" xfId="11737" xr:uid="{348851B3-9D75-4D0E-98DF-127B54245AAA}"/>
    <cellStyle name="Salida 9 26 2 2 2 2" xfId="26845" xr:uid="{40BE6F7C-7B9E-440C-B99B-3E6E60426D70}"/>
    <cellStyle name="Salida 9 26 2 2 3" xfId="15654" xr:uid="{857CF689-43D1-41B3-8CD8-06422638072B}"/>
    <cellStyle name="Salida 9 26 2 2 3 2" xfId="30762" xr:uid="{7BA96DDD-E1BD-4F90-BEA7-661B7BF7BA9F}"/>
    <cellStyle name="Salida 9 26 2 2 4" xfId="20496" xr:uid="{3D2F20FE-4E0C-46E3-A5BF-842FC3CE3DF3}"/>
    <cellStyle name="Salida 9 26 2 3" xfId="15148" xr:uid="{DFDF46FA-ABA4-4883-8624-3CA201255B54}"/>
    <cellStyle name="Salida 9 26 2 3 2" xfId="30256" xr:uid="{A782DB16-B87E-4E1E-AC47-0765C9ACAA43}"/>
    <cellStyle name="Salida 9 26 2 4" xfId="17859" xr:uid="{D4BA87DF-C9B1-496F-9602-58343F35CF92}"/>
    <cellStyle name="Salida 9 26 3" xfId="3054" xr:uid="{2817E50E-A7B6-4A5E-AD73-8E4EB80AC314}"/>
    <cellStyle name="Salida 9 26 3 2" xfId="5691" xr:uid="{39D5BF14-FA0B-4BF6-983F-3158F2FBD88C}"/>
    <cellStyle name="Salida 9 26 3 2 2" xfId="12002" xr:uid="{B2394768-866F-4A54-A1F8-713C8B87194F}"/>
    <cellStyle name="Salida 9 26 3 2 2 2" xfId="27110" xr:uid="{23B00E04-4EE3-4B49-B04F-342F72839B10}"/>
    <cellStyle name="Salida 9 26 3 2 3" xfId="7762" xr:uid="{B513C7C6-DB73-48FE-8C20-683B27247C4B}"/>
    <cellStyle name="Salida 9 26 3 2 3 2" xfId="22870" xr:uid="{21ED0CA9-1885-4639-8F8C-666C0978F1AE}"/>
    <cellStyle name="Salida 9 26 3 2 4" xfId="20799" xr:uid="{7C2F66EF-3C5F-4B6F-BD1D-9C4EA04B4367}"/>
    <cellStyle name="Salida 9 26 3 3" xfId="9436" xr:uid="{A4EDFBF4-5332-4388-AC83-2F4B28647999}"/>
    <cellStyle name="Salida 9 26 3 3 2" xfId="24544" xr:uid="{0EBCD33E-C426-4B51-B70F-0B11F6B0D723}"/>
    <cellStyle name="Salida 9 26 3 4" xfId="7315" xr:uid="{112FE428-1126-45CB-97A6-1EB4640C9553}"/>
    <cellStyle name="Salida 9 26 3 4 2" xfId="22423" xr:uid="{00E4062B-B2FD-4C71-A6D3-F374BD97BFE5}"/>
    <cellStyle name="Salida 9 26 3 5" xfId="18162" xr:uid="{24784342-4A72-4BC1-A606-86FEDB7F2381}"/>
    <cellStyle name="Salida 9 26 4" xfId="3380" xr:uid="{BCDC14BE-97DD-414E-A687-5F23850E01C2}"/>
    <cellStyle name="Salida 9 26 4 2" xfId="6017" xr:uid="{9280B3B0-0127-4D89-BB28-9E8F3940E972}"/>
    <cellStyle name="Salida 9 26 4 2 2" xfId="12328" xr:uid="{4B7066C5-4D3C-4544-B068-57C3DD0344F7}"/>
    <cellStyle name="Salida 9 26 4 2 2 2" xfId="27436" xr:uid="{A1968E71-C2DF-44F7-B102-211B494C6045}"/>
    <cellStyle name="Salida 9 26 4 2 3" xfId="16306" xr:uid="{87A7C8F1-6C86-4CFA-B837-5DC67C354324}"/>
    <cellStyle name="Salida 9 26 4 2 3 2" xfId="31414" xr:uid="{D4656264-EA4A-4209-8BA2-A3701B170591}"/>
    <cellStyle name="Salida 9 26 4 2 4" xfId="21125" xr:uid="{6033FF15-2F31-4B45-98C7-63238830EE27}"/>
    <cellStyle name="Salida 9 26 4 3" xfId="9762" xr:uid="{6F13E31D-2E08-4F97-B084-C530C3DF83E3}"/>
    <cellStyle name="Salida 9 26 4 3 2" xfId="24870" xr:uid="{02CB1E44-7643-4902-9B5E-DDC8A3F9FAF2}"/>
    <cellStyle name="Salida 9 26 4 4" xfId="7262" xr:uid="{8C6E1FB1-DD5F-4D64-B988-3E94C75FF4D1}"/>
    <cellStyle name="Salida 9 26 4 4 2" xfId="22370" xr:uid="{29FE2609-90B1-4453-8DD6-A8F9996217B8}"/>
    <cellStyle name="Salida 9 26 4 5" xfId="18488" xr:uid="{ED0105BF-E9A0-44C5-8312-BAF490C57591}"/>
    <cellStyle name="Salida 9 26 5" xfId="3686" xr:uid="{33036487-EBE5-49F2-B995-5F6BF2358223}"/>
    <cellStyle name="Salida 9 26 5 2" xfId="6323" xr:uid="{D4B14382-B74F-4810-A71B-CC3B9E041250}"/>
    <cellStyle name="Salida 9 26 5 2 2" xfId="12634" xr:uid="{8096FA41-A772-4095-8714-CC1C803D8161}"/>
    <cellStyle name="Salida 9 26 5 2 2 2" xfId="27742" xr:uid="{7DE4693F-D88D-4356-8E15-FCBA6097398E}"/>
    <cellStyle name="Salida 9 26 5 2 3" xfId="15613" xr:uid="{3A6C1076-4A83-490C-9BB5-763F52255118}"/>
    <cellStyle name="Salida 9 26 5 2 3 2" xfId="30721" xr:uid="{1602F207-C485-430D-9B1F-169764A84823}"/>
    <cellStyle name="Salida 9 26 5 2 4" xfId="21431" xr:uid="{148B4B7C-E1D1-4B47-AC08-3251F7612533}"/>
    <cellStyle name="Salida 9 26 5 3" xfId="10068" xr:uid="{7FC4B850-BDB1-47AA-88AD-B7595DA8A7BB}"/>
    <cellStyle name="Salida 9 26 5 3 2" xfId="25176" xr:uid="{BE204D11-C9DF-462F-A311-23E8706123CD}"/>
    <cellStyle name="Salida 9 26 5 4" xfId="14738" xr:uid="{8CE5AA32-5CE6-4660-8E68-08356F14052C}"/>
    <cellStyle name="Salida 9 26 5 4 2" xfId="29846" xr:uid="{0F621EDA-311E-4E7F-84B8-7EF1543FDB7F}"/>
    <cellStyle name="Salida 9 26 5 5" xfId="18794" xr:uid="{770294AF-063E-4E81-A978-3A806DFFDD1D}"/>
    <cellStyle name="Salida 9 26 6" xfId="4061" xr:uid="{E65CCD27-4D50-46D8-A142-76458AB794AC}"/>
    <cellStyle name="Salida 9 26 6 2" xfId="6698" xr:uid="{154E4CF5-83D5-48BE-9CDE-720A01D09BF1}"/>
    <cellStyle name="Salida 9 26 6 2 2" xfId="13009" xr:uid="{B60B2647-2502-48E4-872D-1DCB17785FFC}"/>
    <cellStyle name="Salida 9 26 6 2 2 2" xfId="28117" xr:uid="{1E9A8032-DBE0-4434-A130-3178458EB91B}"/>
    <cellStyle name="Salida 9 26 6 2 3" xfId="16685" xr:uid="{5A451702-D526-4CBE-B279-3E17BD399F91}"/>
    <cellStyle name="Salida 9 26 6 2 3 2" xfId="31793" xr:uid="{0DCA8E84-80C0-458F-B2B9-761DCFF565CA}"/>
    <cellStyle name="Salida 9 26 6 2 4" xfId="21806" xr:uid="{4AF90A5E-1954-4E0E-A162-754285BD50EB}"/>
    <cellStyle name="Salida 9 26 6 3" xfId="10443" xr:uid="{C7755A7A-2EC7-45D8-9AE6-993093480D9B}"/>
    <cellStyle name="Salida 9 26 6 3 2" xfId="25551" xr:uid="{BCFF1391-8F1C-4010-8F6B-992B69E015FF}"/>
    <cellStyle name="Salida 9 26 6 4" xfId="13574" xr:uid="{D4648EE2-90B1-4673-879F-98192F0623F7}"/>
    <cellStyle name="Salida 9 26 6 4 2" xfId="28682" xr:uid="{8EC2B24A-62A6-462F-B8C0-D273BB1049CE}"/>
    <cellStyle name="Salida 9 26 6 5" xfId="19169" xr:uid="{051557F7-1313-4A6C-81A8-4AACF0FF9EC9}"/>
    <cellStyle name="Salida 9 26 7" xfId="4626" xr:uid="{E9527332-2A8A-4A25-8A12-630A96E650C4}"/>
    <cellStyle name="Salida 9 26 7 2" xfId="11008" xr:uid="{5305CD38-0F81-47DF-A4FA-2740A2EF97EA}"/>
    <cellStyle name="Salida 9 26 7 2 2" xfId="26116" xr:uid="{4F26B822-5F3C-405D-A10F-DABBA7927BE0}"/>
    <cellStyle name="Salida 9 26 7 3" xfId="16459" xr:uid="{AA6E6EB5-CF3A-419F-989C-479524F6CC16}"/>
    <cellStyle name="Salida 9 26 7 3 2" xfId="31567" xr:uid="{08DE52E9-69CB-4BA6-80DD-E528244BF7E5}"/>
    <cellStyle name="Salida 9 26 7 4" xfId="19734" xr:uid="{97E6B974-384C-43A8-AD9E-6F389EE5C43E}"/>
    <cellStyle name="Salida 9 26 8" xfId="8487" xr:uid="{3CBFEEAF-1620-4168-BAA4-AC9E907C3515}"/>
    <cellStyle name="Salida 9 26 8 2" xfId="23595" xr:uid="{88F7599F-8876-406F-A213-C8F54538CFFB}"/>
    <cellStyle name="Salida 9 26 9" xfId="13454" xr:uid="{33D133B6-7D5D-4698-9A37-AE71584EF92B}"/>
    <cellStyle name="Salida 9 26 9 2" xfId="28562" xr:uid="{3285A42A-A48C-4ADA-9C1C-74DA3267BB1D}"/>
    <cellStyle name="Salida 9 3" xfId="1533" xr:uid="{00000000-0005-0000-0000-000001060000}"/>
    <cellStyle name="Salida 9 4" xfId="1534" xr:uid="{00000000-0005-0000-0000-000002060000}"/>
    <cellStyle name="Salida 9 5" xfId="1535" xr:uid="{00000000-0005-0000-0000-000003060000}"/>
    <cellStyle name="Salida 9 6" xfId="1536" xr:uid="{00000000-0005-0000-0000-000004060000}"/>
    <cellStyle name="Salida 9 7" xfId="1537" xr:uid="{00000000-0005-0000-0000-000005060000}"/>
    <cellStyle name="Salida 9 8" xfId="1538" xr:uid="{00000000-0005-0000-0000-000006060000}"/>
    <cellStyle name="Salida 9 9" xfId="1539" xr:uid="{00000000-0005-0000-0000-000007060000}"/>
    <cellStyle name="Texto de advertencia" xfId="1540" builtinId="11" customBuiltin="1"/>
    <cellStyle name="Texto de advertencia 10" xfId="1541" xr:uid="{00000000-0005-0000-0000-000008060000}"/>
    <cellStyle name="Texto de advertencia 11" xfId="1542" xr:uid="{00000000-0005-0000-0000-000009060000}"/>
    <cellStyle name="Texto de advertencia 12" xfId="1543" xr:uid="{00000000-0005-0000-0000-00000A060000}"/>
    <cellStyle name="Texto de advertencia 13" xfId="1544" xr:uid="{00000000-0005-0000-0000-00000B060000}"/>
    <cellStyle name="Texto de advertencia 14" xfId="1545" xr:uid="{00000000-0005-0000-0000-00000C060000}"/>
    <cellStyle name="Texto de advertencia 15" xfId="1546" xr:uid="{00000000-0005-0000-0000-00000D060000}"/>
    <cellStyle name="Texto de advertencia 16" xfId="1547" xr:uid="{00000000-0005-0000-0000-00000E060000}"/>
    <cellStyle name="Texto de advertencia 17" xfId="1548" xr:uid="{00000000-0005-0000-0000-00000F060000}"/>
    <cellStyle name="Texto de advertencia 18" xfId="1549" xr:uid="{00000000-0005-0000-0000-000010060000}"/>
    <cellStyle name="Texto de advertencia 2" xfId="1550" xr:uid="{00000000-0005-0000-0000-000011060000}"/>
    <cellStyle name="Texto de advertencia 3" xfId="1551" xr:uid="{00000000-0005-0000-0000-000012060000}"/>
    <cellStyle name="Texto de advertencia 4" xfId="1552" xr:uid="{00000000-0005-0000-0000-000013060000}"/>
    <cellStyle name="Texto de advertencia 5" xfId="1553" xr:uid="{00000000-0005-0000-0000-000014060000}"/>
    <cellStyle name="Texto de advertencia 6" xfId="1554" xr:uid="{00000000-0005-0000-0000-000015060000}"/>
    <cellStyle name="Texto de advertencia 7" xfId="1555" xr:uid="{00000000-0005-0000-0000-000016060000}"/>
    <cellStyle name="Texto de advertencia 8" xfId="1556" xr:uid="{00000000-0005-0000-0000-000017060000}"/>
    <cellStyle name="Texto de advertencia 9" xfId="1557" xr:uid="{00000000-0005-0000-0000-000018060000}"/>
    <cellStyle name="Texto de advertencia 9 10" xfId="1558" xr:uid="{00000000-0005-0000-0000-000019060000}"/>
    <cellStyle name="Texto de advertencia 9 11" xfId="1559" xr:uid="{00000000-0005-0000-0000-00001A060000}"/>
    <cellStyle name="Texto de advertencia 9 12" xfId="1560" xr:uid="{00000000-0005-0000-0000-00001B060000}"/>
    <cellStyle name="Texto de advertencia 9 13" xfId="1561" xr:uid="{00000000-0005-0000-0000-00001C060000}"/>
    <cellStyle name="Texto de advertencia 9 14" xfId="1562" xr:uid="{00000000-0005-0000-0000-00001D060000}"/>
    <cellStyle name="Texto de advertencia 9 15" xfId="1563" xr:uid="{00000000-0005-0000-0000-00001E060000}"/>
    <cellStyle name="Texto de advertencia 9 16" xfId="1564" xr:uid="{00000000-0005-0000-0000-00001F060000}"/>
    <cellStyle name="Texto de advertencia 9 17" xfId="1565" xr:uid="{00000000-0005-0000-0000-000020060000}"/>
    <cellStyle name="Texto de advertencia 9 18" xfId="1566" xr:uid="{00000000-0005-0000-0000-000021060000}"/>
    <cellStyle name="Texto de advertencia 9 19" xfId="1567" xr:uid="{00000000-0005-0000-0000-000022060000}"/>
    <cellStyle name="Texto de advertencia 9 2" xfId="1568" xr:uid="{00000000-0005-0000-0000-000023060000}"/>
    <cellStyle name="Texto de advertencia 9 20" xfId="1569" xr:uid="{00000000-0005-0000-0000-000024060000}"/>
    <cellStyle name="Texto de advertencia 9 21" xfId="1570" xr:uid="{00000000-0005-0000-0000-000025060000}"/>
    <cellStyle name="Texto de advertencia 9 22" xfId="1571" xr:uid="{00000000-0005-0000-0000-000026060000}"/>
    <cellStyle name="Texto de advertencia 9 3" xfId="1572" xr:uid="{00000000-0005-0000-0000-000027060000}"/>
    <cellStyle name="Texto de advertencia 9 4" xfId="1573" xr:uid="{00000000-0005-0000-0000-000028060000}"/>
    <cellStyle name="Texto de advertencia 9 5" xfId="1574" xr:uid="{00000000-0005-0000-0000-000029060000}"/>
    <cellStyle name="Texto de advertencia 9 6" xfId="1575" xr:uid="{00000000-0005-0000-0000-00002A060000}"/>
    <cellStyle name="Texto de advertencia 9 7" xfId="1576" xr:uid="{00000000-0005-0000-0000-00002B060000}"/>
    <cellStyle name="Texto de advertencia 9 8" xfId="1577" xr:uid="{00000000-0005-0000-0000-00002C060000}"/>
    <cellStyle name="Texto de advertencia 9 9" xfId="1578" xr:uid="{00000000-0005-0000-0000-00002D060000}"/>
    <cellStyle name="Texto explicativo" xfId="1579" builtinId="53" customBuiltin="1"/>
    <cellStyle name="Texto explicativo 10" xfId="1580" xr:uid="{00000000-0005-0000-0000-00002E060000}"/>
    <cellStyle name="Texto explicativo 11" xfId="1581" xr:uid="{00000000-0005-0000-0000-00002F060000}"/>
    <cellStyle name="Texto explicativo 12" xfId="1582" xr:uid="{00000000-0005-0000-0000-000030060000}"/>
    <cellStyle name="Texto explicativo 13" xfId="1583" xr:uid="{00000000-0005-0000-0000-000031060000}"/>
    <cellStyle name="Texto explicativo 14" xfId="1584" xr:uid="{00000000-0005-0000-0000-000032060000}"/>
    <cellStyle name="Texto explicativo 15" xfId="1585" xr:uid="{00000000-0005-0000-0000-000033060000}"/>
    <cellStyle name="Texto explicativo 16" xfId="1586" xr:uid="{00000000-0005-0000-0000-000034060000}"/>
    <cellStyle name="Texto explicativo 17" xfId="1587" xr:uid="{00000000-0005-0000-0000-000035060000}"/>
    <cellStyle name="Texto explicativo 18" xfId="1588" xr:uid="{00000000-0005-0000-0000-000036060000}"/>
    <cellStyle name="Texto explicativo 2" xfId="1589" xr:uid="{00000000-0005-0000-0000-000037060000}"/>
    <cellStyle name="Texto explicativo 3" xfId="1590" xr:uid="{00000000-0005-0000-0000-000038060000}"/>
    <cellStyle name="Texto explicativo 4" xfId="1591" xr:uid="{00000000-0005-0000-0000-000039060000}"/>
    <cellStyle name="Texto explicativo 5" xfId="1592" xr:uid="{00000000-0005-0000-0000-00003A060000}"/>
    <cellStyle name="Texto explicativo 6" xfId="1593" xr:uid="{00000000-0005-0000-0000-00003B060000}"/>
    <cellStyle name="Texto explicativo 7" xfId="1594" xr:uid="{00000000-0005-0000-0000-00003C060000}"/>
    <cellStyle name="Texto explicativo 8" xfId="1595" xr:uid="{00000000-0005-0000-0000-00003D060000}"/>
    <cellStyle name="Texto explicativo 9" xfId="1596" xr:uid="{00000000-0005-0000-0000-00003E060000}"/>
    <cellStyle name="Texto explicativo 9 10" xfId="1597" xr:uid="{00000000-0005-0000-0000-00003F060000}"/>
    <cellStyle name="Texto explicativo 9 11" xfId="1598" xr:uid="{00000000-0005-0000-0000-000040060000}"/>
    <cellStyle name="Texto explicativo 9 12" xfId="1599" xr:uid="{00000000-0005-0000-0000-000041060000}"/>
    <cellStyle name="Texto explicativo 9 13" xfId="1600" xr:uid="{00000000-0005-0000-0000-000042060000}"/>
    <cellStyle name="Texto explicativo 9 14" xfId="1601" xr:uid="{00000000-0005-0000-0000-000043060000}"/>
    <cellStyle name="Texto explicativo 9 15" xfId="1602" xr:uid="{00000000-0005-0000-0000-000044060000}"/>
    <cellStyle name="Texto explicativo 9 16" xfId="1603" xr:uid="{00000000-0005-0000-0000-000045060000}"/>
    <cellStyle name="Texto explicativo 9 17" xfId="1604" xr:uid="{00000000-0005-0000-0000-000046060000}"/>
    <cellStyle name="Texto explicativo 9 18" xfId="1605" xr:uid="{00000000-0005-0000-0000-000047060000}"/>
    <cellStyle name="Texto explicativo 9 19" xfId="1606" xr:uid="{00000000-0005-0000-0000-000048060000}"/>
    <cellStyle name="Texto explicativo 9 2" xfId="1607" xr:uid="{00000000-0005-0000-0000-000049060000}"/>
    <cellStyle name="Texto explicativo 9 20" xfId="1608" xr:uid="{00000000-0005-0000-0000-00004A060000}"/>
    <cellStyle name="Texto explicativo 9 21" xfId="1609" xr:uid="{00000000-0005-0000-0000-00004B060000}"/>
    <cellStyle name="Texto explicativo 9 22" xfId="1610" xr:uid="{00000000-0005-0000-0000-00004C060000}"/>
    <cellStyle name="Texto explicativo 9 3" xfId="1611" xr:uid="{00000000-0005-0000-0000-00004D060000}"/>
    <cellStyle name="Texto explicativo 9 4" xfId="1612" xr:uid="{00000000-0005-0000-0000-00004E060000}"/>
    <cellStyle name="Texto explicativo 9 5" xfId="1613" xr:uid="{00000000-0005-0000-0000-00004F060000}"/>
    <cellStyle name="Texto explicativo 9 6" xfId="1614" xr:uid="{00000000-0005-0000-0000-000050060000}"/>
    <cellStyle name="Texto explicativo 9 7" xfId="1615" xr:uid="{00000000-0005-0000-0000-000051060000}"/>
    <cellStyle name="Texto explicativo 9 8" xfId="1616" xr:uid="{00000000-0005-0000-0000-000052060000}"/>
    <cellStyle name="Texto explicativo 9 9" xfId="1617" xr:uid="{00000000-0005-0000-0000-000053060000}"/>
    <cellStyle name="Título 1 10" xfId="1618" xr:uid="{00000000-0005-0000-0000-000054060000}"/>
    <cellStyle name="Título 1 11" xfId="1619" xr:uid="{00000000-0005-0000-0000-000055060000}"/>
    <cellStyle name="Título 1 12" xfId="1620" xr:uid="{00000000-0005-0000-0000-000056060000}"/>
    <cellStyle name="Título 1 13" xfId="1621" xr:uid="{00000000-0005-0000-0000-000057060000}"/>
    <cellStyle name="Título 1 14" xfId="1622" xr:uid="{00000000-0005-0000-0000-000058060000}"/>
    <cellStyle name="Título 1 15" xfId="1623" xr:uid="{00000000-0005-0000-0000-000059060000}"/>
    <cellStyle name="Título 1 16" xfId="1624" xr:uid="{00000000-0005-0000-0000-00005A060000}"/>
    <cellStyle name="Título 1 17" xfId="1625" xr:uid="{00000000-0005-0000-0000-00005B060000}"/>
    <cellStyle name="Título 1 18" xfId="1626" xr:uid="{00000000-0005-0000-0000-00005C060000}"/>
    <cellStyle name="Título 1 2" xfId="1627" xr:uid="{00000000-0005-0000-0000-00005D060000}"/>
    <cellStyle name="Título 1 3" xfId="1628" xr:uid="{00000000-0005-0000-0000-00005E060000}"/>
    <cellStyle name="Título 1 4" xfId="1629" xr:uid="{00000000-0005-0000-0000-00005F060000}"/>
    <cellStyle name="Título 1 5" xfId="1630" xr:uid="{00000000-0005-0000-0000-000060060000}"/>
    <cellStyle name="Título 1 6" xfId="1631" xr:uid="{00000000-0005-0000-0000-000061060000}"/>
    <cellStyle name="Título 1 7" xfId="1632" xr:uid="{00000000-0005-0000-0000-000062060000}"/>
    <cellStyle name="Título 1 8" xfId="1633" xr:uid="{00000000-0005-0000-0000-000063060000}"/>
    <cellStyle name="Título 1 9" xfId="1634" xr:uid="{00000000-0005-0000-0000-000064060000}"/>
    <cellStyle name="Título 1 9 10" xfId="1635" xr:uid="{00000000-0005-0000-0000-000065060000}"/>
    <cellStyle name="Título 1 9 11" xfId="1636" xr:uid="{00000000-0005-0000-0000-000066060000}"/>
    <cellStyle name="Título 1 9 12" xfId="1637" xr:uid="{00000000-0005-0000-0000-000067060000}"/>
    <cellStyle name="Título 1 9 13" xfId="1638" xr:uid="{00000000-0005-0000-0000-000068060000}"/>
    <cellStyle name="Título 1 9 14" xfId="1639" xr:uid="{00000000-0005-0000-0000-000069060000}"/>
    <cellStyle name="Título 1 9 15" xfId="1640" xr:uid="{00000000-0005-0000-0000-00006A060000}"/>
    <cellStyle name="Título 1 9 16" xfId="1641" xr:uid="{00000000-0005-0000-0000-00006B060000}"/>
    <cellStyle name="Título 1 9 17" xfId="1642" xr:uid="{00000000-0005-0000-0000-00006C060000}"/>
    <cellStyle name="Título 1 9 18" xfId="1643" xr:uid="{00000000-0005-0000-0000-00006D060000}"/>
    <cellStyle name="Título 1 9 19" xfId="1644" xr:uid="{00000000-0005-0000-0000-00006E060000}"/>
    <cellStyle name="Título 1 9 2" xfId="1645" xr:uid="{00000000-0005-0000-0000-00006F060000}"/>
    <cellStyle name="Título 1 9 20" xfId="1646" xr:uid="{00000000-0005-0000-0000-000070060000}"/>
    <cellStyle name="Título 1 9 21" xfId="1647" xr:uid="{00000000-0005-0000-0000-000071060000}"/>
    <cellStyle name="Título 1 9 22" xfId="1648" xr:uid="{00000000-0005-0000-0000-000072060000}"/>
    <cellStyle name="Título 1 9 3" xfId="1649" xr:uid="{00000000-0005-0000-0000-000073060000}"/>
    <cellStyle name="Título 1 9 4" xfId="1650" xr:uid="{00000000-0005-0000-0000-000074060000}"/>
    <cellStyle name="Título 1 9 5" xfId="1651" xr:uid="{00000000-0005-0000-0000-000075060000}"/>
    <cellStyle name="Título 1 9 6" xfId="1652" xr:uid="{00000000-0005-0000-0000-000076060000}"/>
    <cellStyle name="Título 1 9 7" xfId="1653" xr:uid="{00000000-0005-0000-0000-000077060000}"/>
    <cellStyle name="Título 1 9 8" xfId="1654" xr:uid="{00000000-0005-0000-0000-000078060000}"/>
    <cellStyle name="Título 1 9 9" xfId="1655" xr:uid="{00000000-0005-0000-0000-000079060000}"/>
    <cellStyle name="Título 10" xfId="1656" xr:uid="{00000000-0005-0000-0000-00007A060000}"/>
    <cellStyle name="Título 11" xfId="1657" xr:uid="{00000000-0005-0000-0000-00007B060000}"/>
    <cellStyle name="Título 11 10" xfId="1658" xr:uid="{00000000-0005-0000-0000-00007C060000}"/>
    <cellStyle name="Título 11 11" xfId="1659" xr:uid="{00000000-0005-0000-0000-00007D060000}"/>
    <cellStyle name="Título 11 12" xfId="1660" xr:uid="{00000000-0005-0000-0000-00007E060000}"/>
    <cellStyle name="Título 11 13" xfId="1661" xr:uid="{00000000-0005-0000-0000-00007F060000}"/>
    <cellStyle name="Título 11 14" xfId="1662" xr:uid="{00000000-0005-0000-0000-000080060000}"/>
    <cellStyle name="Título 11 15" xfId="1663" xr:uid="{00000000-0005-0000-0000-000081060000}"/>
    <cellStyle name="Título 11 16" xfId="1664" xr:uid="{00000000-0005-0000-0000-000082060000}"/>
    <cellStyle name="Título 11 17" xfId="1665" xr:uid="{00000000-0005-0000-0000-000083060000}"/>
    <cellStyle name="Título 11 18" xfId="1666" xr:uid="{00000000-0005-0000-0000-000084060000}"/>
    <cellStyle name="Título 11 19" xfId="1667" xr:uid="{00000000-0005-0000-0000-000085060000}"/>
    <cellStyle name="Título 11 2" xfId="1668" xr:uid="{00000000-0005-0000-0000-000086060000}"/>
    <cellStyle name="Título 11 20" xfId="1669" xr:uid="{00000000-0005-0000-0000-000087060000}"/>
    <cellStyle name="Título 11 21" xfId="1670" xr:uid="{00000000-0005-0000-0000-000088060000}"/>
    <cellStyle name="Título 11 22" xfId="1671" xr:uid="{00000000-0005-0000-0000-000089060000}"/>
    <cellStyle name="Título 11 3" xfId="1672" xr:uid="{00000000-0005-0000-0000-00008A060000}"/>
    <cellStyle name="Título 11 4" xfId="1673" xr:uid="{00000000-0005-0000-0000-00008B060000}"/>
    <cellStyle name="Título 11 5" xfId="1674" xr:uid="{00000000-0005-0000-0000-00008C060000}"/>
    <cellStyle name="Título 11 6" xfId="1675" xr:uid="{00000000-0005-0000-0000-00008D060000}"/>
    <cellStyle name="Título 11 7" xfId="1676" xr:uid="{00000000-0005-0000-0000-00008E060000}"/>
    <cellStyle name="Título 11 8" xfId="1677" xr:uid="{00000000-0005-0000-0000-00008F060000}"/>
    <cellStyle name="Título 11 9" xfId="1678" xr:uid="{00000000-0005-0000-0000-000090060000}"/>
    <cellStyle name="Título 12" xfId="1679" xr:uid="{00000000-0005-0000-0000-000091060000}"/>
    <cellStyle name="Título 13" xfId="1680" xr:uid="{00000000-0005-0000-0000-000092060000}"/>
    <cellStyle name="Título 14" xfId="1681" xr:uid="{00000000-0005-0000-0000-000093060000}"/>
    <cellStyle name="Título 15" xfId="1682" xr:uid="{00000000-0005-0000-0000-000094060000}"/>
    <cellStyle name="Título 16" xfId="1683" xr:uid="{00000000-0005-0000-0000-000095060000}"/>
    <cellStyle name="Título 17" xfId="1684" xr:uid="{00000000-0005-0000-0000-000096060000}"/>
    <cellStyle name="Título 18" xfId="1685" xr:uid="{00000000-0005-0000-0000-000097060000}"/>
    <cellStyle name="Título 19" xfId="1686" xr:uid="{00000000-0005-0000-0000-000098060000}"/>
    <cellStyle name="Título 2" xfId="1687" builtinId="17" customBuiltin="1"/>
    <cellStyle name="Título 2 10" xfId="1688" xr:uid="{00000000-0005-0000-0000-000099060000}"/>
    <cellStyle name="Título 2 11" xfId="1689" xr:uid="{00000000-0005-0000-0000-00009A060000}"/>
    <cellStyle name="Título 2 12" xfId="1690" xr:uid="{00000000-0005-0000-0000-00009B060000}"/>
    <cellStyle name="Título 2 13" xfId="1691" xr:uid="{00000000-0005-0000-0000-00009C060000}"/>
    <cellStyle name="Título 2 14" xfId="1692" xr:uid="{00000000-0005-0000-0000-00009D060000}"/>
    <cellStyle name="Título 2 15" xfId="1693" xr:uid="{00000000-0005-0000-0000-00009E060000}"/>
    <cellStyle name="Título 2 16" xfId="1694" xr:uid="{00000000-0005-0000-0000-00009F060000}"/>
    <cellStyle name="Título 2 17" xfId="1695" xr:uid="{00000000-0005-0000-0000-0000A0060000}"/>
    <cellStyle name="Título 2 18" xfId="1696" xr:uid="{00000000-0005-0000-0000-0000A1060000}"/>
    <cellStyle name="Título 2 2" xfId="1697" xr:uid="{00000000-0005-0000-0000-0000A2060000}"/>
    <cellStyle name="Título 2 3" xfId="1698" xr:uid="{00000000-0005-0000-0000-0000A3060000}"/>
    <cellStyle name="Título 2 4" xfId="1699" xr:uid="{00000000-0005-0000-0000-0000A4060000}"/>
    <cellStyle name="Título 2 5" xfId="1700" xr:uid="{00000000-0005-0000-0000-0000A5060000}"/>
    <cellStyle name="Título 2 6" xfId="1701" xr:uid="{00000000-0005-0000-0000-0000A6060000}"/>
    <cellStyle name="Título 2 7" xfId="1702" xr:uid="{00000000-0005-0000-0000-0000A7060000}"/>
    <cellStyle name="Título 2 8" xfId="1703" xr:uid="{00000000-0005-0000-0000-0000A8060000}"/>
    <cellStyle name="Título 2 9" xfId="1704" xr:uid="{00000000-0005-0000-0000-0000A9060000}"/>
    <cellStyle name="Título 2 9 10" xfId="1705" xr:uid="{00000000-0005-0000-0000-0000AA060000}"/>
    <cellStyle name="Título 2 9 11" xfId="1706" xr:uid="{00000000-0005-0000-0000-0000AB060000}"/>
    <cellStyle name="Título 2 9 12" xfId="1707" xr:uid="{00000000-0005-0000-0000-0000AC060000}"/>
    <cellStyle name="Título 2 9 13" xfId="1708" xr:uid="{00000000-0005-0000-0000-0000AD060000}"/>
    <cellStyle name="Título 2 9 14" xfId="1709" xr:uid="{00000000-0005-0000-0000-0000AE060000}"/>
    <cellStyle name="Título 2 9 15" xfId="1710" xr:uid="{00000000-0005-0000-0000-0000AF060000}"/>
    <cellStyle name="Título 2 9 16" xfId="1711" xr:uid="{00000000-0005-0000-0000-0000B0060000}"/>
    <cellStyle name="Título 2 9 17" xfId="1712" xr:uid="{00000000-0005-0000-0000-0000B1060000}"/>
    <cellStyle name="Título 2 9 18" xfId="1713" xr:uid="{00000000-0005-0000-0000-0000B2060000}"/>
    <cellStyle name="Título 2 9 19" xfId="1714" xr:uid="{00000000-0005-0000-0000-0000B3060000}"/>
    <cellStyle name="Título 2 9 2" xfId="1715" xr:uid="{00000000-0005-0000-0000-0000B4060000}"/>
    <cellStyle name="Título 2 9 20" xfId="1716" xr:uid="{00000000-0005-0000-0000-0000B5060000}"/>
    <cellStyle name="Título 2 9 21" xfId="1717" xr:uid="{00000000-0005-0000-0000-0000B6060000}"/>
    <cellStyle name="Título 2 9 22" xfId="1718" xr:uid="{00000000-0005-0000-0000-0000B7060000}"/>
    <cellStyle name="Título 2 9 3" xfId="1719" xr:uid="{00000000-0005-0000-0000-0000B8060000}"/>
    <cellStyle name="Título 2 9 4" xfId="1720" xr:uid="{00000000-0005-0000-0000-0000B9060000}"/>
    <cellStyle name="Título 2 9 5" xfId="1721" xr:uid="{00000000-0005-0000-0000-0000BA060000}"/>
    <cellStyle name="Título 2 9 6" xfId="1722" xr:uid="{00000000-0005-0000-0000-0000BB060000}"/>
    <cellStyle name="Título 2 9 7" xfId="1723" xr:uid="{00000000-0005-0000-0000-0000BC060000}"/>
    <cellStyle name="Título 2 9 8" xfId="1724" xr:uid="{00000000-0005-0000-0000-0000BD060000}"/>
    <cellStyle name="Título 2 9 9" xfId="1725" xr:uid="{00000000-0005-0000-0000-0000BE060000}"/>
    <cellStyle name="Título 20" xfId="1726" xr:uid="{00000000-0005-0000-0000-0000BF060000}"/>
    <cellStyle name="Título 21" xfId="1727" xr:uid="{00000000-0005-0000-0000-0000C0060000}"/>
    <cellStyle name="Título 3" xfId="1728" builtinId="18" customBuiltin="1"/>
    <cellStyle name="Título 3 10" xfId="1729" xr:uid="{00000000-0005-0000-0000-0000C1060000}"/>
    <cellStyle name="Título 3 11" xfId="1730" xr:uid="{00000000-0005-0000-0000-0000C2060000}"/>
    <cellStyle name="Título 3 12" xfId="1731" xr:uid="{00000000-0005-0000-0000-0000C3060000}"/>
    <cellStyle name="Título 3 13" xfId="1732" xr:uid="{00000000-0005-0000-0000-0000C4060000}"/>
    <cellStyle name="Título 3 14" xfId="1733" xr:uid="{00000000-0005-0000-0000-0000C5060000}"/>
    <cellStyle name="Título 3 15" xfId="1734" xr:uid="{00000000-0005-0000-0000-0000C6060000}"/>
    <cellStyle name="Título 3 16" xfId="1735" xr:uid="{00000000-0005-0000-0000-0000C7060000}"/>
    <cellStyle name="Título 3 17" xfId="1736" xr:uid="{00000000-0005-0000-0000-0000C8060000}"/>
    <cellStyle name="Título 3 18" xfId="1737" xr:uid="{00000000-0005-0000-0000-0000C9060000}"/>
    <cellStyle name="Título 3 2" xfId="1738" xr:uid="{00000000-0005-0000-0000-0000CA060000}"/>
    <cellStyle name="Título 3 3" xfId="1739" xr:uid="{00000000-0005-0000-0000-0000CB060000}"/>
    <cellStyle name="Título 3 4" xfId="1740" xr:uid="{00000000-0005-0000-0000-0000CC060000}"/>
    <cellStyle name="Título 3 5" xfId="1741" xr:uid="{00000000-0005-0000-0000-0000CD060000}"/>
    <cellStyle name="Título 3 6" xfId="1742" xr:uid="{00000000-0005-0000-0000-0000CE060000}"/>
    <cellStyle name="Título 3 7" xfId="1743" xr:uid="{00000000-0005-0000-0000-0000CF060000}"/>
    <cellStyle name="Título 3 8" xfId="1744" xr:uid="{00000000-0005-0000-0000-0000D0060000}"/>
    <cellStyle name="Título 3 9" xfId="1745" xr:uid="{00000000-0005-0000-0000-0000D1060000}"/>
    <cellStyle name="Título 3 9 10" xfId="1746" xr:uid="{00000000-0005-0000-0000-0000D2060000}"/>
    <cellStyle name="Título 3 9 11" xfId="1747" xr:uid="{00000000-0005-0000-0000-0000D3060000}"/>
    <cellStyle name="Título 3 9 12" xfId="1748" xr:uid="{00000000-0005-0000-0000-0000D4060000}"/>
    <cellStyle name="Título 3 9 13" xfId="1749" xr:uid="{00000000-0005-0000-0000-0000D5060000}"/>
    <cellStyle name="Título 3 9 14" xfId="1750" xr:uid="{00000000-0005-0000-0000-0000D6060000}"/>
    <cellStyle name="Título 3 9 15" xfId="1751" xr:uid="{00000000-0005-0000-0000-0000D7060000}"/>
    <cellStyle name="Título 3 9 16" xfId="1752" xr:uid="{00000000-0005-0000-0000-0000D8060000}"/>
    <cellStyle name="Título 3 9 17" xfId="1753" xr:uid="{00000000-0005-0000-0000-0000D9060000}"/>
    <cellStyle name="Título 3 9 18" xfId="1754" xr:uid="{00000000-0005-0000-0000-0000DA060000}"/>
    <cellStyle name="Título 3 9 19" xfId="1755" xr:uid="{00000000-0005-0000-0000-0000DB060000}"/>
    <cellStyle name="Título 3 9 2" xfId="1756" xr:uid="{00000000-0005-0000-0000-0000DC060000}"/>
    <cellStyle name="Título 3 9 20" xfId="1757" xr:uid="{00000000-0005-0000-0000-0000DD060000}"/>
    <cellStyle name="Título 3 9 21" xfId="1758" xr:uid="{00000000-0005-0000-0000-0000DE060000}"/>
    <cellStyle name="Título 3 9 22" xfId="1759" xr:uid="{00000000-0005-0000-0000-0000DF060000}"/>
    <cellStyle name="Título 3 9 3" xfId="1760" xr:uid="{00000000-0005-0000-0000-0000E0060000}"/>
    <cellStyle name="Título 3 9 4" xfId="1761" xr:uid="{00000000-0005-0000-0000-0000E1060000}"/>
    <cellStyle name="Título 3 9 5" xfId="1762" xr:uid="{00000000-0005-0000-0000-0000E2060000}"/>
    <cellStyle name="Título 3 9 6" xfId="1763" xr:uid="{00000000-0005-0000-0000-0000E3060000}"/>
    <cellStyle name="Título 3 9 7" xfId="1764" xr:uid="{00000000-0005-0000-0000-0000E4060000}"/>
    <cellStyle name="Título 3 9 8" xfId="1765" xr:uid="{00000000-0005-0000-0000-0000E5060000}"/>
    <cellStyle name="Título 3 9 9" xfId="1766" xr:uid="{00000000-0005-0000-0000-0000E6060000}"/>
    <cellStyle name="Título 4" xfId="1767" xr:uid="{00000000-0005-0000-0000-0000E7060000}"/>
    <cellStyle name="Título 5" xfId="1768" xr:uid="{00000000-0005-0000-0000-0000E8060000}"/>
    <cellStyle name="Título 6" xfId="1769" xr:uid="{00000000-0005-0000-0000-0000E9060000}"/>
    <cellStyle name="Título 7" xfId="1770" xr:uid="{00000000-0005-0000-0000-0000EA060000}"/>
    <cellStyle name="Título 8" xfId="1771" xr:uid="{00000000-0005-0000-0000-0000EB060000}"/>
    <cellStyle name="Título 9" xfId="1772" xr:uid="{00000000-0005-0000-0000-0000EC060000}"/>
    <cellStyle name="Total" xfId="1773" builtinId="25" customBuiltin="1"/>
    <cellStyle name="Total 10" xfId="1774" xr:uid="{00000000-0005-0000-0000-0000EE060000}"/>
    <cellStyle name="Total 10 2" xfId="1945" xr:uid="{4C5C470E-4C14-49C3-A3A2-03D090435118}"/>
    <cellStyle name="Total 10 2 10" xfId="8446" xr:uid="{9044D49A-E344-4512-A58B-A9256FC0CAD2}"/>
    <cellStyle name="Total 10 2 10 2" xfId="23554" xr:uid="{4AE2D174-B198-40AD-950E-526BA6A00DF1}"/>
    <cellStyle name="Total 10 2 11" xfId="7389" xr:uid="{A3DFB280-ECE1-4E99-83D3-E40163F1D5A3}"/>
    <cellStyle name="Total 10 2 11 2" xfId="22497" xr:uid="{C3B555D6-238F-4B99-956E-8CA56F447517}"/>
    <cellStyle name="Total 10 2 12" xfId="8463" xr:uid="{F5CA7571-62F2-40F3-ADCF-008E0EA6F4EC}"/>
    <cellStyle name="Total 10 2 12 2" xfId="23571" xr:uid="{49F2CF4F-5B47-4A8F-91E8-CDAC1355BF35}"/>
    <cellStyle name="Total 10 2 13" xfId="17170" xr:uid="{B41AD8D7-C675-489D-B1F5-85BEC274EDAE}"/>
    <cellStyle name="Total 10 2 2" xfId="2505" xr:uid="{E6A10E78-6B69-4705-88B7-8FF4AEF837E0}"/>
    <cellStyle name="Total 10 2 2 2" xfId="5142" xr:uid="{448FC598-A53E-462D-896C-F54182494A8F}"/>
    <cellStyle name="Total 10 2 2 2 2" xfId="11506" xr:uid="{D69E21F8-09D5-44D8-8EB4-386C7CC07687}"/>
    <cellStyle name="Total 10 2 2 2 2 2" xfId="26614" xr:uid="{165E1F58-ECDF-4EF5-96FD-4175896B7A64}"/>
    <cellStyle name="Total 10 2 2 2 3" xfId="7714" xr:uid="{A41147EE-680E-4C58-ABF1-46CB1BB3EDD9}"/>
    <cellStyle name="Total 10 2 2 2 3 2" xfId="22822" xr:uid="{DED73AB2-E82D-4AA7-873C-43B14163F38F}"/>
    <cellStyle name="Total 10 2 2 2 4" xfId="20250" xr:uid="{9B7F8DDE-7F0F-4A48-B8E8-53D945410B75}"/>
    <cellStyle name="Total 10 2 2 3" xfId="8972" xr:uid="{DA1ACA85-F0CE-4816-B53E-56D38E743F3B}"/>
    <cellStyle name="Total 10 2 2 3 2" xfId="24080" xr:uid="{7ED36B3F-E6C4-490E-A130-64184B850EF0}"/>
    <cellStyle name="Total 10 2 3" xfId="2721" xr:uid="{CE6FB434-82C8-4788-92D0-240D440FE8E5}"/>
    <cellStyle name="Total 10 2 3 2" xfId="5358" xr:uid="{9C483F80-8F06-4782-B087-74BA3E147611}"/>
    <cellStyle name="Total 10 2 3 2 2" xfId="11707" xr:uid="{CDBBD246-71E9-45DA-BB82-824A3D7326EA}"/>
    <cellStyle name="Total 10 2 3 2 2 2" xfId="26815" xr:uid="{38C67A05-A8F0-4589-B5E4-11320DC97EDC}"/>
    <cellStyle name="Total 10 2 3 2 3" xfId="7599" xr:uid="{F1041A44-888E-4CCF-A19B-D919CE39A45F}"/>
    <cellStyle name="Total 10 2 3 2 3 2" xfId="22707" xr:uid="{4A8A198A-4A4C-43B5-9526-570810A96F93}"/>
    <cellStyle name="Total 10 2 3 2 4" xfId="20466" xr:uid="{7D85AAF5-6F40-4ACB-AFB8-6D8F7798A650}"/>
    <cellStyle name="Total 10 2 3 3" xfId="16049" xr:uid="{424213FE-BFF8-45FC-AC0C-B9E02B2A6E87}"/>
    <cellStyle name="Total 10 2 3 3 2" xfId="31157" xr:uid="{B1843683-9DFC-48A4-BE96-6E00E8872D80}"/>
    <cellStyle name="Total 10 2 3 4" xfId="17829" xr:uid="{8D043D2A-B145-47E9-BB4E-981C8E241CE9}"/>
    <cellStyle name="Total 10 2 4" xfId="3024" xr:uid="{67C3EF05-1C17-4127-909B-2E9F2912DC80}"/>
    <cellStyle name="Total 10 2 4 2" xfId="5661" xr:uid="{D3CD005E-4762-4CFD-8E37-EE6DEBC93B88}"/>
    <cellStyle name="Total 10 2 4 2 2" xfId="11972" xr:uid="{BAD4F404-6199-4CEA-BEDC-F2970A2F313F}"/>
    <cellStyle name="Total 10 2 4 2 2 2" xfId="27080" xr:uid="{A7DCDD94-213A-4C2D-810B-6FF9841B3057}"/>
    <cellStyle name="Total 10 2 4 2 3" xfId="14070" xr:uid="{67B01F31-D1E6-4D47-A9A0-DBC7C0DA87A0}"/>
    <cellStyle name="Total 10 2 4 2 3 2" xfId="29178" xr:uid="{710FA22C-14F9-4AFE-A207-99370700C220}"/>
    <cellStyle name="Total 10 2 4 2 4" xfId="20769" xr:uid="{4EC69F3A-A101-4878-8897-6ECD1B4CC8AD}"/>
    <cellStyle name="Total 10 2 4 3" xfId="9406" xr:uid="{EAFCA1AE-0C42-4F5B-A325-25E046C47486}"/>
    <cellStyle name="Total 10 2 4 3 2" xfId="24514" xr:uid="{6A0D5563-27E3-4B27-A476-52D79CA1E36F}"/>
    <cellStyle name="Total 10 2 4 4" xfId="14659" xr:uid="{F744ADC6-5290-4228-B1FC-319476940107}"/>
    <cellStyle name="Total 10 2 4 4 2" xfId="29767" xr:uid="{E404BE68-BA52-42D7-8D11-6EF4082D0B35}"/>
    <cellStyle name="Total 10 2 4 5" xfId="18132" xr:uid="{7CD8DD02-AE01-470B-AE50-F53B099331B9}"/>
    <cellStyle name="Total 10 2 5" xfId="3350" xr:uid="{12C6EAD0-C801-4971-AFCA-AE2FDB99E16E}"/>
    <cellStyle name="Total 10 2 5 2" xfId="5987" xr:uid="{B881608C-6CD8-441F-84DC-10B1678F6836}"/>
    <cellStyle name="Total 10 2 5 2 2" xfId="12298" xr:uid="{E5C6CE7B-9F78-408C-BBB3-35A26E8DAB09}"/>
    <cellStyle name="Total 10 2 5 2 2 2" xfId="27406" xr:uid="{219FB2EF-ACDE-40B9-88E4-668C80F32D3A}"/>
    <cellStyle name="Total 10 2 5 2 3" xfId="16076" xr:uid="{753225BA-F28F-44E0-999C-94CBB15D12AF}"/>
    <cellStyle name="Total 10 2 5 2 3 2" xfId="31184" xr:uid="{1D6C19E0-D7E0-4539-9967-4F5F7D971F8F}"/>
    <cellStyle name="Total 10 2 5 2 4" xfId="21095" xr:uid="{211A9DC1-F84C-430B-AB43-00FE2EBCED29}"/>
    <cellStyle name="Total 10 2 5 3" xfId="9732" xr:uid="{6DFF8D94-DBD8-4D96-BF9D-5E8E41A7AF75}"/>
    <cellStyle name="Total 10 2 5 3 2" xfId="24840" xr:uid="{4F9E3AB4-3A0E-46EC-BC1B-3B5CB1A3ED1D}"/>
    <cellStyle name="Total 10 2 5 4" xfId="14717" xr:uid="{EAD75720-B776-491B-8BD9-B38A819AABBF}"/>
    <cellStyle name="Total 10 2 5 4 2" xfId="29825" xr:uid="{AC355B8E-2378-482B-AA78-055B5DDBB375}"/>
    <cellStyle name="Total 10 2 5 5" xfId="18458" xr:uid="{5F5DDDAD-091B-48AE-996C-D7978D6DEB66}"/>
    <cellStyle name="Total 10 2 6" xfId="3656" xr:uid="{594F5C7F-9309-4DAC-BE3B-2F48D53D4D2C}"/>
    <cellStyle name="Total 10 2 6 2" xfId="6293" xr:uid="{8D0984A9-74C2-437D-8FFB-7F8BBB94A64D}"/>
    <cellStyle name="Total 10 2 6 2 2" xfId="12604" xr:uid="{E5B87C97-B6CD-40CA-803F-D94ECA77CA9B}"/>
    <cellStyle name="Total 10 2 6 2 2 2" xfId="27712" xr:uid="{1FE9A7A3-2422-4850-ADA5-3F640D067AD2}"/>
    <cellStyle name="Total 10 2 6 2 3" xfId="15529" xr:uid="{2C8BF502-1241-42C2-90C9-D890145FA655}"/>
    <cellStyle name="Total 10 2 6 2 3 2" xfId="30637" xr:uid="{752EA10D-ACD3-404D-B8A7-6221DDF2F419}"/>
    <cellStyle name="Total 10 2 6 2 4" xfId="21401" xr:uid="{9CAF6F78-687A-4525-A26B-D5617F3956F9}"/>
    <cellStyle name="Total 10 2 6 3" xfId="10038" xr:uid="{F841EA4F-79D5-40DD-9204-2E9FA1DE0EFE}"/>
    <cellStyle name="Total 10 2 6 3 2" xfId="25146" xr:uid="{E688D91E-2669-40EF-9E69-085EE29C4E4B}"/>
    <cellStyle name="Total 10 2 6 4" xfId="13894" xr:uid="{87B17649-8C05-40D7-B155-B4131FA0859F}"/>
    <cellStyle name="Total 10 2 6 4 2" xfId="29002" xr:uid="{64DDDB95-9AD2-454E-9B4F-0F0FE0D9C0C6}"/>
    <cellStyle name="Total 10 2 6 5" xfId="18764" xr:uid="{A365896E-8593-47A1-AC8E-9A77EC636EE6}"/>
    <cellStyle name="Total 10 2 7" xfId="4017" xr:uid="{289D5425-B58F-4969-B70B-9C567532785A}"/>
    <cellStyle name="Total 10 2 7 2" xfId="6654" xr:uid="{916CA925-456F-43DD-A422-33B25236F95A}"/>
    <cellStyle name="Total 10 2 7 2 2" xfId="12965" xr:uid="{E07197B6-8037-4636-866B-9C074913CFBE}"/>
    <cellStyle name="Total 10 2 7 2 2 2" xfId="28073" xr:uid="{54832B3D-F03B-41F5-9DB5-5F1AABEC9A97}"/>
    <cellStyle name="Total 10 2 7 2 3" xfId="16655" xr:uid="{FB95CCCB-C1A2-452A-8AC6-D4C8AA208F53}"/>
    <cellStyle name="Total 10 2 7 2 3 2" xfId="31763" xr:uid="{382184B3-498A-4283-B62B-F8388A00EF79}"/>
    <cellStyle name="Total 10 2 7 2 4" xfId="21762" xr:uid="{DBB28F9E-4F85-48BE-A353-CBA9DF038361}"/>
    <cellStyle name="Total 10 2 7 3" xfId="10399" xr:uid="{8757B56E-A883-4085-B475-A81186AD82B4}"/>
    <cellStyle name="Total 10 2 7 3 2" xfId="25507" xr:uid="{CCBD5156-6CC5-4AD4-9578-AC7E478FA509}"/>
    <cellStyle name="Total 10 2 7 4" xfId="7139" xr:uid="{E6DF4931-2977-44E3-9745-22F742C42D40}"/>
    <cellStyle name="Total 10 2 7 4 2" xfId="22247" xr:uid="{47BD56D7-3A57-49A5-834B-148DC1DB091A}"/>
    <cellStyle name="Total 10 2 7 5" xfId="19125" xr:uid="{B4676C57-A572-424F-B661-F2841B263671}"/>
    <cellStyle name="Total 10 2 8" xfId="4330" xr:uid="{78FDBC69-76AC-4ADD-8BAC-0355252807B3}"/>
    <cellStyle name="Total 10 2 8 2" xfId="6967" xr:uid="{CCDCF428-B8C2-4607-B830-F3E6FE04F622}"/>
    <cellStyle name="Total 10 2 8 2 2" xfId="13278" xr:uid="{CBD7D42E-0FF2-4B72-8568-74308D05523F}"/>
    <cellStyle name="Total 10 2 8 2 2 2" xfId="28386" xr:uid="{A77FDB48-9390-4618-8856-BC320519FF27}"/>
    <cellStyle name="Total 10 2 8 2 3" xfId="16942" xr:uid="{B4B8AF35-0BDB-4531-AEA2-5A2AEB33F014}"/>
    <cellStyle name="Total 10 2 8 2 3 2" xfId="32050" xr:uid="{3BD66C69-5B09-4E58-B00A-23CF96B67613}"/>
    <cellStyle name="Total 10 2 8 2 4" xfId="22075" xr:uid="{52D0982B-F581-4185-83D5-B9ECE564A9A2}"/>
    <cellStyle name="Total 10 2 8 3" xfId="10712" xr:uid="{EE4AF214-B9DD-44A7-AB36-A5441B51718F}"/>
    <cellStyle name="Total 10 2 8 3 2" xfId="25820" xr:uid="{304CC28B-2A95-43C2-89E8-5AA64962B49F}"/>
    <cellStyle name="Total 10 2 8 4" xfId="14246" xr:uid="{8042FCBA-9C4A-41F9-A5F8-A6FB3DC864E2}"/>
    <cellStyle name="Total 10 2 8 4 2" xfId="29354" xr:uid="{5195BEC8-9D2F-4852-B8CB-D3C3B7C1CB89}"/>
    <cellStyle name="Total 10 2 8 5" xfId="19438" xr:uid="{41BEB705-2F44-474F-92A1-6E9F8516DFC5}"/>
    <cellStyle name="Total 10 2 9" xfId="4582" xr:uid="{44193E83-C956-4B44-B91A-552E7B7DDC45}"/>
    <cellStyle name="Total 10 2 9 2" xfId="10964" xr:uid="{C25F62CF-AA0F-4796-9972-DDEF9C66DA33}"/>
    <cellStyle name="Total 10 2 9 2 2" xfId="26072" xr:uid="{024F8542-C500-400B-9B1F-E185BE509A7F}"/>
    <cellStyle name="Total 10 2 9 3" xfId="8112" xr:uid="{25F310C8-39E9-4C53-80D3-78481C92237D}"/>
    <cellStyle name="Total 10 2 9 3 2" xfId="23220" xr:uid="{A51761D5-A00A-4345-9F0E-A2D8B61DB4E0}"/>
    <cellStyle name="Total 10 2 9 4" xfId="19690" xr:uid="{50F25EC2-6DA8-4551-9336-11A370A1CEEF}"/>
    <cellStyle name="Total 10 3" xfId="1974" xr:uid="{1C43BFB2-B336-4BEC-A32D-DCDF5EDC39C5}"/>
    <cellStyle name="Total 10 3 10" xfId="8472" xr:uid="{1FD57A84-186F-4D78-8F35-1CB351A441E9}"/>
    <cellStyle name="Total 10 3 10 2" xfId="23580" xr:uid="{F87231D0-68C6-4FA4-A757-6D53D1E18B04}"/>
    <cellStyle name="Total 10 3 11" xfId="14014" xr:uid="{F56A6B01-F4B1-43AB-96D6-1CB8D5C14FA2}"/>
    <cellStyle name="Total 10 3 11 2" xfId="29122" xr:uid="{48864DA9-2814-464F-B385-0ADA4135C782}"/>
    <cellStyle name="Total 10 3 12" xfId="15333" xr:uid="{73554A84-E195-421C-9B14-4EDC075521B6}"/>
    <cellStyle name="Total 10 3 12 2" xfId="30441" xr:uid="{684162CD-91B7-4B59-8AF3-CB17E6742036}"/>
    <cellStyle name="Total 10 3 13" xfId="17199" xr:uid="{6E433337-7577-4B7B-93CD-E47C1D7914AE}"/>
    <cellStyle name="Total 10 3 2" xfId="2534" xr:uid="{3B57AC6B-9E02-4537-B90F-A786F39FC1A6}"/>
    <cellStyle name="Total 10 3 2 2" xfId="5171" xr:uid="{EFA9F406-7DD0-4AF3-B33B-1ADEAFF16BDE}"/>
    <cellStyle name="Total 10 3 2 2 2" xfId="11535" xr:uid="{DA9EC4B6-AC99-4764-B1D9-667345AA39F3}"/>
    <cellStyle name="Total 10 3 2 2 2 2" xfId="26643" xr:uid="{C7E1A566-C83B-4EF8-A20C-635106EA47D1}"/>
    <cellStyle name="Total 10 3 2 2 3" xfId="16075" xr:uid="{F668520A-77B6-4E87-964F-86F2811BEA35}"/>
    <cellStyle name="Total 10 3 2 2 3 2" xfId="31183" xr:uid="{599C8A76-27D1-45E0-8BB8-9CB6F1F102B7}"/>
    <cellStyle name="Total 10 3 2 2 4" xfId="20279" xr:uid="{B5F1C540-3EB0-4D0A-8FB3-F5838DF73431}"/>
    <cellStyle name="Total 10 3 2 3" xfId="9001" xr:uid="{D07856E8-E7D5-44D3-9063-85F7A72DFEFD}"/>
    <cellStyle name="Total 10 3 2 3 2" xfId="24109" xr:uid="{BD92FDC2-0C17-4D39-87ED-AFD72C16714E}"/>
    <cellStyle name="Total 10 3 3" xfId="2736" xr:uid="{53671DAB-0BEE-4365-A3B6-FC38DC424993}"/>
    <cellStyle name="Total 10 3 3 2" xfId="5373" xr:uid="{A8C4943C-F547-46D0-AAAC-841124D7382B}"/>
    <cellStyle name="Total 10 3 3 2 2" xfId="11722" xr:uid="{07E86A21-3DCC-4300-AAA8-93C80E641A09}"/>
    <cellStyle name="Total 10 3 3 2 2 2" xfId="26830" xr:uid="{CC8CF9D0-93D5-4F4C-B226-CEC6073332C5}"/>
    <cellStyle name="Total 10 3 3 2 3" xfId="13639" xr:uid="{19B11E30-FE00-48AE-BD13-6B2D670C20E9}"/>
    <cellStyle name="Total 10 3 3 2 3 2" xfId="28747" xr:uid="{A885ECA5-FE55-4405-BDAE-CBE77C678F66}"/>
    <cellStyle name="Total 10 3 3 2 4" xfId="20481" xr:uid="{FEEEE38A-899F-4FDD-BC4F-0C1E2D28D5CB}"/>
    <cellStyle name="Total 10 3 3 3" xfId="7415" xr:uid="{A49A7CA2-5CA4-471F-9AB7-F21116DCB269}"/>
    <cellStyle name="Total 10 3 3 3 2" xfId="22523" xr:uid="{8D08E89A-A88F-4BC8-9100-824F1BA82D55}"/>
    <cellStyle name="Total 10 3 3 4" xfId="17844" xr:uid="{639AA279-4FDD-4D80-98B6-515105E52E31}"/>
    <cellStyle name="Total 10 3 4" xfId="3039" xr:uid="{1254C363-3219-4F1E-AB22-1CC3943C8883}"/>
    <cellStyle name="Total 10 3 4 2" xfId="5676" xr:uid="{9F1522FD-BD98-476E-8077-A1E82ECEAFC2}"/>
    <cellStyle name="Total 10 3 4 2 2" xfId="11987" xr:uid="{33171D78-6479-48C2-A56A-87F21357EED8}"/>
    <cellStyle name="Total 10 3 4 2 2 2" xfId="27095" xr:uid="{7A5AC047-1A57-4697-8378-B9FC52CC3840}"/>
    <cellStyle name="Total 10 3 4 2 3" xfId="15442" xr:uid="{BC539DE6-FD4F-4EB0-9AFA-5B194DC1F24F}"/>
    <cellStyle name="Total 10 3 4 2 3 2" xfId="30550" xr:uid="{BFD533F8-DB90-4BC5-A86D-7B1B9CDEB87D}"/>
    <cellStyle name="Total 10 3 4 2 4" xfId="20784" xr:uid="{63FE2B7F-D5B4-4184-B1A9-884CC8E97E03}"/>
    <cellStyle name="Total 10 3 4 3" xfId="9421" xr:uid="{DD943A6F-8012-416E-9119-0195FBAF0F31}"/>
    <cellStyle name="Total 10 3 4 3 2" xfId="24529" xr:uid="{62914626-886D-4F5D-94D7-1B9E9F5BC73B}"/>
    <cellStyle name="Total 10 3 4 4" xfId="9153" xr:uid="{F1CCBE1A-1E7B-4D1D-8155-F2FF28CC002B}"/>
    <cellStyle name="Total 10 3 4 4 2" xfId="24261" xr:uid="{ACF3DF5D-4F2B-4680-9988-03B38DA24ADE}"/>
    <cellStyle name="Total 10 3 4 5" xfId="18147" xr:uid="{092A3CA0-5E91-4993-A2B2-06D5F1CFF22C}"/>
    <cellStyle name="Total 10 3 5" xfId="3365" xr:uid="{299A461B-F9AB-436A-A65D-8C7506BF5246}"/>
    <cellStyle name="Total 10 3 5 2" xfId="6002" xr:uid="{D9113A91-BE12-42C2-AF57-5F0AA46AE246}"/>
    <cellStyle name="Total 10 3 5 2 2" xfId="12313" xr:uid="{E1ADEA07-CE4E-459D-85D1-8D09B1CEA9D0}"/>
    <cellStyle name="Total 10 3 5 2 2 2" xfId="27421" xr:uid="{62486A78-1757-494C-AC16-7FB8938B11A2}"/>
    <cellStyle name="Total 10 3 5 2 3" xfId="15269" xr:uid="{343CB525-D257-4829-88AF-FADA041B0158}"/>
    <cellStyle name="Total 10 3 5 2 3 2" xfId="30377" xr:uid="{4BB0C8EE-505E-4E2E-94D7-081C4A9B6BFC}"/>
    <cellStyle name="Total 10 3 5 2 4" xfId="21110" xr:uid="{C24C6626-27ED-466A-BD9E-94B271010220}"/>
    <cellStyle name="Total 10 3 5 3" xfId="9747" xr:uid="{71D173B0-3B91-40F8-8827-2EC16759BC5E}"/>
    <cellStyle name="Total 10 3 5 3 2" xfId="24855" xr:uid="{17B0A16F-498A-4433-B173-5335712CDF5B}"/>
    <cellStyle name="Total 10 3 5 4" xfId="14441" xr:uid="{0F8666BC-7C5D-4040-ABAA-4097AE84C738}"/>
    <cellStyle name="Total 10 3 5 4 2" xfId="29549" xr:uid="{98CDE932-B31B-40A5-8A3D-B6FE1EAF91A9}"/>
    <cellStyle name="Total 10 3 5 5" xfId="18473" xr:uid="{685F0BBA-9544-424E-899C-C1BD67B6E8A5}"/>
    <cellStyle name="Total 10 3 6" xfId="3671" xr:uid="{29589591-8E7F-4D06-8050-131A26A154EE}"/>
    <cellStyle name="Total 10 3 6 2" xfId="6308" xr:uid="{28C355FD-8680-4CA6-9EFA-164D33821EAB}"/>
    <cellStyle name="Total 10 3 6 2 2" xfId="12619" xr:uid="{9F28FCE0-CEE5-4B8B-9626-CC7C5D81DBAE}"/>
    <cellStyle name="Total 10 3 6 2 2 2" xfId="27727" xr:uid="{26363A95-7132-4047-9FD4-0C93C1D6EA57}"/>
    <cellStyle name="Total 10 3 6 2 3" xfId="16355" xr:uid="{779832BD-FB8D-495E-B0DE-5BF363E8C4B3}"/>
    <cellStyle name="Total 10 3 6 2 3 2" xfId="31463" xr:uid="{41B10900-F7BE-4B61-A676-0022B0CE8238}"/>
    <cellStyle name="Total 10 3 6 2 4" xfId="21416" xr:uid="{7C461CF1-E6E7-4002-A900-87B5FADE8566}"/>
    <cellStyle name="Total 10 3 6 3" xfId="10053" xr:uid="{70569921-92F8-4850-B07B-3A684CABE293}"/>
    <cellStyle name="Total 10 3 6 3 2" xfId="25161" xr:uid="{181904C8-27A2-4D6F-BF9B-C3EFD057C58F}"/>
    <cellStyle name="Total 10 3 6 4" xfId="14513" xr:uid="{3FEE3B16-5F71-4ACF-9485-F75A07089332}"/>
    <cellStyle name="Total 10 3 6 4 2" xfId="29621" xr:uid="{21B69EA4-E002-4ADE-940E-F6C96AF3AEEB}"/>
    <cellStyle name="Total 10 3 6 5" xfId="18779" xr:uid="{0B594C32-4BA6-4F20-B0ED-059AB68EB790}"/>
    <cellStyle name="Total 10 3 7" xfId="4046" xr:uid="{C84899D0-7019-4E70-853A-0D65166B4081}"/>
    <cellStyle name="Total 10 3 7 2" xfId="6683" xr:uid="{D6A05AA7-3C4F-414A-9DED-9C7E02E7A493}"/>
    <cellStyle name="Total 10 3 7 2 2" xfId="12994" xr:uid="{043B8F54-D133-42E0-A7C6-B2415BF67E15}"/>
    <cellStyle name="Total 10 3 7 2 2 2" xfId="28102" xr:uid="{A39F26D8-6D10-474A-93FF-C9908ACE4F85}"/>
    <cellStyle name="Total 10 3 7 2 3" xfId="16670" xr:uid="{7D19D6D5-AD5E-41B8-B5B8-68DA26E9ADB6}"/>
    <cellStyle name="Total 10 3 7 2 3 2" xfId="31778" xr:uid="{1ECB24C7-EE68-460A-ADDA-3559BC51E570}"/>
    <cellStyle name="Total 10 3 7 2 4" xfId="21791" xr:uid="{83A80EE2-C9EC-44A1-81E2-C8C9C9D0BC6A}"/>
    <cellStyle name="Total 10 3 7 3" xfId="10428" xr:uid="{0A548149-95D6-4449-9A7D-EC4EBAF72874}"/>
    <cellStyle name="Total 10 3 7 3 2" xfId="25536" xr:uid="{1980066D-BDD6-4475-A422-36FED2E568B1}"/>
    <cellStyle name="Total 10 3 7 4" xfId="15118" xr:uid="{B4367D56-4BAE-44ED-92BA-C9834120A44E}"/>
    <cellStyle name="Total 10 3 7 4 2" xfId="30226" xr:uid="{35B143F2-6B49-4371-ADBE-16171D070045}"/>
    <cellStyle name="Total 10 3 7 5" xfId="19154" xr:uid="{5AAF62CC-BC91-4908-86DC-811C78A9AA59}"/>
    <cellStyle name="Total 10 3 8" xfId="4345" xr:uid="{F42D3974-E6D8-4E10-B61E-F90E9048A457}"/>
    <cellStyle name="Total 10 3 8 2" xfId="6982" xr:uid="{2539F863-FB49-43FC-BB73-B62DE42FDA8A}"/>
    <cellStyle name="Total 10 3 8 2 2" xfId="13293" xr:uid="{8765993E-3B0E-4F1B-BA32-C0890763CA6C}"/>
    <cellStyle name="Total 10 3 8 2 2 2" xfId="28401" xr:uid="{D84F9B32-7A55-4629-8A63-1252E1262162}"/>
    <cellStyle name="Total 10 3 8 2 3" xfId="16957" xr:uid="{54378D51-EEF2-4B3B-9223-D14D6BAC2D69}"/>
    <cellStyle name="Total 10 3 8 2 3 2" xfId="32065" xr:uid="{368D7300-B013-40E7-A71A-9BA3877CE439}"/>
    <cellStyle name="Total 10 3 8 2 4" xfId="22090" xr:uid="{4F943A89-C2C4-475B-B763-62DF1D8AB93A}"/>
    <cellStyle name="Total 10 3 8 3" xfId="10727" xr:uid="{AA514EE1-37D4-4F3B-B22C-2B95188EB6F1}"/>
    <cellStyle name="Total 10 3 8 3 2" xfId="25835" xr:uid="{729839BE-8F30-4A9B-B3F6-A0BC64D6DE94}"/>
    <cellStyle name="Total 10 3 8 4" xfId="11232" xr:uid="{29D2969D-5D90-46A5-8808-9AAC3F135482}"/>
    <cellStyle name="Total 10 3 8 4 2" xfId="26340" xr:uid="{D45414EF-637C-4D7E-902B-473AF40F137C}"/>
    <cellStyle name="Total 10 3 8 5" xfId="19453" xr:uid="{7EC6C97A-7F47-4524-BBB6-727059DA880B}"/>
    <cellStyle name="Total 10 3 9" xfId="4611" xr:uid="{93D367B0-3260-483A-A72F-7DE354530F32}"/>
    <cellStyle name="Total 10 3 9 2" xfId="10993" xr:uid="{7C7E6B8A-E5F8-46D3-AAD2-0DF0164CCAFE}"/>
    <cellStyle name="Total 10 3 9 2 2" xfId="26101" xr:uid="{7204D816-F533-416A-8F38-2098C81229DA}"/>
    <cellStyle name="Total 10 3 9 3" xfId="7975" xr:uid="{6C844A33-F0DD-4C10-BEAC-3149DC2DC7CD}"/>
    <cellStyle name="Total 10 3 9 3 2" xfId="23083" xr:uid="{8D6831C8-6A25-4F2B-A23E-181C6AF7091A}"/>
    <cellStyle name="Total 10 3 9 4" xfId="19719" xr:uid="{B4231672-7ADC-4B90-9323-B73CCD3D1A15}"/>
    <cellStyle name="Total 10 4" xfId="2136" xr:uid="{91FA8264-909D-4388-B63B-5F27C5DB8093}"/>
    <cellStyle name="Total 10 4 10" xfId="14788" xr:uid="{B21D26F3-1665-473A-8EC4-1EBDEF1F805B}"/>
    <cellStyle name="Total 10 4 10 2" xfId="29896" xr:uid="{9E0213C4-8C4F-4F5D-83FC-EF848B606C42}"/>
    <cellStyle name="Total 10 4 11" xfId="14055" xr:uid="{890C8E1C-F46B-44D1-8CF4-6382D97F054C}"/>
    <cellStyle name="Total 10 4 11 2" xfId="29163" xr:uid="{4B5BF5E9-5553-431A-A283-20DC0F5C9192}"/>
    <cellStyle name="Total 10 4 12" xfId="17361" xr:uid="{90710B94-E105-41A7-8795-158EE05D337C}"/>
    <cellStyle name="Total 10 4 2" xfId="2626" xr:uid="{61CB3084-41E0-45FA-AC1D-43DCAFF3EDB3}"/>
    <cellStyle name="Total 10 4 2 2" xfId="5263" xr:uid="{7FC0CDB7-67B1-457C-8FF0-C0DB40069697}"/>
    <cellStyle name="Total 10 4 2 2 2" xfId="11627" xr:uid="{94EAE5AA-4684-4EA8-A33A-62D6A7F0D950}"/>
    <cellStyle name="Total 10 4 2 2 2 2" xfId="26735" xr:uid="{9104C7E2-D1D9-4A9C-991A-9DE2CF40F193}"/>
    <cellStyle name="Total 10 4 2 2 3" xfId="16324" xr:uid="{BCCEBC0D-9530-4B40-8FE2-ADF49DDBF9DA}"/>
    <cellStyle name="Total 10 4 2 2 3 2" xfId="31432" xr:uid="{C9DED9E6-02EC-44A0-9C38-BBA981EC62CD}"/>
    <cellStyle name="Total 10 4 2 2 4" xfId="20371" xr:uid="{400F8FD4-B498-4F1F-8EEA-31E6BF57044D}"/>
    <cellStyle name="Total 10 4 2 3" xfId="9093" xr:uid="{D682C840-5460-45C4-96AA-BF06CED3DD6A}"/>
    <cellStyle name="Total 10 4 2 3 2" xfId="24201" xr:uid="{9090ACFE-5746-4278-B2F9-38B81FD8D341}"/>
    <cellStyle name="Total 10 4 2 4" xfId="7747" xr:uid="{7DC103CE-1564-4F4F-B97D-8A48A4DEB2ED}"/>
    <cellStyle name="Total 10 4 2 4 2" xfId="22855" xr:uid="{2BF866B4-66FA-4230-80D0-8963C40CEDDF}"/>
    <cellStyle name="Total 10 4 2 5" xfId="9257" xr:uid="{084CCFE8-7A66-4F4E-A6ED-135EA7158257}"/>
    <cellStyle name="Total 10 4 2 5 2" xfId="24365" xr:uid="{1B0C1AD1-377C-4528-A8BB-95E97CFBB8F4}"/>
    <cellStyle name="Total 10 4 2 6" xfId="17734" xr:uid="{6B8CF7D8-00A7-45A8-9FA3-754FEAF19564}"/>
    <cellStyle name="Total 10 4 3" xfId="2891" xr:uid="{668555EF-6B57-44DB-81B6-47FEEC21EFE9}"/>
    <cellStyle name="Total 10 4 3 2" xfId="5528" xr:uid="{2DF76618-F40F-4931-A38B-5B7309B11A5B}"/>
    <cellStyle name="Total 10 4 3 2 2" xfId="11839" xr:uid="{0DCBC1F4-5675-488B-BCAD-7001437DBC05}"/>
    <cellStyle name="Total 10 4 3 2 2 2" xfId="26947" xr:uid="{FB08C2DD-931D-49E3-87B2-89638BAA6471}"/>
    <cellStyle name="Total 10 4 3 2 3" xfId="16123" xr:uid="{AC3E40FD-44A1-493E-98BE-839E90FBA442}"/>
    <cellStyle name="Total 10 4 3 2 3 2" xfId="31231" xr:uid="{C1391969-3398-4C9C-ACD4-BD32896C6707}"/>
    <cellStyle name="Total 10 4 3 2 4" xfId="20636" xr:uid="{45C37E9A-968D-4C16-A84A-9DEFC7DD0A25}"/>
    <cellStyle name="Total 10 4 3 3" xfId="15435" xr:uid="{7F1D77CA-1BED-4918-8F70-6265FFDF4F52}"/>
    <cellStyle name="Total 10 4 3 3 2" xfId="30543" xr:uid="{EBCB1CD3-64C3-4243-9F91-C08462521BA8}"/>
    <cellStyle name="Total 10 4 3 4" xfId="17999" xr:uid="{A78BE591-035A-4CF1-9DED-278406E00DC8}"/>
    <cellStyle name="Total 10 4 4" xfId="3194" xr:uid="{99B05FDA-6CB4-4663-B4E3-D43337408BA7}"/>
    <cellStyle name="Total 10 4 4 2" xfId="5831" xr:uid="{F73FA62B-7D25-4052-801A-33A3CC0F41AE}"/>
    <cellStyle name="Total 10 4 4 2 2" xfId="12142" xr:uid="{7B402E70-CA6B-42B9-9F5C-30C0525F6227}"/>
    <cellStyle name="Total 10 4 4 2 2 2" xfId="27250" xr:uid="{78FDA842-113E-4C7A-A2DD-7471B8334D5A}"/>
    <cellStyle name="Total 10 4 4 2 3" xfId="11211" xr:uid="{23CA5C9D-74D7-4DEF-9347-88084C793C57}"/>
    <cellStyle name="Total 10 4 4 2 3 2" xfId="26319" xr:uid="{BA8F4DF7-E27A-4A0F-AEF3-26F37B56E1A2}"/>
    <cellStyle name="Total 10 4 4 2 4" xfId="20939" xr:uid="{3840D848-9DA1-4868-B7EE-969D87DA6398}"/>
    <cellStyle name="Total 10 4 4 3" xfId="9576" xr:uid="{2877F96A-4222-4601-8F8C-E7D1AB36C14D}"/>
    <cellStyle name="Total 10 4 4 3 2" xfId="24684" xr:uid="{13710C8C-2583-4539-8392-AF9C2917490A}"/>
    <cellStyle name="Total 10 4 4 4" xfId="7053" xr:uid="{9AB17DF0-2EC6-4E06-A708-4A20EF4C852D}"/>
    <cellStyle name="Total 10 4 4 4 2" xfId="22161" xr:uid="{3CCDA60A-0766-424F-A641-01048116813E}"/>
    <cellStyle name="Total 10 4 4 5" xfId="18302" xr:uid="{E4C22AD8-B5EC-4DD3-A57F-25F962C25B8C}"/>
    <cellStyle name="Total 10 4 5" xfId="3520" xr:uid="{1E0E38F4-13BB-4DB9-BC51-A97900E0EB56}"/>
    <cellStyle name="Total 10 4 5 2" xfId="6157" xr:uid="{D306EE87-CA94-4788-9E4D-330F20BAE29B}"/>
    <cellStyle name="Total 10 4 5 2 2" xfId="12468" xr:uid="{F4A69B26-2567-4569-8D0E-AA2A20189ED8}"/>
    <cellStyle name="Total 10 4 5 2 2 2" xfId="27576" xr:uid="{508C8AEB-3B76-4AD5-98EB-3E456503BDE2}"/>
    <cellStyle name="Total 10 4 5 2 3" xfId="7118" xr:uid="{22E0BC81-6971-44CF-AEE3-C13460AC2A75}"/>
    <cellStyle name="Total 10 4 5 2 3 2" xfId="22226" xr:uid="{956DA43E-7783-4B73-A4C2-8271075E2B97}"/>
    <cellStyle name="Total 10 4 5 2 4" xfId="21265" xr:uid="{DDDC7FFA-E1EC-431E-A83D-B35455CCE93F}"/>
    <cellStyle name="Total 10 4 5 3" xfId="9902" xr:uid="{A71B8170-30E2-4C56-8FF5-57ED4E1AED0B}"/>
    <cellStyle name="Total 10 4 5 3 2" xfId="25010" xr:uid="{63DF7400-9FF6-4CFF-9DEA-1A3BB6B2773B}"/>
    <cellStyle name="Total 10 4 5 4" xfId="8104" xr:uid="{FBC655D9-61B3-4C6D-938A-3E8CAB4FDBC4}"/>
    <cellStyle name="Total 10 4 5 4 2" xfId="23212" xr:uid="{E9CF5F7E-B247-4619-B875-5226D3AE31FD}"/>
    <cellStyle name="Total 10 4 5 5" xfId="18628" xr:uid="{450A4D10-7AB4-4AC4-A34F-1232D71306FF}"/>
    <cellStyle name="Total 10 4 6" xfId="3826" xr:uid="{E8FB1B5E-8C2E-4DC2-B267-89A37FC8A891}"/>
    <cellStyle name="Total 10 4 6 2" xfId="6463" xr:uid="{A5FB4313-E8C6-4B2F-8C5B-F241BEFA9A81}"/>
    <cellStyle name="Total 10 4 6 2 2" xfId="12774" xr:uid="{9CFB0CE2-8CE3-4165-B57A-C971F0DE8F14}"/>
    <cellStyle name="Total 10 4 6 2 2 2" xfId="27882" xr:uid="{73E31749-9284-40BF-9533-F55F5007B9AC}"/>
    <cellStyle name="Total 10 4 6 2 3" xfId="7824" xr:uid="{5EFEF4F2-57C4-43F8-A7B8-05074EAC54F3}"/>
    <cellStyle name="Total 10 4 6 2 3 2" xfId="22932" xr:uid="{9366B7EA-586C-44E3-95F8-858F50E408AC}"/>
    <cellStyle name="Total 10 4 6 2 4" xfId="21571" xr:uid="{D8CAF1BF-C870-4FA7-AEF7-B61CFD4770DF}"/>
    <cellStyle name="Total 10 4 6 3" xfId="10208" xr:uid="{DAA72DE1-6F55-453C-8844-89100397D029}"/>
    <cellStyle name="Total 10 4 6 3 2" xfId="25316" xr:uid="{D9331F57-938D-4802-95DC-D8B91EF48774}"/>
    <cellStyle name="Total 10 4 6 4" xfId="15864" xr:uid="{9CD4530E-83C5-49C5-B121-55207517343A}"/>
    <cellStyle name="Total 10 4 6 4 2" xfId="30972" xr:uid="{DB11145A-6A76-4CB9-AC32-53C8F2A38507}"/>
    <cellStyle name="Total 10 4 6 5" xfId="18934" xr:uid="{8034163F-5EDB-4817-BB2A-0242FF33D2B2}"/>
    <cellStyle name="Total 10 4 7" xfId="4208" xr:uid="{61E902CD-4D06-4EC4-971E-288C990E4D7A}"/>
    <cellStyle name="Total 10 4 7 2" xfId="6845" xr:uid="{267A91FE-D026-4BB1-9051-26C2C8C6161C}"/>
    <cellStyle name="Total 10 4 7 2 2" xfId="13156" xr:uid="{90DD07F4-6DBC-4F2C-A113-13DF8104DB47}"/>
    <cellStyle name="Total 10 4 7 2 2 2" xfId="28264" xr:uid="{7042F5CA-D1F4-4B6D-8E66-94621D57EF29}"/>
    <cellStyle name="Total 10 4 7 2 3" xfId="16825" xr:uid="{C11B1AF4-87BD-4996-A8EB-C185B1062EAF}"/>
    <cellStyle name="Total 10 4 7 2 3 2" xfId="31933" xr:uid="{837EED4F-A8B2-4A69-8868-8FD4250AAF68}"/>
    <cellStyle name="Total 10 4 7 2 4" xfId="21953" xr:uid="{D8A9F0D5-26ED-46FA-8A26-CE4CA26D4B8E}"/>
    <cellStyle name="Total 10 4 7 3" xfId="10590" xr:uid="{23BB66AD-E40A-4EC3-93BE-EF396D078AF0}"/>
    <cellStyle name="Total 10 4 7 3 2" xfId="25698" xr:uid="{A543D67E-48DB-45CF-91A8-FBCF11AC7E19}"/>
    <cellStyle name="Total 10 4 7 4" xfId="9132" xr:uid="{356D01E7-E3F1-494D-BFB1-77AB20A07DA0}"/>
    <cellStyle name="Total 10 4 7 4 2" xfId="24240" xr:uid="{236D12B5-57C6-477C-9997-8F5905D35325}"/>
    <cellStyle name="Total 10 4 7 5" xfId="19316" xr:uid="{7DFE82AD-E1C6-45B7-83A2-D0EB4C4D8C71}"/>
    <cellStyle name="Total 10 4 8" xfId="4773" xr:uid="{05DB4302-0916-4CBF-A4C6-6AAD226A7BB9}"/>
    <cellStyle name="Total 10 4 8 2" xfId="11155" xr:uid="{5BDD6A02-FCC3-479C-B64D-52C2795D75B5}"/>
    <cellStyle name="Total 10 4 8 2 2" xfId="26263" xr:uid="{677C1ADF-40F3-4EC8-9340-7C3DA06F8984}"/>
    <cellStyle name="Total 10 4 8 3" xfId="7946" xr:uid="{33E726AA-7605-4278-97A0-A3AD751CF4F0}"/>
    <cellStyle name="Total 10 4 8 3 2" xfId="23054" xr:uid="{0CE355CC-1EAA-4834-AF6A-3161462941BB}"/>
    <cellStyle name="Total 10 4 8 4" xfId="19881" xr:uid="{8215C545-8BFC-4BBD-BE3A-ADA2CE182632}"/>
    <cellStyle name="Total 10 4 9" xfId="8634" xr:uid="{987565C3-A0A1-4FBC-946C-F2554BBC2CF2}"/>
    <cellStyle name="Total 10 4 9 2" xfId="23742" xr:uid="{074F4C10-0EA4-4F4B-8B41-4CB52C41082D}"/>
    <cellStyle name="Total 10 5" xfId="2151" xr:uid="{C9788C01-4B1E-4095-A192-E70219ABC929}"/>
    <cellStyle name="Total 10 5 10" xfId="7834" xr:uid="{C9E6D7CB-9F2F-4132-A9F9-7CF24EC4BA1F}"/>
    <cellStyle name="Total 10 5 10 2" xfId="22942" xr:uid="{85EA519F-72F8-4A8A-8887-2A32DC12BA03}"/>
    <cellStyle name="Total 10 5 11" xfId="17376" xr:uid="{C969EF48-69F0-41FF-916C-A1AB3F900026}"/>
    <cellStyle name="Total 10 5 2" xfId="2906" xr:uid="{1FBF1EAB-B75B-4CBF-A0E0-988C6591B607}"/>
    <cellStyle name="Total 10 5 2 2" xfId="5543" xr:uid="{C0FB2EC2-3F63-4E95-ACD2-AA636FB78BB0}"/>
    <cellStyle name="Total 10 5 2 2 2" xfId="11854" xr:uid="{D258E359-5DD5-4EF9-B3C2-3560E97C213C}"/>
    <cellStyle name="Total 10 5 2 2 2 2" xfId="26962" xr:uid="{DB5288F9-5503-44CF-9A75-2646B2DF5195}"/>
    <cellStyle name="Total 10 5 2 2 3" xfId="7303" xr:uid="{3392685D-F8E4-4C56-9FEE-FE407C9CFED1}"/>
    <cellStyle name="Total 10 5 2 2 3 2" xfId="22411" xr:uid="{4898AA11-3706-4C87-80A3-4E62FC66FB3B}"/>
    <cellStyle name="Total 10 5 2 2 4" xfId="20651" xr:uid="{C09AB11B-C2AD-4B5E-83C7-FED7847A3B4B}"/>
    <cellStyle name="Total 10 5 2 3" xfId="8737" xr:uid="{1142B360-FDE6-41A6-8811-0EF7DE2AA157}"/>
    <cellStyle name="Total 10 5 2 3 2" xfId="23845" xr:uid="{6A20FC9D-765A-4453-9E4D-AB0BB46355AF}"/>
    <cellStyle name="Total 10 5 2 4" xfId="18014" xr:uid="{04E36D4A-AA75-4ECC-B05D-D8D380883CA0}"/>
    <cellStyle name="Total 10 5 3" xfId="3209" xr:uid="{962025F1-1F3D-412E-849B-DFBB38D069D7}"/>
    <cellStyle name="Total 10 5 3 2" xfId="5846" xr:uid="{DCC6A9ED-A33C-44C3-AF43-790F143C2ADA}"/>
    <cellStyle name="Total 10 5 3 2 2" xfId="12157" xr:uid="{A900A57A-086D-4CA3-AE20-A534FABD35A4}"/>
    <cellStyle name="Total 10 5 3 2 2 2" xfId="27265" xr:uid="{F6A7509A-88D5-4050-8878-3C917FA26269}"/>
    <cellStyle name="Total 10 5 3 2 3" xfId="14547" xr:uid="{06C4076B-601A-444C-AECE-6C8F10385696}"/>
    <cellStyle name="Total 10 5 3 2 3 2" xfId="29655" xr:uid="{3A36C1D5-630C-41BF-9BFB-EDFAA499896B}"/>
    <cellStyle name="Total 10 5 3 2 4" xfId="20954" xr:uid="{DFF2A100-1A4E-4F25-9812-94655A26E95A}"/>
    <cellStyle name="Total 10 5 3 3" xfId="9591" xr:uid="{002996FD-FA03-49CA-879C-8B68A6A15F56}"/>
    <cellStyle name="Total 10 5 3 3 2" xfId="24699" xr:uid="{E530A004-3ED2-48E3-8A9B-9583549F310D}"/>
    <cellStyle name="Total 10 5 3 4" xfId="14505" xr:uid="{CCB646C5-82FA-42AA-B5E1-9EB09108AA32}"/>
    <cellStyle name="Total 10 5 3 4 2" xfId="29613" xr:uid="{A1552D95-5D5B-4549-9FB7-F182253B41F8}"/>
    <cellStyle name="Total 10 5 3 5" xfId="18317" xr:uid="{D2B7ED35-8855-43CF-B55C-90F8AC6927DC}"/>
    <cellStyle name="Total 10 5 4" xfId="3535" xr:uid="{202E078A-29F5-495C-80C5-3F950270A776}"/>
    <cellStyle name="Total 10 5 4 2" xfId="6172" xr:uid="{6DAF8A38-05FD-4134-A10B-ABAAA4BA0988}"/>
    <cellStyle name="Total 10 5 4 2 2" xfId="12483" xr:uid="{8208394B-3C09-4470-8922-FCF638652DC7}"/>
    <cellStyle name="Total 10 5 4 2 2 2" xfId="27591" xr:uid="{D5BFA4D6-F45A-42C3-94B5-CDD53F1B8A6B}"/>
    <cellStyle name="Total 10 5 4 2 3" xfId="14833" xr:uid="{8E7E86C9-CA35-46AB-BF31-A6A368DC5199}"/>
    <cellStyle name="Total 10 5 4 2 3 2" xfId="29941" xr:uid="{09D80432-1E91-47C1-A39C-8B50B66061AD}"/>
    <cellStyle name="Total 10 5 4 2 4" xfId="21280" xr:uid="{0E5582A7-09D2-45BE-B985-269DDDD348F5}"/>
    <cellStyle name="Total 10 5 4 3" xfId="9917" xr:uid="{D6E1B295-8F1E-420C-8588-538652E02C0A}"/>
    <cellStyle name="Total 10 5 4 3 2" xfId="25025" xr:uid="{D28FF208-83F5-4706-8A14-A16A8C0222D2}"/>
    <cellStyle name="Total 10 5 4 4" xfId="14116" xr:uid="{15075287-B925-4267-B9F3-1007F32ED6DD}"/>
    <cellStyle name="Total 10 5 4 4 2" xfId="29224" xr:uid="{6203F9B3-F4AF-4294-B24C-A97F33D9263B}"/>
    <cellStyle name="Total 10 5 4 5" xfId="18643" xr:uid="{FC8F0FE9-2F23-4215-B551-9AE608FBEB1A}"/>
    <cellStyle name="Total 10 5 5" xfId="3841" xr:uid="{A7782FC0-8908-4C43-B209-E16D0F2A8D00}"/>
    <cellStyle name="Total 10 5 5 2" xfId="6478" xr:uid="{9DC39043-5A92-4FA0-AFE4-B038F96DBCE1}"/>
    <cellStyle name="Total 10 5 5 2 2" xfId="12789" xr:uid="{054383A6-72CC-4F32-8BA9-0AC4F6A95D43}"/>
    <cellStyle name="Total 10 5 5 2 2 2" xfId="27897" xr:uid="{279D2928-802E-4230-8319-AB563F5AA050}"/>
    <cellStyle name="Total 10 5 5 2 3" xfId="15184" xr:uid="{9C34DC24-171F-46C8-9806-7EA9A4E9FE89}"/>
    <cellStyle name="Total 10 5 5 2 3 2" xfId="30292" xr:uid="{BAE68957-7554-43EC-9D11-3464292D1131}"/>
    <cellStyle name="Total 10 5 5 2 4" xfId="21586" xr:uid="{7E03D99B-FB0D-468E-8065-B5F655B5C8CF}"/>
    <cellStyle name="Total 10 5 5 3" xfId="10223" xr:uid="{4489E4B9-B574-4388-8365-0D6540B89FE3}"/>
    <cellStyle name="Total 10 5 5 3 2" xfId="25331" xr:uid="{1DDA43C8-FCB3-4E4D-A778-33D5CFAC422E}"/>
    <cellStyle name="Total 10 5 5 4" xfId="8126" xr:uid="{B0D49E90-447F-4D43-96F1-FE5EE787204F}"/>
    <cellStyle name="Total 10 5 5 4 2" xfId="23234" xr:uid="{1AD25E47-EDE2-40B9-8F5B-C215E31F6C06}"/>
    <cellStyle name="Total 10 5 5 5" xfId="18949" xr:uid="{49FBA564-4404-484D-81FF-E408942920C9}"/>
    <cellStyle name="Total 10 5 6" xfId="4223" xr:uid="{54FC8B58-E1BC-445B-A27A-DD8F796CA059}"/>
    <cellStyle name="Total 10 5 6 2" xfId="6860" xr:uid="{DEF864F3-998E-4271-8AB3-D9E63E0FD6B3}"/>
    <cellStyle name="Total 10 5 6 2 2" xfId="13171" xr:uid="{163B3C54-21FB-4F68-BCD6-5A280C015ADC}"/>
    <cellStyle name="Total 10 5 6 2 2 2" xfId="28279" xr:uid="{8658E057-8DD2-4B36-A32B-EF5F73CAA072}"/>
    <cellStyle name="Total 10 5 6 2 3" xfId="16840" xr:uid="{465B2474-13F9-49D8-A731-2F9793100995}"/>
    <cellStyle name="Total 10 5 6 2 3 2" xfId="31948" xr:uid="{56CA6FCF-96FA-48F3-9F34-C25A9E5B29FF}"/>
    <cellStyle name="Total 10 5 6 2 4" xfId="21968" xr:uid="{FD9C8901-8727-4C76-9E8E-95BD5F126773}"/>
    <cellStyle name="Total 10 5 6 3" xfId="10605" xr:uid="{C4DE3D3F-AD1F-431A-8581-628007E46A80}"/>
    <cellStyle name="Total 10 5 6 3 2" xfId="25713" xr:uid="{915944E7-784B-4659-8F40-89BA2455DDBC}"/>
    <cellStyle name="Total 10 5 6 4" xfId="9164" xr:uid="{C888F0F7-052D-49BF-908B-3084317520C6}"/>
    <cellStyle name="Total 10 5 6 4 2" xfId="24272" xr:uid="{BE58126D-7094-4277-B13E-B73815BB7BB8}"/>
    <cellStyle name="Total 10 5 6 5" xfId="19331" xr:uid="{4305FC1C-DF50-4BAA-88DD-EAE01255A6B6}"/>
    <cellStyle name="Total 10 5 7" xfId="4788" xr:uid="{B86AC163-C40F-4E94-8BCA-E9FC4073D28D}"/>
    <cellStyle name="Total 10 5 7 2" xfId="11170" xr:uid="{B3E117C0-D8DC-4209-AB46-7214A8BF4D91}"/>
    <cellStyle name="Total 10 5 7 2 2" xfId="26278" xr:uid="{DD6E08F7-49EE-4B99-9116-EA687D715CC6}"/>
    <cellStyle name="Total 10 5 7 3" xfId="7978" xr:uid="{4780C791-EB79-45C8-9F14-1DF20C6DFF44}"/>
    <cellStyle name="Total 10 5 7 3 2" xfId="23086" xr:uid="{21F4379A-FE58-4EC2-A1ED-F9B6E98FA561}"/>
    <cellStyle name="Total 10 5 7 4" xfId="19896" xr:uid="{57675288-7318-4179-A9EF-D6749144F264}"/>
    <cellStyle name="Total 10 5 8" xfId="8649" xr:uid="{CD214869-7307-4EAC-917F-B6F5BE8473FE}"/>
    <cellStyle name="Total 10 5 8 2" xfId="23757" xr:uid="{3C5F3195-572A-4CE9-9DD1-8932576C2036}"/>
    <cellStyle name="Total 10 5 9" xfId="16069" xr:uid="{75A3ECF9-EDC9-4F12-BBCA-4104D7D58579}"/>
    <cellStyle name="Total 10 5 9 2" xfId="31177" xr:uid="{7B28B5AD-C4A6-4544-812C-7C32A80CD823}"/>
    <cellStyle name="Total 11" xfId="1775" xr:uid="{00000000-0005-0000-0000-0000EF060000}"/>
    <cellStyle name="Total 11 2" xfId="1946" xr:uid="{DEADC66B-4214-4678-8261-D3F257797CAB}"/>
    <cellStyle name="Total 11 2 10" xfId="8447" xr:uid="{D8793E86-BE4B-4142-8702-B45CCEB4D496}"/>
    <cellStyle name="Total 11 2 10 2" xfId="23555" xr:uid="{74407F18-3DA5-40DC-B2A7-33E4761EDBF3}"/>
    <cellStyle name="Total 11 2 11" xfId="14994" xr:uid="{73A62AF6-6BBC-4189-887B-4CD1AE551E97}"/>
    <cellStyle name="Total 11 2 11 2" xfId="30102" xr:uid="{6DEA5C8B-CF18-4E12-9458-2A4FD23EFBAD}"/>
    <cellStyle name="Total 11 2 12" xfId="15982" xr:uid="{2BED41DC-D7BD-4FAC-9DFE-A946B49D08B7}"/>
    <cellStyle name="Total 11 2 12 2" xfId="31090" xr:uid="{42889FC3-0C4A-45F3-84D4-102D37385261}"/>
    <cellStyle name="Total 11 2 13" xfId="17171" xr:uid="{382D7CF0-361E-4C71-B177-0447D8D0617B}"/>
    <cellStyle name="Total 11 2 2" xfId="2506" xr:uid="{AF4727FC-467E-47C0-872B-59B40AE7A58D}"/>
    <cellStyle name="Total 11 2 2 2" xfId="5143" xr:uid="{AB2FEFCF-1426-47FE-8722-0F4B8B727D89}"/>
    <cellStyle name="Total 11 2 2 2 2" xfId="11507" xr:uid="{F4026BEB-23E7-4A35-BC43-60AF242A8444}"/>
    <cellStyle name="Total 11 2 2 2 2 2" xfId="26615" xr:uid="{59217E81-CA2F-418F-AA15-107037EE229B}"/>
    <cellStyle name="Total 11 2 2 2 3" xfId="16383" xr:uid="{DDE5AA4F-01E9-48B5-9178-3F71707B0174}"/>
    <cellStyle name="Total 11 2 2 2 3 2" xfId="31491" xr:uid="{DC079EA4-3F95-4221-B2F5-1C01C1978747}"/>
    <cellStyle name="Total 11 2 2 2 4" xfId="20251" xr:uid="{5FDEC552-9E2F-4F2C-AF6E-4EE8FC793ABB}"/>
    <cellStyle name="Total 11 2 2 3" xfId="8973" xr:uid="{307682E8-1A74-4DE2-9D26-06A66AC14019}"/>
    <cellStyle name="Total 11 2 2 3 2" xfId="24081" xr:uid="{CBF909ED-36A2-449B-9955-F756E75C3BF3}"/>
    <cellStyle name="Total 11 2 3" xfId="2722" xr:uid="{A184B710-BDC1-4A81-8341-24754EB99D91}"/>
    <cellStyle name="Total 11 2 3 2" xfId="5359" xr:uid="{9A482E2E-D74F-4F5C-932A-6B37DD2C12C4}"/>
    <cellStyle name="Total 11 2 3 2 2" xfId="11708" xr:uid="{2D4EF17B-02FB-463D-ABC4-AD1A225348A9}"/>
    <cellStyle name="Total 11 2 3 2 2 2" xfId="26816" xr:uid="{34CB480F-406E-49BD-9700-F5E0804EF2CC}"/>
    <cellStyle name="Total 11 2 3 2 3" xfId="15933" xr:uid="{1112D797-11D0-42FD-BC1B-ABF3BE33C34A}"/>
    <cellStyle name="Total 11 2 3 2 3 2" xfId="31041" xr:uid="{FA6AB175-5508-4101-AD41-DBA67D2781E9}"/>
    <cellStyle name="Total 11 2 3 2 4" xfId="20467" xr:uid="{85518335-728B-418A-8DF6-D44517B06C9A}"/>
    <cellStyle name="Total 11 2 3 3" xfId="16149" xr:uid="{6120222E-5504-437B-AE71-23309A3E251A}"/>
    <cellStyle name="Total 11 2 3 3 2" xfId="31257" xr:uid="{CB6AEB27-A801-471C-B136-C4C22BE263EA}"/>
    <cellStyle name="Total 11 2 3 4" xfId="17830" xr:uid="{DAD33DBD-12DE-4FF0-9B15-3DBCEE47FBCB}"/>
    <cellStyle name="Total 11 2 4" xfId="3025" xr:uid="{40D5F946-F239-4B7F-817C-5145FF96F22F}"/>
    <cellStyle name="Total 11 2 4 2" xfId="5662" xr:uid="{DC09C980-0635-410A-892A-D75CE5A4F486}"/>
    <cellStyle name="Total 11 2 4 2 2" xfId="11973" xr:uid="{95B501C4-3F3F-4522-AE6D-44A496166E9B}"/>
    <cellStyle name="Total 11 2 4 2 2 2" xfId="27081" xr:uid="{BCB6D0AE-6574-458E-B430-037281C2DE90}"/>
    <cellStyle name="Total 11 2 4 2 3" xfId="14575" xr:uid="{D0254CEA-2992-4257-B041-F0FB97CAFC89}"/>
    <cellStyle name="Total 11 2 4 2 3 2" xfId="29683" xr:uid="{BCE55969-CF6D-4633-8CE1-DDE416B523D2}"/>
    <cellStyle name="Total 11 2 4 2 4" xfId="20770" xr:uid="{C5F27654-FA97-46B0-AB9B-09AC58CBA869}"/>
    <cellStyle name="Total 11 2 4 3" xfId="9407" xr:uid="{D1B8768D-BF9D-4C64-945A-00BFA996FDAC}"/>
    <cellStyle name="Total 11 2 4 3 2" xfId="24515" xr:uid="{93C615B4-18E1-4788-849A-832414FEBD2A}"/>
    <cellStyle name="Total 11 2 4 4" xfId="11811" xr:uid="{25B21424-A215-4477-8BE0-097D63495717}"/>
    <cellStyle name="Total 11 2 4 4 2" xfId="26919" xr:uid="{49EC77E3-CE5A-4F10-85F5-05464C80397F}"/>
    <cellStyle name="Total 11 2 4 5" xfId="18133" xr:uid="{A5988284-A711-4591-B091-1CF8E525B1D4}"/>
    <cellStyle name="Total 11 2 5" xfId="3351" xr:uid="{E0818EA1-87D1-4D83-B9F5-5F9DE5C182AF}"/>
    <cellStyle name="Total 11 2 5 2" xfId="5988" xr:uid="{18BA8E3E-8BFD-42A1-B7AF-70C1ADF5A432}"/>
    <cellStyle name="Total 11 2 5 2 2" xfId="12299" xr:uid="{1DA7EB38-EB06-4B16-B101-ED06DAAF2924}"/>
    <cellStyle name="Total 11 2 5 2 2 2" xfId="27407" xr:uid="{864C286F-A2C0-4140-87EE-D85EF63BC9F0}"/>
    <cellStyle name="Total 11 2 5 2 3" xfId="16136" xr:uid="{A927821D-097D-4542-AFB6-A17420D84B6D}"/>
    <cellStyle name="Total 11 2 5 2 3 2" xfId="31244" xr:uid="{6F05F41D-77F7-41DD-998E-4B8C9EDD8CC7}"/>
    <cellStyle name="Total 11 2 5 2 4" xfId="21096" xr:uid="{E9B2955A-7F8E-4960-AEAC-C6666F3FBBD3}"/>
    <cellStyle name="Total 11 2 5 3" xfId="9733" xr:uid="{826408E2-299F-438D-807C-418A0D3F9912}"/>
    <cellStyle name="Total 11 2 5 3 2" xfId="24841" xr:uid="{92058B58-83A0-4648-9780-FE2C81122E94}"/>
    <cellStyle name="Total 11 2 5 4" xfId="7391" xr:uid="{D48DBDD4-195F-4126-BE75-9A5F051AEE80}"/>
    <cellStyle name="Total 11 2 5 4 2" xfId="22499" xr:uid="{EDD4DB37-4875-4047-8710-3882993478E2}"/>
    <cellStyle name="Total 11 2 5 5" xfId="18459" xr:uid="{D1AAF6DF-A204-4E41-BCD0-7D5F255BCB95}"/>
    <cellStyle name="Total 11 2 6" xfId="3657" xr:uid="{A5A6ADAA-4ECC-44BD-ADE6-24A0B8279886}"/>
    <cellStyle name="Total 11 2 6 2" xfId="6294" xr:uid="{B64BDBFB-530B-4094-A520-4E98749B1C53}"/>
    <cellStyle name="Total 11 2 6 2 2" xfId="12605" xr:uid="{7CE3C5B3-C1C9-476F-B734-5A734FFAEA7D}"/>
    <cellStyle name="Total 11 2 6 2 2 2" xfId="27713" xr:uid="{CA94CD27-CBC4-4165-8C57-C85E19C5A91B}"/>
    <cellStyle name="Total 11 2 6 2 3" xfId="14300" xr:uid="{61106E2D-15D0-446C-8B41-4B175E9ADF1E}"/>
    <cellStyle name="Total 11 2 6 2 3 2" xfId="29408" xr:uid="{9C345368-BA35-4AE8-9452-622C485219B1}"/>
    <cellStyle name="Total 11 2 6 2 4" xfId="21402" xr:uid="{3C50F6CD-6FB8-47CA-A15F-2D0C07FA4FD2}"/>
    <cellStyle name="Total 11 2 6 3" xfId="10039" xr:uid="{3EC49566-A47A-4CE5-8B38-8D01E05AF77C}"/>
    <cellStyle name="Total 11 2 6 3 2" xfId="25147" xr:uid="{768332CE-7289-4F43-AE34-1BEBB62F9DC4}"/>
    <cellStyle name="Total 11 2 6 4" xfId="14489" xr:uid="{5B19D143-603D-48DA-9906-F1CB30D294AF}"/>
    <cellStyle name="Total 11 2 6 4 2" xfId="29597" xr:uid="{99769A8F-DE0A-4D09-AF41-9C1DC9318827}"/>
    <cellStyle name="Total 11 2 6 5" xfId="18765" xr:uid="{A0CE8A8A-CBC3-4C88-8311-7AFFE92A267F}"/>
    <cellStyle name="Total 11 2 7" xfId="4018" xr:uid="{9C95B812-D3E6-4726-8A08-DEF53714CAAB}"/>
    <cellStyle name="Total 11 2 7 2" xfId="6655" xr:uid="{2D101C13-FC01-4D4C-8B99-F9711C751594}"/>
    <cellStyle name="Total 11 2 7 2 2" xfId="12966" xr:uid="{F7F83420-28AC-4BE2-9212-CC5D2F508414}"/>
    <cellStyle name="Total 11 2 7 2 2 2" xfId="28074" xr:uid="{1C57B934-41F0-4E8B-A740-A1B81CC0C41C}"/>
    <cellStyle name="Total 11 2 7 2 3" xfId="16656" xr:uid="{9B6261D5-DFB0-41B4-B964-D2474A07B3CA}"/>
    <cellStyle name="Total 11 2 7 2 3 2" xfId="31764" xr:uid="{FCC5847E-4755-47B8-B9A2-8708015BECEE}"/>
    <cellStyle name="Total 11 2 7 2 4" xfId="21763" xr:uid="{571390F0-89E4-4B33-BD07-85605A131CFC}"/>
    <cellStyle name="Total 11 2 7 3" xfId="10400" xr:uid="{BF1B6C68-2E23-4763-A021-8850FA8F0E22}"/>
    <cellStyle name="Total 11 2 7 3 2" xfId="25508" xr:uid="{C48CD5AF-F7D5-4D18-85A1-3D73F514552B}"/>
    <cellStyle name="Total 11 2 7 4" xfId="14875" xr:uid="{0902DB25-5EC5-4503-90A2-7C401A5DA087}"/>
    <cellStyle name="Total 11 2 7 4 2" xfId="29983" xr:uid="{69E076CD-AED4-4665-A941-80E5967EAA25}"/>
    <cellStyle name="Total 11 2 7 5" xfId="19126" xr:uid="{6FE44BAA-27CC-47E0-9B6B-9726AE3D11AC}"/>
    <cellStyle name="Total 11 2 8" xfId="4331" xr:uid="{9D4C9DB7-E1B9-4353-8762-12E5E979F3D1}"/>
    <cellStyle name="Total 11 2 8 2" xfId="6968" xr:uid="{1674F863-C86B-4EA0-B008-766D683F2E42}"/>
    <cellStyle name="Total 11 2 8 2 2" xfId="13279" xr:uid="{D0B7A835-5E5D-4D55-B1EB-4751439F5B49}"/>
    <cellStyle name="Total 11 2 8 2 2 2" xfId="28387" xr:uid="{05972110-5ADA-446E-B301-09D0A01FD2AC}"/>
    <cellStyle name="Total 11 2 8 2 3" xfId="16943" xr:uid="{26B3AD31-D97F-46DB-B528-B27158426B19}"/>
    <cellStyle name="Total 11 2 8 2 3 2" xfId="32051" xr:uid="{E5688338-FF79-4609-83C6-C212C674BC34}"/>
    <cellStyle name="Total 11 2 8 2 4" xfId="22076" xr:uid="{89B9EECE-59BA-4D15-A964-973E286CF68F}"/>
    <cellStyle name="Total 11 2 8 3" xfId="10713" xr:uid="{A8F3FB87-21BE-4B82-A94F-8B723113C709}"/>
    <cellStyle name="Total 11 2 8 3 2" xfId="25821" xr:uid="{5AE7ADF1-8E82-4813-88B5-8FA6AE1D71D7}"/>
    <cellStyle name="Total 11 2 8 4" xfId="14387" xr:uid="{F54E2787-02BD-4664-AE3E-7BDEE4594597}"/>
    <cellStyle name="Total 11 2 8 4 2" xfId="29495" xr:uid="{2392CDD8-C55A-4B5D-B879-957C4BE9DA86}"/>
    <cellStyle name="Total 11 2 8 5" xfId="19439" xr:uid="{06C38DB2-C4AC-4CCC-AC5B-68E218C86B96}"/>
    <cellStyle name="Total 11 2 9" xfId="4583" xr:uid="{2F20F4CF-4E9C-4BEA-AC7E-5BE40DC92D62}"/>
    <cellStyle name="Total 11 2 9 2" xfId="10965" xr:uid="{809D4C36-9E11-4953-B810-CD77BC96856E}"/>
    <cellStyle name="Total 11 2 9 2 2" xfId="26073" xr:uid="{0677A494-1E04-4DF3-A2E8-047C023DF0AA}"/>
    <cellStyle name="Total 11 2 9 3" xfId="16433" xr:uid="{DF83AB58-780E-4BB0-94FA-D13EC971BA66}"/>
    <cellStyle name="Total 11 2 9 3 2" xfId="31541" xr:uid="{321BAA7E-C687-4BA2-9F09-9D992E759D37}"/>
    <cellStyle name="Total 11 2 9 4" xfId="19691" xr:uid="{BAFF5F1C-2BB0-41B3-B7DF-03E5906DB595}"/>
    <cellStyle name="Total 11 3" xfId="1975" xr:uid="{6854CC36-E6BF-4D0F-A1AC-78E5D7D85E76}"/>
    <cellStyle name="Total 11 3 10" xfId="8473" xr:uid="{FFF64F35-69F5-4E77-ACCC-E2389D854FA4}"/>
    <cellStyle name="Total 11 3 10 2" xfId="23581" xr:uid="{D5BF9F6D-4657-49E1-ADFE-19D07F9ECD59}"/>
    <cellStyle name="Total 11 3 11" xfId="14608" xr:uid="{7E6B446B-0650-4055-A0D5-448FF9A9615A}"/>
    <cellStyle name="Total 11 3 11 2" xfId="29716" xr:uid="{B964054E-1534-4220-91D4-772886E3A240}"/>
    <cellStyle name="Total 11 3 12" xfId="14631" xr:uid="{123B34EF-D0CC-444B-81FD-594B20900BC0}"/>
    <cellStyle name="Total 11 3 12 2" xfId="29739" xr:uid="{33993276-00E9-4A30-9354-2001862983BF}"/>
    <cellStyle name="Total 11 3 13" xfId="17200" xr:uid="{CE919BE8-AFD8-4C29-A1C6-0C42DAEC6018}"/>
    <cellStyle name="Total 11 3 2" xfId="2535" xr:uid="{7FE8D55D-B99D-4444-A506-089BC49EBBFB}"/>
    <cellStyle name="Total 11 3 2 2" xfId="5172" xr:uid="{7A026E90-1AE6-4906-A68F-64591C10EEB1}"/>
    <cellStyle name="Total 11 3 2 2 2" xfId="11536" xr:uid="{C0D2841E-74E8-490A-BB4F-FA85D3A40CBC}"/>
    <cellStyle name="Total 11 3 2 2 2 2" xfId="26644" xr:uid="{07C40964-A3D4-4CCA-B6EA-EF9FCDAF2C0F}"/>
    <cellStyle name="Total 11 3 2 2 3" xfId="14350" xr:uid="{947FBA01-2875-4DCF-A96D-357D2D50D87D}"/>
    <cellStyle name="Total 11 3 2 2 3 2" xfId="29458" xr:uid="{3769BBA2-F1F5-4329-A523-6CA3443F160E}"/>
    <cellStyle name="Total 11 3 2 2 4" xfId="20280" xr:uid="{6F972356-D6B8-4D1E-8CC0-E7DA9A7428C8}"/>
    <cellStyle name="Total 11 3 2 3" xfId="9002" xr:uid="{A439559F-7B19-426E-B319-2EEBB96BADCD}"/>
    <cellStyle name="Total 11 3 2 3 2" xfId="24110" xr:uid="{3E993637-D86E-4A41-85B6-0F5C0D8D06A2}"/>
    <cellStyle name="Total 11 3 3" xfId="2737" xr:uid="{EA618050-2270-4B8F-B940-A71224C319CC}"/>
    <cellStyle name="Total 11 3 3 2" xfId="5374" xr:uid="{47041CC0-A412-4D9A-B8FE-83E1A4AC3AEB}"/>
    <cellStyle name="Total 11 3 3 2 2" xfId="11723" xr:uid="{B4B91E9C-702A-4907-9DC4-62E75A2ED7D2}"/>
    <cellStyle name="Total 11 3 3 2 2 2" xfId="26831" xr:uid="{BCB80803-3F1D-4034-9333-0BDBA8CDFCEB}"/>
    <cellStyle name="Total 11 3 3 2 3" xfId="7095" xr:uid="{09D3F0D5-765F-4C83-847C-1B58BE732121}"/>
    <cellStyle name="Total 11 3 3 2 3 2" xfId="22203" xr:uid="{505B9F4B-77E9-4006-AE10-DD395CD7809F}"/>
    <cellStyle name="Total 11 3 3 2 4" xfId="20482" xr:uid="{AF2CD3EB-0633-42D3-A8F0-9239B7E45BFC}"/>
    <cellStyle name="Total 11 3 3 3" xfId="15153" xr:uid="{C2C87959-899F-49E5-9665-784B0314E6F2}"/>
    <cellStyle name="Total 11 3 3 3 2" xfId="30261" xr:uid="{028D7330-9381-4D17-9E90-3F1C5457FEA9}"/>
    <cellStyle name="Total 11 3 3 4" xfId="17845" xr:uid="{5CF858E6-9307-4902-9059-5B4C96D73580}"/>
    <cellStyle name="Total 11 3 4" xfId="3040" xr:uid="{FE9EF13C-4601-4A5F-8F02-C32FCB581CED}"/>
    <cellStyle name="Total 11 3 4 2" xfId="5677" xr:uid="{DF8FB7DF-24DD-4428-8767-4AC9FDAE7E00}"/>
    <cellStyle name="Total 11 3 4 2 2" xfId="11988" xr:uid="{1223FBDC-8192-4275-B19D-5E480C77934F}"/>
    <cellStyle name="Total 11 3 4 2 2 2" xfId="27096" xr:uid="{F6BBDA80-8176-4939-B201-D501F9EA85B0}"/>
    <cellStyle name="Total 11 3 4 2 3" xfId="13440" xr:uid="{B3C2185F-9A62-40EF-BC2C-2B947544DEEF}"/>
    <cellStyle name="Total 11 3 4 2 3 2" xfId="28548" xr:uid="{FFC5C8B4-F12C-408D-AA66-D479814ED2E3}"/>
    <cellStyle name="Total 11 3 4 2 4" xfId="20785" xr:uid="{0C4840D2-E1F8-4260-96E1-DE5F0D8B367B}"/>
    <cellStyle name="Total 11 3 4 3" xfId="9422" xr:uid="{476B14C4-2F6A-47F9-9F62-69B87735935A}"/>
    <cellStyle name="Total 11 3 4 3 2" xfId="24530" xr:uid="{58FC1A47-51B5-4CBF-855C-BE057B32535B}"/>
    <cellStyle name="Total 11 3 4 4" xfId="14731" xr:uid="{8DC76599-DE16-412C-BAA9-0864EB35E657}"/>
    <cellStyle name="Total 11 3 4 4 2" xfId="29839" xr:uid="{2FE83F42-C7D0-4EDE-84C1-C706F85B160B}"/>
    <cellStyle name="Total 11 3 4 5" xfId="18148" xr:uid="{67D314A6-3AE2-4DC5-8A10-55D7C4418797}"/>
    <cellStyle name="Total 11 3 5" xfId="3366" xr:uid="{55ACC58A-BFB1-4216-9E59-07893B05303F}"/>
    <cellStyle name="Total 11 3 5 2" xfId="6003" xr:uid="{0E604257-08DA-4F1C-8C99-71BEAE2238ED}"/>
    <cellStyle name="Total 11 3 5 2 2" xfId="12314" xr:uid="{1EA7B3D3-5B8E-4C4A-B358-4B93E0ACC5C5}"/>
    <cellStyle name="Total 11 3 5 2 2 2" xfId="27422" xr:uid="{F37905DA-DC34-44F6-A3D3-227E4CE8F2B1}"/>
    <cellStyle name="Total 11 3 5 2 3" xfId="14643" xr:uid="{2AA09448-9E9F-49BE-9407-7FD8DBEC1AE3}"/>
    <cellStyle name="Total 11 3 5 2 3 2" xfId="29751" xr:uid="{638CB03F-F0D7-47FB-9221-56671A859D81}"/>
    <cellStyle name="Total 11 3 5 2 4" xfId="21111" xr:uid="{D8542349-666F-4ED3-B0EC-9654B09B0109}"/>
    <cellStyle name="Total 11 3 5 3" xfId="9748" xr:uid="{A236D780-3E48-46B2-810F-88F019664825}"/>
    <cellStyle name="Total 11 3 5 3 2" xfId="24856" xr:uid="{59653E93-1A39-4CFB-91B1-A6CDB9A53C3F}"/>
    <cellStyle name="Total 11 3 5 4" xfId="14334" xr:uid="{38E98BA6-3CA8-4FF4-A9CE-A05539FFA467}"/>
    <cellStyle name="Total 11 3 5 4 2" xfId="29442" xr:uid="{BAA39CC1-9DFE-4A9D-B302-048C15C9D8EF}"/>
    <cellStyle name="Total 11 3 5 5" xfId="18474" xr:uid="{02841CB0-B53A-4F1F-8619-9B8B4E228051}"/>
    <cellStyle name="Total 11 3 6" xfId="3672" xr:uid="{741DE035-475A-4F64-9345-56BA2F0C2362}"/>
    <cellStyle name="Total 11 3 6 2" xfId="6309" xr:uid="{842F94C1-68A5-428C-8779-6AD7B27BA916}"/>
    <cellStyle name="Total 11 3 6 2 2" xfId="12620" xr:uid="{7A0C7FCE-9C6C-4B46-9251-F3CD56D95042}"/>
    <cellStyle name="Total 11 3 6 2 2 2" xfId="27728" xr:uid="{01A57C06-4F80-4490-9862-E06DF4109585}"/>
    <cellStyle name="Total 11 3 6 2 3" xfId="8056" xr:uid="{C558E8DC-52B8-42DB-897A-747E942FB926}"/>
    <cellStyle name="Total 11 3 6 2 3 2" xfId="23164" xr:uid="{5D3C4055-ADB1-47C5-B615-141FB695EFF4}"/>
    <cellStyle name="Total 11 3 6 2 4" xfId="21417" xr:uid="{68D5DBB8-05D0-4D77-880F-CB4A1AB3E57E}"/>
    <cellStyle name="Total 11 3 6 3" xfId="10054" xr:uid="{5A49226F-19D7-4806-B31D-12A698FB23FB}"/>
    <cellStyle name="Total 11 3 6 3 2" xfId="25162" xr:uid="{58BA3F65-E219-4443-8EDA-096D54EC5BAD}"/>
    <cellStyle name="Total 11 3 6 4" xfId="13406" xr:uid="{D1E69DF0-8D03-436E-8097-BA19AB45EE38}"/>
    <cellStyle name="Total 11 3 6 4 2" xfId="28514" xr:uid="{66D6E4F0-7EF4-46BA-A8F4-ECA9FAF06927}"/>
    <cellStyle name="Total 11 3 6 5" xfId="18780" xr:uid="{59D92C5A-2CD4-41D4-9190-D29AC9342F91}"/>
    <cellStyle name="Total 11 3 7" xfId="4047" xr:uid="{4C2C1725-BD9D-4AF1-B215-B184F2F36FDA}"/>
    <cellStyle name="Total 11 3 7 2" xfId="6684" xr:uid="{C87D3C1F-F0A4-40B2-890A-ADA69E7A0171}"/>
    <cellStyle name="Total 11 3 7 2 2" xfId="12995" xr:uid="{676FD7E2-D240-4F9B-913F-29F05D0C08B6}"/>
    <cellStyle name="Total 11 3 7 2 2 2" xfId="28103" xr:uid="{4B3E52C2-22D2-4709-8466-9AE3650EAC9F}"/>
    <cellStyle name="Total 11 3 7 2 3" xfId="16671" xr:uid="{B406DBA8-776D-473F-8AAA-C49995FE355B}"/>
    <cellStyle name="Total 11 3 7 2 3 2" xfId="31779" xr:uid="{15A79B03-15F1-48A4-83C3-2EF08887BB6F}"/>
    <cellStyle name="Total 11 3 7 2 4" xfId="21792" xr:uid="{3F3CE328-CF0F-4884-BB8A-9097DD94E949}"/>
    <cellStyle name="Total 11 3 7 3" xfId="10429" xr:uid="{882B79C3-CF93-48CF-BD08-2EB101A49422}"/>
    <cellStyle name="Total 11 3 7 3 2" xfId="25537" xr:uid="{C3928F28-B79A-48A1-A6A8-9329E8273F6C}"/>
    <cellStyle name="Total 11 3 7 4" xfId="7832" xr:uid="{0D0D3A30-5C05-4BE5-8B82-71D40C95C2F8}"/>
    <cellStyle name="Total 11 3 7 4 2" xfId="22940" xr:uid="{5CB25C33-7347-4322-B499-E50C716FF64A}"/>
    <cellStyle name="Total 11 3 7 5" xfId="19155" xr:uid="{B6AA54F6-13CE-4685-A90D-2B781E8E76F1}"/>
    <cellStyle name="Total 11 3 8" xfId="4346" xr:uid="{BFE3727D-E5E2-4DA0-BB5E-58A09AE770CC}"/>
    <cellStyle name="Total 11 3 8 2" xfId="6983" xr:uid="{3ACBF27A-2CEE-4527-98FD-AEA0165D5FB7}"/>
    <cellStyle name="Total 11 3 8 2 2" xfId="13294" xr:uid="{9DDCE99B-7E1C-469E-ACEB-CC58F9FB6D7F}"/>
    <cellStyle name="Total 11 3 8 2 2 2" xfId="28402" xr:uid="{C0067A71-ADB9-4061-82E3-CEBF9F584BCD}"/>
    <cellStyle name="Total 11 3 8 2 3" xfId="16958" xr:uid="{E9C5AA59-F285-4905-BBF7-20B34223DF3E}"/>
    <cellStyle name="Total 11 3 8 2 3 2" xfId="32066" xr:uid="{E8F2DE2D-B140-4E66-9B26-2B03421B4F0E}"/>
    <cellStyle name="Total 11 3 8 2 4" xfId="22091" xr:uid="{8AC4197E-7CBE-4B00-8535-92567469D8B0}"/>
    <cellStyle name="Total 11 3 8 3" xfId="10728" xr:uid="{FE184743-5615-488D-BA2E-652587587D8C}"/>
    <cellStyle name="Total 11 3 8 3 2" xfId="25836" xr:uid="{B19A6EE1-4E78-444D-9806-16A155C78F58}"/>
    <cellStyle name="Total 11 3 8 4" xfId="14649" xr:uid="{95F68E2F-6841-4FA6-B1E9-38EF700AAC74}"/>
    <cellStyle name="Total 11 3 8 4 2" xfId="29757" xr:uid="{A6CFBF67-AB9C-4D19-9FB2-0FBF03EB3831}"/>
    <cellStyle name="Total 11 3 8 5" xfId="19454" xr:uid="{D99DDA86-3A51-493C-9214-3BBA7644AC54}"/>
    <cellStyle name="Total 11 3 9" xfId="4612" xr:uid="{FB394D18-5862-434B-AB66-E802849E0C6B}"/>
    <cellStyle name="Total 11 3 9 2" xfId="10994" xr:uid="{6469B382-D869-45FB-9666-7516BFEF2E86}"/>
    <cellStyle name="Total 11 3 9 2 2" xfId="26102" xr:uid="{DB443E7F-7F0F-4009-9E35-C76FE3F684A4}"/>
    <cellStyle name="Total 11 3 9 3" xfId="16258" xr:uid="{43EE31AC-14BE-4B53-A2AF-F700861011F8}"/>
    <cellStyle name="Total 11 3 9 3 2" xfId="31366" xr:uid="{0A9682C1-60EE-4257-B94F-2C948ADD98ED}"/>
    <cellStyle name="Total 11 3 9 4" xfId="19720" xr:uid="{C3A6885C-E205-439C-94AC-7B2BBB306384}"/>
    <cellStyle name="Total 11 4" xfId="2137" xr:uid="{4BCFEA35-A741-46F6-85AC-7B9D5F8AB543}"/>
    <cellStyle name="Total 11 4 10" xfId="14834" xr:uid="{487A34CA-35AE-4DEA-B411-CD8C64F852CC}"/>
    <cellStyle name="Total 11 4 10 2" xfId="29942" xr:uid="{A04DD3E9-B870-40FA-A246-0E79E746DFA0}"/>
    <cellStyle name="Total 11 4 11" xfId="14098" xr:uid="{1BD53442-98A5-4ED1-A9C7-15AC509ED1BB}"/>
    <cellStyle name="Total 11 4 11 2" xfId="29206" xr:uid="{DB71DAA7-93E0-4F0F-9398-D5FFDBDF93AF}"/>
    <cellStyle name="Total 11 4 12" xfId="17362" xr:uid="{3ED1618B-DD3C-4A34-9D2E-DBB3799EB34E}"/>
    <cellStyle name="Total 11 4 2" xfId="2627" xr:uid="{0F69EDFD-1B59-4263-86EA-64BFCE55932F}"/>
    <cellStyle name="Total 11 4 2 2" xfId="5264" xr:uid="{40B3FA07-AB3D-4F48-B474-6E87E478EE7D}"/>
    <cellStyle name="Total 11 4 2 2 2" xfId="11628" xr:uid="{D1E4E17B-992F-4665-A403-6F312ACABE27}"/>
    <cellStyle name="Total 11 4 2 2 2 2" xfId="26736" xr:uid="{DC00F2DA-F609-4C66-96FC-15B29661AA9B}"/>
    <cellStyle name="Total 11 4 2 2 3" xfId="13903" xr:uid="{1EE9B724-59E9-4EAB-AF1E-C7CBEEC7CD5C}"/>
    <cellStyle name="Total 11 4 2 2 3 2" xfId="29011" xr:uid="{14272952-37C4-431D-82D5-7AA5B5ABCFC8}"/>
    <cellStyle name="Total 11 4 2 2 4" xfId="20372" xr:uid="{10A8EE53-399F-4669-8C9E-10CFE7EE4746}"/>
    <cellStyle name="Total 11 4 2 3" xfId="9094" xr:uid="{6807B445-8216-4188-B386-AD6817B7D266}"/>
    <cellStyle name="Total 11 4 2 3 2" xfId="24202" xr:uid="{AC73627F-1C4A-409C-95C9-87AB059B27D8}"/>
    <cellStyle name="Total 11 4 2 4" xfId="15540" xr:uid="{99F6098B-CA74-479E-867B-4785D0A8F358}"/>
    <cellStyle name="Total 11 4 2 4 2" xfId="30648" xr:uid="{75E63AA9-A8DF-4AB3-BF71-28DF58AF0A19}"/>
    <cellStyle name="Total 11 4 2 5" xfId="7683" xr:uid="{40A6649F-F0D6-4282-81AD-674A8C7CEE9A}"/>
    <cellStyle name="Total 11 4 2 5 2" xfId="22791" xr:uid="{407E5956-12E2-45C1-ABB3-D814A6CE6315}"/>
    <cellStyle name="Total 11 4 2 6" xfId="17735" xr:uid="{3F769B0F-4447-4073-B31D-7BC2EAE74EE6}"/>
    <cellStyle name="Total 11 4 3" xfId="2892" xr:uid="{843F1353-A705-4071-A554-2B97C7E48CDB}"/>
    <cellStyle name="Total 11 4 3 2" xfId="5529" xr:uid="{4691ABB4-B551-4D3F-9563-BE9A43E2893D}"/>
    <cellStyle name="Total 11 4 3 2 2" xfId="11840" xr:uid="{E0D233A6-191E-4F2E-9E8A-9CA9AB36D0E1}"/>
    <cellStyle name="Total 11 4 3 2 2 2" xfId="26948" xr:uid="{89C70D74-3630-44D2-B057-C2C7665528D8}"/>
    <cellStyle name="Total 11 4 3 2 3" xfId="15402" xr:uid="{51132AB0-FBBF-43D0-AF0D-95873BDB4510}"/>
    <cellStyle name="Total 11 4 3 2 3 2" xfId="30510" xr:uid="{AF3C2D68-913D-4A90-802F-482FD6602F49}"/>
    <cellStyle name="Total 11 4 3 2 4" xfId="20637" xr:uid="{739E54F8-A79E-4AE1-B6F7-4D273CDBC140}"/>
    <cellStyle name="Total 11 4 3 3" xfId="13445" xr:uid="{C20BDCCB-088E-47FB-8B7A-BFD17E7F8FC8}"/>
    <cellStyle name="Total 11 4 3 3 2" xfId="28553" xr:uid="{9EB17E87-F3D3-4EE8-9923-65C5AD7C9052}"/>
    <cellStyle name="Total 11 4 3 4" xfId="18000" xr:uid="{A506A291-1759-40D0-96B3-82A83C56C148}"/>
    <cellStyle name="Total 11 4 4" xfId="3195" xr:uid="{3082C2AC-99F8-4EA7-B842-54983391C17E}"/>
    <cellStyle name="Total 11 4 4 2" xfId="5832" xr:uid="{509F50A1-C403-47B0-93EA-09651616AA95}"/>
    <cellStyle name="Total 11 4 4 2 2" xfId="12143" xr:uid="{0E700F73-CBA1-468F-AE56-F55126F1D378}"/>
    <cellStyle name="Total 11 4 4 2 2 2" xfId="27251" xr:uid="{A8CEB7DC-2CDF-4C91-B2C3-8A6D0D6158F2}"/>
    <cellStyle name="Total 11 4 4 2 3" xfId="16446" xr:uid="{07281D5B-BC9B-45C8-9F58-1EB096AAA135}"/>
    <cellStyle name="Total 11 4 4 2 3 2" xfId="31554" xr:uid="{FF919B28-0AFB-4CDC-B167-CBE6A2C3585A}"/>
    <cellStyle name="Total 11 4 4 2 4" xfId="20940" xr:uid="{53912466-2F55-4454-BBA0-04371C0161E7}"/>
    <cellStyle name="Total 11 4 4 3" xfId="9577" xr:uid="{A44260E1-5E83-44C7-B213-59FAB8F1D65D}"/>
    <cellStyle name="Total 11 4 4 3 2" xfId="24685" xr:uid="{A70847B5-D2B0-46B4-8B95-30C51B40B25C}"/>
    <cellStyle name="Total 11 4 4 4" xfId="14261" xr:uid="{5E6EF5C8-EBC6-4F7A-87A7-0D7771C462D7}"/>
    <cellStyle name="Total 11 4 4 4 2" xfId="29369" xr:uid="{3D07EC03-EDD4-4D80-BCCC-096F9959815C}"/>
    <cellStyle name="Total 11 4 4 5" xfId="18303" xr:uid="{A6AFEE45-AB43-4061-8EBE-212EA7B677D3}"/>
    <cellStyle name="Total 11 4 5" xfId="3521" xr:uid="{394BDB81-7BB2-4522-B87E-1D21D615F4C1}"/>
    <cellStyle name="Total 11 4 5 2" xfId="6158" xr:uid="{F0BD9F42-76DE-4605-8317-72A7F2E0D68E}"/>
    <cellStyle name="Total 11 4 5 2 2" xfId="12469" xr:uid="{8C30C62D-380E-43C7-B610-C9363DA1B164}"/>
    <cellStyle name="Total 11 4 5 2 2 2" xfId="27577" xr:uid="{0735ACF2-1865-422C-BAE1-99F681D7A490}"/>
    <cellStyle name="Total 11 4 5 2 3" xfId="8296" xr:uid="{DAE807DA-C6BD-44CD-B5C5-2A87F0947F57}"/>
    <cellStyle name="Total 11 4 5 2 3 2" xfId="23404" xr:uid="{88C450B5-E5CD-4A45-AB81-B2C1783A0613}"/>
    <cellStyle name="Total 11 4 5 2 4" xfId="21266" xr:uid="{23992E23-B9A1-43C7-BF01-89F9B1BF6CE7}"/>
    <cellStyle name="Total 11 4 5 3" xfId="9903" xr:uid="{F44AE239-F69A-4DDF-A21D-DC174E0B4A6C}"/>
    <cellStyle name="Total 11 4 5 3 2" xfId="25011" xr:uid="{B4933D8C-4E23-4B73-810B-0DFE86926121}"/>
    <cellStyle name="Total 11 4 5 4" xfId="13677" xr:uid="{49D763B4-8D0D-4794-A813-3A4041A356B0}"/>
    <cellStyle name="Total 11 4 5 4 2" xfId="28785" xr:uid="{57297EE6-DEE8-4A0E-8867-935BB4B60D5A}"/>
    <cellStyle name="Total 11 4 5 5" xfId="18629" xr:uid="{3CD4C940-5E38-4CF9-8637-DA27BA2A6EF2}"/>
    <cellStyle name="Total 11 4 6" xfId="3827" xr:uid="{31ADB542-28B2-493A-BFBF-017B303AFDCF}"/>
    <cellStyle name="Total 11 4 6 2" xfId="6464" xr:uid="{705064F7-A8DF-442C-AE9A-DF1D96BF431B}"/>
    <cellStyle name="Total 11 4 6 2 2" xfId="12775" xr:uid="{1A866400-88DB-414B-99F4-0CDFAB8E828D}"/>
    <cellStyle name="Total 11 4 6 2 2 2" xfId="27883" xr:uid="{21E05326-F0DE-420A-AC81-EE891B302C03}"/>
    <cellStyle name="Total 11 4 6 2 3" xfId="13582" xr:uid="{4F28D4B0-11D4-455C-B4FE-4DFE0FCEBD8A}"/>
    <cellStyle name="Total 11 4 6 2 3 2" xfId="28690" xr:uid="{98D28B94-EE05-4940-9FAD-0DDD5326FA66}"/>
    <cellStyle name="Total 11 4 6 2 4" xfId="21572" xr:uid="{E4E6D71F-74FE-4F5E-A3A9-C8C21D5C2CC4}"/>
    <cellStyle name="Total 11 4 6 3" xfId="10209" xr:uid="{BFBCC62B-5049-4381-AD0A-98FE2C5828C5}"/>
    <cellStyle name="Total 11 4 6 3 2" xfId="25317" xr:uid="{B0A8800B-EA2D-4BD3-9515-1B2D27274B7E}"/>
    <cellStyle name="Total 11 4 6 4" xfId="13362" xr:uid="{A467BAA8-709A-4AA0-B429-6D036EB42EE0}"/>
    <cellStyle name="Total 11 4 6 4 2" xfId="28470" xr:uid="{BA55262B-A281-4505-8D5B-A68D52619B67}"/>
    <cellStyle name="Total 11 4 6 5" xfId="18935" xr:uid="{CA237376-F09E-4351-A43A-161FFE17C97A}"/>
    <cellStyle name="Total 11 4 7" xfId="4209" xr:uid="{BDEF1BEF-BB4B-4A13-ACE7-95C3466EFC28}"/>
    <cellStyle name="Total 11 4 7 2" xfId="6846" xr:uid="{CE7C1361-15A8-4ADD-A50E-3BB0E3094D39}"/>
    <cellStyle name="Total 11 4 7 2 2" xfId="13157" xr:uid="{30550043-F359-47DD-A63F-5173D4558F0C}"/>
    <cellStyle name="Total 11 4 7 2 2 2" xfId="28265" xr:uid="{51EC5F4C-9219-41A9-883B-22C789569124}"/>
    <cellStyle name="Total 11 4 7 2 3" xfId="16826" xr:uid="{92F5F45F-738C-4786-AA9C-7117FBACABCA}"/>
    <cellStyle name="Total 11 4 7 2 3 2" xfId="31934" xr:uid="{698DC532-321F-42E7-AFE8-8BE6C8F0C2D1}"/>
    <cellStyle name="Total 11 4 7 2 4" xfId="21954" xr:uid="{0DE07E33-D18F-43C2-A0E5-1479E7F2A915}"/>
    <cellStyle name="Total 11 4 7 3" xfId="10591" xr:uid="{81FE82A2-B80D-481B-BA73-E23B333B388A}"/>
    <cellStyle name="Total 11 4 7 3 2" xfId="25699" xr:uid="{55717FF5-8C6E-4B7D-91F6-BBD4F8D0AFA6}"/>
    <cellStyle name="Total 11 4 7 4" xfId="9170" xr:uid="{EE3831F2-453A-4146-9573-8120E1D661B0}"/>
    <cellStyle name="Total 11 4 7 4 2" xfId="24278" xr:uid="{6BA22A9A-F015-4DEE-9B0A-50D6CAB18062}"/>
    <cellStyle name="Total 11 4 7 5" xfId="19317" xr:uid="{8C9459B5-F16B-472C-8F50-BCEA927CE80F}"/>
    <cellStyle name="Total 11 4 8" xfId="4774" xr:uid="{36C3F0C4-521C-4952-A83F-30C6499831F3}"/>
    <cellStyle name="Total 11 4 8 2" xfId="11156" xr:uid="{9C0F6342-8E14-43B5-98D4-B42D9052AC3D}"/>
    <cellStyle name="Total 11 4 8 2 2" xfId="26264" xr:uid="{04DF2ED0-057A-4BEF-AEB5-5E3F6CB32076}"/>
    <cellStyle name="Total 11 4 8 3" xfId="7693" xr:uid="{B55F7D97-E281-40C0-A172-CAFFBFFE2305}"/>
    <cellStyle name="Total 11 4 8 3 2" xfId="22801" xr:uid="{D9190ED0-A8FB-49B5-A746-E9B7F787900B}"/>
    <cellStyle name="Total 11 4 8 4" xfId="19882" xr:uid="{E06B343F-159F-4508-A8CF-AB907377E07B}"/>
    <cellStyle name="Total 11 4 9" xfId="8635" xr:uid="{C1609FDF-0660-4909-8D41-D05B5775817C}"/>
    <cellStyle name="Total 11 4 9 2" xfId="23743" xr:uid="{0160C052-67CA-45DF-ABB2-2FDE85AB8A38}"/>
    <cellStyle name="Total 11 5" xfId="2152" xr:uid="{EE4B9DCA-54DB-4AE5-85F1-5573F142AC20}"/>
    <cellStyle name="Total 11 5 10" xfId="8060" xr:uid="{F8A3D7E0-78B4-4751-90E8-9C0C8EFBFC37}"/>
    <cellStyle name="Total 11 5 10 2" xfId="23168" xr:uid="{7434253F-9116-4C2D-892C-CA45E28D607C}"/>
    <cellStyle name="Total 11 5 11" xfId="17377" xr:uid="{38D75A70-2D07-471B-8193-8B2DA62C2B06}"/>
    <cellStyle name="Total 11 5 2" xfId="2907" xr:uid="{6EC5B4DC-1B26-4F07-9A86-DB856B46B608}"/>
    <cellStyle name="Total 11 5 2 2" xfId="5544" xr:uid="{AE193376-FF2A-462D-AC13-7B23254641F3}"/>
    <cellStyle name="Total 11 5 2 2 2" xfId="11855" xr:uid="{49B217DC-02C8-42A5-B862-4D673976BA6D}"/>
    <cellStyle name="Total 11 5 2 2 2 2" xfId="26963" xr:uid="{6D199783-BF38-465E-8680-D8B38408730A}"/>
    <cellStyle name="Total 11 5 2 2 3" xfId="15804" xr:uid="{667A76B2-EC58-453B-A72C-3CFE88B6CD39}"/>
    <cellStyle name="Total 11 5 2 2 3 2" xfId="30912" xr:uid="{9BACB3EA-23B1-49F1-BE15-A62C194760FB}"/>
    <cellStyle name="Total 11 5 2 2 4" xfId="20652" xr:uid="{DE2D54B6-1596-43AB-9EF5-52E66EBABDE5}"/>
    <cellStyle name="Total 11 5 2 3" xfId="13605" xr:uid="{72FA3797-581E-436F-B42A-695F4644B09A}"/>
    <cellStyle name="Total 11 5 2 3 2" xfId="28713" xr:uid="{E9F83A45-6972-4563-A26C-7FD498A7F7DE}"/>
    <cellStyle name="Total 11 5 2 4" xfId="18015" xr:uid="{2A2B902F-608B-4550-BDF8-89389B1BC985}"/>
    <cellStyle name="Total 11 5 3" xfId="3210" xr:uid="{F239AE5F-EB74-49FC-994B-BB08007229E5}"/>
    <cellStyle name="Total 11 5 3 2" xfId="5847" xr:uid="{460A1B2C-374E-4837-9A9A-5CE4674DC0A9}"/>
    <cellStyle name="Total 11 5 3 2 2" xfId="12158" xr:uid="{7F695CAF-6BC8-41DB-A23E-C6A0223AAD4B}"/>
    <cellStyle name="Total 11 5 3 2 2 2" xfId="27266" xr:uid="{81AAF30E-6356-4BE1-92E8-EBBA20DA6AB4}"/>
    <cellStyle name="Total 11 5 3 2 3" xfId="14435" xr:uid="{E7B8C8E5-D7C6-4F34-B0E6-144D207B7BF1}"/>
    <cellStyle name="Total 11 5 3 2 3 2" xfId="29543" xr:uid="{F5809FEE-A8DB-43FD-8AD3-58505B9DEB2F}"/>
    <cellStyle name="Total 11 5 3 2 4" xfId="20955" xr:uid="{252A1B34-3A9D-42DC-8412-9BA5F5DC5CF6}"/>
    <cellStyle name="Total 11 5 3 3" xfId="9592" xr:uid="{ED72D51C-D37F-4740-8194-8856AFB66BA6}"/>
    <cellStyle name="Total 11 5 3 3 2" xfId="24700" xr:uid="{0972FF20-9FB9-4991-AC5E-BF7A1124D059}"/>
    <cellStyle name="Total 11 5 3 4" xfId="13927" xr:uid="{1FB92DE4-DFC4-4E5F-BC35-C77C41D015FE}"/>
    <cellStyle name="Total 11 5 3 4 2" xfId="29035" xr:uid="{292FCB41-BDF2-43A4-8FF9-5A472CB0911C}"/>
    <cellStyle name="Total 11 5 3 5" xfId="18318" xr:uid="{B54E933C-0232-4203-BB51-FB3971E44F8E}"/>
    <cellStyle name="Total 11 5 4" xfId="3536" xr:uid="{2AA33ADB-3738-45ED-8F7F-3A76FDE3F99A}"/>
    <cellStyle name="Total 11 5 4 2" xfId="6173" xr:uid="{3C555602-CDF3-4010-8ED6-C5815E5C8EB8}"/>
    <cellStyle name="Total 11 5 4 2 2" xfId="12484" xr:uid="{3B7B4F4C-6833-4957-B542-B0F815D860B4}"/>
    <cellStyle name="Total 11 5 4 2 2 2" xfId="27592" xr:uid="{E374DFF3-92DA-4342-A2A9-263ABF8895B0}"/>
    <cellStyle name="Total 11 5 4 2 3" xfId="11754" xr:uid="{F7A7F56A-839A-4D0F-BAE0-5FFA7CE4B20D}"/>
    <cellStyle name="Total 11 5 4 2 3 2" xfId="26862" xr:uid="{434040C6-ACDD-4604-8182-FB5833CF81F0}"/>
    <cellStyle name="Total 11 5 4 2 4" xfId="21281" xr:uid="{D968322B-765D-4248-94D5-CB7E2C3AAF43}"/>
    <cellStyle name="Total 11 5 4 3" xfId="9918" xr:uid="{5D136B0B-4B96-4707-9165-A7CF77C95234}"/>
    <cellStyle name="Total 11 5 4 3 2" xfId="25026" xr:uid="{29487438-31A3-40EC-9200-2838C8C81120}"/>
    <cellStyle name="Total 11 5 4 4" xfId="8004" xr:uid="{AB771F0D-CCD2-4EA5-B212-128A7DF3269F}"/>
    <cellStyle name="Total 11 5 4 4 2" xfId="23112" xr:uid="{BB34E878-FE52-4E22-8D1B-FAFA03A49E8F}"/>
    <cellStyle name="Total 11 5 4 5" xfId="18644" xr:uid="{E6EE5260-260F-4E1F-89EF-B566F97E088A}"/>
    <cellStyle name="Total 11 5 5" xfId="3842" xr:uid="{99EBEF7E-ADA9-4391-98C4-A59EF1EBA775}"/>
    <cellStyle name="Total 11 5 5 2" xfId="6479" xr:uid="{8306960B-9ED1-48FE-98D9-782EF545E3A2}"/>
    <cellStyle name="Total 11 5 5 2 2" xfId="12790" xr:uid="{11430E5D-CBD1-491D-AE45-A051452D7A9A}"/>
    <cellStyle name="Total 11 5 5 2 2 2" xfId="27898" xr:uid="{42FE077E-9F6C-4E04-A480-23ECDF8BBF85}"/>
    <cellStyle name="Total 11 5 5 2 3" xfId="7622" xr:uid="{C76054B6-E9F1-4751-9335-1AD064C157E1}"/>
    <cellStyle name="Total 11 5 5 2 3 2" xfId="22730" xr:uid="{80E4BB82-D1F3-403C-8104-7EAFFD3D8F11}"/>
    <cellStyle name="Total 11 5 5 2 4" xfId="21587" xr:uid="{A7EC88D9-7692-4FD5-AA0A-9E33506E2F84}"/>
    <cellStyle name="Total 11 5 5 3" xfId="10224" xr:uid="{BBECF92F-DE97-47B2-B840-6995D51EA3C7}"/>
    <cellStyle name="Total 11 5 5 3 2" xfId="25332" xr:uid="{34414754-BA1C-4DA7-B1D9-48884C86FE74}"/>
    <cellStyle name="Total 11 5 5 4" xfId="14824" xr:uid="{76909031-A7DE-4DA2-A0F8-F41694759FFD}"/>
    <cellStyle name="Total 11 5 5 4 2" xfId="29932" xr:uid="{C1CA908D-D5A4-425A-B046-8496E045E863}"/>
    <cellStyle name="Total 11 5 5 5" xfId="18950" xr:uid="{74CFB07B-1453-4C9B-91CE-295AF6DD0051}"/>
    <cellStyle name="Total 11 5 6" xfId="4224" xr:uid="{4F340519-7ED6-47BC-9B69-B5CC82C3205B}"/>
    <cellStyle name="Total 11 5 6 2" xfId="6861" xr:uid="{7CF8E752-B856-4614-BBBF-209D679D5B01}"/>
    <cellStyle name="Total 11 5 6 2 2" xfId="13172" xr:uid="{00868620-0743-457B-BBE3-71BCBE131B65}"/>
    <cellStyle name="Total 11 5 6 2 2 2" xfId="28280" xr:uid="{232AD5B5-D9EF-417D-99F5-2839D60C4079}"/>
    <cellStyle name="Total 11 5 6 2 3" xfId="16841" xr:uid="{AF9C9AC4-89A9-481A-909F-C0EF62841790}"/>
    <cellStyle name="Total 11 5 6 2 3 2" xfId="31949" xr:uid="{A951B57A-4713-472A-8F63-B4E24AC1E6BE}"/>
    <cellStyle name="Total 11 5 6 2 4" xfId="21969" xr:uid="{636E3010-4E3A-4BB6-9CD0-3AA5FC195D0E}"/>
    <cellStyle name="Total 11 5 6 3" xfId="10606" xr:uid="{7B65D1E4-B124-4A18-9103-BAA29BE77DE3}"/>
    <cellStyle name="Total 11 5 6 3 2" xfId="25714" xr:uid="{68EB619C-5CB7-4CF2-B7A6-9C03167EF407}"/>
    <cellStyle name="Total 11 5 6 4" xfId="13898" xr:uid="{62DCF411-6861-41BA-8D6B-9814FC65591A}"/>
    <cellStyle name="Total 11 5 6 4 2" xfId="29006" xr:uid="{4B3C3F9D-7B45-4AC0-87FF-824D751F39D7}"/>
    <cellStyle name="Total 11 5 6 5" xfId="19332" xr:uid="{6DB5A107-C980-4D99-A026-7450615E3FDA}"/>
    <cellStyle name="Total 11 5 7" xfId="4789" xr:uid="{2F178E3E-8E8F-415E-830C-2262280EFE3B}"/>
    <cellStyle name="Total 11 5 7 2" xfId="11171" xr:uid="{402793C1-B90F-4CF4-B992-8465FE23D8A5}"/>
    <cellStyle name="Total 11 5 7 2 2" xfId="26279" xr:uid="{3F706F8F-5F50-4955-91A9-B32B932AF3DF}"/>
    <cellStyle name="Total 11 5 7 3" xfId="13426" xr:uid="{91C87952-E2AF-4D9E-8CC2-F5F0737CDFED}"/>
    <cellStyle name="Total 11 5 7 3 2" xfId="28534" xr:uid="{5A4681F0-6B84-4940-B673-FE6B0B10F40B}"/>
    <cellStyle name="Total 11 5 7 4" xfId="19897" xr:uid="{8BED836F-FADE-4B19-9340-433BB87ACE24}"/>
    <cellStyle name="Total 11 5 8" xfId="8650" xr:uid="{26100D90-9546-4503-9EAA-40E64D58C024}"/>
    <cellStyle name="Total 11 5 8 2" xfId="23758" xr:uid="{CA53CEF7-A8CF-4D5E-942A-52D4E88CD02A}"/>
    <cellStyle name="Total 11 5 9" xfId="15576" xr:uid="{0E560A20-DC4C-42DC-84FA-A8351DFA7F47}"/>
    <cellStyle name="Total 11 5 9 2" xfId="30684" xr:uid="{CBCA270E-FB8B-4A93-986F-70587BE3507A}"/>
    <cellStyle name="Total 12" xfId="1776" xr:uid="{00000000-0005-0000-0000-0000F0060000}"/>
    <cellStyle name="Total 12 2" xfId="1947" xr:uid="{E78CE0DB-38A8-4617-A588-F6F97BD153A7}"/>
    <cellStyle name="Total 12 2 10" xfId="8448" xr:uid="{CFE88163-0585-4D40-9618-5C7F325EECC8}"/>
    <cellStyle name="Total 12 2 10 2" xfId="23556" xr:uid="{37349701-C023-44BE-9A56-1ACED915C315}"/>
    <cellStyle name="Total 12 2 11" xfId="13522" xr:uid="{6EE79DEE-7D97-445F-BAFE-0F9224AAF8AD}"/>
    <cellStyle name="Total 12 2 11 2" xfId="28630" xr:uid="{99D64E8F-E6FD-4AB5-ADD0-8AC4F900DFD9}"/>
    <cellStyle name="Total 12 2 12" xfId="15911" xr:uid="{38F4CBEC-2E19-4962-9D41-097B0A8C3BFF}"/>
    <cellStyle name="Total 12 2 12 2" xfId="31019" xr:uid="{F42A3CCB-5EF8-4F06-80D6-6227267E48CF}"/>
    <cellStyle name="Total 12 2 13" xfId="17172" xr:uid="{2C3D0804-55E2-43ED-BEF4-C527F121750D}"/>
    <cellStyle name="Total 12 2 2" xfId="2507" xr:uid="{388B65FB-B498-4307-BF0E-78CBBD1FC66C}"/>
    <cellStyle name="Total 12 2 2 2" xfId="5144" xr:uid="{C133E7EA-F77C-45DB-B2E8-16F13B28274F}"/>
    <cellStyle name="Total 12 2 2 2 2" xfId="11508" xr:uid="{E061FA09-FED4-4671-8D15-C231958CD391}"/>
    <cellStyle name="Total 12 2 2 2 2 2" xfId="26616" xr:uid="{D5B038D8-2C74-4FAD-9CBA-6AA636E94504}"/>
    <cellStyle name="Total 12 2 2 2 3" xfId="7207" xr:uid="{8E8B99F8-2258-4125-9F4E-3281E63F11C4}"/>
    <cellStyle name="Total 12 2 2 2 3 2" xfId="22315" xr:uid="{C7C25114-7C9A-4C12-8445-9764817FEC10}"/>
    <cellStyle name="Total 12 2 2 2 4" xfId="20252" xr:uid="{1E5112E7-F68F-4B00-93BB-A9C310819BC6}"/>
    <cellStyle name="Total 12 2 2 3" xfId="8974" xr:uid="{F7930B65-E133-4F66-8F88-3998A0C510C6}"/>
    <cellStyle name="Total 12 2 2 3 2" xfId="24082" xr:uid="{A85070CE-A3B0-42AB-95D6-8D805349AE50}"/>
    <cellStyle name="Total 12 2 3" xfId="2723" xr:uid="{B2186176-E38F-4C1C-9B5C-886CBB2F04D7}"/>
    <cellStyle name="Total 12 2 3 2" xfId="5360" xr:uid="{421CC22B-D40A-48C8-ABF6-97A44AE304DC}"/>
    <cellStyle name="Total 12 2 3 2 2" xfId="11709" xr:uid="{C40E491A-BC80-48F5-8C86-E373061047CE}"/>
    <cellStyle name="Total 12 2 3 2 2 2" xfId="26817" xr:uid="{183B0AFB-0E25-4B50-8BE9-80599D207019}"/>
    <cellStyle name="Total 12 2 3 2 3" xfId="14591" xr:uid="{71542092-4E21-44AC-917E-647A109E96ED}"/>
    <cellStyle name="Total 12 2 3 2 3 2" xfId="29699" xr:uid="{1BA5ACCC-F969-40BA-AB3D-89989F84F521}"/>
    <cellStyle name="Total 12 2 3 2 4" xfId="20468" xr:uid="{D4A1AA45-BE45-4515-B86E-5AD05FE0F667}"/>
    <cellStyle name="Total 12 2 3 3" xfId="16263" xr:uid="{FAC587C5-4ADF-49D6-B97A-94C9E46EA0D9}"/>
    <cellStyle name="Total 12 2 3 3 2" xfId="31371" xr:uid="{1978C3DC-809B-4618-9542-9095EFF5C464}"/>
    <cellStyle name="Total 12 2 3 4" xfId="17831" xr:uid="{9CDDBD89-D75C-49E4-86F8-581662250426}"/>
    <cellStyle name="Total 12 2 4" xfId="3026" xr:uid="{20AF59E2-745F-4228-AE37-EF539F8D8E56}"/>
    <cellStyle name="Total 12 2 4 2" xfId="5663" xr:uid="{083E0DC7-06A4-4836-A79E-5575135C3753}"/>
    <cellStyle name="Total 12 2 4 2 2" xfId="11974" xr:uid="{E4774F35-42F5-40AA-9D7B-A62347B5566E}"/>
    <cellStyle name="Total 12 2 4 2 2 2" xfId="27082" xr:uid="{3B394751-4DC4-43D8-A08E-969AA33D5B2B}"/>
    <cellStyle name="Total 12 2 4 2 3" xfId="14110" xr:uid="{DB234CAF-CC96-4B28-82F5-EF0E10870844}"/>
    <cellStyle name="Total 12 2 4 2 3 2" xfId="29218" xr:uid="{47847FAF-AEFF-41D4-86AF-9CF968EF0D3A}"/>
    <cellStyle name="Total 12 2 4 2 4" xfId="20771" xr:uid="{FACD0893-6624-42C2-BA12-C6A924DF5FDE}"/>
    <cellStyle name="Total 12 2 4 3" xfId="9408" xr:uid="{5EF8F1CF-6C64-46C6-91C0-BC7718F07FF0}"/>
    <cellStyle name="Total 12 2 4 3 2" xfId="24516" xr:uid="{DC93800F-165F-4D6D-AD9B-377D0900BC51}"/>
    <cellStyle name="Total 12 2 4 4" xfId="14795" xr:uid="{655166D6-B79A-4DA0-9CAF-DD2885824269}"/>
    <cellStyle name="Total 12 2 4 4 2" xfId="29903" xr:uid="{001DFCD6-24E7-462C-9C63-A9A5173A58C8}"/>
    <cellStyle name="Total 12 2 4 5" xfId="18134" xr:uid="{3FD3833A-5329-413E-9824-C5B1DEB1210F}"/>
    <cellStyle name="Total 12 2 5" xfId="3352" xr:uid="{99CC0494-7047-42CC-A5F3-C6407894B838}"/>
    <cellStyle name="Total 12 2 5 2" xfId="5989" xr:uid="{0D9D6CFD-DDC3-48CA-9FC1-AF929EFB9FB1}"/>
    <cellStyle name="Total 12 2 5 2 2" xfId="12300" xr:uid="{513834A1-68DF-43FF-BD2A-4CCF65C34E1C}"/>
    <cellStyle name="Total 12 2 5 2 2 2" xfId="27408" xr:uid="{E3159853-1112-4119-B123-28EE1E8FE7E0}"/>
    <cellStyle name="Total 12 2 5 2 3" xfId="16444" xr:uid="{7AD8DBC9-46EC-4366-A40D-BF862838BB4E}"/>
    <cellStyle name="Total 12 2 5 2 3 2" xfId="31552" xr:uid="{5C024041-4DE9-429C-B749-F2EAB1B4A6A0}"/>
    <cellStyle name="Total 12 2 5 2 4" xfId="21097" xr:uid="{5A482952-0D16-4611-92E8-FC82CF8D1D35}"/>
    <cellStyle name="Total 12 2 5 3" xfId="9734" xr:uid="{69288F1E-6907-4F77-A1B3-41DB3D56DA91}"/>
    <cellStyle name="Total 12 2 5 3 2" xfId="24842" xr:uid="{CBF04BA6-92CB-4499-8107-257DC1F876E8}"/>
    <cellStyle name="Total 12 2 5 4" xfId="15444" xr:uid="{B1C66181-5113-476A-B756-466444C33149}"/>
    <cellStyle name="Total 12 2 5 4 2" xfId="30552" xr:uid="{F90FB306-1B16-4928-91BC-07CCBC5E2638}"/>
    <cellStyle name="Total 12 2 5 5" xfId="18460" xr:uid="{FA35BDBC-0F8F-4D15-8A89-ADA799FD2F93}"/>
    <cellStyle name="Total 12 2 6" xfId="3658" xr:uid="{4C0D75D1-8D5E-46C5-83CA-377C39E26DD0}"/>
    <cellStyle name="Total 12 2 6 2" xfId="6295" xr:uid="{8D948861-190B-4CC4-BC6D-E09287AFA581}"/>
    <cellStyle name="Total 12 2 6 2 2" xfId="12606" xr:uid="{F6E0B99B-956E-4422-9795-9BD03EB431C6}"/>
    <cellStyle name="Total 12 2 6 2 2 2" xfId="27714" xr:uid="{BF00CA40-5E82-408E-900E-99BEDE54298A}"/>
    <cellStyle name="Total 12 2 6 2 3" xfId="7848" xr:uid="{C3AEEE2F-A98E-4687-9FA1-3D27BF05836C}"/>
    <cellStyle name="Total 12 2 6 2 3 2" xfId="22956" xr:uid="{EA1FE820-CA5A-4D0A-A880-74F7348DA92F}"/>
    <cellStyle name="Total 12 2 6 2 4" xfId="21403" xr:uid="{C28E8A62-3B17-4865-B0AA-0324268102E0}"/>
    <cellStyle name="Total 12 2 6 3" xfId="10040" xr:uid="{07CC132F-2700-4E85-842B-79702CC83C30}"/>
    <cellStyle name="Total 12 2 6 3 2" xfId="25148" xr:uid="{45C6D65B-2C84-4A2C-B40C-621A20516FAC}"/>
    <cellStyle name="Total 12 2 6 4" xfId="16170" xr:uid="{A17FA130-2C3C-4F8B-A50F-2ECB8B167022}"/>
    <cellStyle name="Total 12 2 6 4 2" xfId="31278" xr:uid="{8090522C-F755-4CA9-B5CC-87AAAAB81B8F}"/>
    <cellStyle name="Total 12 2 6 5" xfId="18766" xr:uid="{FB04DF15-8F37-42FC-A90D-C328DAFF5E7A}"/>
    <cellStyle name="Total 12 2 7" xfId="4019" xr:uid="{D97666E6-8896-49BC-8C57-52089FDD0539}"/>
    <cellStyle name="Total 12 2 7 2" xfId="6656" xr:uid="{3A95F10B-9E44-4943-9816-10759F9BCFF5}"/>
    <cellStyle name="Total 12 2 7 2 2" xfId="12967" xr:uid="{B9286189-6BF5-4B4E-A253-6C7C8E68EC0A}"/>
    <cellStyle name="Total 12 2 7 2 2 2" xfId="28075" xr:uid="{703A2767-BDFD-4F08-8D71-1AEC917AE973}"/>
    <cellStyle name="Total 12 2 7 2 3" xfId="16657" xr:uid="{276FCA42-4091-475C-BBB5-27691A359121}"/>
    <cellStyle name="Total 12 2 7 2 3 2" xfId="31765" xr:uid="{2F26CFB2-6FDE-4E69-98AF-9F0CB8AC1157}"/>
    <cellStyle name="Total 12 2 7 2 4" xfId="21764" xr:uid="{59A2FB11-2453-48B2-9CD3-FC4FACD66438}"/>
    <cellStyle name="Total 12 2 7 3" xfId="10401" xr:uid="{2BE58ACF-606D-43C9-9BCA-CC5DC51D12C2}"/>
    <cellStyle name="Total 12 2 7 3 2" xfId="25509" xr:uid="{555145FC-7611-472C-8FC7-C81C2D5F74F3}"/>
    <cellStyle name="Total 12 2 7 4" xfId="14780" xr:uid="{92057302-F713-4AC0-9496-03896437B6F2}"/>
    <cellStyle name="Total 12 2 7 4 2" xfId="29888" xr:uid="{DD1EC993-0C53-45D0-9802-B8FB3B66BAF8}"/>
    <cellStyle name="Total 12 2 7 5" xfId="19127" xr:uid="{B3A4EC84-7FB7-41A0-8FF9-D69683F09B7A}"/>
    <cellStyle name="Total 12 2 8" xfId="4332" xr:uid="{56034A43-902F-4E02-AF28-5BC8C7DF5358}"/>
    <cellStyle name="Total 12 2 8 2" xfId="6969" xr:uid="{F424AA73-09D6-4D54-BC93-BDD3392CEBF6}"/>
    <cellStyle name="Total 12 2 8 2 2" xfId="13280" xr:uid="{AAFE6086-D71D-4468-9B38-023911E54265}"/>
    <cellStyle name="Total 12 2 8 2 2 2" xfId="28388" xr:uid="{430CDCBC-CCA9-4280-96B8-EEFB144F1FB8}"/>
    <cellStyle name="Total 12 2 8 2 3" xfId="16944" xr:uid="{C579B990-9C27-43F5-928D-4F58E401BECF}"/>
    <cellStyle name="Total 12 2 8 2 3 2" xfId="32052" xr:uid="{1BDA0FC7-EE8E-4732-AB3A-8F5AB6FC6BF4}"/>
    <cellStyle name="Total 12 2 8 2 4" xfId="22077" xr:uid="{86F3C495-E2E3-4519-AF1C-5017FF064CE9}"/>
    <cellStyle name="Total 12 2 8 3" xfId="10714" xr:uid="{607BFA67-6D3D-4947-AB92-3FC6B8E3EFC3}"/>
    <cellStyle name="Total 12 2 8 3 2" xfId="25822" xr:uid="{E81D33A8-E540-4977-AC7C-00E3A59B7AC9}"/>
    <cellStyle name="Total 12 2 8 4" xfId="13762" xr:uid="{72928AFA-C513-4392-BDED-9702A7EA6AA0}"/>
    <cellStyle name="Total 12 2 8 4 2" xfId="28870" xr:uid="{F28DFA11-5DFD-4943-B30E-F8FA7E015D30}"/>
    <cellStyle name="Total 12 2 8 5" xfId="19440" xr:uid="{CF22F193-8FB4-4B6D-AFC8-34FED2F40A67}"/>
    <cellStyle name="Total 12 2 9" xfId="4584" xr:uid="{6013C594-2EE3-43E5-8CED-192966DF13E9}"/>
    <cellStyle name="Total 12 2 9 2" xfId="10966" xr:uid="{63A54C26-365F-45BC-B763-D88119A04AD1}"/>
    <cellStyle name="Total 12 2 9 2 2" xfId="26074" xr:uid="{963CE3A3-306A-4109-B76B-E4BB960A553F}"/>
    <cellStyle name="Total 12 2 9 3" xfId="16436" xr:uid="{707552A1-452E-446E-B92D-E14C97828F76}"/>
    <cellStyle name="Total 12 2 9 3 2" xfId="31544" xr:uid="{6F29D5D9-B01A-42AF-A493-34F0D53D81C5}"/>
    <cellStyle name="Total 12 2 9 4" xfId="19692" xr:uid="{EE05924A-C8E6-4F99-809D-418D98504B8D}"/>
    <cellStyle name="Total 12 3" xfId="1976" xr:uid="{696E65B3-BCCA-471E-A0C8-81A615B13DB8}"/>
    <cellStyle name="Total 12 3 10" xfId="8474" xr:uid="{FEC7FA8D-2680-4149-89F2-03AB213FA494}"/>
    <cellStyle name="Total 12 3 10 2" xfId="23582" xr:uid="{DBDFACB9-BB5F-4B0C-82FB-D6BB9512E4AF}"/>
    <cellStyle name="Total 12 3 11" xfId="14452" xr:uid="{D3253E09-7227-4728-B0ED-D7055B180328}"/>
    <cellStyle name="Total 12 3 11 2" xfId="29560" xr:uid="{F85F964C-B9B3-49B8-8E56-496F51D30327}"/>
    <cellStyle name="Total 12 3 12" xfId="14293" xr:uid="{61670C83-280E-40A2-AE4B-C5C55D611B23}"/>
    <cellStyle name="Total 12 3 12 2" xfId="29401" xr:uid="{47A991B4-E61C-4FC5-836E-E3B49FECD75E}"/>
    <cellStyle name="Total 12 3 13" xfId="17201" xr:uid="{75E74EB5-5AB4-49C3-914B-91FB7508D6A8}"/>
    <cellStyle name="Total 12 3 2" xfId="2536" xr:uid="{07DFCC91-E9B9-4303-8B04-2126A209AB53}"/>
    <cellStyle name="Total 12 3 2 2" xfId="5173" xr:uid="{861C7EAD-1E0E-4BFD-B7DB-53AC393F1904}"/>
    <cellStyle name="Total 12 3 2 2 2" xfId="11537" xr:uid="{269BCC14-E0DD-4FAA-BAB8-FAD9B5A7C600}"/>
    <cellStyle name="Total 12 3 2 2 2 2" xfId="26645" xr:uid="{0380DC6C-0D83-465C-BB1C-29863AE82B3A}"/>
    <cellStyle name="Total 12 3 2 2 3" xfId="7512" xr:uid="{FBBCD412-70A7-4ED6-A991-2784379D184D}"/>
    <cellStyle name="Total 12 3 2 2 3 2" xfId="22620" xr:uid="{4A173E07-BB18-4CE9-A455-1B5FD2E27BAA}"/>
    <cellStyle name="Total 12 3 2 2 4" xfId="20281" xr:uid="{8D97702A-84F4-4F96-97F7-2ABE47C2D129}"/>
    <cellStyle name="Total 12 3 2 3" xfId="9003" xr:uid="{94D44A0B-14FE-4809-874C-E3A8BA2AFFAF}"/>
    <cellStyle name="Total 12 3 2 3 2" xfId="24111" xr:uid="{3A2F6E08-8DFD-428D-95F5-C3B3616801D8}"/>
    <cellStyle name="Total 12 3 3" xfId="2738" xr:uid="{DF0D3CD2-35EA-4FF6-9F8A-7EB867417347}"/>
    <cellStyle name="Total 12 3 3 2" xfId="5375" xr:uid="{BF180FCC-D6D1-46E5-A878-43CB2C5ADC84}"/>
    <cellStyle name="Total 12 3 3 2 2" xfId="11724" xr:uid="{256738CF-EE43-427A-B898-7DEDECDAA6F9}"/>
    <cellStyle name="Total 12 3 3 2 2 2" xfId="26832" xr:uid="{67069AE5-9C74-4205-BFE2-89DC9539EB7C}"/>
    <cellStyle name="Total 12 3 3 2 3" xfId="7923" xr:uid="{2B9495A1-9658-4DD2-8CC7-0E60ACA7BC9A}"/>
    <cellStyle name="Total 12 3 3 2 3 2" xfId="23031" xr:uid="{BE862F51-D284-4FD3-9105-DDD917C04C45}"/>
    <cellStyle name="Total 12 3 3 2 4" xfId="20483" xr:uid="{5D41A32C-97A4-4252-AA61-DD6F8B43AD6A}"/>
    <cellStyle name="Total 12 3 3 3" xfId="13858" xr:uid="{7EA4DFF4-26D9-484D-9F2F-6A90929C892C}"/>
    <cellStyle name="Total 12 3 3 3 2" xfId="28966" xr:uid="{84D9546F-7AF8-43D1-ACC5-DD1500C40305}"/>
    <cellStyle name="Total 12 3 3 4" xfId="17846" xr:uid="{D7C8A806-056A-4DBB-86F9-4DA0B6F7EB24}"/>
    <cellStyle name="Total 12 3 4" xfId="3041" xr:uid="{38A31842-F34A-4B9A-9011-322FB04FFC3A}"/>
    <cellStyle name="Total 12 3 4 2" xfId="5678" xr:uid="{1DDD3671-B3EA-4408-AC9F-85830B2763E9}"/>
    <cellStyle name="Total 12 3 4 2 2" xfId="11989" xr:uid="{E6D0912F-B0AB-4F4D-8CC5-9880CC5ACB1C}"/>
    <cellStyle name="Total 12 3 4 2 2 2" xfId="27097" xr:uid="{015CC18A-7022-4AAD-ADF6-5C445B5C3793}"/>
    <cellStyle name="Total 12 3 4 2 3" xfId="14223" xr:uid="{96B9511E-2418-44FE-B5CC-8601DA5BE26D}"/>
    <cellStyle name="Total 12 3 4 2 3 2" xfId="29331" xr:uid="{7A72D277-1154-4D7D-831E-1719C643DA49}"/>
    <cellStyle name="Total 12 3 4 2 4" xfId="20786" xr:uid="{A04FD18C-30AA-48D2-A22C-8D96363CD2A4}"/>
    <cellStyle name="Total 12 3 4 3" xfId="9423" xr:uid="{E79A9ACC-B2D7-4CBA-B810-22E0DFBD6DA6}"/>
    <cellStyle name="Total 12 3 4 3 2" xfId="24531" xr:uid="{F4EA63D0-4819-4059-909C-5AE93C9AA85F}"/>
    <cellStyle name="Total 12 3 4 4" xfId="13539" xr:uid="{5972910F-E524-4E82-BCD8-F2708009C650}"/>
    <cellStyle name="Total 12 3 4 4 2" xfId="28647" xr:uid="{EC5F0AEF-3963-421A-92E5-F8F69920D836}"/>
    <cellStyle name="Total 12 3 4 5" xfId="18149" xr:uid="{E1EE1673-AB13-4C0E-BF83-D0CC7AD58898}"/>
    <cellStyle name="Total 12 3 5" xfId="3367" xr:uid="{178CCAEC-55F7-48A9-B142-6920EABC0A25}"/>
    <cellStyle name="Total 12 3 5 2" xfId="6004" xr:uid="{C5200ED9-CB40-42F9-AEE7-BA6EEF99CDBE}"/>
    <cellStyle name="Total 12 3 5 2 2" xfId="12315" xr:uid="{550A4D44-472A-4766-937C-04C70D31AE24}"/>
    <cellStyle name="Total 12 3 5 2 2 2" xfId="27423" xr:uid="{D9D9FF37-0865-4B8D-8C8C-25446962E399}"/>
    <cellStyle name="Total 12 3 5 2 3" xfId="16153" xr:uid="{75EB6F54-97B1-4D45-B338-CB81BB53B5BB}"/>
    <cellStyle name="Total 12 3 5 2 3 2" xfId="31261" xr:uid="{B6B0F759-4525-40E7-B155-F3901790EAE1}"/>
    <cellStyle name="Total 12 3 5 2 4" xfId="21112" xr:uid="{0BE2E29B-27DD-4C01-B82D-9377075A8A3C}"/>
    <cellStyle name="Total 12 3 5 3" xfId="9749" xr:uid="{27690450-1C6A-457F-AFD9-AA3836BE5F2E}"/>
    <cellStyle name="Total 12 3 5 3 2" xfId="24857" xr:uid="{8237B32E-527D-411C-8857-8A8E689FD52D}"/>
    <cellStyle name="Total 12 3 5 4" xfId="13659" xr:uid="{4293A7AA-B7F8-49F6-A8D9-05D59B0ACADE}"/>
    <cellStyle name="Total 12 3 5 4 2" xfId="28767" xr:uid="{A9C749EE-8B02-4499-8197-766EFE71C45B}"/>
    <cellStyle name="Total 12 3 5 5" xfId="18475" xr:uid="{C1ECDF03-5291-4C31-BE70-A93DD804F2EF}"/>
    <cellStyle name="Total 12 3 6" xfId="3673" xr:uid="{99FA6F50-04A6-47E0-A209-AA4ED638DF12}"/>
    <cellStyle name="Total 12 3 6 2" xfId="6310" xr:uid="{FEEA47B2-B41B-4147-8852-4BFB99E59722}"/>
    <cellStyle name="Total 12 3 6 2 2" xfId="12621" xr:uid="{00C7CF60-BAD3-45D5-9A2C-BE6EFD891C7C}"/>
    <cellStyle name="Total 12 3 6 2 2 2" xfId="27729" xr:uid="{9465B67E-FEFD-4B71-9D66-06B513729A72}"/>
    <cellStyle name="Total 12 3 6 2 3" xfId="7812" xr:uid="{1C6C8622-C3B2-4222-A518-78E4360B8FA0}"/>
    <cellStyle name="Total 12 3 6 2 3 2" xfId="22920" xr:uid="{9F79D68C-32B6-43A6-BD4C-93975657CE80}"/>
    <cellStyle name="Total 12 3 6 2 4" xfId="21418" xr:uid="{E8CE5CA6-92C7-46A1-8B69-3AA5F355005D}"/>
    <cellStyle name="Total 12 3 6 3" xfId="10055" xr:uid="{455D53AB-C6D1-4ACE-A2A0-553574CD6DF9}"/>
    <cellStyle name="Total 12 3 6 3 2" xfId="25163" xr:uid="{EAD0D222-D41F-444F-A9F8-0BA79826DB0B}"/>
    <cellStyle name="Total 12 3 6 4" xfId="15327" xr:uid="{AA052B8E-AB7F-4B47-8FB8-C2679D93FFEE}"/>
    <cellStyle name="Total 12 3 6 4 2" xfId="30435" xr:uid="{4961AD1E-1D07-4B95-AD4A-148A5D5314B6}"/>
    <cellStyle name="Total 12 3 6 5" xfId="18781" xr:uid="{65C909B7-06EF-4623-AF7B-189D7DCADCDC}"/>
    <cellStyle name="Total 12 3 7" xfId="4048" xr:uid="{B068E6AB-A993-47A7-AA3A-E7C670890B52}"/>
    <cellStyle name="Total 12 3 7 2" xfId="6685" xr:uid="{414194A8-3591-4526-9F39-3FC39BA599EF}"/>
    <cellStyle name="Total 12 3 7 2 2" xfId="12996" xr:uid="{718AA57D-DB05-48F0-989D-103B75237673}"/>
    <cellStyle name="Total 12 3 7 2 2 2" xfId="28104" xr:uid="{FB2E3CEE-B763-4AA6-8846-CD6093103265}"/>
    <cellStyle name="Total 12 3 7 2 3" xfId="16672" xr:uid="{1B0FA70D-2B94-4217-A6FF-ADF0D1E42B23}"/>
    <cellStyle name="Total 12 3 7 2 3 2" xfId="31780" xr:uid="{64B0FF84-62C5-4C45-AA1A-8823E4AEA081}"/>
    <cellStyle name="Total 12 3 7 2 4" xfId="21793" xr:uid="{ED070B94-B96F-4EA8-A853-9DB55DDE97D4}"/>
    <cellStyle name="Total 12 3 7 3" xfId="10430" xr:uid="{B51E9CA9-5179-4B1D-A0E3-2F82143F21D4}"/>
    <cellStyle name="Total 12 3 7 3 2" xfId="25538" xr:uid="{5751004E-BCC2-4AFD-B1A0-A3D5940DB4DF}"/>
    <cellStyle name="Total 12 3 7 4" xfId="13784" xr:uid="{E8B965DB-4062-4846-87C9-7071F4E0423B}"/>
    <cellStyle name="Total 12 3 7 4 2" xfId="28892" xr:uid="{6E599FA9-FA5F-4468-A10C-03D7FB017B4E}"/>
    <cellStyle name="Total 12 3 7 5" xfId="19156" xr:uid="{30EACE20-1AF0-4589-AFD2-4EBBF8CE73D1}"/>
    <cellStyle name="Total 12 3 8" xfId="4347" xr:uid="{3BA18272-78E9-4CE1-875A-18839DD66A7D}"/>
    <cellStyle name="Total 12 3 8 2" xfId="6984" xr:uid="{49A7EEEA-0C97-41C0-908B-D6B1F5DC4933}"/>
    <cellStyle name="Total 12 3 8 2 2" xfId="13295" xr:uid="{95B4D157-25EB-4266-96DE-D28DADDD5FEB}"/>
    <cellStyle name="Total 12 3 8 2 2 2" xfId="28403" xr:uid="{3E251DED-47D8-49F9-A74B-592148F22177}"/>
    <cellStyle name="Total 12 3 8 2 3" xfId="16959" xr:uid="{8DD7DDFB-6C89-461E-BAFE-1C3C9210E6F2}"/>
    <cellStyle name="Total 12 3 8 2 3 2" xfId="32067" xr:uid="{41333EA0-AF31-4D93-BBCD-9439AF2638FB}"/>
    <cellStyle name="Total 12 3 8 2 4" xfId="22092" xr:uid="{14AD2840-FF80-4EC1-9589-4C91BB3D9730}"/>
    <cellStyle name="Total 12 3 8 3" xfId="10729" xr:uid="{6CD6EF19-0D09-4042-B122-53ADEB23B9EC}"/>
    <cellStyle name="Total 12 3 8 3 2" xfId="25837" xr:uid="{51355586-8116-4007-ADF3-5D597F579DD7}"/>
    <cellStyle name="Total 12 3 8 4" xfId="15836" xr:uid="{DE71076D-ACAC-483D-B54C-47DF087296D7}"/>
    <cellStyle name="Total 12 3 8 4 2" xfId="30944" xr:uid="{8B4710F1-ECD0-460D-8FF5-F3FDEAA765D6}"/>
    <cellStyle name="Total 12 3 8 5" xfId="19455" xr:uid="{CDAA503D-1645-45EC-B224-8DDFF7F4C304}"/>
    <cellStyle name="Total 12 3 9" xfId="4613" xr:uid="{1F2FF17D-B828-4512-9609-6D311AE767B7}"/>
    <cellStyle name="Total 12 3 9 2" xfId="10995" xr:uid="{4E02CE23-8DFD-4D71-9DAB-BE2BFCA2625F}"/>
    <cellStyle name="Total 12 3 9 2 2" xfId="26103" xr:uid="{BD9EA848-568C-4DD3-A9C8-D4750E3FA989}"/>
    <cellStyle name="Total 12 3 9 3" xfId="16208" xr:uid="{B404CEB5-EB0B-4DA1-A4B1-BF10A5CA48E6}"/>
    <cellStyle name="Total 12 3 9 3 2" xfId="31316" xr:uid="{73975839-DA05-471D-A24D-8C27F36E8095}"/>
    <cellStyle name="Total 12 3 9 4" xfId="19721" xr:uid="{114F38D8-FE44-47EB-8CC2-2981161CFD3F}"/>
    <cellStyle name="Total 12 4" xfId="2138" xr:uid="{28D9365C-9DA3-4F71-BF2F-4ABC3BE2B994}"/>
    <cellStyle name="Total 12 4 10" xfId="7974" xr:uid="{4C224B55-AD92-4F67-AC83-BE545075587B}"/>
    <cellStyle name="Total 12 4 10 2" xfId="23082" xr:uid="{6F298CFC-E10F-4BB9-A885-36D96A85BC98}"/>
    <cellStyle name="Total 12 4 11" xfId="15030" xr:uid="{8BEB1204-FA70-40AB-AF5D-9CF489BA0807}"/>
    <cellStyle name="Total 12 4 11 2" xfId="30138" xr:uid="{77DADFE9-A70C-4D80-9F42-19A1EB93A8FB}"/>
    <cellStyle name="Total 12 4 12" xfId="17363" xr:uid="{FF33CF79-47D0-4728-B836-827A49B66C16}"/>
    <cellStyle name="Total 12 4 2" xfId="2628" xr:uid="{C40347F5-26E0-4F92-B44A-2888033B6F58}"/>
    <cellStyle name="Total 12 4 2 2" xfId="5265" xr:uid="{AAB2556B-B990-4CE3-8AD9-B8C4F10C50B2}"/>
    <cellStyle name="Total 12 4 2 2 2" xfId="11629" xr:uid="{760F895A-4BD5-42DB-AC2D-390E98F659DD}"/>
    <cellStyle name="Total 12 4 2 2 2 2" xfId="26737" xr:uid="{6CFA321F-91EA-446E-A145-3CADEBAE865A}"/>
    <cellStyle name="Total 12 4 2 2 3" xfId="15579" xr:uid="{61CAC1B0-F98E-4A7E-98BC-8AED6A4EED37}"/>
    <cellStyle name="Total 12 4 2 2 3 2" xfId="30687" xr:uid="{171CEFF5-036E-4116-8393-8543E651AFA4}"/>
    <cellStyle name="Total 12 4 2 2 4" xfId="20373" xr:uid="{A5CBBB35-F46C-4288-95C5-E9C613BCEEDB}"/>
    <cellStyle name="Total 12 4 2 3" xfId="9095" xr:uid="{72EC9B51-5399-4B2F-ABFE-A38E8B2B58AD}"/>
    <cellStyle name="Total 12 4 2 3 2" xfId="24203" xr:uid="{B9BDF00B-DDF5-4376-A15A-A03A63745AEF}"/>
    <cellStyle name="Total 12 4 2 4" xfId="14783" xr:uid="{BBC7F247-C95A-4997-9CBF-02BBDEA4816B}"/>
    <cellStyle name="Total 12 4 2 4 2" xfId="29891" xr:uid="{4749AAE7-7EB4-4057-A082-1A668B4CA6D8}"/>
    <cellStyle name="Total 12 4 2 5" xfId="9274" xr:uid="{113E8D09-5CDC-4952-BD53-53F0C345D5D8}"/>
    <cellStyle name="Total 12 4 2 5 2" xfId="24382" xr:uid="{9918E3B4-CB3E-489D-969E-C29553E8C477}"/>
    <cellStyle name="Total 12 4 2 6" xfId="17736" xr:uid="{C17DB393-2E87-491B-9A10-A16FEA12D16D}"/>
    <cellStyle name="Total 12 4 3" xfId="2893" xr:uid="{3124CD66-0360-4429-9C62-05024C67D1CE}"/>
    <cellStyle name="Total 12 4 3 2" xfId="5530" xr:uid="{5EC9D2F4-4AAF-47EE-A09C-994DC5F11A1C}"/>
    <cellStyle name="Total 12 4 3 2 2" xfId="11841" xr:uid="{582EE88C-5DF5-4AC2-AE21-2595F3BDAB12}"/>
    <cellStyle name="Total 12 4 3 2 2 2" xfId="26949" xr:uid="{12224BC1-D4F0-4ACA-8D95-8E2A98A51B2D}"/>
    <cellStyle name="Total 12 4 3 2 3" xfId="13386" xr:uid="{68E2EBE2-3824-466C-A9C7-5D6A6F296C9A}"/>
    <cellStyle name="Total 12 4 3 2 3 2" xfId="28494" xr:uid="{936B58E7-E25A-4822-94AD-4289B87AD5C1}"/>
    <cellStyle name="Total 12 4 3 2 4" xfId="20638" xr:uid="{E60893BD-AC2E-474A-AD8F-4627E9A001CC}"/>
    <cellStyle name="Total 12 4 3 3" xfId="7609" xr:uid="{59001B2A-A612-47F6-90D3-26EA3C2FA4DB}"/>
    <cellStyle name="Total 12 4 3 3 2" xfId="22717" xr:uid="{CEB9CC43-F774-491A-9220-2514B5F6921F}"/>
    <cellStyle name="Total 12 4 3 4" xfId="18001" xr:uid="{43CA0FC8-6C5E-46DF-9782-DBC5008B929B}"/>
    <cellStyle name="Total 12 4 4" xfId="3196" xr:uid="{4B80DBD7-8042-4BB3-8D15-9A7AED2E7F17}"/>
    <cellStyle name="Total 12 4 4 2" xfId="5833" xr:uid="{2377A89E-D79C-4A55-8C41-75BC1914B440}"/>
    <cellStyle name="Total 12 4 4 2 2" xfId="12144" xr:uid="{AA197882-51DF-46F2-84FD-1DA06A2C1099}"/>
    <cellStyle name="Total 12 4 4 2 2 2" xfId="27252" xr:uid="{D41D7890-8D06-4DA1-B275-B952EF677A35}"/>
    <cellStyle name="Total 12 4 4 2 3" xfId="9300" xr:uid="{A644D17B-14F8-4F3E-8FBC-DABB4FEB0020}"/>
    <cellStyle name="Total 12 4 4 2 3 2" xfId="24408" xr:uid="{E256FCC2-C2D8-49B5-8AC5-7B074AFBEFA3}"/>
    <cellStyle name="Total 12 4 4 2 4" xfId="20941" xr:uid="{7C023EF6-1039-4CF1-A291-723816EAE79E}"/>
    <cellStyle name="Total 12 4 4 3" xfId="9578" xr:uid="{8B94FECD-34E6-4966-BAB2-2AEAD74B5268}"/>
    <cellStyle name="Total 12 4 4 3 2" xfId="24686" xr:uid="{AD087339-1E30-4D68-80D2-7280988FAF81}"/>
    <cellStyle name="Total 12 4 4 4" xfId="16366" xr:uid="{43ACDE22-8DF1-435F-B55A-DEE829D954BE}"/>
    <cellStyle name="Total 12 4 4 4 2" xfId="31474" xr:uid="{E1982037-B2BB-42A6-BC75-D0BB1BE0B2E6}"/>
    <cellStyle name="Total 12 4 4 5" xfId="18304" xr:uid="{C5CA9686-9B17-4CC6-AD9F-BB420105FFF8}"/>
    <cellStyle name="Total 12 4 5" xfId="3522" xr:uid="{9A787785-8E79-4498-B1E1-09E85BE1D6F3}"/>
    <cellStyle name="Total 12 4 5 2" xfId="6159" xr:uid="{11C85827-DE02-4A56-9447-DB9A77706F0E}"/>
    <cellStyle name="Total 12 4 5 2 2" xfId="12470" xr:uid="{109D111E-43AC-4988-8C3D-0F75908FE2D3}"/>
    <cellStyle name="Total 12 4 5 2 2 2" xfId="27578" xr:uid="{C35E96D8-3F65-4657-B4F2-C962C5C5394A}"/>
    <cellStyle name="Total 12 4 5 2 3" xfId="7077" xr:uid="{E814CD7B-A996-4045-9116-42F3950F56D3}"/>
    <cellStyle name="Total 12 4 5 2 3 2" xfId="22185" xr:uid="{E7707BF2-688D-4B55-AD5B-CB3FDFE6F777}"/>
    <cellStyle name="Total 12 4 5 2 4" xfId="21267" xr:uid="{5A8B0B8D-EC61-4C54-A8CC-4A99C8765603}"/>
    <cellStyle name="Total 12 4 5 3" xfId="9904" xr:uid="{87133489-9583-4AF6-8EED-7DC3E82D8496}"/>
    <cellStyle name="Total 12 4 5 3 2" xfId="25012" xr:uid="{4F046ACE-328E-4F3D-912C-88AA523CB497}"/>
    <cellStyle name="Total 12 4 5 4" xfId="15290" xr:uid="{A3D1CAC2-0B06-4F30-BE49-724C900C9590}"/>
    <cellStyle name="Total 12 4 5 4 2" xfId="30398" xr:uid="{7595F5F7-53AB-4AAD-BD53-D1242A492618}"/>
    <cellStyle name="Total 12 4 5 5" xfId="18630" xr:uid="{37D7F496-63CA-4062-A9CD-597F28704847}"/>
    <cellStyle name="Total 12 4 6" xfId="3828" xr:uid="{95DDB2ED-D4EA-4AA3-8597-F46DBB9089FD}"/>
    <cellStyle name="Total 12 4 6 2" xfId="6465" xr:uid="{55897757-FCF2-4E06-B626-279326F83E6E}"/>
    <cellStyle name="Total 12 4 6 2 2" xfId="12776" xr:uid="{F2E1D796-85A2-43C2-BB9F-2C89B3737F31}"/>
    <cellStyle name="Total 12 4 6 2 2 2" xfId="27884" xr:uid="{87CF3B26-7B69-40EB-AEBB-E4EFC09E84EF}"/>
    <cellStyle name="Total 12 4 6 2 3" xfId="7453" xr:uid="{7667AE27-F5E9-4F3F-828E-2CCC9BA46AA8}"/>
    <cellStyle name="Total 12 4 6 2 3 2" xfId="22561" xr:uid="{D8C69DA3-5235-4C6C-B759-9B9B36741BE9}"/>
    <cellStyle name="Total 12 4 6 2 4" xfId="21573" xr:uid="{CAE1D597-FE8F-4727-B59D-6A55A06816AE}"/>
    <cellStyle name="Total 12 4 6 3" xfId="10210" xr:uid="{243AA29C-C1AE-4175-8674-82F9E22657E7}"/>
    <cellStyle name="Total 12 4 6 3 2" xfId="25318" xr:uid="{40712439-2EB5-4D1D-93CE-57FF77B799B7}"/>
    <cellStyle name="Total 12 4 6 4" xfId="13848" xr:uid="{B88DAA2C-ECFE-47A4-B43A-C646046610C2}"/>
    <cellStyle name="Total 12 4 6 4 2" xfId="28956" xr:uid="{1DB83C44-B16F-4404-9424-333302536063}"/>
    <cellStyle name="Total 12 4 6 5" xfId="18936" xr:uid="{C7A7F93E-DA7E-4A31-98A1-ECDAD9AD5D66}"/>
    <cellStyle name="Total 12 4 7" xfId="4210" xr:uid="{AB86C8B6-C95F-40D0-9789-0204C67AE941}"/>
    <cellStyle name="Total 12 4 7 2" xfId="6847" xr:uid="{6564EC13-4833-4EA0-8756-16C2021D3317}"/>
    <cellStyle name="Total 12 4 7 2 2" xfId="13158" xr:uid="{5B1BDC9B-553C-4045-8784-24B6EFB00287}"/>
    <cellStyle name="Total 12 4 7 2 2 2" xfId="28266" xr:uid="{A2744A76-B03A-45FD-BD35-B6CC12F96996}"/>
    <cellStyle name="Total 12 4 7 2 3" xfId="16827" xr:uid="{13BE4992-7903-40B5-A6ED-55C559EF27C9}"/>
    <cellStyle name="Total 12 4 7 2 3 2" xfId="31935" xr:uid="{F6AA34B1-1E3D-4EE8-8C9E-FF934F0F7672}"/>
    <cellStyle name="Total 12 4 7 2 4" xfId="21955" xr:uid="{684D1E5B-6B4F-4EFA-B9F9-782B7F100243}"/>
    <cellStyle name="Total 12 4 7 3" xfId="10592" xr:uid="{2B5BFD9B-8D7A-421F-933B-7D604F6FD88B}"/>
    <cellStyle name="Total 12 4 7 3 2" xfId="25700" xr:uid="{60612F4F-3BBB-4011-A1C9-BF460515FE09}"/>
    <cellStyle name="Total 12 4 7 4" xfId="8692" xr:uid="{21D02929-7341-4D15-91F8-9EF844622ECF}"/>
    <cellStyle name="Total 12 4 7 4 2" xfId="23800" xr:uid="{284E7A50-2BA7-4A59-88F2-D1665024FF69}"/>
    <cellStyle name="Total 12 4 7 5" xfId="19318" xr:uid="{629544C9-1655-4EA5-89E3-A29FD91C1E16}"/>
    <cellStyle name="Total 12 4 8" xfId="4775" xr:uid="{118A810B-4797-48C9-A32E-4092D2C1E81B}"/>
    <cellStyle name="Total 12 4 8 2" xfId="11157" xr:uid="{3D3B64CC-2201-44FC-B2D8-980B433B3C4E}"/>
    <cellStyle name="Total 12 4 8 2 2" xfId="26265" xr:uid="{F5E26398-848E-4947-A761-D8D38701B456}"/>
    <cellStyle name="Total 12 4 8 3" xfId="15162" xr:uid="{D262CADE-6A1A-41C2-8EA8-B5F5B4203492}"/>
    <cellStyle name="Total 12 4 8 3 2" xfId="30270" xr:uid="{E15282FC-BF24-452C-8B9A-22F8A56E1AA1}"/>
    <cellStyle name="Total 12 4 8 4" xfId="19883" xr:uid="{4A56E4D0-F395-4412-B7DA-54C76145C3D7}"/>
    <cellStyle name="Total 12 4 9" xfId="8636" xr:uid="{4C2682F7-8A7C-4CFA-882B-EB127689BB78}"/>
    <cellStyle name="Total 12 4 9 2" xfId="23744" xr:uid="{9E704E99-766E-400C-8F21-95B707362E18}"/>
    <cellStyle name="Total 12 5" xfId="2153" xr:uid="{7BCB7721-7C35-4A7B-80BC-0E0C2ADC78E2}"/>
    <cellStyle name="Total 12 5 10" xfId="8698" xr:uid="{AA39C39F-ADDB-42FD-8440-FC073AF0D085}"/>
    <cellStyle name="Total 12 5 10 2" xfId="23806" xr:uid="{8E7FE24D-F2C9-43B6-9498-5CED9EF1C0DC}"/>
    <cellStyle name="Total 12 5 11" xfId="17378" xr:uid="{75F2D1F8-1C23-4CB8-B2E2-A87EF9C3081F}"/>
    <cellStyle name="Total 12 5 2" xfId="2908" xr:uid="{38127E68-86D1-431C-A9FA-4BB01FE79E82}"/>
    <cellStyle name="Total 12 5 2 2" xfId="5545" xr:uid="{BAAA7703-DAAB-448F-96FF-98652B9A426E}"/>
    <cellStyle name="Total 12 5 2 2 2" xfId="11856" xr:uid="{074D5215-D569-4ED2-AB49-D24D99BD262A}"/>
    <cellStyle name="Total 12 5 2 2 2 2" xfId="26964" xr:uid="{B7AD618A-1E88-46AD-9FD2-DB042E301F99}"/>
    <cellStyle name="Total 12 5 2 2 3" xfId="16461" xr:uid="{870D00E8-48DE-412D-958C-F77973ECBF78}"/>
    <cellStyle name="Total 12 5 2 2 3 2" xfId="31569" xr:uid="{2A7E5A11-7BD4-4077-84DB-4EA8DCD743EF}"/>
    <cellStyle name="Total 12 5 2 2 4" xfId="20653" xr:uid="{2E58264F-30F8-4F83-B764-CA5F42D9F556}"/>
    <cellStyle name="Total 12 5 2 3" xfId="15790" xr:uid="{2A119FB3-FD60-419C-8004-B7086393E531}"/>
    <cellStyle name="Total 12 5 2 3 2" xfId="30898" xr:uid="{5EFE8803-83C3-49B5-85CF-F286117E42C7}"/>
    <cellStyle name="Total 12 5 2 4" xfId="18016" xr:uid="{94063916-72AD-407E-A3D0-07F3914276F4}"/>
    <cellStyle name="Total 12 5 3" xfId="3211" xr:uid="{8EBC8768-0C2B-4266-941E-4C4EC5FA0EFE}"/>
    <cellStyle name="Total 12 5 3 2" xfId="5848" xr:uid="{70938C20-5FE9-46FD-98C7-08197B27F6E6}"/>
    <cellStyle name="Total 12 5 3 2 2" xfId="12159" xr:uid="{8ECE0354-D129-4115-9FD7-12BDB8EAB5C0}"/>
    <cellStyle name="Total 12 5 3 2 2 2" xfId="27267" xr:uid="{0A59BAEB-0F40-4551-9B07-3C0CF69C7A28}"/>
    <cellStyle name="Total 12 5 3 2 3" xfId="8012" xr:uid="{35203C93-F098-4100-AF7A-1DED8E759F01}"/>
    <cellStyle name="Total 12 5 3 2 3 2" xfId="23120" xr:uid="{F238197B-442F-4DC7-BFBE-10343E278C6B}"/>
    <cellStyle name="Total 12 5 3 2 4" xfId="20956" xr:uid="{D123E413-415B-4DDC-A217-CC150E396A4D}"/>
    <cellStyle name="Total 12 5 3 3" xfId="9593" xr:uid="{764A2606-C14D-4CC8-9775-626B49C7DA74}"/>
    <cellStyle name="Total 12 5 3 3 2" xfId="24701" xr:uid="{7BF00840-CBDD-457A-A3DC-1F2BB090DD7C}"/>
    <cellStyle name="Total 12 5 3 4" xfId="15286" xr:uid="{4935E081-5349-4DBE-AE8E-4E1B2709CD1C}"/>
    <cellStyle name="Total 12 5 3 4 2" xfId="30394" xr:uid="{68C398B6-2188-4091-B0CF-878B3EA52BC7}"/>
    <cellStyle name="Total 12 5 3 5" xfId="18319" xr:uid="{C1CC4353-C647-4916-B2C4-E40263512A11}"/>
    <cellStyle name="Total 12 5 4" xfId="3537" xr:uid="{6E199F7F-D90A-4E01-87F7-11150E4CD6F6}"/>
    <cellStyle name="Total 12 5 4 2" xfId="6174" xr:uid="{A377C8B4-C7E5-430D-88A5-011C31C5284F}"/>
    <cellStyle name="Total 12 5 4 2 2" xfId="12485" xr:uid="{77F13E21-368C-477C-A685-8D62D341587F}"/>
    <cellStyle name="Total 12 5 4 2 2 2" xfId="27593" xr:uid="{444CCC3A-3F02-4565-B52A-BD8E92BA8A85}"/>
    <cellStyle name="Total 12 5 4 2 3" xfId="14231" xr:uid="{66DD0ABE-BC37-4BBF-9CB9-73C6B2356368}"/>
    <cellStyle name="Total 12 5 4 2 3 2" xfId="29339" xr:uid="{86777981-6D93-4438-AC72-6003185D440E}"/>
    <cellStyle name="Total 12 5 4 2 4" xfId="21282" xr:uid="{D758779C-3F13-4375-967E-5902447EFA54}"/>
    <cellStyle name="Total 12 5 4 3" xfId="9919" xr:uid="{FF789006-D95D-46E2-BBAD-FC1FE0339B36}"/>
    <cellStyle name="Total 12 5 4 3 2" xfId="25027" xr:uid="{5E1237C8-4CA0-43CA-B490-C29708672CFA}"/>
    <cellStyle name="Total 12 5 4 4" xfId="7390" xr:uid="{A6A78E90-361D-4EF7-97C6-B4F9677845C2}"/>
    <cellStyle name="Total 12 5 4 4 2" xfId="22498" xr:uid="{7BAB1DB0-A20F-4D1A-A0F0-AED640125093}"/>
    <cellStyle name="Total 12 5 4 5" xfId="18645" xr:uid="{FC0768BA-5BDB-4285-9DFF-5E2918D2917D}"/>
    <cellStyle name="Total 12 5 5" xfId="3843" xr:uid="{7379D2A3-9529-4E37-8990-ADC5BE1D654E}"/>
    <cellStyle name="Total 12 5 5 2" xfId="6480" xr:uid="{C374A9C2-5C42-4D5C-A58D-26630CFF8F59}"/>
    <cellStyle name="Total 12 5 5 2 2" xfId="12791" xr:uid="{42C3677E-A9C4-4392-86C9-F193D516B613}"/>
    <cellStyle name="Total 12 5 5 2 2 2" xfId="27899" xr:uid="{6F80393E-8DE4-4D17-AB0A-BDCE01D00707}"/>
    <cellStyle name="Total 12 5 5 2 3" xfId="14477" xr:uid="{6707B24F-5F83-4772-984A-7B240FC3A7A1}"/>
    <cellStyle name="Total 12 5 5 2 3 2" xfId="29585" xr:uid="{17CB225E-9A71-42BB-83D2-F2E9A7E2FB48}"/>
    <cellStyle name="Total 12 5 5 2 4" xfId="21588" xr:uid="{9B43C930-0EF2-45A9-9846-A27D3030BFB8}"/>
    <cellStyle name="Total 12 5 5 3" xfId="10225" xr:uid="{ABC81964-1149-4686-9856-EE6FB34CA89F}"/>
    <cellStyle name="Total 12 5 5 3 2" xfId="25333" xr:uid="{2F6CB0B3-3CF6-492A-A100-9AE60DF50DF4}"/>
    <cellStyle name="Total 12 5 5 4" xfId="8101" xr:uid="{5F6492D2-DF25-43BE-B6EB-BE97BFAB5D21}"/>
    <cellStyle name="Total 12 5 5 4 2" xfId="23209" xr:uid="{0FF49BDA-569F-47ED-AA39-6D75FB83F58A}"/>
    <cellStyle name="Total 12 5 5 5" xfId="18951" xr:uid="{82F39375-5289-4224-8463-C5982797B1D2}"/>
    <cellStyle name="Total 12 5 6" xfId="4225" xr:uid="{781D6DCA-7240-4AB0-B5C1-6D835B79A4A5}"/>
    <cellStyle name="Total 12 5 6 2" xfId="6862" xr:uid="{E757D382-E3A3-4637-909F-45207049F44E}"/>
    <cellStyle name="Total 12 5 6 2 2" xfId="13173" xr:uid="{B728325A-86D1-418E-A69A-DED040027859}"/>
    <cellStyle name="Total 12 5 6 2 2 2" xfId="28281" xr:uid="{BAE8F377-B3B8-48B2-9FD2-ED5C3939168F}"/>
    <cellStyle name="Total 12 5 6 2 3" xfId="16842" xr:uid="{CC186779-025A-434B-B439-4A1A4AA5729B}"/>
    <cellStyle name="Total 12 5 6 2 3 2" xfId="31950" xr:uid="{9A2CF7F4-1F7F-4891-ADE6-51E33F41387F}"/>
    <cellStyle name="Total 12 5 6 2 4" xfId="21970" xr:uid="{20963985-6E45-4074-9FED-48FEA23B53E4}"/>
    <cellStyle name="Total 12 5 6 3" xfId="10607" xr:uid="{2B51D9AE-66B1-44A3-B835-994D8493F8DA}"/>
    <cellStyle name="Total 12 5 6 3 2" xfId="25715" xr:uid="{F3F86C8B-E08C-4138-B824-65CAA37D588D}"/>
    <cellStyle name="Total 12 5 6 4" xfId="8103" xr:uid="{D36FF36A-5BD0-4C69-AD12-EA03F5684CA7}"/>
    <cellStyle name="Total 12 5 6 4 2" xfId="23211" xr:uid="{6F5C2299-F602-41C5-ADD2-9FDA378CFB21}"/>
    <cellStyle name="Total 12 5 6 5" xfId="19333" xr:uid="{2A4C7896-FF07-470A-9554-D615E0864FDC}"/>
    <cellStyle name="Total 12 5 7" xfId="4790" xr:uid="{37D22928-3815-4401-B690-2E2CCF2CAB4F}"/>
    <cellStyle name="Total 12 5 7 2" xfId="11172" xr:uid="{942EA156-1F0B-46C9-B84D-C1F6117AEB8F}"/>
    <cellStyle name="Total 12 5 7 2 2" xfId="26280" xr:uid="{45F8AEFB-ACA8-40A6-BC6B-5F2FEF820667}"/>
    <cellStyle name="Total 12 5 7 3" xfId="7055" xr:uid="{E8B34F05-A08B-4C86-A39E-A23702B25D92}"/>
    <cellStyle name="Total 12 5 7 3 2" xfId="22163" xr:uid="{22EA5776-0B5B-4B10-A62B-D66380982A2B}"/>
    <cellStyle name="Total 12 5 7 4" xfId="19898" xr:uid="{A2EFADDC-6F84-4A0C-A378-AA2A6C169B58}"/>
    <cellStyle name="Total 12 5 8" xfId="8651" xr:uid="{63C9CF81-37B1-4C89-A234-3090EA25EA53}"/>
    <cellStyle name="Total 12 5 8 2" xfId="23759" xr:uid="{CB57CFCD-53BE-4A52-ADAE-9833E81F3F31}"/>
    <cellStyle name="Total 12 5 9" xfId="14064" xr:uid="{48770D32-98C1-42F2-8AED-A7206FD0BCE5}"/>
    <cellStyle name="Total 12 5 9 2" xfId="29172" xr:uid="{1A22260C-1674-42BB-A379-0301CAD45CE7}"/>
    <cellStyle name="Total 13" xfId="1777" xr:uid="{00000000-0005-0000-0000-0000F1060000}"/>
    <cellStyle name="Total 13 2" xfId="1948" xr:uid="{B700D807-9756-41CB-AFDE-5E7E2C0357EF}"/>
    <cellStyle name="Total 13 2 10" xfId="8449" xr:uid="{212E4F89-338D-442C-AAC9-9FC235DBB2DB}"/>
    <cellStyle name="Total 13 2 10 2" xfId="23557" xr:uid="{5657906C-8CED-48A8-8669-85D9ECA441BF}"/>
    <cellStyle name="Total 13 2 11" xfId="16333" xr:uid="{87A366A3-2662-4450-AE8B-6129F23DE621}"/>
    <cellStyle name="Total 13 2 11 2" xfId="31441" xr:uid="{A97A54A0-0752-4CC7-852F-91FA59E08428}"/>
    <cellStyle name="Total 13 2 12" xfId="14303" xr:uid="{B2950D46-5502-4101-AEFE-370C7BC0B2C7}"/>
    <cellStyle name="Total 13 2 12 2" xfId="29411" xr:uid="{69AE4EB7-94C3-495A-B95A-5EA999FA0EDA}"/>
    <cellStyle name="Total 13 2 13" xfId="17173" xr:uid="{1CCF376D-420F-4F63-9F66-7503517504DF}"/>
    <cellStyle name="Total 13 2 2" xfId="2508" xr:uid="{0E6D3E86-041E-4CE2-A577-07C990C59DDF}"/>
    <cellStyle name="Total 13 2 2 2" xfId="5145" xr:uid="{25D4F73D-0192-41F6-8D2C-A6FFAE0C40C8}"/>
    <cellStyle name="Total 13 2 2 2 2" xfId="11509" xr:uid="{8195D31E-ADE2-42BB-8D1A-3FA9504E7C14}"/>
    <cellStyle name="Total 13 2 2 2 2 2" xfId="26617" xr:uid="{A0914CF0-9F2C-4F0B-8E6E-4CD400F3C1B3}"/>
    <cellStyle name="Total 13 2 2 2 3" xfId="8189" xr:uid="{1514A9B2-B582-4C02-8C22-820F10B4EFD7}"/>
    <cellStyle name="Total 13 2 2 2 3 2" xfId="23297" xr:uid="{2B13BC4A-55B4-454C-95BC-002FF83FE3F7}"/>
    <cellStyle name="Total 13 2 2 2 4" xfId="20253" xr:uid="{2F9B4711-4F72-43DD-B701-4A3C68E7F0AF}"/>
    <cellStyle name="Total 13 2 2 3" xfId="8975" xr:uid="{07403510-F83B-4D5E-9A8E-843177BD97DD}"/>
    <cellStyle name="Total 13 2 2 3 2" xfId="24083" xr:uid="{86F41358-150A-422D-8F53-00924636C3FE}"/>
    <cellStyle name="Total 13 2 3" xfId="2724" xr:uid="{40FA15E8-7911-49EE-B1A8-AA87EDC33A5A}"/>
    <cellStyle name="Total 13 2 3 2" xfId="5361" xr:uid="{6D986799-25F4-467C-9263-B567EF1E3AEB}"/>
    <cellStyle name="Total 13 2 3 2 2" xfId="11710" xr:uid="{EF85A29D-315B-4845-A314-BC9DDC6452E0}"/>
    <cellStyle name="Total 13 2 3 2 2 2" xfId="26818" xr:uid="{6B9CA700-C5CA-4F07-BE29-1E37F800D115}"/>
    <cellStyle name="Total 13 2 3 2 3" xfId="9209" xr:uid="{0900D887-A6E5-4169-830C-6525BB155151}"/>
    <cellStyle name="Total 13 2 3 2 3 2" xfId="24317" xr:uid="{F8CD1F4C-147C-4D31-9E43-BF38852E5840}"/>
    <cellStyle name="Total 13 2 3 2 4" xfId="20469" xr:uid="{4AAE53B4-9EE1-4C45-9E87-0356F324796E}"/>
    <cellStyle name="Total 13 2 3 3" xfId="14281" xr:uid="{B99C2DC9-D6AA-4875-A5EA-88A18DAA1E52}"/>
    <cellStyle name="Total 13 2 3 3 2" xfId="29389" xr:uid="{A719E396-A87C-40DD-8B2E-0A6DB7EE3441}"/>
    <cellStyle name="Total 13 2 3 4" xfId="17832" xr:uid="{BA7AC751-3A60-41DD-9582-A500278ACC1B}"/>
    <cellStyle name="Total 13 2 4" xfId="3027" xr:uid="{243183A8-7A9E-4BFB-AA06-7ED08C9D1CE5}"/>
    <cellStyle name="Total 13 2 4 2" xfId="5664" xr:uid="{FB4DC829-1E65-4BD3-B99F-EF456F66D547}"/>
    <cellStyle name="Total 13 2 4 2 2" xfId="11975" xr:uid="{B78ECE39-B1A1-4C2B-9475-16AAC9FF4D5D}"/>
    <cellStyle name="Total 13 2 4 2 2 2" xfId="27083" xr:uid="{D048F3C3-9C50-4995-8976-0789D49EDBBA}"/>
    <cellStyle name="Total 13 2 4 2 3" xfId="14925" xr:uid="{3BEBECD5-541A-4522-B55E-41E6CEE8A88D}"/>
    <cellStyle name="Total 13 2 4 2 3 2" xfId="30033" xr:uid="{AA4B5FD7-13FB-4456-A1E9-20B8CC20DA66}"/>
    <cellStyle name="Total 13 2 4 2 4" xfId="20772" xr:uid="{7E0BBB46-1FAA-49A7-B216-4F5E7A926B87}"/>
    <cellStyle name="Total 13 2 4 3" xfId="9409" xr:uid="{D76320B9-340B-4170-85D4-4AC9686B7AAB}"/>
    <cellStyle name="Total 13 2 4 3 2" xfId="24517" xr:uid="{A7FCA83B-C3E0-46FC-AC6E-242098371189}"/>
    <cellStyle name="Total 13 2 4 4" xfId="15545" xr:uid="{846E44B2-5D58-485E-B3EB-BBB2F646999F}"/>
    <cellStyle name="Total 13 2 4 4 2" xfId="30653" xr:uid="{B739F41E-9622-4190-8A8F-E3D294828A8E}"/>
    <cellStyle name="Total 13 2 4 5" xfId="18135" xr:uid="{54028E77-1E95-4611-98E5-516121089AF6}"/>
    <cellStyle name="Total 13 2 5" xfId="3353" xr:uid="{409A482E-3CE5-46B3-AAC0-14F7EA6CA168}"/>
    <cellStyle name="Total 13 2 5 2" xfId="5990" xr:uid="{C2BDEAC6-7A6F-4702-B98A-2189E21AAC4D}"/>
    <cellStyle name="Total 13 2 5 2 2" xfId="12301" xr:uid="{90DD599D-883C-4448-9C37-6F8B7345CE9B}"/>
    <cellStyle name="Total 13 2 5 2 2 2" xfId="27409" xr:uid="{57A7E3A8-835D-4E63-B0F8-7312260F730E}"/>
    <cellStyle name="Total 13 2 5 2 3" xfId="8229" xr:uid="{BFA2FA18-D1C5-41A9-903F-F23C27CA29F8}"/>
    <cellStyle name="Total 13 2 5 2 3 2" xfId="23337" xr:uid="{F28F04A4-B8ED-44CB-A7E7-588FA59E0C44}"/>
    <cellStyle name="Total 13 2 5 2 4" xfId="21098" xr:uid="{695EC79A-6FA2-4A3C-B4F3-AF872AC873E7}"/>
    <cellStyle name="Total 13 2 5 3" xfId="9735" xr:uid="{690957DD-4BAE-46EC-B685-BC35D764138C}"/>
    <cellStyle name="Total 13 2 5 3 2" xfId="24843" xr:uid="{B67B4E0E-30C7-4282-9096-8344661AA021}"/>
    <cellStyle name="Total 13 2 5 4" xfId="15145" xr:uid="{506C8981-146B-47B7-A864-2225ABAD3538}"/>
    <cellStyle name="Total 13 2 5 4 2" xfId="30253" xr:uid="{00D4EEC7-6A5D-46E2-A913-085C9EB31397}"/>
    <cellStyle name="Total 13 2 5 5" xfId="18461" xr:uid="{560175B6-A69B-48AB-B315-3BD7492F0BF0}"/>
    <cellStyle name="Total 13 2 6" xfId="3659" xr:uid="{17ED9654-002D-4E43-A6C8-504DEDCA3468}"/>
    <cellStyle name="Total 13 2 6 2" xfId="6296" xr:uid="{AF2B656D-F7AD-4AEB-86B9-0A65C9DD7FE5}"/>
    <cellStyle name="Total 13 2 6 2 2" xfId="12607" xr:uid="{58928D33-CFAC-427F-B28C-64D7E1E8F65D}"/>
    <cellStyle name="Total 13 2 6 2 2 2" xfId="27715" xr:uid="{613DA34A-7E24-4072-AB51-A2CF21B65CCF}"/>
    <cellStyle name="Total 13 2 6 2 3" xfId="14169" xr:uid="{E4D79FD8-E7FC-4048-B742-F1FE666D4868}"/>
    <cellStyle name="Total 13 2 6 2 3 2" xfId="29277" xr:uid="{90EEC4B1-FDF7-49C3-9E68-B02E0986771F}"/>
    <cellStyle name="Total 13 2 6 2 4" xfId="21404" xr:uid="{E3524BA8-CA35-4B30-A912-ADE12D1727CD}"/>
    <cellStyle name="Total 13 2 6 3" xfId="10041" xr:uid="{C44477C2-9B65-4E32-9407-516847D92CC0}"/>
    <cellStyle name="Total 13 2 6 3 2" xfId="25149" xr:uid="{38FEE610-CA52-49DA-9B4B-B6B4D4C604B1}"/>
    <cellStyle name="Total 13 2 6 4" xfId="15196" xr:uid="{3F7011EA-EDFD-4320-846B-F676AC458C83}"/>
    <cellStyle name="Total 13 2 6 4 2" xfId="30304" xr:uid="{66A3AE09-A31A-4912-B942-86321EAD2E5C}"/>
    <cellStyle name="Total 13 2 6 5" xfId="18767" xr:uid="{19B4FF04-56A1-4A3E-B118-BD029641B270}"/>
    <cellStyle name="Total 13 2 7" xfId="4020" xr:uid="{3F3CD43C-015B-40AE-AB17-A076B4522CD1}"/>
    <cellStyle name="Total 13 2 7 2" xfId="6657" xr:uid="{548D7A76-0DE7-46B7-BBBF-2B7CDF6205BC}"/>
    <cellStyle name="Total 13 2 7 2 2" xfId="12968" xr:uid="{6815B1BF-9216-4F2A-8E03-B435D6DB4D33}"/>
    <cellStyle name="Total 13 2 7 2 2 2" xfId="28076" xr:uid="{ECDF6B18-AF26-4468-B122-8CF677FD668F}"/>
    <cellStyle name="Total 13 2 7 2 3" xfId="16658" xr:uid="{F2F17F4B-7BC9-4F1A-B3E1-B9EEFBEACE89}"/>
    <cellStyle name="Total 13 2 7 2 3 2" xfId="31766" xr:uid="{FC537A80-5BF3-448B-AD60-4E2913FC3AB3}"/>
    <cellStyle name="Total 13 2 7 2 4" xfId="21765" xr:uid="{09371260-DD25-4476-B612-9F9565800F83}"/>
    <cellStyle name="Total 13 2 7 3" xfId="10402" xr:uid="{BCF7DC11-8B21-4A82-B22F-26468C1B3DA1}"/>
    <cellStyle name="Total 13 2 7 3 2" xfId="25510" xr:uid="{D51FC4F2-F9AB-4A00-90F0-A429AAC35B96}"/>
    <cellStyle name="Total 13 2 7 4" xfId="15410" xr:uid="{5003D43A-2030-417A-AAED-A2C770C9B8E0}"/>
    <cellStyle name="Total 13 2 7 4 2" xfId="30518" xr:uid="{06D7DEB1-BF1B-4948-9230-C917F47F1C2D}"/>
    <cellStyle name="Total 13 2 7 5" xfId="19128" xr:uid="{2EC25230-BE33-48D0-AFDF-81D2A61AF837}"/>
    <cellStyle name="Total 13 2 8" xfId="4333" xr:uid="{511B8A0C-99A1-4AD6-A8AD-36CB9656FBAA}"/>
    <cellStyle name="Total 13 2 8 2" xfId="6970" xr:uid="{7EC97BC7-B054-4139-A260-37049962CB18}"/>
    <cellStyle name="Total 13 2 8 2 2" xfId="13281" xr:uid="{2BF92D9E-4A64-4837-8B54-F4A111C05C4A}"/>
    <cellStyle name="Total 13 2 8 2 2 2" xfId="28389" xr:uid="{E3B6EF30-995C-4D83-9DD9-2B56C710C91B}"/>
    <cellStyle name="Total 13 2 8 2 3" xfId="16945" xr:uid="{FA207F97-7885-4644-9F4B-FE1052A802CB}"/>
    <cellStyle name="Total 13 2 8 2 3 2" xfId="32053" xr:uid="{70EC3AE5-739E-4118-AB31-0FEA3AE5150C}"/>
    <cellStyle name="Total 13 2 8 2 4" xfId="22078" xr:uid="{B3DFAF2C-7878-4973-9718-960DC87C25CD}"/>
    <cellStyle name="Total 13 2 8 3" xfId="10715" xr:uid="{4E8C22CA-40BF-40AF-AA84-5A8294908D5B}"/>
    <cellStyle name="Total 13 2 8 3 2" xfId="25823" xr:uid="{DE532529-A9AE-4EAD-90E8-BE0E8C3B1C93}"/>
    <cellStyle name="Total 13 2 8 4" xfId="8201" xr:uid="{1028E255-B2DE-48BF-BA56-0FC938C03545}"/>
    <cellStyle name="Total 13 2 8 4 2" xfId="23309" xr:uid="{D2915A67-BC50-40C6-BFDB-274EAF0BAD9F}"/>
    <cellStyle name="Total 13 2 8 5" xfId="19441" xr:uid="{5A22FAB2-3C75-41B9-A59D-52C6806D5A63}"/>
    <cellStyle name="Total 13 2 9" xfId="4585" xr:uid="{8E5B1B8A-9FB0-4B34-8CE1-F18E49D4EBE3}"/>
    <cellStyle name="Total 13 2 9 2" xfId="10967" xr:uid="{C24BBFDC-33BB-4BDE-8415-567B8C7833BC}"/>
    <cellStyle name="Total 13 2 9 2 2" xfId="26075" xr:uid="{36C7BB65-5170-4C10-97E9-379D81AAAE29}"/>
    <cellStyle name="Total 13 2 9 3" xfId="7736" xr:uid="{16920547-BFBE-4AE4-A5A2-224FC57E8312}"/>
    <cellStyle name="Total 13 2 9 3 2" xfId="22844" xr:uid="{272E756B-4693-47B9-A180-0F0D76F9531A}"/>
    <cellStyle name="Total 13 2 9 4" xfId="19693" xr:uid="{2EDD011B-03B6-47A2-828D-97B78A77C08D}"/>
    <cellStyle name="Total 13 3" xfId="1977" xr:uid="{26B106E9-26C4-4DC8-AA74-E7E028DD0C8F}"/>
    <cellStyle name="Total 13 3 10" xfId="8475" xr:uid="{3B206156-90E3-4C28-B884-D6ACAD398C73}"/>
    <cellStyle name="Total 13 3 10 2" xfId="23583" xr:uid="{1AB79FB0-1894-45C8-89A5-416ACF1C1D91}"/>
    <cellStyle name="Total 13 3 11" xfId="11212" xr:uid="{F373C6A4-322C-411E-9289-B5D35BDE64B5}"/>
    <cellStyle name="Total 13 3 11 2" xfId="26320" xr:uid="{DF265D8C-F3E1-40A8-A71B-73A3EE86D8C8}"/>
    <cellStyle name="Total 13 3 12" xfId="8147" xr:uid="{0C5EBE9C-56C3-4730-996C-DAA256F1636B}"/>
    <cellStyle name="Total 13 3 12 2" xfId="23255" xr:uid="{AF0B49EB-12F4-437E-A25F-465231B013A9}"/>
    <cellStyle name="Total 13 3 13" xfId="17202" xr:uid="{8A5DFA22-89C0-41BA-A489-B8F6E3B0118E}"/>
    <cellStyle name="Total 13 3 2" xfId="2537" xr:uid="{F37CBEF1-EF33-41FC-95AD-5CB908D631F7}"/>
    <cellStyle name="Total 13 3 2 2" xfId="5174" xr:uid="{9C6D0E40-163F-4AA1-A081-E0382A3B6966}"/>
    <cellStyle name="Total 13 3 2 2 2" xfId="11538" xr:uid="{FFD8DC86-48A8-45C7-BE9D-0AB5A7AA45D6}"/>
    <cellStyle name="Total 13 3 2 2 2 2" xfId="26646" xr:uid="{830D8481-2BBB-475B-9075-767BB0320C09}"/>
    <cellStyle name="Total 13 3 2 2 3" xfId="8089" xr:uid="{B5D607D4-5664-4029-B8EA-F272822B78AB}"/>
    <cellStyle name="Total 13 3 2 2 3 2" xfId="23197" xr:uid="{48677343-632B-4B7C-9686-D456F8442EE3}"/>
    <cellStyle name="Total 13 3 2 2 4" xfId="20282" xr:uid="{A35CB0BC-2504-453E-A9CD-0C1F791628D8}"/>
    <cellStyle name="Total 13 3 2 3" xfId="9004" xr:uid="{B19E51EB-0082-4E43-B283-C7DA7C7A4386}"/>
    <cellStyle name="Total 13 3 2 3 2" xfId="24112" xr:uid="{616F4478-8E1C-49FC-9012-A68A333D1CFE}"/>
    <cellStyle name="Total 13 3 3" xfId="2739" xr:uid="{3A107B94-92DE-479E-BFA7-5E0CB9004ECC}"/>
    <cellStyle name="Total 13 3 3 2" xfId="5376" xr:uid="{BB1FE804-EB23-4BBB-A171-A4BBA601C112}"/>
    <cellStyle name="Total 13 3 3 2 2" xfId="11725" xr:uid="{3AD6FDC6-A848-4B66-9C88-1DB272AD0915}"/>
    <cellStyle name="Total 13 3 3 2 2 2" xfId="26833" xr:uid="{755916C8-503D-4412-B831-44E87994ADBF}"/>
    <cellStyle name="Total 13 3 3 2 3" xfId="14451" xr:uid="{0057E2AC-E4A0-44D3-ABA6-1483B0C5EA7A}"/>
    <cellStyle name="Total 13 3 3 2 3 2" xfId="29559" xr:uid="{CF30D66A-B67D-4242-B617-E14B3E152DF6}"/>
    <cellStyle name="Total 13 3 3 2 4" xfId="20484" xr:uid="{71984713-8F84-4AA9-A05A-2C7986536E35}"/>
    <cellStyle name="Total 13 3 3 3" xfId="15247" xr:uid="{873B538E-B784-40CD-AF85-ECAE1E4570D2}"/>
    <cellStyle name="Total 13 3 3 3 2" xfId="30355" xr:uid="{16A2716F-69DF-4F04-9048-699298ED972A}"/>
    <cellStyle name="Total 13 3 3 4" xfId="17847" xr:uid="{A1929B04-B425-44CC-8B2C-9FD1E5D2C646}"/>
    <cellStyle name="Total 13 3 4" xfId="3042" xr:uid="{D0341C75-3075-4321-B5C3-66FE541F84CC}"/>
    <cellStyle name="Total 13 3 4 2" xfId="5679" xr:uid="{5D180B7E-CA8B-4A5F-B582-6B7C795B7413}"/>
    <cellStyle name="Total 13 3 4 2 2" xfId="11990" xr:uid="{95919623-5477-4BB8-A6EA-280A89CCFF87}"/>
    <cellStyle name="Total 13 3 4 2 2 2" xfId="27098" xr:uid="{C0B592C3-0FE6-405B-BD99-620E6141FBBB}"/>
    <cellStyle name="Total 13 3 4 2 3" xfId="15122" xr:uid="{5CC00884-9582-415B-A962-3A9DFCA06E7B}"/>
    <cellStyle name="Total 13 3 4 2 3 2" xfId="30230" xr:uid="{18146A2E-8319-41AC-A3EE-4573876C0B59}"/>
    <cellStyle name="Total 13 3 4 2 4" xfId="20787" xr:uid="{C57C8E7F-201B-4E9C-BD4A-0E35B102A4AB}"/>
    <cellStyle name="Total 13 3 4 3" xfId="9424" xr:uid="{15E7D1E5-3441-42DA-A7FC-67138C049DFA}"/>
    <cellStyle name="Total 13 3 4 3 2" xfId="24532" xr:uid="{D311E00B-24E3-40E0-B9CB-9948D05D6E62}"/>
    <cellStyle name="Total 13 3 4 4" xfId="14702" xr:uid="{0BF7D367-3E2A-4588-877B-5B66645243D7}"/>
    <cellStyle name="Total 13 3 4 4 2" xfId="29810" xr:uid="{4908FD94-7F24-4F17-AF15-7B47A80B9D71}"/>
    <cellStyle name="Total 13 3 4 5" xfId="18150" xr:uid="{E8B643EA-D6FF-4C85-A549-0FA474DC4962}"/>
    <cellStyle name="Total 13 3 5" xfId="3368" xr:uid="{CA2B583B-6E5C-47A3-B596-107272FBC7F1}"/>
    <cellStyle name="Total 13 3 5 2" xfId="6005" xr:uid="{3476D1A3-B29F-4712-8C0C-5F9A453604B2}"/>
    <cellStyle name="Total 13 3 5 2 2" xfId="12316" xr:uid="{8CD744DD-CFBA-4E69-BC60-0A6C54EE27AF}"/>
    <cellStyle name="Total 13 3 5 2 2 2" xfId="27424" xr:uid="{AC25399D-F1E3-460E-BF4C-B1C4E77A7AEE}"/>
    <cellStyle name="Total 13 3 5 2 3" xfId="7296" xr:uid="{2076DC1B-7C06-4EE1-BB30-3E1325CBB9E3}"/>
    <cellStyle name="Total 13 3 5 2 3 2" xfId="22404" xr:uid="{ADCE0840-3E69-4CF6-A4E0-6FCA5B94E9B0}"/>
    <cellStyle name="Total 13 3 5 2 4" xfId="21113" xr:uid="{B7121559-954F-4D42-92E1-2ABAFF80317F}"/>
    <cellStyle name="Total 13 3 5 3" xfId="9750" xr:uid="{7DFA9861-1679-4519-A30D-3BB97F11FD0A}"/>
    <cellStyle name="Total 13 3 5 3 2" xfId="24858" xr:uid="{E19A6E15-8DAA-4C2C-8F08-547DF04C6C69}"/>
    <cellStyle name="Total 13 3 5 4" xfId="7784" xr:uid="{32F991C3-B820-4059-8E9D-2F03FEF792AC}"/>
    <cellStyle name="Total 13 3 5 4 2" xfId="22892" xr:uid="{0AF1B872-EB5E-42F2-BFB6-DD5F03AE3E57}"/>
    <cellStyle name="Total 13 3 5 5" xfId="18476" xr:uid="{4527C4EC-791B-4FC4-8469-339CCD302A18}"/>
    <cellStyle name="Total 13 3 6" xfId="3674" xr:uid="{AB143624-4C59-499C-AE83-2182FF7A1AA9}"/>
    <cellStyle name="Total 13 3 6 2" xfId="6311" xr:uid="{DD01170E-756A-4B7C-A42C-F3448DD159F2}"/>
    <cellStyle name="Total 13 3 6 2 2" xfId="12622" xr:uid="{D4E74A16-E15D-438E-A166-8FE1C3A9B114}"/>
    <cellStyle name="Total 13 3 6 2 2 2" xfId="27730" xr:uid="{5762957C-7E57-41B7-9785-C842CD7A3D3A}"/>
    <cellStyle name="Total 13 3 6 2 3" xfId="14484" xr:uid="{B1BA55D1-346D-4785-824E-6DEF44AB1944}"/>
    <cellStyle name="Total 13 3 6 2 3 2" xfId="29592" xr:uid="{70DAB1FA-6517-4BC1-89AA-C0B08835FD2C}"/>
    <cellStyle name="Total 13 3 6 2 4" xfId="21419" xr:uid="{F1C08797-5F61-4B5F-9D30-7FF75AC98FE4}"/>
    <cellStyle name="Total 13 3 6 3" xfId="10056" xr:uid="{3EC47533-749C-46DD-B449-79ACF672F152}"/>
    <cellStyle name="Total 13 3 6 3 2" xfId="25164" xr:uid="{E8B18F9F-F3FC-4AAF-BA05-EC0759AF31C7}"/>
    <cellStyle name="Total 13 3 6 4" xfId="13766" xr:uid="{073B075A-7037-487B-B24A-DCF078608E9F}"/>
    <cellStyle name="Total 13 3 6 4 2" xfId="28874" xr:uid="{0275724B-3479-4983-96C2-0E370466A30C}"/>
    <cellStyle name="Total 13 3 6 5" xfId="18782" xr:uid="{FFC57C44-D05F-48FE-9E44-C12024C22B85}"/>
    <cellStyle name="Total 13 3 7" xfId="4049" xr:uid="{F4DB76BB-FF89-41FC-9AA4-09AF6B661A95}"/>
    <cellStyle name="Total 13 3 7 2" xfId="6686" xr:uid="{A6A82D4D-6AD0-4E96-ADE7-836DBC8803A5}"/>
    <cellStyle name="Total 13 3 7 2 2" xfId="12997" xr:uid="{ECADC101-28F9-4492-8B5D-037DA4A97B97}"/>
    <cellStyle name="Total 13 3 7 2 2 2" xfId="28105" xr:uid="{3C5A0F13-159C-4152-B206-5CC1B3119987}"/>
    <cellStyle name="Total 13 3 7 2 3" xfId="16673" xr:uid="{FBD93EE7-BA86-4C3A-99B4-33C8C53AF736}"/>
    <cellStyle name="Total 13 3 7 2 3 2" xfId="31781" xr:uid="{DC53B6D5-63EC-4F5C-B0B4-4655EE04AE12}"/>
    <cellStyle name="Total 13 3 7 2 4" xfId="21794" xr:uid="{FA8F5068-CFDE-4F2B-81A2-7E4F7E652B34}"/>
    <cellStyle name="Total 13 3 7 3" xfId="10431" xr:uid="{F3EA7E8F-B92F-4BF4-AB1B-B82CE0746184}"/>
    <cellStyle name="Total 13 3 7 3 2" xfId="25539" xr:uid="{B480630A-6FF1-4C92-B65A-FF99C6C7D0FB}"/>
    <cellStyle name="Total 13 3 7 4" xfId="9214" xr:uid="{B15C2CCB-06B9-461F-BE97-ECA763B2245F}"/>
    <cellStyle name="Total 13 3 7 4 2" xfId="24322" xr:uid="{401DF058-1341-44A7-8A30-C3FB4D4F96C8}"/>
    <cellStyle name="Total 13 3 7 5" xfId="19157" xr:uid="{E924BAB1-2E3C-47F6-B977-A15B17E9C522}"/>
    <cellStyle name="Total 13 3 8" xfId="4348" xr:uid="{C9DC6C6E-D0F6-4240-9AA4-BEEDD5ABCA5C}"/>
    <cellStyle name="Total 13 3 8 2" xfId="6985" xr:uid="{DF118355-925A-4543-9AC8-2620B393F858}"/>
    <cellStyle name="Total 13 3 8 2 2" xfId="13296" xr:uid="{E4BCA0F9-935A-4C30-A5B3-CC253AEC19B9}"/>
    <cellStyle name="Total 13 3 8 2 2 2" xfId="28404" xr:uid="{3EB03F91-0926-46E0-9F03-EBA419179F51}"/>
    <cellStyle name="Total 13 3 8 2 3" xfId="16960" xr:uid="{9FBACD68-6363-40C2-848C-6E9118C37726}"/>
    <cellStyle name="Total 13 3 8 2 3 2" xfId="32068" xr:uid="{8828EFBA-39AE-4047-A3D2-23E2D512B3E6}"/>
    <cellStyle name="Total 13 3 8 2 4" xfId="22093" xr:uid="{2BD96960-B65F-4479-9E4D-9FEDBF251298}"/>
    <cellStyle name="Total 13 3 8 3" xfId="10730" xr:uid="{BC2270C2-DDE3-4087-B3F3-9EE47B7B42D6}"/>
    <cellStyle name="Total 13 3 8 3 2" xfId="25838" xr:uid="{AD08E3A0-2984-43EB-B287-019C3F520D04}"/>
    <cellStyle name="Total 13 3 8 4" xfId="14729" xr:uid="{09AFFB6F-A30F-4062-89B6-2F91F919B198}"/>
    <cellStyle name="Total 13 3 8 4 2" xfId="29837" xr:uid="{59F07EE3-B369-4D88-8831-ABD88CBD9143}"/>
    <cellStyle name="Total 13 3 8 5" xfId="19456" xr:uid="{BEAE301A-FBAD-4887-B36D-0E2CDC3D9763}"/>
    <cellStyle name="Total 13 3 9" xfId="4614" xr:uid="{2F40BCF8-7806-486A-83BB-E8C6E5720643}"/>
    <cellStyle name="Total 13 3 9 2" xfId="10996" xr:uid="{9E4162E7-7AE0-4894-A9B0-D97034F83A35}"/>
    <cellStyle name="Total 13 3 9 2 2" xfId="26104" xr:uid="{3589938B-C6F8-4755-A126-9964C88DC8D4}"/>
    <cellStyle name="Total 13 3 9 3" xfId="7614" xr:uid="{FBA965B2-5D04-4D19-BD1A-E1ABD673D957}"/>
    <cellStyle name="Total 13 3 9 3 2" xfId="22722" xr:uid="{E97D1CF0-80E3-4636-A7A6-DA615170A134}"/>
    <cellStyle name="Total 13 3 9 4" xfId="19722" xr:uid="{63DCF944-7021-4DE9-955B-0AAF7571B617}"/>
    <cellStyle name="Total 13 4" xfId="2139" xr:uid="{43C62FE5-ADF5-4932-9F77-A589BE13A8B6}"/>
    <cellStyle name="Total 13 4 10" xfId="16496" xr:uid="{AA257C64-0493-4C59-ACAF-13BBDC4058D3}"/>
    <cellStyle name="Total 13 4 10 2" xfId="31604" xr:uid="{B5FE75B0-BFE7-46DD-B28F-6607BB767756}"/>
    <cellStyle name="Total 13 4 11" xfId="16154" xr:uid="{9BC15FA5-1408-476B-B6D4-2147397B043A}"/>
    <cellStyle name="Total 13 4 11 2" xfId="31262" xr:uid="{B61CA116-6ADD-4925-A4CD-2C527AF5D4DC}"/>
    <cellStyle name="Total 13 4 12" xfId="17364" xr:uid="{0396C3EA-143A-48A9-98AC-DCB8F63211C3}"/>
    <cellStyle name="Total 13 4 2" xfId="2629" xr:uid="{0499DFDE-A556-41F7-8FB6-9A87FD7AA0CD}"/>
    <cellStyle name="Total 13 4 2 2" xfId="5266" xr:uid="{0C3FEA40-45C3-40B2-86F1-C7577F03F39B}"/>
    <cellStyle name="Total 13 4 2 2 2" xfId="11630" xr:uid="{B88428D7-E65A-4979-88A6-EA34033D5036}"/>
    <cellStyle name="Total 13 4 2 2 2 2" xfId="26738" xr:uid="{A94FBF7F-37E5-4F7C-B552-E942D41FC812}"/>
    <cellStyle name="Total 13 4 2 2 3" xfId="15081" xr:uid="{C1653C63-41AD-4E5D-8936-0E56B91ABD46}"/>
    <cellStyle name="Total 13 4 2 2 3 2" xfId="30189" xr:uid="{AB756B1F-1C99-4155-8C0A-F8BCE5FBF24A}"/>
    <cellStyle name="Total 13 4 2 2 4" xfId="20374" xr:uid="{86708347-0630-437A-BF1E-4D73E17D6215}"/>
    <cellStyle name="Total 13 4 2 3" xfId="9096" xr:uid="{24523FEF-ABFE-47AE-B6AD-FF9C5E9BDE89}"/>
    <cellStyle name="Total 13 4 2 3 2" xfId="24204" xr:uid="{68EABCE2-4434-4FBA-94AF-8C772CA4BD6D}"/>
    <cellStyle name="Total 13 4 2 4" xfId="14317" xr:uid="{39543D0D-F283-4C87-969E-0C6523468BFB}"/>
    <cellStyle name="Total 13 4 2 4 2" xfId="29425" xr:uid="{71C9BD6D-F76E-49C6-BBD5-B63B73A7D013}"/>
    <cellStyle name="Total 13 4 2 5" xfId="13871" xr:uid="{E25FDC54-0943-48D9-9CE1-E53A513CB618}"/>
    <cellStyle name="Total 13 4 2 5 2" xfId="28979" xr:uid="{65B9B0F7-D4A2-47F3-8897-1D17751D01CD}"/>
    <cellStyle name="Total 13 4 2 6" xfId="17737" xr:uid="{40901A0A-45EB-42B1-99C0-E3EE0EEC102B}"/>
    <cellStyle name="Total 13 4 3" xfId="2894" xr:uid="{0A75C4D7-AB44-4076-8FC8-A6C5B4C77965}"/>
    <cellStyle name="Total 13 4 3 2" xfId="5531" xr:uid="{3AFCFDDA-C22B-44F6-AFAD-80045AED1269}"/>
    <cellStyle name="Total 13 4 3 2 2" xfId="11842" xr:uid="{1F3AB76A-6C1E-4ACA-8831-6B187BF6F696}"/>
    <cellStyle name="Total 13 4 3 2 2 2" xfId="26950" xr:uid="{74011E61-9C95-4AC9-9E0A-1D65D8D343F8}"/>
    <cellStyle name="Total 13 4 3 2 3" xfId="7942" xr:uid="{39D42D62-351E-48B6-961A-20AB81101102}"/>
    <cellStyle name="Total 13 4 3 2 3 2" xfId="23050" xr:uid="{DE808FEF-3CF6-4D11-8DF1-D70A3242F84E}"/>
    <cellStyle name="Total 13 4 3 2 4" xfId="20639" xr:uid="{7963B22C-5F38-4011-90D6-C46FD30B0D18}"/>
    <cellStyle name="Total 13 4 3 3" xfId="15188" xr:uid="{AB10D7A9-6B4C-4729-8F14-A76AFBC2A746}"/>
    <cellStyle name="Total 13 4 3 3 2" xfId="30296" xr:uid="{4B53FCE5-2DBC-433A-9C44-F1A3D82B1DC8}"/>
    <cellStyle name="Total 13 4 3 4" xfId="18002" xr:uid="{052A5479-BBF1-4D95-80A3-46C3479C39EC}"/>
    <cellStyle name="Total 13 4 4" xfId="3197" xr:uid="{436AA919-2A3A-4F6C-8374-61A4563C4FB1}"/>
    <cellStyle name="Total 13 4 4 2" xfId="5834" xr:uid="{A8D2F37F-B35C-49CD-B877-156828B778D0}"/>
    <cellStyle name="Total 13 4 4 2 2" xfId="12145" xr:uid="{F3ECD67D-A554-4C6D-A7BE-5AB83E3917BD}"/>
    <cellStyle name="Total 13 4 4 2 2 2" xfId="27253" xr:uid="{05028EAB-7558-4774-9E97-E0F871A5F29D}"/>
    <cellStyle name="Total 13 4 4 2 3" xfId="15252" xr:uid="{142A9053-061F-4F66-A455-87A861625AB2}"/>
    <cellStyle name="Total 13 4 4 2 3 2" xfId="30360" xr:uid="{70763641-6488-4BE3-A3EA-A6CCED9C0AB0}"/>
    <cellStyle name="Total 13 4 4 2 4" xfId="20942" xr:uid="{38CBED2F-9982-48C8-A058-76BADB43340B}"/>
    <cellStyle name="Total 13 4 4 3" xfId="9579" xr:uid="{09431EBA-D047-41ED-B1B7-40102D2DA1F2}"/>
    <cellStyle name="Total 13 4 4 3 2" xfId="24687" xr:uid="{0DBB4A2E-8E38-4CF8-993A-B96C3E042927}"/>
    <cellStyle name="Total 13 4 4 4" xfId="14930" xr:uid="{F0AA713B-96DF-4326-B455-C3D799973796}"/>
    <cellStyle name="Total 13 4 4 4 2" xfId="30038" xr:uid="{0422E549-7B78-4E97-B45D-E09A4A27F820}"/>
    <cellStyle name="Total 13 4 4 5" xfId="18305" xr:uid="{56B3D984-762D-4017-AD44-C84BD40D0AC3}"/>
    <cellStyle name="Total 13 4 5" xfId="3523" xr:uid="{709A7CF0-DA36-40D2-B0C8-4E65690350D7}"/>
    <cellStyle name="Total 13 4 5 2" xfId="6160" xr:uid="{898D03AA-FBA5-47AE-9FD9-54E11C9AF38D}"/>
    <cellStyle name="Total 13 4 5 2 2" xfId="12471" xr:uid="{ED3A0642-0ECE-416F-AAEA-D225998791D9}"/>
    <cellStyle name="Total 13 4 5 2 2 2" xfId="27579" xr:uid="{110CE987-C4BC-46F5-A385-18E7883B77B9}"/>
    <cellStyle name="Total 13 4 5 2 3" xfId="13437" xr:uid="{246AE597-B98F-434E-B5B9-892F9CE0EA5E}"/>
    <cellStyle name="Total 13 4 5 2 3 2" xfId="28545" xr:uid="{E3EF646E-D4D0-4717-A404-022AA1A51D7F}"/>
    <cellStyle name="Total 13 4 5 2 4" xfId="21268" xr:uid="{3E02C8D4-0159-4763-A2D4-8E84946FFB7C}"/>
    <cellStyle name="Total 13 4 5 3" xfId="9905" xr:uid="{BC9FB47F-EBD8-425E-8611-799E499EF154}"/>
    <cellStyle name="Total 13 4 5 3 2" xfId="25013" xr:uid="{0A362B22-2919-49F8-BD7B-16C325E7E1FF}"/>
    <cellStyle name="Total 13 4 5 4" xfId="13498" xr:uid="{A99C100F-7D96-49BB-AD6D-BD3B8878A293}"/>
    <cellStyle name="Total 13 4 5 4 2" xfId="28606" xr:uid="{1E9209EB-2DDF-42B2-8E08-54BF0F5C1318}"/>
    <cellStyle name="Total 13 4 5 5" xfId="18631" xr:uid="{172D4DE6-C76D-432E-81D3-10067D2B9196}"/>
    <cellStyle name="Total 13 4 6" xfId="3829" xr:uid="{8CBA9B76-8DB1-4960-9A0E-E0AFD547EF3C}"/>
    <cellStyle name="Total 13 4 6 2" xfId="6466" xr:uid="{E8635818-64E1-4238-B763-1F517F163881}"/>
    <cellStyle name="Total 13 4 6 2 2" xfId="12777" xr:uid="{BA0EEEE5-4F8D-4114-96FE-54381A7FBFE6}"/>
    <cellStyle name="Total 13 4 6 2 2 2" xfId="27885" xr:uid="{E18DB438-0493-4F76-9324-762AFBCBDF8F}"/>
    <cellStyle name="Total 13 4 6 2 3" xfId="16033" xr:uid="{5820B9CB-334B-4FD5-8D1A-DA4BB9F34A8C}"/>
    <cellStyle name="Total 13 4 6 2 3 2" xfId="31141" xr:uid="{77BB530D-31B5-4477-9552-896F09725CCF}"/>
    <cellStyle name="Total 13 4 6 2 4" xfId="21574" xr:uid="{F0A14A6A-B3C3-4FE1-8239-74EBA3B0197D}"/>
    <cellStyle name="Total 13 4 6 3" xfId="10211" xr:uid="{D7E72BB3-DB9D-4A98-B0C8-4EB079CC8B62}"/>
    <cellStyle name="Total 13 4 6 3 2" xfId="25319" xr:uid="{7084CE7B-FA07-4E77-AF9B-65F97B5AA52A}"/>
    <cellStyle name="Total 13 4 6 4" xfId="7234" xr:uid="{08CFD66C-F49F-42E6-87ED-614B03B752F4}"/>
    <cellStyle name="Total 13 4 6 4 2" xfId="22342" xr:uid="{5DBED6CA-77A6-4C97-9768-B5D23C8DC88A}"/>
    <cellStyle name="Total 13 4 6 5" xfId="18937" xr:uid="{A31DB74E-8BAA-4E6D-A48F-3E2F4D250FF6}"/>
    <cellStyle name="Total 13 4 7" xfId="4211" xr:uid="{0201E5FA-E36C-4DFB-9AB7-FFA73A847B8F}"/>
    <cellStyle name="Total 13 4 7 2" xfId="6848" xr:uid="{EC9D335E-F36F-4BAF-9A28-9C96A565502E}"/>
    <cellStyle name="Total 13 4 7 2 2" xfId="13159" xr:uid="{9DDDECEF-1A6B-47F3-BE82-6635574BAA87}"/>
    <cellStyle name="Total 13 4 7 2 2 2" xfId="28267" xr:uid="{B2B53329-30CB-4995-AA62-4EEF8A93ACE0}"/>
    <cellStyle name="Total 13 4 7 2 3" xfId="16828" xr:uid="{82ED6077-E0BC-4EA4-A62C-897FD109BF66}"/>
    <cellStyle name="Total 13 4 7 2 3 2" xfId="31936" xr:uid="{065E13B4-C792-41CF-BCC0-B0F8D2C1AE86}"/>
    <cellStyle name="Total 13 4 7 2 4" xfId="21956" xr:uid="{8278F64C-E10B-48FE-8B66-566A71407DC8}"/>
    <cellStyle name="Total 13 4 7 3" xfId="10593" xr:uid="{B983F4B0-910D-495C-9E5A-C4C664F5E15C}"/>
    <cellStyle name="Total 13 4 7 3 2" xfId="25701" xr:uid="{FFF5FD61-6403-43D4-A46B-C5F20C6D47B3}"/>
    <cellStyle name="Total 13 4 7 4" xfId="15040" xr:uid="{D8793FD3-7870-4815-87B1-DBB6A14A3527}"/>
    <cellStyle name="Total 13 4 7 4 2" xfId="30148" xr:uid="{22A85270-C44B-4807-89B5-2BD17588CFF5}"/>
    <cellStyle name="Total 13 4 7 5" xfId="19319" xr:uid="{0F5C2107-D96F-464C-8B09-55CACDF9EE2E}"/>
    <cellStyle name="Total 13 4 8" xfId="4776" xr:uid="{394A499B-3714-4A8D-8531-7FFA962BAB43}"/>
    <cellStyle name="Total 13 4 8 2" xfId="11158" xr:uid="{B3698C84-2C0F-488A-B4E9-EAD83218576B}"/>
    <cellStyle name="Total 13 4 8 2 2" xfId="26266" xr:uid="{38F1625C-83FB-4272-8703-F49CB2C05774}"/>
    <cellStyle name="Total 13 4 8 3" xfId="7586" xr:uid="{350DE6B0-ED42-47AE-AA0D-9847B5A71372}"/>
    <cellStyle name="Total 13 4 8 3 2" xfId="22694" xr:uid="{C518B96E-EE6C-49CA-AA06-F84B818517E0}"/>
    <cellStyle name="Total 13 4 8 4" xfId="19884" xr:uid="{6B882D8B-2B66-4BD2-98E8-BB66A157562E}"/>
    <cellStyle name="Total 13 4 9" xfId="8637" xr:uid="{DF613070-7CE6-417F-8B4C-4C205BA66BAE}"/>
    <cellStyle name="Total 13 4 9 2" xfId="23745" xr:uid="{A74AF4CD-04F2-4E98-BC58-B1F9A135B09C}"/>
    <cellStyle name="Total 13 5" xfId="2154" xr:uid="{41FC7F00-1C4A-4116-ABBC-9626FAC02624}"/>
    <cellStyle name="Total 13 5 10" xfId="15952" xr:uid="{F3D8B025-659F-4ABA-98EB-698C1954F8D3}"/>
    <cellStyle name="Total 13 5 10 2" xfId="31060" xr:uid="{CBB899AC-84AF-41B5-8EC9-18CFAFC5A114}"/>
    <cellStyle name="Total 13 5 11" xfId="17379" xr:uid="{F0D6FDCE-A8AD-403A-ACDC-7B07AB7F073A}"/>
    <cellStyle name="Total 13 5 2" xfId="2909" xr:uid="{7E01B687-D8D5-44D4-AF7D-5909952ECC9F}"/>
    <cellStyle name="Total 13 5 2 2" xfId="5546" xr:uid="{FD259D2B-6134-4F44-9252-CDE64497D195}"/>
    <cellStyle name="Total 13 5 2 2 2" xfId="11857" xr:uid="{DA87C541-EB0B-47C0-8B74-6B620BF60953}"/>
    <cellStyle name="Total 13 5 2 2 2 2" xfId="26965" xr:uid="{57071EAF-E55B-4062-8B7D-49581298DE1B}"/>
    <cellStyle name="Total 13 5 2 2 3" xfId="9229" xr:uid="{046B8F5C-0279-46D4-99B3-06CA5C403410}"/>
    <cellStyle name="Total 13 5 2 2 3 2" xfId="24337" xr:uid="{33FB810B-2B8E-4F08-A81A-2468F8F33474}"/>
    <cellStyle name="Total 13 5 2 2 4" xfId="20654" xr:uid="{B2A25E76-0472-4F3B-86A0-0CEE4EB97E4B}"/>
    <cellStyle name="Total 13 5 2 3" xfId="15133" xr:uid="{50B63ED5-3F8F-4B1C-B94A-C6F0FC7105C6}"/>
    <cellStyle name="Total 13 5 2 3 2" xfId="30241" xr:uid="{C918101B-B366-48E7-9131-46FB8065ED43}"/>
    <cellStyle name="Total 13 5 2 4" xfId="18017" xr:uid="{13338EEF-A57F-40DC-8A26-7DE6D6FE2E39}"/>
    <cellStyle name="Total 13 5 3" xfId="3212" xr:uid="{54F2D03F-6B12-4638-8B01-A53B8ACC3BA4}"/>
    <cellStyle name="Total 13 5 3 2" xfId="5849" xr:uid="{D6DBBB95-BB1E-429B-8AC3-D030D820FAF2}"/>
    <cellStyle name="Total 13 5 3 2 2" xfId="12160" xr:uid="{332EDF02-7A79-4F6E-9296-F4C2AC873BF5}"/>
    <cellStyle name="Total 13 5 3 2 2 2" xfId="27268" xr:uid="{D377C24F-A4CD-4F84-AD48-82815E52F2FF}"/>
    <cellStyle name="Total 13 5 3 2 3" xfId="13999" xr:uid="{243D0E4A-A562-43F3-AE18-3A3FBDF7EE8A}"/>
    <cellStyle name="Total 13 5 3 2 3 2" xfId="29107" xr:uid="{B789F56B-88D1-4E37-81BC-06F41831F725}"/>
    <cellStyle name="Total 13 5 3 2 4" xfId="20957" xr:uid="{C2CFB2E9-55B4-4D89-9D8A-43B69C0EE4DF}"/>
    <cellStyle name="Total 13 5 3 3" xfId="9594" xr:uid="{9ADA119B-E2CC-45C0-A817-B874FC83557F}"/>
    <cellStyle name="Total 13 5 3 3 2" xfId="24702" xr:uid="{DE0FACF3-BBFA-464B-B729-7B56AD90CD48}"/>
    <cellStyle name="Total 13 5 3 4" xfId="16128" xr:uid="{13155DD7-A445-4B6F-98AC-922B5BE044EB}"/>
    <cellStyle name="Total 13 5 3 4 2" xfId="31236" xr:uid="{FFC61C74-D22E-451B-BDEE-A80DCF6E5234}"/>
    <cellStyle name="Total 13 5 3 5" xfId="18320" xr:uid="{8A197EEB-D0A3-46B6-B2AB-703258E6D9E9}"/>
    <cellStyle name="Total 13 5 4" xfId="3538" xr:uid="{8335CFDB-6BA1-4CD1-B6FB-68AD26A4A518}"/>
    <cellStyle name="Total 13 5 4 2" xfId="6175" xr:uid="{E5C03418-C058-47F8-BBCC-D73E75FA705C}"/>
    <cellStyle name="Total 13 5 4 2 2" xfId="12486" xr:uid="{4F4719F9-8052-4F19-B28D-21F063D1F935}"/>
    <cellStyle name="Total 13 5 4 2 2 2" xfId="27594" xr:uid="{ACEF3A8E-0DF6-4E03-8607-6278D9D3E20B}"/>
    <cellStyle name="Total 13 5 4 2 3" xfId="15336" xr:uid="{7B32DA0C-FB97-4DD5-8E09-CC6E608333E1}"/>
    <cellStyle name="Total 13 5 4 2 3 2" xfId="30444" xr:uid="{5B1B3F7A-548C-4914-A959-FA679623DAB1}"/>
    <cellStyle name="Total 13 5 4 2 4" xfId="21283" xr:uid="{F5FB8819-E511-4A02-B084-220B4E88402A}"/>
    <cellStyle name="Total 13 5 4 3" xfId="9920" xr:uid="{E26DB96D-86B3-4D66-8853-676CD48F4A92}"/>
    <cellStyle name="Total 13 5 4 3 2" xfId="25028" xr:uid="{A4292E0B-E163-4DC3-BEC1-D0AA5BA58298}"/>
    <cellStyle name="Total 13 5 4 4" xfId="13993" xr:uid="{9C644D84-5891-4E28-BC0F-87186F8BB1D0}"/>
    <cellStyle name="Total 13 5 4 4 2" xfId="29101" xr:uid="{BA897971-5711-40E1-8BFC-BA908EFD2CA7}"/>
    <cellStyle name="Total 13 5 4 5" xfId="18646" xr:uid="{1CC2B658-BF53-4681-91A9-847FE48CF160}"/>
    <cellStyle name="Total 13 5 5" xfId="3844" xr:uid="{6DF10A0C-E297-460A-9943-17E54DC8279B}"/>
    <cellStyle name="Total 13 5 5 2" xfId="6481" xr:uid="{43848A47-4A4B-41F9-94D6-F699B33AA379}"/>
    <cellStyle name="Total 13 5 5 2 2" xfId="12792" xr:uid="{2909E3FE-1E82-488E-ACB5-9C6CEC3EF2AB}"/>
    <cellStyle name="Total 13 5 5 2 2 2" xfId="27900" xr:uid="{D834A59B-69B0-447B-A5FE-F794051632C4}"/>
    <cellStyle name="Total 13 5 5 2 3" xfId="15858" xr:uid="{A93CAC03-E7FF-46EE-8D49-DEFE143FA883}"/>
    <cellStyle name="Total 13 5 5 2 3 2" xfId="30966" xr:uid="{BB35A1D1-9EEA-4642-BB5B-710D12D6EFED}"/>
    <cellStyle name="Total 13 5 5 2 4" xfId="21589" xr:uid="{90F6BC93-E787-4635-B164-0D61F6939701}"/>
    <cellStyle name="Total 13 5 5 3" xfId="10226" xr:uid="{DB11D0DA-C887-401F-B94E-5FD38F228BAB}"/>
    <cellStyle name="Total 13 5 5 3 2" xfId="25334" xr:uid="{A916E103-FA79-4A3E-B032-9068999A1861}"/>
    <cellStyle name="Total 13 5 5 4" xfId="9189" xr:uid="{505B6806-E1A4-4B9B-90E1-818B2CE34D0C}"/>
    <cellStyle name="Total 13 5 5 4 2" xfId="24297" xr:uid="{25DF8B08-6105-4591-800F-CA828B2A8F36}"/>
    <cellStyle name="Total 13 5 5 5" xfId="18952" xr:uid="{365A35D9-C58F-4EAA-9864-07A9E4293092}"/>
    <cellStyle name="Total 13 5 6" xfId="4226" xr:uid="{4F663BF4-844C-454B-8001-B58D215E42E6}"/>
    <cellStyle name="Total 13 5 6 2" xfId="6863" xr:uid="{42D9A95B-5A30-4AB8-A6D1-937E9304D086}"/>
    <cellStyle name="Total 13 5 6 2 2" xfId="13174" xr:uid="{E21D6A74-1CFF-46BA-B645-7643CAB9C9C7}"/>
    <cellStyle name="Total 13 5 6 2 2 2" xfId="28282" xr:uid="{2FC56E7C-BC7F-401E-90FD-071C58F13E10}"/>
    <cellStyle name="Total 13 5 6 2 3" xfId="16843" xr:uid="{77DC7F1D-C9CD-4980-B8C1-763763CA6425}"/>
    <cellStyle name="Total 13 5 6 2 3 2" xfId="31951" xr:uid="{39BDD49F-3071-4127-8713-5F6DE7FF50F8}"/>
    <cellStyle name="Total 13 5 6 2 4" xfId="21971" xr:uid="{3771365E-132C-4D7B-A49F-ADA1C5DF8940}"/>
    <cellStyle name="Total 13 5 6 3" xfId="10608" xr:uid="{5FE92A92-14F8-4D69-ABA0-AFE4FE4F328D}"/>
    <cellStyle name="Total 13 5 6 3 2" xfId="25716" xr:uid="{AB3B51DA-8BA9-4532-872F-332B8BFBA5AB}"/>
    <cellStyle name="Total 13 5 6 4" xfId="7838" xr:uid="{B9A5E6AC-BFCB-4BE6-861D-C0783DE2B6A1}"/>
    <cellStyle name="Total 13 5 6 4 2" xfId="22946" xr:uid="{882499A0-78E5-4295-A229-E1974BBB65AB}"/>
    <cellStyle name="Total 13 5 6 5" xfId="19334" xr:uid="{8F90264E-5FF7-4C0B-8CA3-EBA41C79A88A}"/>
    <cellStyle name="Total 13 5 7" xfId="4791" xr:uid="{A2B2CAD0-96DB-4A87-8F3B-25739315DE4F}"/>
    <cellStyle name="Total 13 5 7 2" xfId="11173" xr:uid="{615C7E39-B8F7-4773-A289-0EB0278A5E16}"/>
    <cellStyle name="Total 13 5 7 2 2" xfId="26281" xr:uid="{19C90292-2747-4EB1-8737-69BE512A252A}"/>
    <cellStyle name="Total 13 5 7 3" xfId="7616" xr:uid="{92E2C52E-90DA-4CE5-B4C5-922CB2F5691C}"/>
    <cellStyle name="Total 13 5 7 3 2" xfId="22724" xr:uid="{D3B6B361-0872-4205-8089-78CD56DC8A29}"/>
    <cellStyle name="Total 13 5 7 4" xfId="19899" xr:uid="{3A3DFA2F-78E1-4DE5-8C8C-4A1DC496B011}"/>
    <cellStyle name="Total 13 5 8" xfId="8652" xr:uid="{C250FF93-8A2C-4061-A9D6-3F06229E4AAF}"/>
    <cellStyle name="Total 13 5 8 2" xfId="23760" xr:uid="{FD30AB7D-9BCB-452C-A22C-35B8D9E6FF0D}"/>
    <cellStyle name="Total 13 5 9" xfId="7215" xr:uid="{9AA15DE6-714A-4C6F-B6B5-4B0413552F3D}"/>
    <cellStyle name="Total 13 5 9 2" xfId="22323" xr:uid="{59396F1E-4F79-4871-81BB-C2F2309789CF}"/>
    <cellStyle name="Total 14" xfId="1778" xr:uid="{00000000-0005-0000-0000-0000F2060000}"/>
    <cellStyle name="Total 14 2" xfId="1949" xr:uid="{F19A910C-A487-4CC2-B73F-35480F32A5EE}"/>
    <cellStyle name="Total 14 2 10" xfId="8450" xr:uid="{23570F16-CEB2-4C1F-B73B-CCF4E1A94EAD}"/>
    <cellStyle name="Total 14 2 10 2" xfId="23558" xr:uid="{6E6AEC84-C96A-4AC5-A3FF-DA1ABF7EA8A3}"/>
    <cellStyle name="Total 14 2 11" xfId="15936" xr:uid="{95F719A4-C57A-49EE-B012-1DBC73E40C8C}"/>
    <cellStyle name="Total 14 2 11 2" xfId="31044" xr:uid="{379D61F0-73B1-4272-9BD6-9EAA5AB50B4D}"/>
    <cellStyle name="Total 14 2 12" xfId="15798" xr:uid="{340248FC-D32B-4439-9D95-B53A7027FF10}"/>
    <cellStyle name="Total 14 2 12 2" xfId="30906" xr:uid="{4B15EC74-212A-4710-A8A4-05622C26ACD3}"/>
    <cellStyle name="Total 14 2 13" xfId="17174" xr:uid="{186EFDB5-C7B7-4C28-8DF5-6D33E7473996}"/>
    <cellStyle name="Total 14 2 2" xfId="2509" xr:uid="{366ACEA9-C761-4C89-B5A8-573916FBD867}"/>
    <cellStyle name="Total 14 2 2 2" xfId="5146" xr:uid="{7AE79A99-716C-4C7D-A456-634E511296AA}"/>
    <cellStyle name="Total 14 2 2 2 2" xfId="11510" xr:uid="{09B14472-EB94-438D-8533-C7B366140301}"/>
    <cellStyle name="Total 14 2 2 2 2 2" xfId="26618" xr:uid="{C900AC16-5A4C-43C3-9746-EC39433A049A}"/>
    <cellStyle name="Total 14 2 2 2 3" xfId="7535" xr:uid="{21441F6B-413A-490A-9E6C-CCCD3B3BDDC2}"/>
    <cellStyle name="Total 14 2 2 2 3 2" xfId="22643" xr:uid="{107BE10F-26AB-4940-9EDB-9D2AAF9A1C9A}"/>
    <cellStyle name="Total 14 2 2 2 4" xfId="20254" xr:uid="{6A4D7A4F-2168-4C9D-A336-B09E207BDF4E}"/>
    <cellStyle name="Total 14 2 2 3" xfId="8976" xr:uid="{B7C6C202-12C8-4D30-9311-F6C35298E968}"/>
    <cellStyle name="Total 14 2 2 3 2" xfId="24084" xr:uid="{90442E83-50F6-4428-8A12-1742120AFB37}"/>
    <cellStyle name="Total 14 2 3" xfId="2725" xr:uid="{797C1F71-9C4D-4E54-8674-06A0767C499B}"/>
    <cellStyle name="Total 14 2 3 2" xfId="5362" xr:uid="{C5044272-1AE6-40F2-BC07-44523626B60D}"/>
    <cellStyle name="Total 14 2 3 2 2" xfId="11711" xr:uid="{7FAFBDE4-AF38-4103-8C13-A037F99AD874}"/>
    <cellStyle name="Total 14 2 3 2 2 2" xfId="26819" xr:uid="{CAB8AAB6-DDBE-479C-BDDD-679DAEAF7D00}"/>
    <cellStyle name="Total 14 2 3 2 3" xfId="9292" xr:uid="{A9070144-D9E9-4B3A-8057-432F3BC56ADF}"/>
    <cellStyle name="Total 14 2 3 2 3 2" xfId="24400" xr:uid="{265B2570-9727-4DEB-821D-60E1C28F4F25}"/>
    <cellStyle name="Total 14 2 3 2 4" xfId="20470" xr:uid="{8DDBF2A0-B4FE-466D-87AE-8440922BB4C5}"/>
    <cellStyle name="Total 14 2 3 3" xfId="16395" xr:uid="{B6FA1FD1-7094-484A-B99E-BE84E09811B7}"/>
    <cellStyle name="Total 14 2 3 3 2" xfId="31503" xr:uid="{85D8FCC8-2657-47E3-AB48-45A0FA1EB627}"/>
    <cellStyle name="Total 14 2 3 4" xfId="17833" xr:uid="{ABA8C0C2-0C22-43F4-A033-CFAFBD7419EC}"/>
    <cellStyle name="Total 14 2 4" xfId="3028" xr:uid="{72F7AC58-E6BE-4CA5-B262-058A5C421CB2}"/>
    <cellStyle name="Total 14 2 4 2" xfId="5665" xr:uid="{F42BB4D2-8298-4C03-9F3B-F8D9B29863F2}"/>
    <cellStyle name="Total 14 2 4 2 2" xfId="11976" xr:uid="{C207E387-DF7C-46CB-B8AB-81708EF99528}"/>
    <cellStyle name="Total 14 2 4 2 2 2" xfId="27084" xr:uid="{4ED0362F-386E-49CD-9A1F-2FA778C28097}"/>
    <cellStyle name="Total 14 2 4 2 3" xfId="7292" xr:uid="{3546AD64-062E-42E5-94B7-49A1BD4FBF1F}"/>
    <cellStyle name="Total 14 2 4 2 3 2" xfId="22400" xr:uid="{AF37B096-307B-402F-8B80-88A6260AA8B0}"/>
    <cellStyle name="Total 14 2 4 2 4" xfId="20773" xr:uid="{E69C041D-DE3E-4A5A-883A-BEA5C58864B8}"/>
    <cellStyle name="Total 14 2 4 3" xfId="9410" xr:uid="{D9FBF8EE-F326-40FF-BBBF-B82396790BA9}"/>
    <cellStyle name="Total 14 2 4 3 2" xfId="24518" xr:uid="{EA7387BF-A54F-41F9-8936-6F8D352E9866}"/>
    <cellStyle name="Total 14 2 4 4" xfId="16245" xr:uid="{D9FF220E-EC9C-49A6-98E6-B43524A7493D}"/>
    <cellStyle name="Total 14 2 4 4 2" xfId="31353" xr:uid="{2F3AD993-7916-4B6E-9217-CB31BC65C005}"/>
    <cellStyle name="Total 14 2 4 5" xfId="18136" xr:uid="{313789FC-B50E-427C-8BEC-A532DD36BEE6}"/>
    <cellStyle name="Total 14 2 5" xfId="3354" xr:uid="{A2E54920-9557-49E0-9B24-0B8148469375}"/>
    <cellStyle name="Total 14 2 5 2" xfId="5991" xr:uid="{31A20775-7B8E-491A-99B2-7904564B2C6C}"/>
    <cellStyle name="Total 14 2 5 2 2" xfId="12302" xr:uid="{CA6DFAAB-FE0C-4B50-9DCA-843CE8344038}"/>
    <cellStyle name="Total 14 2 5 2 2 2" xfId="27410" xr:uid="{00702CB2-9E0F-4514-A526-C408849501AE}"/>
    <cellStyle name="Total 14 2 5 2 3" xfId="7782" xr:uid="{9FCE80C2-E68C-4EBC-ADFE-245BC0E88954}"/>
    <cellStyle name="Total 14 2 5 2 3 2" xfId="22890" xr:uid="{FFDBA83D-7B4A-4A8F-A803-C1DA68B69913}"/>
    <cellStyle name="Total 14 2 5 2 4" xfId="21099" xr:uid="{F7E182D1-6830-4B50-BC7D-881D2B435E40}"/>
    <cellStyle name="Total 14 2 5 3" xfId="9736" xr:uid="{23093276-45B7-4843-8B4A-EBC0A9FB9C17}"/>
    <cellStyle name="Total 14 2 5 3 2" xfId="24844" xr:uid="{88F5DC30-2468-4D75-A333-FF7632ACF95A}"/>
    <cellStyle name="Total 14 2 5 4" xfId="16000" xr:uid="{DCF7290A-4818-4E42-BA73-3B43291FCD15}"/>
    <cellStyle name="Total 14 2 5 4 2" xfId="31108" xr:uid="{9EA3B1F6-CDDF-4C1C-BAD3-96CEA2B042EC}"/>
    <cellStyle name="Total 14 2 5 5" xfId="18462" xr:uid="{7CE2B2D6-5F0E-40EC-B123-27D75B45F1EA}"/>
    <cellStyle name="Total 14 2 6" xfId="3660" xr:uid="{42401F47-3B08-495F-9311-71A35763907C}"/>
    <cellStyle name="Total 14 2 6 2" xfId="6297" xr:uid="{6A165DBE-328D-4C52-A56E-064F6F388028}"/>
    <cellStyle name="Total 14 2 6 2 2" xfId="12608" xr:uid="{C4AFF48B-EC96-47BD-845B-C6B01D544C36}"/>
    <cellStyle name="Total 14 2 6 2 2 2" xfId="27716" xr:uid="{346698EC-82DF-4668-A109-28E0A37ADA12}"/>
    <cellStyle name="Total 14 2 6 2 3" xfId="7879" xr:uid="{EDE13BB7-D8F0-42BA-B053-50DFCF1A7427}"/>
    <cellStyle name="Total 14 2 6 2 3 2" xfId="22987" xr:uid="{851F1F78-2813-4628-A37A-D68B08764AE1}"/>
    <cellStyle name="Total 14 2 6 2 4" xfId="21405" xr:uid="{3EE73B1E-CAD2-4D79-AB9C-E634570DD77F}"/>
    <cellStyle name="Total 14 2 6 3" xfId="10042" xr:uid="{67B8CA55-8D7A-4164-BE39-62D03CBC2E66}"/>
    <cellStyle name="Total 14 2 6 3 2" xfId="25150" xr:uid="{D9927ACE-EE73-47B5-84C7-39926CD77860}"/>
    <cellStyle name="Total 14 2 6 4" xfId="15003" xr:uid="{792A4750-16B2-4897-8859-2912A7A0F07E}"/>
    <cellStyle name="Total 14 2 6 4 2" xfId="30111" xr:uid="{45D93D3A-1E54-4EBE-AC55-CE178F4D3315}"/>
    <cellStyle name="Total 14 2 6 5" xfId="18768" xr:uid="{959E51AB-E931-4243-ACB3-B057491E1865}"/>
    <cellStyle name="Total 14 2 7" xfId="4021" xr:uid="{7EA67663-D7AE-4AE9-84AB-EC38AC3BD4F1}"/>
    <cellStyle name="Total 14 2 7 2" xfId="6658" xr:uid="{4B438B69-2B2B-4556-8A7E-225BD271D251}"/>
    <cellStyle name="Total 14 2 7 2 2" xfId="12969" xr:uid="{9041BBA7-95ED-4032-BBE8-9A95A3E0CDC4}"/>
    <cellStyle name="Total 14 2 7 2 2 2" xfId="28077" xr:uid="{976B9CCF-70C1-49FC-8638-DAE17B0B01D9}"/>
    <cellStyle name="Total 14 2 7 2 3" xfId="16659" xr:uid="{96223ABB-3530-48E8-A110-037F836F4FB7}"/>
    <cellStyle name="Total 14 2 7 2 3 2" xfId="31767" xr:uid="{0D7308CD-120C-4A3A-A289-54E8F7759D3C}"/>
    <cellStyle name="Total 14 2 7 2 4" xfId="21766" xr:uid="{AD84AC7B-C277-4BD6-AA26-6E81D7532AF7}"/>
    <cellStyle name="Total 14 2 7 3" xfId="10403" xr:uid="{E4544075-4DC7-48F8-B1B8-98A0095CA09C}"/>
    <cellStyle name="Total 14 2 7 3 2" xfId="25511" xr:uid="{BD460ED0-AA85-4F01-8CEC-85900F2D1773}"/>
    <cellStyle name="Total 14 2 7 4" xfId="11802" xr:uid="{669A2822-9E61-4A74-A0F8-7CE56545B902}"/>
    <cellStyle name="Total 14 2 7 4 2" xfId="26910" xr:uid="{5617447C-9712-404E-8DC7-3FF694666D4E}"/>
    <cellStyle name="Total 14 2 7 5" xfId="19129" xr:uid="{11C40043-4F18-4125-8FFD-2670469D0A0C}"/>
    <cellStyle name="Total 14 2 8" xfId="4334" xr:uid="{1D64AAF4-700C-4DAF-842E-C86325C3F09C}"/>
    <cellStyle name="Total 14 2 8 2" xfId="6971" xr:uid="{7BFB4D42-DAC8-4909-96C0-43B58E21CFCC}"/>
    <cellStyle name="Total 14 2 8 2 2" xfId="13282" xr:uid="{F024B646-1F35-42FE-8151-EBD03DF08E4B}"/>
    <cellStyle name="Total 14 2 8 2 2 2" xfId="28390" xr:uid="{3C107B21-7AA9-492A-BA7E-E43BAA94D1EB}"/>
    <cellStyle name="Total 14 2 8 2 3" xfId="16946" xr:uid="{6D3048D3-4801-44E1-A815-88C10EEFF424}"/>
    <cellStyle name="Total 14 2 8 2 3 2" xfId="32054" xr:uid="{72C08305-E314-4C03-98CA-500A87CA24F5}"/>
    <cellStyle name="Total 14 2 8 2 4" xfId="22079" xr:uid="{22468A3E-E7BD-4A2C-BA3E-D919E0E6B35E}"/>
    <cellStyle name="Total 14 2 8 3" xfId="10716" xr:uid="{88CA9490-19C1-4354-89C1-98473E7F28F2}"/>
    <cellStyle name="Total 14 2 8 3 2" xfId="25824" xr:uid="{57A80273-21E9-41EC-A4B7-A684AA109CC6}"/>
    <cellStyle name="Total 14 2 8 4" xfId="8241" xr:uid="{0A82F90D-2FAD-44A4-A5CE-AFBA49549267}"/>
    <cellStyle name="Total 14 2 8 4 2" xfId="23349" xr:uid="{1B830FA2-7F9F-47F5-ACEC-AD472012C450}"/>
    <cellStyle name="Total 14 2 8 5" xfId="19442" xr:uid="{3104F287-84A2-459F-B459-66E979F8CBF5}"/>
    <cellStyle name="Total 14 2 9" xfId="4586" xr:uid="{942B964D-546B-49C2-A25F-22C42567044E}"/>
    <cellStyle name="Total 14 2 9 2" xfId="10968" xr:uid="{B41C35DF-0D00-4E58-BEDE-49434B04132A}"/>
    <cellStyle name="Total 14 2 9 2 2" xfId="26076" xr:uid="{2E57529E-4D0A-440E-81CE-987AEF19E168}"/>
    <cellStyle name="Total 14 2 9 3" xfId="15631" xr:uid="{39E74BE7-FD41-45DA-9056-57FC2B4AEF67}"/>
    <cellStyle name="Total 14 2 9 3 2" xfId="30739" xr:uid="{D62FE586-B13B-4032-BCAF-C82BDF97E5D2}"/>
    <cellStyle name="Total 14 2 9 4" xfId="19694" xr:uid="{70B43BCC-D7A1-48B8-A7E6-6023E9F979E8}"/>
    <cellStyle name="Total 14 3" xfId="1978" xr:uid="{EBF3DA12-3F7C-441B-BC3D-FFA3B4083F58}"/>
    <cellStyle name="Total 14 3 10" xfId="8476" xr:uid="{504D2E06-0677-4AEF-971E-B4BC95934ABE}"/>
    <cellStyle name="Total 14 3 10 2" xfId="23584" xr:uid="{C4372189-3758-4D83-A502-E0327700A607}"/>
    <cellStyle name="Total 14 3 11" xfId="15603" xr:uid="{FCA148BE-0FB2-413F-B4FA-107DA334391A}"/>
    <cellStyle name="Total 14 3 11 2" xfId="30711" xr:uid="{3168B806-D018-422E-9DE2-5D5470BF0A1B}"/>
    <cellStyle name="Total 14 3 12" xfId="15261" xr:uid="{1D217338-12E1-44B2-AB66-15E7287DDA3B}"/>
    <cellStyle name="Total 14 3 12 2" xfId="30369" xr:uid="{9BFF1B2D-1A46-499D-ADA5-35D1EBDF3554}"/>
    <cellStyle name="Total 14 3 13" xfId="17203" xr:uid="{10C39731-0AFC-44BD-82A8-E78EA21707B1}"/>
    <cellStyle name="Total 14 3 2" xfId="2538" xr:uid="{3FEBC683-1224-4526-881F-7FC89631EA71}"/>
    <cellStyle name="Total 14 3 2 2" xfId="5175" xr:uid="{D762FF86-81F8-4C50-B58A-531F2ACAC7C5}"/>
    <cellStyle name="Total 14 3 2 2 2" xfId="11539" xr:uid="{1F3E2476-9189-49D2-9C48-21BD8C917C1D}"/>
    <cellStyle name="Total 14 3 2 2 2 2" xfId="26647" xr:uid="{39E71643-17F7-42F8-97B1-5BF8113F4CB4}"/>
    <cellStyle name="Total 14 3 2 2 3" xfId="14960" xr:uid="{76663AE5-DACD-4423-8A4F-279928F7A9FD}"/>
    <cellStyle name="Total 14 3 2 2 3 2" xfId="30068" xr:uid="{C1D2F1DB-60CA-4E92-99E6-75C01EFA6888}"/>
    <cellStyle name="Total 14 3 2 2 4" xfId="20283" xr:uid="{6ACB7B1C-B1DD-4E6E-8A2C-317A81290CD8}"/>
    <cellStyle name="Total 14 3 2 3" xfId="9005" xr:uid="{69288549-6913-4C28-A83A-CED987332BCE}"/>
    <cellStyle name="Total 14 3 2 3 2" xfId="24113" xr:uid="{614BE8CF-840E-4832-89E9-C2B72298B27E}"/>
    <cellStyle name="Total 14 3 3" xfId="2740" xr:uid="{95FEC4C0-1A2E-4BD3-BF04-A9E845CB2939}"/>
    <cellStyle name="Total 14 3 3 2" xfId="5377" xr:uid="{D6DEE13F-5565-481E-8829-522F99A6B538}"/>
    <cellStyle name="Total 14 3 3 2 2" xfId="11726" xr:uid="{8DC5BF8E-766D-4303-9971-5EF3D8F4EC6D}"/>
    <cellStyle name="Total 14 3 3 2 2 2" xfId="26834" xr:uid="{6107035B-44EE-4D19-8AC2-3D7B2A1101CF}"/>
    <cellStyle name="Total 14 3 3 2 3" xfId="7868" xr:uid="{87C64689-992B-4A05-BDA5-12DA4BE3689D}"/>
    <cellStyle name="Total 14 3 3 2 3 2" xfId="22976" xr:uid="{8F68F764-631B-446B-A176-907E2879D4E1}"/>
    <cellStyle name="Total 14 3 3 2 4" xfId="20485" xr:uid="{46D34624-2610-4E01-A348-8CE64E735D68}"/>
    <cellStyle name="Total 14 3 3 3" xfId="13865" xr:uid="{492A887A-B89D-4909-96C4-0A14DFA85737}"/>
    <cellStyle name="Total 14 3 3 3 2" xfId="28973" xr:uid="{22FFBE8A-3A6B-4017-A629-99DB00BAC650}"/>
    <cellStyle name="Total 14 3 3 4" xfId="17848" xr:uid="{FCC55498-7E60-4E69-93A6-07F5B864A67B}"/>
    <cellStyle name="Total 14 3 4" xfId="3043" xr:uid="{FF143FBB-5761-4AEA-B39B-2B7BF673B007}"/>
    <cellStyle name="Total 14 3 4 2" xfId="5680" xr:uid="{74153484-2E26-42B4-B42F-1F16A60A0366}"/>
    <cellStyle name="Total 14 3 4 2 2" xfId="11991" xr:uid="{188F4DCB-D2F7-4D4C-B5AA-C6DBBC468DDA}"/>
    <cellStyle name="Total 14 3 4 2 2 2" xfId="27099" xr:uid="{E49269B4-F8A9-4FA3-878D-3B2EB5A57C28}"/>
    <cellStyle name="Total 14 3 4 2 3" xfId="14329" xr:uid="{F9D82389-8A66-4298-9A28-D45A0C9D0B99}"/>
    <cellStyle name="Total 14 3 4 2 3 2" xfId="29437" xr:uid="{54F9139F-69EC-4B56-AB1D-CC066CBC3D6A}"/>
    <cellStyle name="Total 14 3 4 2 4" xfId="20788" xr:uid="{77D25AC1-40B9-4A6B-A077-B444B2E25AC9}"/>
    <cellStyle name="Total 14 3 4 3" xfId="9425" xr:uid="{E440B1ED-B242-4ABA-82F8-32FBE91A89C9}"/>
    <cellStyle name="Total 14 3 4 3 2" xfId="24533" xr:uid="{275F28F5-63B6-4E60-9E12-373E0AD2E29E}"/>
    <cellStyle name="Total 14 3 4 4" xfId="7877" xr:uid="{C52C1528-AFC2-4F3C-8A00-3AFD2CAAD490}"/>
    <cellStyle name="Total 14 3 4 4 2" xfId="22985" xr:uid="{9C90C56E-4416-46E1-A919-89C245FFD302}"/>
    <cellStyle name="Total 14 3 4 5" xfId="18151" xr:uid="{2F1BAFE3-7E62-49BC-80A8-536DB927800C}"/>
    <cellStyle name="Total 14 3 5" xfId="3369" xr:uid="{0309B913-9A2F-4FED-9EA9-B63057C493B5}"/>
    <cellStyle name="Total 14 3 5 2" xfId="6006" xr:uid="{58C4B7A1-7787-417B-BA02-DBA722FDEB7A}"/>
    <cellStyle name="Total 14 3 5 2 2" xfId="12317" xr:uid="{2943D39E-9A73-4EF5-8019-8E77E07312CE}"/>
    <cellStyle name="Total 14 3 5 2 2 2" xfId="27425" xr:uid="{BA97EF45-A4AD-46F7-B191-43D4B4F52F06}"/>
    <cellStyle name="Total 14 3 5 2 3" xfId="8138" xr:uid="{B706EAA2-B6C4-4E2B-94DE-574A9F6CCBEF}"/>
    <cellStyle name="Total 14 3 5 2 3 2" xfId="23246" xr:uid="{B46FDDBC-B85A-40D6-AE59-F7F05F8AB762}"/>
    <cellStyle name="Total 14 3 5 2 4" xfId="21114" xr:uid="{625734B6-3843-49E8-A82C-3DD161C9A179}"/>
    <cellStyle name="Total 14 3 5 3" xfId="9751" xr:uid="{1EB051B5-24A7-4542-898A-BAC3BE81AF0C}"/>
    <cellStyle name="Total 14 3 5 3 2" xfId="24859" xr:uid="{F274D34F-68A6-4A41-8D86-C9F7F8B0C071}"/>
    <cellStyle name="Total 14 3 5 4" xfId="14270" xr:uid="{281BE468-6463-4B82-82B9-146F68610655}"/>
    <cellStyle name="Total 14 3 5 4 2" xfId="29378" xr:uid="{DD1E186B-3869-42AC-B2F9-49A55610113D}"/>
    <cellStyle name="Total 14 3 5 5" xfId="18477" xr:uid="{D428E71E-82CD-4AD6-9106-026F07C8C664}"/>
    <cellStyle name="Total 14 3 6" xfId="3675" xr:uid="{D5A277C3-2759-4E0D-A794-5F4DAD795C19}"/>
    <cellStyle name="Total 14 3 6 2" xfId="6312" xr:uid="{3290F0BE-A118-4BAC-9803-1DA389206479}"/>
    <cellStyle name="Total 14 3 6 2 2" xfId="12623" xr:uid="{9E2C730C-AE9A-4F7E-9CA3-13C47433933B}"/>
    <cellStyle name="Total 14 3 6 2 2 2" xfId="27731" xr:uid="{A42D1588-3E2A-4613-928C-300935DADAB7}"/>
    <cellStyle name="Total 14 3 6 2 3" xfId="13494" xr:uid="{DACCA285-E7D0-4FE6-9E96-E47AD3F3F4E5}"/>
    <cellStyle name="Total 14 3 6 2 3 2" xfId="28602" xr:uid="{FC9F110F-CA21-4F2C-8193-9A6D972D234E}"/>
    <cellStyle name="Total 14 3 6 2 4" xfId="21420" xr:uid="{30BE968A-6CCD-4BD6-83E4-AE4027BB93D9}"/>
    <cellStyle name="Total 14 3 6 3" xfId="10057" xr:uid="{FC4A25DF-C8A6-4F11-BD2F-F63D8E7430BF}"/>
    <cellStyle name="Total 14 3 6 3 2" xfId="25165" xr:uid="{AC233997-0611-47E8-8E9E-7188EBCB46AA}"/>
    <cellStyle name="Total 14 3 6 4" xfId="15890" xr:uid="{38C4D7EC-D110-4A2C-91E0-6FC56F31B24E}"/>
    <cellStyle name="Total 14 3 6 4 2" xfId="30998" xr:uid="{631119D4-740A-4138-94B9-80EF60601193}"/>
    <cellStyle name="Total 14 3 6 5" xfId="18783" xr:uid="{00A5B1E7-3799-4CDC-8D30-5BD01A8E64F6}"/>
    <cellStyle name="Total 14 3 7" xfId="4050" xr:uid="{9D218B8D-39C9-48D6-BF54-0406BBB7C4E1}"/>
    <cellStyle name="Total 14 3 7 2" xfId="6687" xr:uid="{27452B2F-6D52-4D95-8CC7-50D637E24330}"/>
    <cellStyle name="Total 14 3 7 2 2" xfId="12998" xr:uid="{6269CFF6-0B59-40E7-8F4A-4137935BE32D}"/>
    <cellStyle name="Total 14 3 7 2 2 2" xfId="28106" xr:uid="{5DA83407-6E12-4CE2-9CCD-2201E90B71AF}"/>
    <cellStyle name="Total 14 3 7 2 3" xfId="16674" xr:uid="{5664D5CB-4AA7-423D-86D1-0C1542524DF0}"/>
    <cellStyle name="Total 14 3 7 2 3 2" xfId="31782" xr:uid="{63FFAF73-9198-496A-AD4F-19D40288C7FB}"/>
    <cellStyle name="Total 14 3 7 2 4" xfId="21795" xr:uid="{2FBE7924-A072-4979-A425-2FEE6D59C566}"/>
    <cellStyle name="Total 14 3 7 3" xfId="10432" xr:uid="{17F1D927-1C30-4034-902C-C40ABCC881DA}"/>
    <cellStyle name="Total 14 3 7 3 2" xfId="25540" xr:uid="{28C00683-8994-43E0-AE6D-D74874587F3A}"/>
    <cellStyle name="Total 14 3 7 4" xfId="13722" xr:uid="{F5F57806-9680-4982-A809-882EFDD5738D}"/>
    <cellStyle name="Total 14 3 7 4 2" xfId="28830" xr:uid="{7D949D2F-43CC-49A2-96C0-C92DFC271CA9}"/>
    <cellStyle name="Total 14 3 7 5" xfId="19158" xr:uid="{7875EF98-C9F2-4DCC-913F-58BD23709C9D}"/>
    <cellStyle name="Total 14 3 8" xfId="4349" xr:uid="{0FCDE3E3-8CDF-48AF-B237-4572ADA5FB7C}"/>
    <cellStyle name="Total 14 3 8 2" xfId="6986" xr:uid="{238301B7-197C-49D0-82C5-8EC571FC1EFE}"/>
    <cellStyle name="Total 14 3 8 2 2" xfId="13297" xr:uid="{B20708D3-9047-44FF-9730-F37C8A72D737}"/>
    <cellStyle name="Total 14 3 8 2 2 2" xfId="28405" xr:uid="{ABD250CB-7768-4F11-B0F8-77BAC2C79697}"/>
    <cellStyle name="Total 14 3 8 2 3" xfId="16961" xr:uid="{B96910FB-0D37-4BE9-A102-0200212C5338}"/>
    <cellStyle name="Total 14 3 8 2 3 2" xfId="32069" xr:uid="{6704D087-835D-44F3-B3CC-339445F6DA59}"/>
    <cellStyle name="Total 14 3 8 2 4" xfId="22094" xr:uid="{D7A93FC3-A4FA-412B-B9F6-88555A5954C4}"/>
    <cellStyle name="Total 14 3 8 3" xfId="10731" xr:uid="{EDE90BB2-749F-473B-834E-848DAD9A43E9}"/>
    <cellStyle name="Total 14 3 8 3 2" xfId="25839" xr:uid="{2BAEE52F-71DE-43CA-B845-631D4250E26F}"/>
    <cellStyle name="Total 14 3 8 4" xfId="13841" xr:uid="{643D3BED-32B5-41D3-A30F-5D0B2496C723}"/>
    <cellStyle name="Total 14 3 8 4 2" xfId="28949" xr:uid="{035557BB-536A-48AF-85F2-86F402E69558}"/>
    <cellStyle name="Total 14 3 8 5" xfId="19457" xr:uid="{F73DE74F-7C98-4FA9-A7E2-8132E9AA3F48}"/>
    <cellStyle name="Total 14 3 9" xfId="4615" xr:uid="{38155D85-995C-4E8D-AE14-268F769CA77E}"/>
    <cellStyle name="Total 14 3 9 2" xfId="10997" xr:uid="{626BC0FD-C4E0-4458-AFEF-A41CA551D3CF}"/>
    <cellStyle name="Total 14 3 9 2 2" xfId="26105" xr:uid="{19C51359-4E41-461A-BDA3-B3645B86BBA5}"/>
    <cellStyle name="Total 14 3 9 3" xfId="16228" xr:uid="{611EE7F1-E25A-45E2-9A84-4A623D0E85D9}"/>
    <cellStyle name="Total 14 3 9 3 2" xfId="31336" xr:uid="{7F08E310-42BC-41EA-8D7B-EE14C059960B}"/>
    <cellStyle name="Total 14 3 9 4" xfId="19723" xr:uid="{754D0532-553A-4ED8-9080-C23868017D07}"/>
    <cellStyle name="Total 14 4" xfId="2140" xr:uid="{48519EA9-2600-45A2-94BA-C5282877A933}"/>
    <cellStyle name="Total 14 4 10" xfId="7113" xr:uid="{CFA7ECD5-8EF1-4923-B7C1-B0BAFC99E95C}"/>
    <cellStyle name="Total 14 4 10 2" xfId="22221" xr:uid="{B0FE4EA2-E2E8-4779-9EE6-9D3A71F0DF35}"/>
    <cellStyle name="Total 14 4 11" xfId="14549" xr:uid="{322B6FA3-14C7-4528-A2F1-EFC933147EC8}"/>
    <cellStyle name="Total 14 4 11 2" xfId="29657" xr:uid="{E1BC5CA6-4D15-4663-A59B-67AEC5568374}"/>
    <cellStyle name="Total 14 4 12" xfId="17365" xr:uid="{307C2EB4-ECCB-41C1-B0C8-FF97FF0C5410}"/>
    <cellStyle name="Total 14 4 2" xfId="2630" xr:uid="{FE348F18-1741-4DF1-BF94-8CF9CB32FC87}"/>
    <cellStyle name="Total 14 4 2 2" xfId="5267" xr:uid="{A28D9053-7C50-4CC3-B206-8CDBBDDF93AA}"/>
    <cellStyle name="Total 14 4 2 2 2" xfId="11631" xr:uid="{377FFFAA-68E7-48A9-B2B6-BF5B2BC8EB4A}"/>
    <cellStyle name="Total 14 4 2 2 2 2" xfId="26739" xr:uid="{0166A47E-EA70-49B7-A58B-DD5865C21D89}"/>
    <cellStyle name="Total 14 4 2 2 3" xfId="16442" xr:uid="{EAA4F8BB-49A2-489F-9BC1-BA5DC3D6E034}"/>
    <cellStyle name="Total 14 4 2 2 3 2" xfId="31550" xr:uid="{5BE88F93-3FFF-4CC8-A79D-E3D1B176511A}"/>
    <cellStyle name="Total 14 4 2 2 4" xfId="20375" xr:uid="{B6DD7072-321D-4429-BC5C-7975C5B057F1}"/>
    <cellStyle name="Total 14 4 2 3" xfId="9097" xr:uid="{8E3F53E4-2825-4D4A-845C-A488F4CF0D40}"/>
    <cellStyle name="Total 14 4 2 3 2" xfId="24205" xr:uid="{117D16D7-74DB-4756-A338-83DE56E8B1FD}"/>
    <cellStyle name="Total 14 4 2 4" xfId="7177" xr:uid="{6353B0C0-D4E2-45B0-B588-6369BC9FC699}"/>
    <cellStyle name="Total 14 4 2 4 2" xfId="22285" xr:uid="{523EEA1A-8A68-4D61-BEBF-FA65D8A78D45}"/>
    <cellStyle name="Total 14 4 2 5" xfId="16299" xr:uid="{791CE4B5-7CA3-4734-A742-BF631DC42A35}"/>
    <cellStyle name="Total 14 4 2 5 2" xfId="31407" xr:uid="{7B6E81D2-F30E-44D9-8F9F-FE7BABB42174}"/>
    <cellStyle name="Total 14 4 2 6" xfId="17738" xr:uid="{280F05FC-81F9-4B39-810C-647E510DF396}"/>
    <cellStyle name="Total 14 4 3" xfId="2895" xr:uid="{A71F21E6-9099-469A-9063-B0E5F94769FD}"/>
    <cellStyle name="Total 14 4 3 2" xfId="5532" xr:uid="{92090DA8-7CB2-45A4-9435-469FB0C30B13}"/>
    <cellStyle name="Total 14 4 3 2 2" xfId="11843" xr:uid="{F9D79B89-FBA2-4148-9334-196F45031B54}"/>
    <cellStyle name="Total 14 4 3 2 2 2" xfId="26951" xr:uid="{85DB13E9-5A50-49C4-B8C0-25F98B4BA416}"/>
    <cellStyle name="Total 14 4 3 2 3" xfId="16042" xr:uid="{072CDD3A-7B85-4444-BF92-82628559D72B}"/>
    <cellStyle name="Total 14 4 3 2 3 2" xfId="31150" xr:uid="{CF2796DC-EFF3-46E0-9863-3462F0D67EF3}"/>
    <cellStyle name="Total 14 4 3 2 4" xfId="20640" xr:uid="{25D5CE76-1B85-48C8-919D-F763906E0145}"/>
    <cellStyle name="Total 14 4 3 3" xfId="15183" xr:uid="{EC3ECED3-B12F-4CFA-B60C-C269D2D20A98}"/>
    <cellStyle name="Total 14 4 3 3 2" xfId="30291" xr:uid="{7CFEA186-AA79-48C8-B595-8BA6159FCA1F}"/>
    <cellStyle name="Total 14 4 3 4" xfId="18003" xr:uid="{EDA321EC-062C-492C-896A-61774D89FE5A}"/>
    <cellStyle name="Total 14 4 4" xfId="3198" xr:uid="{F7700CFA-8E85-41B7-A715-F7F0BC1D6A50}"/>
    <cellStyle name="Total 14 4 4 2" xfId="5835" xr:uid="{E6C0E916-C66B-4719-9BF5-74FB30AB5364}"/>
    <cellStyle name="Total 14 4 4 2 2" xfId="12146" xr:uid="{2DBD6AA8-DA2A-4B1E-AFBC-FEEF26E59AD7}"/>
    <cellStyle name="Total 14 4 4 2 2 2" xfId="27254" xr:uid="{031F0F27-0968-45E8-B2A5-F7705D2CC780}"/>
    <cellStyle name="Total 14 4 4 2 3" xfId="15528" xr:uid="{3083955C-2735-426D-BE57-346541F3F93B}"/>
    <cellStyle name="Total 14 4 4 2 3 2" xfId="30636" xr:uid="{82712DCC-F3BD-4909-B39E-2D4A9487B38C}"/>
    <cellStyle name="Total 14 4 4 2 4" xfId="20943" xr:uid="{6A435FD3-1839-48F2-9C8B-B887BD02ADE4}"/>
    <cellStyle name="Total 14 4 4 3" xfId="9580" xr:uid="{1761C752-F8E0-4F49-9FA5-14B986C1074C}"/>
    <cellStyle name="Total 14 4 4 3 2" xfId="24688" xr:uid="{86562247-B9BE-40AE-9128-BED211EF8A2F}"/>
    <cellStyle name="Total 14 4 4 4" xfId="15998" xr:uid="{C1F55DC3-3419-4D7A-A1D6-0406650D290A}"/>
    <cellStyle name="Total 14 4 4 4 2" xfId="31106" xr:uid="{508F8D62-34AD-445D-AFCB-59D8A04D45D1}"/>
    <cellStyle name="Total 14 4 4 5" xfId="18306" xr:uid="{DE54B9F6-3629-4F5C-A452-C2CBA963D96D}"/>
    <cellStyle name="Total 14 4 5" xfId="3524" xr:uid="{FAB4800C-356C-4418-A14C-33E9A94C1B74}"/>
    <cellStyle name="Total 14 4 5 2" xfId="6161" xr:uid="{2AD950F4-CF2E-48C6-8F65-C95216B3D551}"/>
    <cellStyle name="Total 14 4 5 2 2" xfId="12472" xr:uid="{1D517F56-AACA-4836-A132-3B3F9D0EDA73}"/>
    <cellStyle name="Total 14 4 5 2 2 2" xfId="27580" xr:uid="{31EAAFAA-88D0-4BF1-BCDB-5A507A77011E}"/>
    <cellStyle name="Total 14 4 5 2 3" xfId="7212" xr:uid="{40A7F7DA-51B2-4998-9FBB-87EC83B053B0}"/>
    <cellStyle name="Total 14 4 5 2 3 2" xfId="22320" xr:uid="{BF0C6DCF-366C-4BCC-A543-C5EDFEEC64EA}"/>
    <cellStyle name="Total 14 4 5 2 4" xfId="21269" xr:uid="{7D49CBE8-AABC-4FA9-8500-BB83DF3CAC3D}"/>
    <cellStyle name="Total 14 4 5 3" xfId="9906" xr:uid="{3CD2FAD0-11BA-4F42-8FBF-8DFE06F952CF}"/>
    <cellStyle name="Total 14 4 5 3 2" xfId="25014" xr:uid="{DD3FC9F1-8227-4797-AA9B-91684A1FFC5F}"/>
    <cellStyle name="Total 14 4 5 4" xfId="13877" xr:uid="{D411CEC2-C6E0-400C-AC42-02451F1DFA78}"/>
    <cellStyle name="Total 14 4 5 4 2" xfId="28985" xr:uid="{6E2BFF67-E017-4594-BBBC-70D28F2A828A}"/>
    <cellStyle name="Total 14 4 5 5" xfId="18632" xr:uid="{7554D21F-1676-4B50-89D7-A7A51BABBE3A}"/>
    <cellStyle name="Total 14 4 6" xfId="3830" xr:uid="{05507290-8929-42A0-A0DF-73A9DE90232C}"/>
    <cellStyle name="Total 14 4 6 2" xfId="6467" xr:uid="{AE07DA0F-A9F4-414F-90F1-ED3AC11DE829}"/>
    <cellStyle name="Total 14 4 6 2 2" xfId="12778" xr:uid="{B6CE08C1-FCD5-4B70-ABD1-6E65ED789606}"/>
    <cellStyle name="Total 14 4 6 2 2 2" xfId="27886" xr:uid="{348C400C-3F49-4FAA-870C-073137F153EB}"/>
    <cellStyle name="Total 14 4 6 2 3" xfId="13975" xr:uid="{3392005C-A556-4700-AA1F-5CE3C7CFCA95}"/>
    <cellStyle name="Total 14 4 6 2 3 2" xfId="29083" xr:uid="{49B0EFCC-DD19-4604-AB65-D6EC782559EF}"/>
    <cellStyle name="Total 14 4 6 2 4" xfId="21575" xr:uid="{CB2176C4-1018-49EB-8ED0-1468D8EFFFF4}"/>
    <cellStyle name="Total 14 4 6 3" xfId="10212" xr:uid="{7CCBA56B-4AA4-4DE7-A973-D8674D4BDEB1}"/>
    <cellStyle name="Total 14 4 6 3 2" xfId="25320" xr:uid="{7BFDA380-24F4-41C1-AF46-6A639AFF7603}"/>
    <cellStyle name="Total 14 4 6 4" xfId="16346" xr:uid="{257986E0-849E-4E3C-B0E0-46AC4E4A5B28}"/>
    <cellStyle name="Total 14 4 6 4 2" xfId="31454" xr:uid="{7AA78644-8CEC-439D-826B-4C83D3CF100E}"/>
    <cellStyle name="Total 14 4 6 5" xfId="18938" xr:uid="{F415FB93-EBE2-4B63-89FD-8FADF59FFB43}"/>
    <cellStyle name="Total 14 4 7" xfId="4212" xr:uid="{0578ED11-0012-4FF2-94AF-141DE8E07EE8}"/>
    <cellStyle name="Total 14 4 7 2" xfId="6849" xr:uid="{A7524B40-8A21-4BAC-B335-8BAC65E91782}"/>
    <cellStyle name="Total 14 4 7 2 2" xfId="13160" xr:uid="{15675EF2-C58D-4D78-86CD-BE8F07C5646E}"/>
    <cellStyle name="Total 14 4 7 2 2 2" xfId="28268" xr:uid="{9C0A6B91-AC16-44BD-917D-37CD9D17E9F5}"/>
    <cellStyle name="Total 14 4 7 2 3" xfId="16829" xr:uid="{9FA57405-C42D-4192-B1B2-FC758790C7FE}"/>
    <cellStyle name="Total 14 4 7 2 3 2" xfId="31937" xr:uid="{6345EC06-DE4F-4A18-A1AA-C48BB05D577D}"/>
    <cellStyle name="Total 14 4 7 2 4" xfId="21957" xr:uid="{A674670A-5E04-499E-9C7D-6D17700D447F}"/>
    <cellStyle name="Total 14 4 7 3" xfId="10594" xr:uid="{58211A7F-F4E1-46B4-8632-F6316C567B04}"/>
    <cellStyle name="Total 14 4 7 3 2" xfId="25702" xr:uid="{9C705B13-F3FD-4499-A407-E8B2E75E2F7B}"/>
    <cellStyle name="Total 14 4 7 4" xfId="13932" xr:uid="{0BF1BE04-FFB7-4A75-B43D-0DE750456DFE}"/>
    <cellStyle name="Total 14 4 7 4 2" xfId="29040" xr:uid="{3D90C714-0D95-4F31-AE5A-4F5CC8B79001}"/>
    <cellStyle name="Total 14 4 7 5" xfId="19320" xr:uid="{B9747F7C-AE87-41A3-AC3E-47B88A7E8863}"/>
    <cellStyle name="Total 14 4 8" xfId="4777" xr:uid="{05FD9DDE-B898-47A5-B32F-0363B5611AAA}"/>
    <cellStyle name="Total 14 4 8 2" xfId="11159" xr:uid="{426B47DC-D9CE-40E0-B5B5-04A437C2CB5B}"/>
    <cellStyle name="Total 14 4 8 2 2" xfId="26267" xr:uid="{24134175-15FB-4BE9-8B18-60591A0AD207}"/>
    <cellStyle name="Total 14 4 8 3" xfId="15182" xr:uid="{CDC48D6D-798A-4351-A32E-EBCCCC60B252}"/>
    <cellStyle name="Total 14 4 8 3 2" xfId="30290" xr:uid="{FEEE87C0-DA51-4A9B-A093-52B19C74DCEB}"/>
    <cellStyle name="Total 14 4 8 4" xfId="19885" xr:uid="{8FFED48A-4582-43E3-A6C7-67BC95477476}"/>
    <cellStyle name="Total 14 4 9" xfId="8638" xr:uid="{E56FBC03-0E61-4AB8-8E09-C61B85824D1B}"/>
    <cellStyle name="Total 14 4 9 2" xfId="23746" xr:uid="{BC9CD8E0-6065-449E-BAF6-457F10A9F662}"/>
    <cellStyle name="Total 14 5" xfId="2155" xr:uid="{6F61B3EB-BAED-4F55-9959-DCEC8CBBB27B}"/>
    <cellStyle name="Total 14 5 10" xfId="15906" xr:uid="{EB3D2895-5454-448E-A820-C3D9BFF5428B}"/>
    <cellStyle name="Total 14 5 10 2" xfId="31014" xr:uid="{C868B5E7-166D-440F-BED7-1CF6F6A9F4E5}"/>
    <cellStyle name="Total 14 5 11" xfId="17380" xr:uid="{ADFC3E5F-C9CE-425E-882E-86CA4A687DE3}"/>
    <cellStyle name="Total 14 5 2" xfId="2910" xr:uid="{10AB0EE2-EC5E-470E-92C2-CC57117BBE7B}"/>
    <cellStyle name="Total 14 5 2 2" xfId="5547" xr:uid="{4CE10D24-2283-4D69-9919-08E3CFFB6E13}"/>
    <cellStyle name="Total 14 5 2 2 2" xfId="11858" xr:uid="{DA6EA181-601B-4890-A47A-1E9B1376656B}"/>
    <cellStyle name="Total 14 5 2 2 2 2" xfId="26966" xr:uid="{9FCE1F7B-2D31-4B37-AC7E-EAD086D9A27F}"/>
    <cellStyle name="Total 14 5 2 2 3" xfId="14871" xr:uid="{6B000984-E8F1-4C7F-A445-0024C3B4D879}"/>
    <cellStyle name="Total 14 5 2 2 3 2" xfId="29979" xr:uid="{5EB7BCBD-8B04-4C13-8DBA-45665E1AD7B7}"/>
    <cellStyle name="Total 14 5 2 2 4" xfId="20655" xr:uid="{5499D740-85DB-49D1-9341-E14D9997192F}"/>
    <cellStyle name="Total 14 5 2 3" xfId="13400" xr:uid="{9B37F578-3F65-4FC4-AD21-B3D3C90B2676}"/>
    <cellStyle name="Total 14 5 2 3 2" xfId="28508" xr:uid="{B1C135FB-293D-43B9-9CB3-98EE60578BCD}"/>
    <cellStyle name="Total 14 5 2 4" xfId="18018" xr:uid="{EAB98414-15F6-4EFF-9EAA-D51291AC7B46}"/>
    <cellStyle name="Total 14 5 3" xfId="3213" xr:uid="{9287EB8D-BD61-4693-B266-137629361683}"/>
    <cellStyle name="Total 14 5 3 2" xfId="5850" xr:uid="{83572105-70FE-490A-BA05-3BD545C69997}"/>
    <cellStyle name="Total 14 5 3 2 2" xfId="12161" xr:uid="{8E7A2007-1188-43BE-8529-1ED2FF91C622}"/>
    <cellStyle name="Total 14 5 3 2 2 2" xfId="27269" xr:uid="{65D220B3-95A8-4714-9DE4-76286E6A18E9}"/>
    <cellStyle name="Total 14 5 3 2 3" xfId="14045" xr:uid="{A195B6F4-3EDD-46B1-A738-8F0C1BEEBA7A}"/>
    <cellStyle name="Total 14 5 3 2 3 2" xfId="29153" xr:uid="{1FA537C4-89CF-4B3C-905C-FC2796BAA326}"/>
    <cellStyle name="Total 14 5 3 2 4" xfId="20958" xr:uid="{70A63DBE-4013-4890-829D-442B86C542DB}"/>
    <cellStyle name="Total 14 5 3 3" xfId="9595" xr:uid="{9EF33325-FD8C-43D4-9FC2-E830CA119A19}"/>
    <cellStyle name="Total 14 5 3 3 2" xfId="24703" xr:uid="{28E1D5B9-6639-4220-97B4-2DF2B1894F21}"/>
    <cellStyle name="Total 14 5 3 4" xfId="15544" xr:uid="{16D0D0D4-3237-41A7-A1D8-33069D98C726}"/>
    <cellStyle name="Total 14 5 3 4 2" xfId="30652" xr:uid="{32F09614-EA7E-4949-90AF-10AF08FBA58B}"/>
    <cellStyle name="Total 14 5 3 5" xfId="18321" xr:uid="{0C5E037B-97E7-416A-A0EB-96A12B037876}"/>
    <cellStyle name="Total 14 5 4" xfId="3539" xr:uid="{388B9147-9E2E-4BA7-B024-5EAE01D25A39}"/>
    <cellStyle name="Total 14 5 4 2" xfId="6176" xr:uid="{A5C57428-F054-4C98-BBF0-65B19E933635}"/>
    <cellStyle name="Total 14 5 4 2 2" xfId="12487" xr:uid="{664261D6-D4CE-4C39-A0D7-022AE9D94302}"/>
    <cellStyle name="Total 14 5 4 2 2 2" xfId="27595" xr:uid="{261B132F-B16F-4351-AF34-C9F4BE26D6E3}"/>
    <cellStyle name="Total 14 5 4 2 3" xfId="7672" xr:uid="{BD41C563-B014-446C-AFD9-B1781122914A}"/>
    <cellStyle name="Total 14 5 4 2 3 2" xfId="22780" xr:uid="{75C4631B-AC23-490E-99B2-88B41BEA4FA8}"/>
    <cellStyle name="Total 14 5 4 2 4" xfId="21284" xr:uid="{14ED677F-A8B3-42CE-9582-94337522AB18}"/>
    <cellStyle name="Total 14 5 4 3" xfId="9921" xr:uid="{8D772B09-3D18-4E25-AAFD-C184E763FD54}"/>
    <cellStyle name="Total 14 5 4 3 2" xfId="25029" xr:uid="{AD01A271-A55A-4017-95FD-B8B905CDD992}"/>
    <cellStyle name="Total 14 5 4 4" xfId="14779" xr:uid="{F72EE7F0-D0C3-412B-A335-5BE5E58BE4F9}"/>
    <cellStyle name="Total 14 5 4 4 2" xfId="29887" xr:uid="{528C5BAB-234D-4AFC-B872-E6136884920D}"/>
    <cellStyle name="Total 14 5 4 5" xfId="18647" xr:uid="{7BF67DB3-4C54-4384-B646-ED81EAE3779E}"/>
    <cellStyle name="Total 14 5 5" xfId="3845" xr:uid="{A36BC3A3-0E74-449C-BDC5-D35338D09DAA}"/>
    <cellStyle name="Total 14 5 5 2" xfId="6482" xr:uid="{922E0DD3-2ACD-41A1-AA5D-30980A024B69}"/>
    <cellStyle name="Total 14 5 5 2 2" xfId="12793" xr:uid="{F84AB0A9-157B-4C2A-8D92-2B7D143F8965}"/>
    <cellStyle name="Total 14 5 5 2 2 2" xfId="27901" xr:uid="{14BBA767-81A5-41AD-85C8-62BE22078D8C}"/>
    <cellStyle name="Total 14 5 5 2 3" xfId="14752" xr:uid="{4C6DEA3C-365D-48C3-943A-AD0C0A2E9731}"/>
    <cellStyle name="Total 14 5 5 2 3 2" xfId="29860" xr:uid="{ED9C8672-9F9A-435C-9894-3ACE06BAB51D}"/>
    <cellStyle name="Total 14 5 5 2 4" xfId="21590" xr:uid="{EEFB7B53-6A2E-4900-B55B-54F947FF1C15}"/>
    <cellStyle name="Total 14 5 5 3" xfId="10227" xr:uid="{F0B7CDF5-A75B-49E4-9D8C-86F1490C2A20}"/>
    <cellStyle name="Total 14 5 5 3 2" xfId="25335" xr:uid="{F17D5AE3-53AB-4CB3-9DE8-9BA602A12901}"/>
    <cellStyle name="Total 14 5 5 4" xfId="15607" xr:uid="{97C8DB71-086A-4891-A92D-01826FB79DAB}"/>
    <cellStyle name="Total 14 5 5 4 2" xfId="30715" xr:uid="{561C975A-6162-4733-98EF-10623EB89A65}"/>
    <cellStyle name="Total 14 5 5 5" xfId="18953" xr:uid="{8B6CA2C3-7067-42BD-8D37-4DBB33AA108F}"/>
    <cellStyle name="Total 14 5 6" xfId="4227" xr:uid="{9772FCB6-768B-4870-BFFD-AF48165440CA}"/>
    <cellStyle name="Total 14 5 6 2" xfId="6864" xr:uid="{5A66B1CC-0138-4B5B-920B-BD911830CD0F}"/>
    <cellStyle name="Total 14 5 6 2 2" xfId="13175" xr:uid="{35C2C8A3-1D89-4AC4-942B-0DAAABCC4F71}"/>
    <cellStyle name="Total 14 5 6 2 2 2" xfId="28283" xr:uid="{749D16B1-24F5-48B7-84C2-68C0E6DE77FE}"/>
    <cellStyle name="Total 14 5 6 2 3" xfId="16844" xr:uid="{61923845-EC6D-4A72-94F1-557E54D59BE2}"/>
    <cellStyle name="Total 14 5 6 2 3 2" xfId="31952" xr:uid="{B5B92CD9-4D13-4A05-9AFC-843EF070C3DB}"/>
    <cellStyle name="Total 14 5 6 2 4" xfId="21972" xr:uid="{9BAA4B27-99C4-4511-A31E-AD27101009E2}"/>
    <cellStyle name="Total 14 5 6 3" xfId="10609" xr:uid="{DAF8B766-551C-481E-B810-76AFBC84447E}"/>
    <cellStyle name="Total 14 5 6 3 2" xfId="25717" xr:uid="{2D56654C-5CBC-4291-AC8F-D706AE82DCD9}"/>
    <cellStyle name="Total 14 5 6 4" xfId="15089" xr:uid="{4EA0D42E-0702-4AEC-AD88-BDA38095401F}"/>
    <cellStyle name="Total 14 5 6 4 2" xfId="30197" xr:uid="{89718104-B9EB-4805-85A4-88CBFC1B8519}"/>
    <cellStyle name="Total 14 5 6 5" xfId="19335" xr:uid="{72E6FF09-6735-4EBE-8449-290C71337ECB}"/>
    <cellStyle name="Total 14 5 7" xfId="4792" xr:uid="{BEC4BC39-EE03-4B85-AA5E-74B31B510581}"/>
    <cellStyle name="Total 14 5 7 2" xfId="11174" xr:uid="{F90D67B2-8D00-4F81-9A68-4A12A1832BF0}"/>
    <cellStyle name="Total 14 5 7 2 2" xfId="26282" xr:uid="{7F69A7EF-E2AB-48CD-8883-A2583403BBEB}"/>
    <cellStyle name="Total 14 5 7 3" xfId="14195" xr:uid="{A5E2D0A1-1849-4BE1-A5AC-B2B3D910D852}"/>
    <cellStyle name="Total 14 5 7 3 2" xfId="29303" xr:uid="{C966AD9B-2DD6-49C1-9EBB-6852D69D9123}"/>
    <cellStyle name="Total 14 5 7 4" xfId="19900" xr:uid="{9368DAE1-0528-4A6A-982C-1107406A9B13}"/>
    <cellStyle name="Total 14 5 8" xfId="8653" xr:uid="{A808B7C4-3E3C-4C33-B5C2-3E190AD2092B}"/>
    <cellStyle name="Total 14 5 8 2" xfId="23761" xr:uid="{86F54A59-6036-4677-8C16-CDBEBCB89A9E}"/>
    <cellStyle name="Total 14 5 9" xfId="15260" xr:uid="{097223D3-9575-4CAF-ADD8-E3893F46808B}"/>
    <cellStyle name="Total 14 5 9 2" xfId="30368" xr:uid="{C3FC906B-AEC1-4ADF-BD99-0844397610EA}"/>
    <cellStyle name="Total 15" xfId="1779" xr:uid="{00000000-0005-0000-0000-0000F3060000}"/>
    <cellStyle name="Total 15 2" xfId="1950" xr:uid="{9EA8038E-5591-4350-A37E-E26A963A1C29}"/>
    <cellStyle name="Total 15 2 10" xfId="8451" xr:uid="{48F86BEA-7823-42FD-884C-68CE09F676BB}"/>
    <cellStyle name="Total 15 2 10 2" xfId="23559" xr:uid="{454A71C4-9CD7-4C0B-BC01-E2E295F7BAE1}"/>
    <cellStyle name="Total 15 2 11" xfId="7837" xr:uid="{914BED9B-7B10-4275-89BD-1A995807F1C5}"/>
    <cellStyle name="Total 15 2 11 2" xfId="22945" xr:uid="{C5DE65DD-9BE2-4A95-A23F-79B9D55E52B0}"/>
    <cellStyle name="Total 15 2 12" xfId="8707" xr:uid="{197350C7-FC05-4DAD-AEA4-61F93D2695DA}"/>
    <cellStyle name="Total 15 2 12 2" xfId="23815" xr:uid="{8DCEB116-1551-42FE-903B-E3F9FAE38169}"/>
    <cellStyle name="Total 15 2 13" xfId="17175" xr:uid="{07A8165A-079C-4A95-AB38-FC136881DB0E}"/>
    <cellStyle name="Total 15 2 2" xfId="2510" xr:uid="{43354A53-0ECD-4244-B9F8-8E5F5BD4086B}"/>
    <cellStyle name="Total 15 2 2 2" xfId="5147" xr:uid="{47DA8D4B-DA9F-4A40-A950-D8B4FA655493}"/>
    <cellStyle name="Total 15 2 2 2 2" xfId="11511" xr:uid="{DC7D030E-9C42-431E-A102-5A472B5D98CD}"/>
    <cellStyle name="Total 15 2 2 2 2 2" xfId="26619" xr:uid="{F38D0CC8-E10B-4CBC-BC2A-43DEA434E0DC}"/>
    <cellStyle name="Total 15 2 2 2 3" xfId="7330" xr:uid="{A794B409-5B21-437A-BACD-78F2C0B745AA}"/>
    <cellStyle name="Total 15 2 2 2 3 2" xfId="22438" xr:uid="{F5013E56-D45D-4117-A615-903C2F9F8232}"/>
    <cellStyle name="Total 15 2 2 2 4" xfId="20255" xr:uid="{5C553ED0-ABD8-4CBE-A44B-AAE8FB78ACFA}"/>
    <cellStyle name="Total 15 2 2 3" xfId="8977" xr:uid="{B90DBC7B-162A-4ADD-A2DE-63C92373CE64}"/>
    <cellStyle name="Total 15 2 2 3 2" xfId="24085" xr:uid="{FB101B1E-8077-4B5D-AE22-92E9FB189505}"/>
    <cellStyle name="Total 15 2 3" xfId="2726" xr:uid="{DD6C3078-5DD3-4DCC-BD9E-AE279B80A027}"/>
    <cellStyle name="Total 15 2 3 2" xfId="5363" xr:uid="{8B3CA1C2-031A-4943-A1DF-D65161CF754E}"/>
    <cellStyle name="Total 15 2 3 2 2" xfId="11712" xr:uid="{3B21A39A-0B90-4AB6-BA34-082014484B5B}"/>
    <cellStyle name="Total 15 2 3 2 2 2" xfId="26820" xr:uid="{620BBFCC-4400-458A-9894-3AE9121A2BD6}"/>
    <cellStyle name="Total 15 2 3 2 3" xfId="14663" xr:uid="{DAEBE0A9-6C2A-46AC-AE8E-8AF589F95C10}"/>
    <cellStyle name="Total 15 2 3 2 3 2" xfId="29771" xr:uid="{94B0EAEE-19FB-48D3-AC50-8D28C7C1D8FD}"/>
    <cellStyle name="Total 15 2 3 2 4" xfId="20471" xr:uid="{A248B974-3B16-4F30-A006-FE905C1C9607}"/>
    <cellStyle name="Total 15 2 3 3" xfId="7748" xr:uid="{83597F40-3E98-4AE9-ABA7-16132A658737}"/>
    <cellStyle name="Total 15 2 3 3 2" xfId="22856" xr:uid="{C111975B-E4C8-4575-8BDC-7F097F3DC6E0}"/>
    <cellStyle name="Total 15 2 3 4" xfId="17834" xr:uid="{8D6ED623-C078-4F1A-B8D8-BA2C6A45F9A0}"/>
    <cellStyle name="Total 15 2 4" xfId="3029" xr:uid="{3F533346-88AC-4062-A998-88AF68CAD461}"/>
    <cellStyle name="Total 15 2 4 2" xfId="5666" xr:uid="{9D4767AF-5516-4ED0-A869-5C145A816983}"/>
    <cellStyle name="Total 15 2 4 2 2" xfId="11977" xr:uid="{865D67AB-7E53-440B-9FB1-779242E25F23}"/>
    <cellStyle name="Total 15 2 4 2 2 2" xfId="27085" xr:uid="{28217400-A3BA-4084-A546-B72567B2FB49}"/>
    <cellStyle name="Total 15 2 4 2 3" xfId="14301" xr:uid="{5735A5E3-7EA0-432E-ABFA-92C9ACB51446}"/>
    <cellStyle name="Total 15 2 4 2 3 2" xfId="29409" xr:uid="{1B595EDC-9E04-4F2E-9A9F-3F4AF8551CCE}"/>
    <cellStyle name="Total 15 2 4 2 4" xfId="20774" xr:uid="{4FCB2F8B-C6C0-450E-8545-ABF0BCD6682F}"/>
    <cellStyle name="Total 15 2 4 3" xfId="9411" xr:uid="{25511E05-DE49-432A-B7AA-3750BA0597DE}"/>
    <cellStyle name="Total 15 2 4 3 2" xfId="24519" xr:uid="{B76A5B18-EFFA-4730-B3F2-AE0E5C97E8BA}"/>
    <cellStyle name="Total 15 2 4 4" xfId="13599" xr:uid="{CEFFD00B-0A18-430C-9304-87B861E9218B}"/>
    <cellStyle name="Total 15 2 4 4 2" xfId="28707" xr:uid="{88CECF6F-BDC0-4557-AE30-4643FC597BAC}"/>
    <cellStyle name="Total 15 2 4 5" xfId="18137" xr:uid="{14002F66-4873-4083-B85A-8927D8D087AC}"/>
    <cellStyle name="Total 15 2 5" xfId="3355" xr:uid="{6657F611-2331-44B6-A731-A203BD84AF81}"/>
    <cellStyle name="Total 15 2 5 2" xfId="5992" xr:uid="{12C9B7FF-1EEE-4F4E-8920-6751610CFFB5}"/>
    <cellStyle name="Total 15 2 5 2 2" xfId="12303" xr:uid="{66687E04-C1C4-48D0-8181-7E3101E7F3F0}"/>
    <cellStyle name="Total 15 2 5 2 2 2" xfId="27411" xr:uid="{C459F578-8380-4BF2-8D3C-9C24916309AB}"/>
    <cellStyle name="Total 15 2 5 2 3" xfId="14457" xr:uid="{62A085F7-F8DF-4563-9607-068B26A09424}"/>
    <cellStyle name="Total 15 2 5 2 3 2" xfId="29565" xr:uid="{BAEEA582-EAB7-4326-AEEF-C97B3AFB3231}"/>
    <cellStyle name="Total 15 2 5 2 4" xfId="21100" xr:uid="{0D05F4A9-31DA-4504-B118-9D660CCB98D8}"/>
    <cellStyle name="Total 15 2 5 3" xfId="9737" xr:uid="{6A203929-E61C-4980-87A0-70C05508820B}"/>
    <cellStyle name="Total 15 2 5 3 2" xfId="24845" xr:uid="{55D20619-9057-4E49-9CD1-69ED73BA9336}"/>
    <cellStyle name="Total 15 2 5 4" xfId="11226" xr:uid="{7605F493-1846-4C04-8EFF-B8392436C2B8}"/>
    <cellStyle name="Total 15 2 5 4 2" xfId="26334" xr:uid="{3D330CAB-D470-44C4-B4D0-15C0FA2AD542}"/>
    <cellStyle name="Total 15 2 5 5" xfId="18463" xr:uid="{9A05B61F-10CA-4255-9592-DC7815DBCEC6}"/>
    <cellStyle name="Total 15 2 6" xfId="3661" xr:uid="{C1B3C3F5-A82E-4D5A-B994-BCCCF409961F}"/>
    <cellStyle name="Total 15 2 6 2" xfId="6298" xr:uid="{3CAD387F-5DDB-4545-8652-2B3FE3535421}"/>
    <cellStyle name="Total 15 2 6 2 2" xfId="12609" xr:uid="{52F7B67E-F669-452E-85C4-EE9C418DAEA1}"/>
    <cellStyle name="Total 15 2 6 2 2 2" xfId="27717" xr:uid="{7680D5FC-03B9-45F9-939A-E5DC42B682C4}"/>
    <cellStyle name="Total 15 2 6 2 3" xfId="13474" xr:uid="{AD9FC54A-1C5A-4B35-A291-DA47D0F03562}"/>
    <cellStyle name="Total 15 2 6 2 3 2" xfId="28582" xr:uid="{59DE038B-32FE-46E5-BAC3-5AFA4E6E0B89}"/>
    <cellStyle name="Total 15 2 6 2 4" xfId="21406" xr:uid="{22354645-BEFF-400E-B3BD-038F27F5576C}"/>
    <cellStyle name="Total 15 2 6 3" xfId="10043" xr:uid="{A014BE34-6437-4EB6-B059-5CE51662A2B8}"/>
    <cellStyle name="Total 15 2 6 3 2" xfId="25151" xr:uid="{8875B55A-8449-4C3B-BEF2-A5ED00BB4A47}"/>
    <cellStyle name="Total 15 2 6 4" xfId="15007" xr:uid="{2C72D208-467E-4F54-A4E8-D6F0B62D1B13}"/>
    <cellStyle name="Total 15 2 6 4 2" xfId="30115" xr:uid="{0D8D0713-377D-4F72-988D-859AA1A8FBF0}"/>
    <cellStyle name="Total 15 2 6 5" xfId="18769" xr:uid="{007E0FC6-855B-4AC6-9D9C-A1732B0A0B00}"/>
    <cellStyle name="Total 15 2 7" xfId="4022" xr:uid="{6FE8E884-4B97-400C-9EB7-5008A708615E}"/>
    <cellStyle name="Total 15 2 7 2" xfId="6659" xr:uid="{32D185A8-07FF-4845-B6A0-6F9F9D5641E9}"/>
    <cellStyle name="Total 15 2 7 2 2" xfId="12970" xr:uid="{234E3315-8861-4D44-AA9D-5A6DF8D9C70A}"/>
    <cellStyle name="Total 15 2 7 2 2 2" xfId="28078" xr:uid="{99BEA599-9F7E-4E10-95F7-C54CCC233DC8}"/>
    <cellStyle name="Total 15 2 7 2 3" xfId="16660" xr:uid="{586F1EFE-94B6-48AC-A1EA-7716D2043463}"/>
    <cellStyle name="Total 15 2 7 2 3 2" xfId="31768" xr:uid="{A0256D89-4EC0-4CAC-9869-5C84B9D6EFD0}"/>
    <cellStyle name="Total 15 2 7 2 4" xfId="21767" xr:uid="{45817D4A-CB4D-4B5D-8B13-7453E7852913}"/>
    <cellStyle name="Total 15 2 7 3" xfId="10404" xr:uid="{E001D65E-FE97-4B2A-871F-5089018AA879}"/>
    <cellStyle name="Total 15 2 7 3 2" xfId="25512" xr:uid="{28D08D00-DF11-4E92-AA98-64988AEC8078}"/>
    <cellStyle name="Total 15 2 7 4" xfId="8142" xr:uid="{69790C56-C191-480E-A5A2-924034878DCF}"/>
    <cellStyle name="Total 15 2 7 4 2" xfId="23250" xr:uid="{37A6A005-AC3C-46FF-9E19-EF8DFB92A1C3}"/>
    <cellStyle name="Total 15 2 7 5" xfId="19130" xr:uid="{04C4C944-0C53-4891-BD2D-F5520DEE6431}"/>
    <cellStyle name="Total 15 2 8" xfId="4335" xr:uid="{1617B93A-4F1F-427F-A31C-B3800E87271D}"/>
    <cellStyle name="Total 15 2 8 2" xfId="6972" xr:uid="{45A71FD7-1674-4244-9E57-FE14003C5B0A}"/>
    <cellStyle name="Total 15 2 8 2 2" xfId="13283" xr:uid="{029B8926-3D25-45E4-AA6F-26705EFBDEEC}"/>
    <cellStyle name="Total 15 2 8 2 2 2" xfId="28391" xr:uid="{5C6E3F46-3404-4DE8-B87D-BEB8DB3B30A5}"/>
    <cellStyle name="Total 15 2 8 2 3" xfId="16947" xr:uid="{34A00BAA-5E41-453F-8687-96F6F3A89637}"/>
    <cellStyle name="Total 15 2 8 2 3 2" xfId="32055" xr:uid="{93BAF68B-3F1B-4CAF-9DAD-3260D43551F8}"/>
    <cellStyle name="Total 15 2 8 2 4" xfId="22080" xr:uid="{2CB9BC2C-FAD1-4376-A853-058EED395178}"/>
    <cellStyle name="Total 15 2 8 3" xfId="10717" xr:uid="{CCC2402F-7874-4A9E-B59E-254BF2F5646E}"/>
    <cellStyle name="Total 15 2 8 3 2" xfId="25825" xr:uid="{EEC3262F-83C3-42C5-8FD6-6F8BF543EBDA}"/>
    <cellStyle name="Total 15 2 8 4" xfId="13378" xr:uid="{AB3527E1-E8F0-4B8C-8358-6616AEF9DC34}"/>
    <cellStyle name="Total 15 2 8 4 2" xfId="28486" xr:uid="{EA434F69-D3C7-4AA2-AD1D-ADED7BE36E50}"/>
    <cellStyle name="Total 15 2 8 5" xfId="19443" xr:uid="{9044BF16-35B2-4CC7-B52F-AE4E2D6EAB88}"/>
    <cellStyle name="Total 15 2 9" xfId="4587" xr:uid="{A9735E34-65FD-4F05-A98A-89A6119B5C2F}"/>
    <cellStyle name="Total 15 2 9 2" xfId="10969" xr:uid="{EAAF1A01-1CF8-4E1A-BC1D-0160C1662B1F}"/>
    <cellStyle name="Total 15 2 9 2 2" xfId="26077" xr:uid="{0436C27A-AA3D-4846-86DF-DF6B10B68A38}"/>
    <cellStyle name="Total 15 2 9 3" xfId="7873" xr:uid="{6152D2D8-6133-446B-BE3E-578ADF5A141F}"/>
    <cellStyle name="Total 15 2 9 3 2" xfId="22981" xr:uid="{449ECF66-E26B-40F3-BAA5-C891A587E8DD}"/>
    <cellStyle name="Total 15 2 9 4" xfId="19695" xr:uid="{F86D1F5D-ECEA-4C3A-AFC0-2EFE57EA4D73}"/>
    <cellStyle name="Total 15 3" xfId="1979" xr:uid="{D99A92D7-1245-4091-BF4C-5E9D569B19ED}"/>
    <cellStyle name="Total 15 3 10" xfId="8477" xr:uid="{C00755A0-BBB9-4077-B2EA-7427ADF3C4D5}"/>
    <cellStyle name="Total 15 3 10 2" xfId="23585" xr:uid="{19170CE8-A817-4554-999D-72811131067F}"/>
    <cellStyle name="Total 15 3 11" xfId="14616" xr:uid="{04507376-30E2-490D-B259-C3A878118495}"/>
    <cellStyle name="Total 15 3 11 2" xfId="29724" xr:uid="{3DA0A7E2-8DDC-4381-AE07-907283AFCFC1}"/>
    <cellStyle name="Total 15 3 12" xfId="15131" xr:uid="{29358F7E-E168-4472-8692-02F28F2755D4}"/>
    <cellStyle name="Total 15 3 12 2" xfId="30239" xr:uid="{C93ED7EF-CE8E-4635-B8BC-2C368465576E}"/>
    <cellStyle name="Total 15 3 13" xfId="17204" xr:uid="{8413A65A-3616-4817-925A-C10692625109}"/>
    <cellStyle name="Total 15 3 2" xfId="2539" xr:uid="{F0F913A2-5BFF-4896-A175-D52AA1D189FD}"/>
    <cellStyle name="Total 15 3 2 2" xfId="5176" xr:uid="{C23FB3C0-E9E6-4989-AA5C-0D363E1F346B}"/>
    <cellStyle name="Total 15 3 2 2 2" xfId="11540" xr:uid="{753F727C-76AC-4EB1-AC77-E28347A394C3}"/>
    <cellStyle name="Total 15 3 2 2 2 2" xfId="26648" xr:uid="{E740AA52-2877-4C50-891B-A8059770908E}"/>
    <cellStyle name="Total 15 3 2 2 3" xfId="7063" xr:uid="{9BB353C9-D84B-4DF6-A0F1-8F95EC5017DC}"/>
    <cellStyle name="Total 15 3 2 2 3 2" xfId="22171" xr:uid="{DDAB3980-55E6-4F44-81E3-76E74E8CDDCA}"/>
    <cellStyle name="Total 15 3 2 2 4" xfId="20284" xr:uid="{E5523A12-5744-4A33-9123-78AC9941EFE6}"/>
    <cellStyle name="Total 15 3 2 3" xfId="9006" xr:uid="{643E477A-2B30-4FFF-9AED-17AEA95502D5}"/>
    <cellStyle name="Total 15 3 2 3 2" xfId="24114" xr:uid="{16BDD6FA-B6A8-41B3-BA4E-9B69B96AA588}"/>
    <cellStyle name="Total 15 3 3" xfId="2741" xr:uid="{B050286C-FE63-44D5-A29F-38023CECB203}"/>
    <cellStyle name="Total 15 3 3 2" xfId="5378" xr:uid="{EDE9F2B7-DCF1-4B4C-B1CD-3D8DBBB553E4}"/>
    <cellStyle name="Total 15 3 3 2 2" xfId="11727" xr:uid="{61204086-3439-499B-9B29-6C088B5B3CF3}"/>
    <cellStyle name="Total 15 3 3 2 2 2" xfId="26835" xr:uid="{65FC834C-A079-48B4-8D22-94156E99AC08}"/>
    <cellStyle name="Total 15 3 3 2 3" xfId="14331" xr:uid="{AF0B4E7F-B70D-4CC6-B412-F0C9AAF9CE37}"/>
    <cellStyle name="Total 15 3 3 2 3 2" xfId="29439" xr:uid="{5AF1105E-0665-40BB-827E-B4CA1FED91BC}"/>
    <cellStyle name="Total 15 3 3 2 4" xfId="20486" xr:uid="{A0BD88EE-944E-4436-A208-EDF4A7E3955D}"/>
    <cellStyle name="Total 15 3 3 3" xfId="16001" xr:uid="{4A3108B5-879F-4D3A-AA91-8302A1E3EEFE}"/>
    <cellStyle name="Total 15 3 3 3 2" xfId="31109" xr:uid="{7A78D54A-C1CF-40EF-A9A8-E9904031DC1E}"/>
    <cellStyle name="Total 15 3 3 4" xfId="17849" xr:uid="{E5C61435-23A4-46A1-B69E-1753066203EE}"/>
    <cellStyle name="Total 15 3 4" xfId="3044" xr:uid="{A7A2A04E-69A2-4DD8-814D-7EDBA5C87E34}"/>
    <cellStyle name="Total 15 3 4 2" xfId="5681" xr:uid="{E00591B2-B1E7-4152-AC1B-561A60DB620F}"/>
    <cellStyle name="Total 15 3 4 2 2" xfId="11992" xr:uid="{EC1D40E8-FE6A-4C29-94B3-DE8A71FDFBF7}"/>
    <cellStyle name="Total 15 3 4 2 2 2" xfId="27100" xr:uid="{85973743-75EA-45FD-B80E-9A856F451618}"/>
    <cellStyle name="Total 15 3 4 2 3" xfId="14852" xr:uid="{80548677-12AE-46E3-A413-34EA5A2AFA57}"/>
    <cellStyle name="Total 15 3 4 2 3 2" xfId="29960" xr:uid="{35214A6B-B48D-4729-8345-21EB03591357}"/>
    <cellStyle name="Total 15 3 4 2 4" xfId="20789" xr:uid="{F6C5C6C5-47D8-443F-8A65-4832925F14C6}"/>
    <cellStyle name="Total 15 3 4 3" xfId="9426" xr:uid="{23D8055C-BDE6-4314-9F6D-9EE225D915BF}"/>
    <cellStyle name="Total 15 3 4 3 2" xfId="24534" xr:uid="{6465ED7C-245C-4455-83C8-C558DC017A76}"/>
    <cellStyle name="Total 15 3 4 4" xfId="13654" xr:uid="{052D594F-DECD-47A6-928D-60E34995EBEB}"/>
    <cellStyle name="Total 15 3 4 4 2" xfId="28762" xr:uid="{D1E52407-223F-4C1A-9273-2E9434D573EE}"/>
    <cellStyle name="Total 15 3 4 5" xfId="18152" xr:uid="{173765FE-63BE-4B25-8022-9F558993E8B0}"/>
    <cellStyle name="Total 15 3 5" xfId="3370" xr:uid="{2783AE60-6602-47B6-B134-597DC1D7E66F}"/>
    <cellStyle name="Total 15 3 5 2" xfId="6007" xr:uid="{7D8422BD-B1B8-4160-BB16-AE6EB679A41E}"/>
    <cellStyle name="Total 15 3 5 2 2" xfId="12318" xr:uid="{E627130B-57D1-495A-B8BF-6B5AFECC88A9}"/>
    <cellStyle name="Total 15 3 5 2 2 2" xfId="27426" xr:uid="{95CDB792-8848-4809-BA87-C23BA3CEFE04}"/>
    <cellStyle name="Total 15 3 5 2 3" xfId="15807" xr:uid="{6025F7AF-A557-40DC-B518-605DCA7862AE}"/>
    <cellStyle name="Total 15 3 5 2 3 2" xfId="30915" xr:uid="{7694DFAC-BDF5-44E8-BE09-70F7039F73FB}"/>
    <cellStyle name="Total 15 3 5 2 4" xfId="21115" xr:uid="{A6008FBD-3334-4F50-A97A-BEED2A7D52DB}"/>
    <cellStyle name="Total 15 3 5 3" xfId="9752" xr:uid="{8E985A12-D6D2-4E56-B842-4EC8C4EBA4FD}"/>
    <cellStyle name="Total 15 3 5 3 2" xfId="24860" xr:uid="{CF846AA6-D30B-4718-8996-4E3E07623959}"/>
    <cellStyle name="Total 15 3 5 4" xfId="14210" xr:uid="{61B7496C-2A38-470B-85B2-653FF8360157}"/>
    <cellStyle name="Total 15 3 5 4 2" xfId="29318" xr:uid="{AEAD55A1-961C-4A25-B6FB-87E3671A883C}"/>
    <cellStyle name="Total 15 3 5 5" xfId="18478" xr:uid="{EFD4323F-A3C0-4C38-A286-5EF9CA483737}"/>
    <cellStyle name="Total 15 3 6" xfId="3676" xr:uid="{A65E9105-1E4A-4C0F-B5AD-1903557BBB9E}"/>
    <cellStyle name="Total 15 3 6 2" xfId="6313" xr:uid="{3605AB43-0EAF-4E6C-9747-440251251088}"/>
    <cellStyle name="Total 15 3 6 2 2" xfId="12624" xr:uid="{ADD1CC3E-620C-4148-8C56-924516524292}"/>
    <cellStyle name="Total 15 3 6 2 2 2" xfId="27732" xr:uid="{FA3999CB-2335-4665-BB0E-5CA87D196B34}"/>
    <cellStyle name="Total 15 3 6 2 3" xfId="13702" xr:uid="{659DD30D-5562-40C0-8526-AC45133D27B0}"/>
    <cellStyle name="Total 15 3 6 2 3 2" xfId="28810" xr:uid="{32F657AB-052C-4FA2-9203-5052B0A8EBFE}"/>
    <cellStyle name="Total 15 3 6 2 4" xfId="21421" xr:uid="{A82CABBB-0786-4DB4-81B7-680B8A6D6D0A}"/>
    <cellStyle name="Total 15 3 6 3" xfId="10058" xr:uid="{6C1FF198-E5C3-4C08-AECF-727C56A245C2}"/>
    <cellStyle name="Total 15 3 6 3 2" xfId="25166" xr:uid="{6CA8B771-F091-48EA-8AB2-8DD7390520B0}"/>
    <cellStyle name="Total 15 3 6 4" xfId="7802" xr:uid="{F885F4A3-ECAF-4D61-97CE-9C1F351BD440}"/>
    <cellStyle name="Total 15 3 6 4 2" xfId="22910" xr:uid="{52E04CD0-8E6E-40A9-9EFE-48487CF5401C}"/>
    <cellStyle name="Total 15 3 6 5" xfId="18784" xr:uid="{B89566FC-C49B-49E6-8C8A-4B3D728455AB}"/>
    <cellStyle name="Total 15 3 7" xfId="4051" xr:uid="{7A7004DC-85D3-48CE-942C-17141B550184}"/>
    <cellStyle name="Total 15 3 7 2" xfId="6688" xr:uid="{6FEFCDF8-4F24-4A8E-AB8E-1FF9C1648DDE}"/>
    <cellStyle name="Total 15 3 7 2 2" xfId="12999" xr:uid="{12DEB8AC-3312-45C2-A973-3F2CD0B07E3F}"/>
    <cellStyle name="Total 15 3 7 2 2 2" xfId="28107" xr:uid="{4D20176B-FC92-4B89-B4EC-CAA88C864285}"/>
    <cellStyle name="Total 15 3 7 2 3" xfId="16675" xr:uid="{192FB8E8-D447-47EA-8870-08D1E35829B5}"/>
    <cellStyle name="Total 15 3 7 2 3 2" xfId="31783" xr:uid="{88D9600B-C0F9-4E13-9384-18E3257CE790}"/>
    <cellStyle name="Total 15 3 7 2 4" xfId="21796" xr:uid="{C95338F7-AADF-4C34-97BA-93085200D35E}"/>
    <cellStyle name="Total 15 3 7 3" xfId="10433" xr:uid="{ACEA9F49-8BD3-4D24-9372-AA176B90717A}"/>
    <cellStyle name="Total 15 3 7 3 2" xfId="25541" xr:uid="{CA21F98F-CD89-4EB9-82EF-C3FC882AB4AA}"/>
    <cellStyle name="Total 15 3 7 4" xfId="14593" xr:uid="{EC086F50-4050-4991-BA7E-B5AA4C58DA6E}"/>
    <cellStyle name="Total 15 3 7 4 2" xfId="29701" xr:uid="{1AA21AA5-0E9F-4457-BAD0-EA47E93B328E}"/>
    <cellStyle name="Total 15 3 7 5" xfId="19159" xr:uid="{C4F6FB76-9A5F-4C2E-8B77-4BFD32310122}"/>
    <cellStyle name="Total 15 3 8" xfId="4350" xr:uid="{F844A591-B30C-46B1-84F7-74E8F9D161AF}"/>
    <cellStyle name="Total 15 3 8 2" xfId="6987" xr:uid="{C9A30443-4BE1-4D5D-8DD3-F078C7477B03}"/>
    <cellStyle name="Total 15 3 8 2 2" xfId="13298" xr:uid="{2624B690-84BC-4614-9251-C33D643C982E}"/>
    <cellStyle name="Total 15 3 8 2 2 2" xfId="28406" xr:uid="{C3A3A855-469C-40D9-8A31-8F48CDB5C3D9}"/>
    <cellStyle name="Total 15 3 8 2 3" xfId="16962" xr:uid="{A9637FFB-CEB8-44FA-80F4-CA629404478C}"/>
    <cellStyle name="Total 15 3 8 2 3 2" xfId="32070" xr:uid="{1EC0910C-2A74-4DAA-A5FE-D4CBBDFA3D63}"/>
    <cellStyle name="Total 15 3 8 2 4" xfId="22095" xr:uid="{93B4E78B-ECE5-49DF-96DD-ED10FE4A12A2}"/>
    <cellStyle name="Total 15 3 8 3" xfId="10732" xr:uid="{27B7CEEB-814F-4B26-A4D2-1E28B6683C65}"/>
    <cellStyle name="Total 15 3 8 3 2" xfId="25840" xr:uid="{057E0A09-472B-4ABD-84D5-C5F67F1EDDF9}"/>
    <cellStyle name="Total 15 3 8 4" xfId="14849" xr:uid="{64C859F8-CAFB-4A73-93F5-4E4A2237CE5D}"/>
    <cellStyle name="Total 15 3 8 4 2" xfId="29957" xr:uid="{C927608E-C624-45D1-B189-DF8B5742653A}"/>
    <cellStyle name="Total 15 3 8 5" xfId="19458" xr:uid="{BA827B7C-1AEA-4EF7-B58B-0C6B9431F27C}"/>
    <cellStyle name="Total 15 3 9" xfId="4616" xr:uid="{FEE8F046-4F6D-4EF2-AD1C-BD2E76B4C612}"/>
    <cellStyle name="Total 15 3 9 2" xfId="10998" xr:uid="{792C9830-DF03-4E87-A829-6338F6D27647}"/>
    <cellStyle name="Total 15 3 9 2 2" xfId="26106" xr:uid="{A4FA575C-8F5A-4D53-B53B-8B251BC4C708}"/>
    <cellStyle name="Total 15 3 9 3" xfId="15600" xr:uid="{7F7F8534-C0AA-450E-8891-33A22C939C43}"/>
    <cellStyle name="Total 15 3 9 3 2" xfId="30708" xr:uid="{3F4A377F-AC44-4854-ABA6-DD01CF5B1D06}"/>
    <cellStyle name="Total 15 3 9 4" xfId="19724" xr:uid="{250F1562-9A52-4A9D-A514-63C1F1F1DEB9}"/>
    <cellStyle name="Total 15 4" xfId="2141" xr:uid="{908A5EC2-3A7A-4F32-A483-A12973D5D2CB}"/>
    <cellStyle name="Total 15 4 10" xfId="7178" xr:uid="{6608FDA5-ECE5-4EEE-A42C-5E147195128F}"/>
    <cellStyle name="Total 15 4 10 2" xfId="22286" xr:uid="{82B90D04-731E-412D-9F7B-DBE135D7D813}"/>
    <cellStyle name="Total 15 4 11" xfId="7336" xr:uid="{6B03E1A5-CA8A-4698-A4E0-3D80E34D7B18}"/>
    <cellStyle name="Total 15 4 11 2" xfId="22444" xr:uid="{E5F784CA-E863-4496-9CEA-6BF9177C32C2}"/>
    <cellStyle name="Total 15 4 12" xfId="17366" xr:uid="{A50DF636-250A-4B54-9F16-2EF958EFDA72}"/>
    <cellStyle name="Total 15 4 2" xfId="2631" xr:uid="{871878FC-ADF8-469E-993B-679B08AC0CC9}"/>
    <cellStyle name="Total 15 4 2 2" xfId="5268" xr:uid="{8A4EC109-A7D2-4B04-AE16-DE97D27B4F86}"/>
    <cellStyle name="Total 15 4 2 2 2" xfId="11632" xr:uid="{B0B75286-AB9F-44F1-8DBF-929EF84DA484}"/>
    <cellStyle name="Total 15 4 2 2 2 2" xfId="26740" xr:uid="{D7D22171-89AD-4390-96A5-14BB44F5287F}"/>
    <cellStyle name="Total 15 4 2 2 3" xfId="15177" xr:uid="{97887A30-9CEB-48DA-9F3D-FA4234B2F1FE}"/>
    <cellStyle name="Total 15 4 2 2 3 2" xfId="30285" xr:uid="{41BF2BFC-52AF-4DD5-8A0A-D6613E1968B7}"/>
    <cellStyle name="Total 15 4 2 2 4" xfId="20376" xr:uid="{9AF0DB3A-DFEC-40BA-8F1B-0A783835666A}"/>
    <cellStyle name="Total 15 4 2 3" xfId="9098" xr:uid="{22C4AA9E-114E-4ED1-940A-4E11A6EB7F4A}"/>
    <cellStyle name="Total 15 4 2 3 2" xfId="24206" xr:uid="{12CD21E2-0A20-4E5D-8B03-1966F630626F}"/>
    <cellStyle name="Total 15 4 2 4" xfId="8704" xr:uid="{3B47A210-0BFC-4C43-911E-9CE6B7A59EEC}"/>
    <cellStyle name="Total 15 4 2 4 2" xfId="23812" xr:uid="{183FF873-CA09-4482-90D7-22DF270977F5}"/>
    <cellStyle name="Total 15 4 2 5" xfId="14927" xr:uid="{E926A907-7A53-4CC7-8325-359579A9D946}"/>
    <cellStyle name="Total 15 4 2 5 2" xfId="30035" xr:uid="{6DEF4205-1F9B-46B7-861D-7F0BDB89C4B7}"/>
    <cellStyle name="Total 15 4 2 6" xfId="17739" xr:uid="{2568FF16-59D8-4003-81C6-F60D0FEBC575}"/>
    <cellStyle name="Total 15 4 3" xfId="2896" xr:uid="{AFEB1B0C-3C07-4DBE-A637-051F965679C6}"/>
    <cellStyle name="Total 15 4 3 2" xfId="5533" xr:uid="{39485D89-BEE6-424D-A54D-6278E5DE4ABC}"/>
    <cellStyle name="Total 15 4 3 2 2" xfId="11844" xr:uid="{A1AAD03D-31DF-424E-AB56-335B319A1A67}"/>
    <cellStyle name="Total 15 4 3 2 2 2" xfId="26952" xr:uid="{A213473D-1F96-47D8-9360-A4F3C6AB674B}"/>
    <cellStyle name="Total 15 4 3 2 3" xfId="7181" xr:uid="{3EDFEE37-5CB4-41C7-8222-5F642A387423}"/>
    <cellStyle name="Total 15 4 3 2 3 2" xfId="22289" xr:uid="{103CF726-CCAE-4C07-953A-DE49901B5F9A}"/>
    <cellStyle name="Total 15 4 3 2 4" xfId="20641" xr:uid="{A8AD860F-BF2B-45A5-BDC4-44BFB4BADD4C}"/>
    <cellStyle name="Total 15 4 3 3" xfId="8159" xr:uid="{1B7B2F99-DAF5-4085-A479-D74ADB9E7CAC}"/>
    <cellStyle name="Total 15 4 3 3 2" xfId="23267" xr:uid="{4DB9EF64-1751-43AA-BC23-E6256769C5C8}"/>
    <cellStyle name="Total 15 4 3 4" xfId="18004" xr:uid="{4EEF4171-1F5A-4BD7-BE25-4E3ED5F5E43B}"/>
    <cellStyle name="Total 15 4 4" xfId="3199" xr:uid="{EC9F205C-F3A0-4A1E-B281-E5E012583FBA}"/>
    <cellStyle name="Total 15 4 4 2" xfId="5836" xr:uid="{5E59ADB8-1A12-4EE0-A0E4-111767CBA5BC}"/>
    <cellStyle name="Total 15 4 4 2 2" xfId="12147" xr:uid="{3D0C3300-09E0-47AF-A356-EA29BD8F7AA7}"/>
    <cellStyle name="Total 15 4 4 2 2 2" xfId="27255" xr:uid="{130D9919-A33F-4137-8AC5-3A40781DC2D9}"/>
    <cellStyle name="Total 15 4 4 2 3" xfId="13409" xr:uid="{8F2B6897-A2D1-45AB-AC70-A273D7DEA0D2}"/>
    <cellStyle name="Total 15 4 4 2 3 2" xfId="28517" xr:uid="{5D7D0D45-A08D-47D0-82B1-8D61D217B9C0}"/>
    <cellStyle name="Total 15 4 4 2 4" xfId="20944" xr:uid="{3870EF62-7A39-4A8D-B316-2944583408D3}"/>
    <cellStyle name="Total 15 4 4 3" xfId="9581" xr:uid="{A63E5257-AE5F-4A34-97D2-A41C5BBE5624}"/>
    <cellStyle name="Total 15 4 4 3 2" xfId="24689" xr:uid="{4B55A1B5-5527-471C-91EF-BF5A36952001}"/>
    <cellStyle name="Total 15 4 4 4" xfId="14482" xr:uid="{1FF8784A-C49D-4499-A437-CFEF5EFADE3C}"/>
    <cellStyle name="Total 15 4 4 4 2" xfId="29590" xr:uid="{A1270117-6730-4A97-B981-0B03A1FFA9A9}"/>
    <cellStyle name="Total 15 4 4 5" xfId="18307" xr:uid="{5228C7AA-F2DE-4B33-B782-3A38866FCBE6}"/>
    <cellStyle name="Total 15 4 5" xfId="3525" xr:uid="{E9BBE5B1-1397-4037-8664-CA292D1EDC6C}"/>
    <cellStyle name="Total 15 4 5 2" xfId="6162" xr:uid="{1B1AED98-24B9-4E09-8704-7B053285B2A3}"/>
    <cellStyle name="Total 15 4 5 2 2" xfId="12473" xr:uid="{D5D79747-3389-4547-9900-9746DC5F716D}"/>
    <cellStyle name="Total 15 4 5 2 2 2" xfId="27581" xr:uid="{C1A0E2FB-A9CC-47FF-8AFB-BC70FC6C0A97}"/>
    <cellStyle name="Total 15 4 5 2 3" xfId="15635" xr:uid="{3DBFF8EC-5A31-4D65-9A28-60DCCCD8731A}"/>
    <cellStyle name="Total 15 4 5 2 3 2" xfId="30743" xr:uid="{3AC4B2DF-FA28-4C43-979B-D67C106E95B8}"/>
    <cellStyle name="Total 15 4 5 2 4" xfId="21270" xr:uid="{1D395D0C-A0D9-480A-9A68-356C0F95893C}"/>
    <cellStyle name="Total 15 4 5 3" xfId="9907" xr:uid="{E2E3A3D3-B44B-4C76-AC0D-558184482960}"/>
    <cellStyle name="Total 15 4 5 3 2" xfId="25015" xr:uid="{19FBADD8-ABD1-4D0F-B4DA-7D987A290DB3}"/>
    <cellStyle name="Total 15 4 5 4" xfId="7290" xr:uid="{26384AA5-7D0E-413A-9E93-348CCA33B1F8}"/>
    <cellStyle name="Total 15 4 5 4 2" xfId="22398" xr:uid="{1CAC509B-1444-4301-AFA1-818903D8605B}"/>
    <cellStyle name="Total 15 4 5 5" xfId="18633" xr:uid="{299F8F09-148E-4BC6-A8DA-FF3FA4B42E30}"/>
    <cellStyle name="Total 15 4 6" xfId="3831" xr:uid="{43E6390F-F51B-404D-9E4B-CE385C830840}"/>
    <cellStyle name="Total 15 4 6 2" xfId="6468" xr:uid="{093F5F44-CA69-49FC-8C08-AF45F093A84D}"/>
    <cellStyle name="Total 15 4 6 2 2" xfId="12779" xr:uid="{E4BD46DB-CE50-4E65-90DE-82E5F8690027}"/>
    <cellStyle name="Total 15 4 6 2 2 2" xfId="27887" xr:uid="{BAD184B3-A100-4A4F-B49D-B9DA1CDC53F8}"/>
    <cellStyle name="Total 15 4 6 2 3" xfId="16272" xr:uid="{3FD34567-FC05-4B3A-934F-E4617B41573A}"/>
    <cellStyle name="Total 15 4 6 2 3 2" xfId="31380" xr:uid="{5667C4E6-FCF7-4462-AFF4-68ABE0A71A97}"/>
    <cellStyle name="Total 15 4 6 2 4" xfId="21576" xr:uid="{B89A10B9-7A36-4F37-8117-56D4A111D9A8}"/>
    <cellStyle name="Total 15 4 6 3" xfId="10213" xr:uid="{E84B76FB-AFE0-4B1C-81F4-90A29BCB269D}"/>
    <cellStyle name="Total 15 4 6 3 2" xfId="25321" xr:uid="{4E1D27FC-8331-4785-A6DC-21DCB157894C}"/>
    <cellStyle name="Total 15 4 6 4" xfId="8470" xr:uid="{92623341-073E-480A-BE98-24B0D936CAB6}"/>
    <cellStyle name="Total 15 4 6 4 2" xfId="23578" xr:uid="{00B3BFC8-DF7E-4E88-AAC7-48876806EA94}"/>
    <cellStyle name="Total 15 4 6 5" xfId="18939" xr:uid="{747E2EDF-50DE-4BDB-92DC-CD719302FCFE}"/>
    <cellStyle name="Total 15 4 7" xfId="4213" xr:uid="{0C883852-FF3C-4227-BE73-104A7EF7AAE5}"/>
    <cellStyle name="Total 15 4 7 2" xfId="6850" xr:uid="{E4226ED7-BD19-4A6F-ABE8-0ED87029FEC2}"/>
    <cellStyle name="Total 15 4 7 2 2" xfId="13161" xr:uid="{98708A63-667F-4AFC-9242-96C70F00CCCB}"/>
    <cellStyle name="Total 15 4 7 2 2 2" xfId="28269" xr:uid="{870233F2-CC00-42BA-976A-27F05E69A558}"/>
    <cellStyle name="Total 15 4 7 2 3" xfId="16830" xr:uid="{5BE799AA-69CF-4B3F-9A01-9DF1E9CAEB9E}"/>
    <cellStyle name="Total 15 4 7 2 3 2" xfId="31938" xr:uid="{A209137A-EC1B-4437-A469-4C5E50958537}"/>
    <cellStyle name="Total 15 4 7 2 4" xfId="21958" xr:uid="{B7F973ED-A546-4BC0-A730-D3E859405947}"/>
    <cellStyle name="Total 15 4 7 3" xfId="10595" xr:uid="{59232911-87C9-4130-BA8B-26BDD9CBCCFB}"/>
    <cellStyle name="Total 15 4 7 3 2" xfId="25703" xr:uid="{1B1ED9E4-CA68-4FD9-A2D9-68A37F2414B9}"/>
    <cellStyle name="Total 15 4 7 4" xfId="7102" xr:uid="{C7C3BB96-55AD-4419-BA1E-43F9487282D7}"/>
    <cellStyle name="Total 15 4 7 4 2" xfId="22210" xr:uid="{4D78094A-1AF5-4833-9B89-A5B0D7AD9515}"/>
    <cellStyle name="Total 15 4 7 5" xfId="19321" xr:uid="{C9982958-015C-4BCA-9AC9-3FB9201C881A}"/>
    <cellStyle name="Total 15 4 8" xfId="4778" xr:uid="{FD9F9F72-F882-4590-AF09-580CAC71DEF4}"/>
    <cellStyle name="Total 15 4 8 2" xfId="11160" xr:uid="{1E571C64-6C16-4DA6-9531-4B636B92C4FA}"/>
    <cellStyle name="Total 15 4 8 2 2" xfId="26268" xr:uid="{30D6395A-FF05-4260-94DE-5CEC1BB19ACE}"/>
    <cellStyle name="Total 15 4 8 3" xfId="14298" xr:uid="{11EC62B3-8C40-4EDB-9286-0D59333BA7C4}"/>
    <cellStyle name="Total 15 4 8 3 2" xfId="29406" xr:uid="{302FB3A8-0801-4B80-B35F-6DA3671601AF}"/>
    <cellStyle name="Total 15 4 8 4" xfId="19886" xr:uid="{90BAD08F-37F0-4B4C-831F-561E888B2B6A}"/>
    <cellStyle name="Total 15 4 9" xfId="8639" xr:uid="{D5951184-7499-46A7-93D8-C1D16D3041EE}"/>
    <cellStyle name="Total 15 4 9 2" xfId="23747" xr:uid="{6B718891-2668-4475-A186-EA3ACB689D62}"/>
    <cellStyle name="Total 15 5" xfId="2156" xr:uid="{F1F7924A-E70D-41DE-B91F-A2C03DF148A3}"/>
    <cellStyle name="Total 15 5 10" xfId="14080" xr:uid="{8194D449-B161-4DEC-A280-EEA8AD9DF03B}"/>
    <cellStyle name="Total 15 5 10 2" xfId="29188" xr:uid="{475A2288-D8C1-4C40-84D4-0814B6187E34}"/>
    <cellStyle name="Total 15 5 11" xfId="17381" xr:uid="{FD130CFF-92B0-48A3-857B-648D3704057D}"/>
    <cellStyle name="Total 15 5 2" xfId="2911" xr:uid="{9D0D3ACA-EB0F-40E8-9E6F-E8D3D494713D}"/>
    <cellStyle name="Total 15 5 2 2" xfId="5548" xr:uid="{4C0EC7F2-91B0-48F6-95A4-59D87EB9AC97}"/>
    <cellStyle name="Total 15 5 2 2 2" xfId="11859" xr:uid="{224EE013-724A-43E7-A516-8A9062167C93}"/>
    <cellStyle name="Total 15 5 2 2 2 2" xfId="26967" xr:uid="{94E440ED-744B-4B18-BFF1-EFC3AFEEA3CE}"/>
    <cellStyle name="Total 15 5 2 2 3" xfId="9194" xr:uid="{5112B96A-731A-4D00-90C4-A3C33D4569E7}"/>
    <cellStyle name="Total 15 5 2 2 3 2" xfId="24302" xr:uid="{C04AA04E-201C-43DD-B8DC-FD7BDA72728D}"/>
    <cellStyle name="Total 15 5 2 2 4" xfId="20656" xr:uid="{197EEECB-CC38-4B19-AFDB-0172CF1B6A54}"/>
    <cellStyle name="Total 15 5 2 3" xfId="16200" xr:uid="{5665E4E7-98AB-4DB3-B704-CD7987F89BE2}"/>
    <cellStyle name="Total 15 5 2 3 2" xfId="31308" xr:uid="{B00F9A00-33F4-4DEB-9D08-1384C5AC84F9}"/>
    <cellStyle name="Total 15 5 2 4" xfId="18019" xr:uid="{B3DB10B2-9497-459D-9261-6C6CDA76C53E}"/>
    <cellStyle name="Total 15 5 3" xfId="3214" xr:uid="{305BA70E-5850-4B81-BB50-257FDE3E7D3E}"/>
    <cellStyle name="Total 15 5 3 2" xfId="5851" xr:uid="{83A3FF26-F4F0-4BDE-A5B5-849D892372A8}"/>
    <cellStyle name="Total 15 5 3 2 2" xfId="12162" xr:uid="{721DA003-F06A-4F09-AE7B-301F07F081BC}"/>
    <cellStyle name="Total 15 5 3 2 2 2" xfId="27270" xr:uid="{E69D85BF-C02F-4D27-9407-E2A78B80D48F}"/>
    <cellStyle name="Total 15 5 3 2 3" xfId="13819" xr:uid="{C59CC2A0-69B7-424D-9A19-5D4C83CF4C0C}"/>
    <cellStyle name="Total 15 5 3 2 3 2" xfId="28927" xr:uid="{EA62D357-8900-4ED3-8D32-C3FDE7BDE992}"/>
    <cellStyle name="Total 15 5 3 2 4" xfId="20959" xr:uid="{7E6CEF00-38D0-4D7A-858C-F202B9D8E5E8}"/>
    <cellStyle name="Total 15 5 3 3" xfId="9596" xr:uid="{65361EA3-DD4C-41C6-874C-832C16ED16A8}"/>
    <cellStyle name="Total 15 5 3 3 2" xfId="24704" xr:uid="{47A75E3C-50A1-483B-A16D-C2648409103E}"/>
    <cellStyle name="Total 15 5 3 4" xfId="15168" xr:uid="{8C7B65C8-2BF2-43B2-B293-66D052E6EA26}"/>
    <cellStyle name="Total 15 5 3 4 2" xfId="30276" xr:uid="{E3F1D194-1429-4F1A-BE57-6A39DD77B711}"/>
    <cellStyle name="Total 15 5 3 5" xfId="18322" xr:uid="{BBA8A6EB-C7C5-4C28-AEBD-B3C9EF204475}"/>
    <cellStyle name="Total 15 5 4" xfId="3540" xr:uid="{FC218A9D-6FC8-461C-93FF-F573C3E011BD}"/>
    <cellStyle name="Total 15 5 4 2" xfId="6177" xr:uid="{AF73C6B5-9870-4CE8-98F4-67BADA55DEA6}"/>
    <cellStyle name="Total 15 5 4 2 2" xfId="12488" xr:uid="{BABB03F8-0846-457C-8611-9C6C16186B3F}"/>
    <cellStyle name="Total 15 5 4 2 2 2" xfId="27596" xr:uid="{33CE5651-3648-48C0-876A-A59D0BDDFBC5}"/>
    <cellStyle name="Total 15 5 4 2 3" xfId="9168" xr:uid="{2DC4A07F-352B-4031-866A-15CF1C481BD5}"/>
    <cellStyle name="Total 15 5 4 2 3 2" xfId="24276" xr:uid="{4AD96A61-0686-4017-80AD-8211CFD5E668}"/>
    <cellStyle name="Total 15 5 4 2 4" xfId="21285" xr:uid="{E09EC6C0-FB47-4916-9BAF-F0330C03B6E9}"/>
    <cellStyle name="Total 15 5 4 3" xfId="9922" xr:uid="{58217395-44F1-4ADA-BB55-BA8F86377006}"/>
    <cellStyle name="Total 15 5 4 3 2" xfId="25030" xr:uid="{F55CE156-E1B0-4F83-AFC4-3BC7DDF5B58D}"/>
    <cellStyle name="Total 15 5 4 4" xfId="15473" xr:uid="{D360E5FD-8931-47D9-8FEA-01D0AD717209}"/>
    <cellStyle name="Total 15 5 4 4 2" xfId="30581" xr:uid="{3786A0DF-8EA9-48F1-8FEA-EDB97F9419F2}"/>
    <cellStyle name="Total 15 5 4 5" xfId="18648" xr:uid="{E87190AB-636A-49FA-9E7D-056C7C09ACAE}"/>
    <cellStyle name="Total 15 5 5" xfId="3846" xr:uid="{9BC26B5E-3619-4C68-81D2-95104CC599CA}"/>
    <cellStyle name="Total 15 5 5 2" xfId="6483" xr:uid="{845CC283-43BA-4D54-BF8E-06F5DB357519}"/>
    <cellStyle name="Total 15 5 5 2 2" xfId="12794" xr:uid="{9880D9C4-7756-4C39-BA43-1013DFCD2B69}"/>
    <cellStyle name="Total 15 5 5 2 2 2" xfId="27902" xr:uid="{DD996455-9881-4060-A374-C998DAA95BFF}"/>
    <cellStyle name="Total 15 5 5 2 3" xfId="7342" xr:uid="{65134524-C7CF-42D1-8531-0119FEA747D6}"/>
    <cellStyle name="Total 15 5 5 2 3 2" xfId="22450" xr:uid="{F9DB78B5-8593-431F-BB20-971296E8C06B}"/>
    <cellStyle name="Total 15 5 5 2 4" xfId="21591" xr:uid="{CC05B0AF-20CA-404B-87A8-5C172C0E73EC}"/>
    <cellStyle name="Total 15 5 5 3" xfId="10228" xr:uid="{337C1946-5E77-479A-B564-2A85B84692AE}"/>
    <cellStyle name="Total 15 5 5 3 2" xfId="25336" xr:uid="{73283E92-3229-46D0-BB3B-7276AF223A1E}"/>
    <cellStyle name="Total 15 5 5 4" xfId="14777" xr:uid="{D5E23824-2316-477F-BDF6-C15B99E09F4B}"/>
    <cellStyle name="Total 15 5 5 4 2" xfId="29885" xr:uid="{BD323A40-BA58-4FEC-BEC6-2B1155CA2488}"/>
    <cellStyle name="Total 15 5 5 5" xfId="18954" xr:uid="{A10E6E2D-DDA3-46EF-8B1A-31889F42E6DB}"/>
    <cellStyle name="Total 15 5 6" xfId="4228" xr:uid="{6B154855-C715-4B44-8499-CA50876D420A}"/>
    <cellStyle name="Total 15 5 6 2" xfId="6865" xr:uid="{6C0C6E1E-B8C5-437D-A971-6F35081534C5}"/>
    <cellStyle name="Total 15 5 6 2 2" xfId="13176" xr:uid="{D08B3D70-9804-4306-8D56-BD605CF68820}"/>
    <cellStyle name="Total 15 5 6 2 2 2" xfId="28284" xr:uid="{FA3D775C-B249-4C1B-8BF0-C033EDE7B8E2}"/>
    <cellStyle name="Total 15 5 6 2 3" xfId="16845" xr:uid="{5CD5EEFF-7C7E-4F38-959C-6D0A7239DF75}"/>
    <cellStyle name="Total 15 5 6 2 3 2" xfId="31953" xr:uid="{20198352-4DC3-4820-92E2-1FBF5BD2BD21}"/>
    <cellStyle name="Total 15 5 6 2 4" xfId="21973" xr:uid="{DFA992C2-4629-40DB-8823-6F3B6E1C9A94}"/>
    <cellStyle name="Total 15 5 6 3" xfId="10610" xr:uid="{E07701DB-63F5-4A70-9DF0-59B93500DFD2}"/>
    <cellStyle name="Total 15 5 6 3 2" xfId="25718" xr:uid="{E844A1BA-A163-4C00-B154-B6C77214CA32}"/>
    <cellStyle name="Total 15 5 6 4" xfId="14034" xr:uid="{BACDB76C-1DD1-422E-B608-C700CD5F48E9}"/>
    <cellStyle name="Total 15 5 6 4 2" xfId="29142" xr:uid="{94947F6F-E111-4E55-BD05-4CFCFA8458ED}"/>
    <cellStyle name="Total 15 5 6 5" xfId="19336" xr:uid="{E0F3327B-1646-4758-89D6-EDB6EBC364F8}"/>
    <cellStyle name="Total 15 5 7" xfId="4793" xr:uid="{95A985EA-96F6-442E-B63A-92EC9A9E707D}"/>
    <cellStyle name="Total 15 5 7 2" xfId="11175" xr:uid="{AA2ED3B5-1B04-4F73-9A98-F5AC0431523B}"/>
    <cellStyle name="Total 15 5 7 2 2" xfId="26283" xr:uid="{61BDBC7F-4347-4EC0-BC24-D4E6E4FCA970}"/>
    <cellStyle name="Total 15 5 7 3" xfId="13590" xr:uid="{B293AC82-4793-449C-BCF7-E90F38E14B25}"/>
    <cellStyle name="Total 15 5 7 3 2" xfId="28698" xr:uid="{A4F8C6A4-0D6F-467E-A64F-058AEADB2235}"/>
    <cellStyle name="Total 15 5 7 4" xfId="19901" xr:uid="{CFCC890D-B907-4814-B790-BD2D116517D6}"/>
    <cellStyle name="Total 15 5 8" xfId="8654" xr:uid="{3677DBCA-5F9E-4E98-9E8E-CE3D900B8231}"/>
    <cellStyle name="Total 15 5 8 2" xfId="23762" xr:uid="{18566ED0-1D3E-4A6A-B68A-70B743C708FD}"/>
    <cellStyle name="Total 15 5 9" xfId="16045" xr:uid="{52E69204-E76D-4CAE-887F-A158756F1822}"/>
    <cellStyle name="Total 15 5 9 2" xfId="31153" xr:uid="{DB9D2ED5-CE35-414C-B1FD-FE9DBC0C99C8}"/>
    <cellStyle name="Total 16" xfId="1780" xr:uid="{00000000-0005-0000-0000-0000F4060000}"/>
    <cellStyle name="Total 16 2" xfId="1951" xr:uid="{FF91D4DB-FACD-476A-A74A-E13AB1135552}"/>
    <cellStyle name="Total 16 2 10" xfId="8452" xr:uid="{8AD322B7-21FD-4A2D-8C18-5A4349DBAB0A}"/>
    <cellStyle name="Total 16 2 10 2" xfId="23560" xr:uid="{092A9066-EDE1-4A6F-A843-32E6F33559F4}"/>
    <cellStyle name="Total 16 2 11" xfId="15843" xr:uid="{2D1A7F26-C100-4D2C-B4BC-7DE889E2A8ED}"/>
    <cellStyle name="Total 16 2 11 2" xfId="30951" xr:uid="{7CC5CE66-0A06-4E0A-8569-18FCB14BA22C}"/>
    <cellStyle name="Total 16 2 12" xfId="16456" xr:uid="{B31240A1-8574-4A8A-930E-4E65B2748106}"/>
    <cellStyle name="Total 16 2 12 2" xfId="31564" xr:uid="{C7D1481F-719B-4772-9A94-2A32DF1D5569}"/>
    <cellStyle name="Total 16 2 13" xfId="17176" xr:uid="{C67FCB20-5688-4B11-9DD4-D9C4A13EC882}"/>
    <cellStyle name="Total 16 2 2" xfId="2511" xr:uid="{786F1CD8-3331-4209-A275-D3C8A6DC0F6C}"/>
    <cellStyle name="Total 16 2 2 2" xfId="5148" xr:uid="{CDE4D7CD-E392-4B74-AED7-901981DAC426}"/>
    <cellStyle name="Total 16 2 2 2 2" xfId="11512" xr:uid="{09DB79AB-2568-4E75-904E-36495EAC25EE}"/>
    <cellStyle name="Total 16 2 2 2 2 2" xfId="26620" xr:uid="{28BBA56E-8DD6-4738-8182-CC2C679CCAAE}"/>
    <cellStyle name="Total 16 2 2 2 3" xfId="15104" xr:uid="{C6F49CF3-74EB-4B3A-BD29-D563EB6F87A1}"/>
    <cellStyle name="Total 16 2 2 2 3 2" xfId="30212" xr:uid="{1525F441-B512-410D-96F5-AC2F6F0F03F9}"/>
    <cellStyle name="Total 16 2 2 2 4" xfId="20256" xr:uid="{C827F93D-1270-4448-8432-03EC89B3E171}"/>
    <cellStyle name="Total 16 2 2 3" xfId="8978" xr:uid="{D0665377-B84C-4467-8C5D-E1617A0CFB26}"/>
    <cellStyle name="Total 16 2 2 3 2" xfId="24086" xr:uid="{B92AD835-0334-4832-B77E-130B3BB742D5}"/>
    <cellStyle name="Total 16 2 3" xfId="2727" xr:uid="{1C4BA9B7-0791-4994-8464-382D09923D41}"/>
    <cellStyle name="Total 16 2 3 2" xfId="5364" xr:uid="{E138D074-28C7-4B56-9066-567D27476BD0}"/>
    <cellStyle name="Total 16 2 3 2 2" xfId="11713" xr:uid="{860A0F49-F899-4C91-B08F-009288A3C228}"/>
    <cellStyle name="Total 16 2 3 2 2 2" xfId="26821" xr:uid="{6AF89686-D99F-450B-869E-2D9579FAE88D}"/>
    <cellStyle name="Total 16 2 3 2 3" xfId="13892" xr:uid="{2DF04F85-E614-4F6C-87A0-B5662B00477D}"/>
    <cellStyle name="Total 16 2 3 2 3 2" xfId="29000" xr:uid="{84B9FE36-A641-4034-8AE4-8775283DB1DA}"/>
    <cellStyle name="Total 16 2 3 2 4" xfId="20472" xr:uid="{F5DD501B-BA14-462C-8809-9795321F8264}"/>
    <cellStyle name="Total 16 2 3 3" xfId="14071" xr:uid="{90296527-9166-4641-BA78-32B29DB50381}"/>
    <cellStyle name="Total 16 2 3 3 2" xfId="29179" xr:uid="{50195B99-135A-47E7-B807-737C84423A53}"/>
    <cellStyle name="Total 16 2 3 4" xfId="17835" xr:uid="{9C999AEF-6A34-489D-BF91-86E0B839A577}"/>
    <cellStyle name="Total 16 2 4" xfId="3030" xr:uid="{B34A838A-7A5C-443C-B670-D5B833FFB171}"/>
    <cellStyle name="Total 16 2 4 2" xfId="5667" xr:uid="{98F88147-05C5-477F-9A0F-2723778386B7}"/>
    <cellStyle name="Total 16 2 4 2 2" xfId="11978" xr:uid="{F31FD634-D221-4794-AFC4-FB531781249F}"/>
    <cellStyle name="Total 16 2 4 2 2 2" xfId="27086" xr:uid="{7D30B15C-490A-49E9-BF19-88953E8A7E5A}"/>
    <cellStyle name="Total 16 2 4 2 3" xfId="9150" xr:uid="{FD57CEEB-BF05-42B8-9DFB-A4AE37B006E3}"/>
    <cellStyle name="Total 16 2 4 2 3 2" xfId="24258" xr:uid="{AFB5AE1F-F855-424A-BBC8-B1E23CC5E4C3}"/>
    <cellStyle name="Total 16 2 4 2 4" xfId="20775" xr:uid="{97BF6B16-2897-43D1-B48E-120A116B2B7A}"/>
    <cellStyle name="Total 16 2 4 3" xfId="9412" xr:uid="{68F7F8BC-C84A-4907-9624-D410BE9C9993}"/>
    <cellStyle name="Total 16 2 4 3 2" xfId="24520" xr:uid="{692FC74A-20C2-45D9-8BAA-3F255B6070BC}"/>
    <cellStyle name="Total 16 2 4 4" xfId="14355" xr:uid="{2FF9F89B-6703-4010-82D2-8A3446B6A451}"/>
    <cellStyle name="Total 16 2 4 4 2" xfId="29463" xr:uid="{32F18DF1-47C8-4688-BF7E-00CF52E5922D}"/>
    <cellStyle name="Total 16 2 4 5" xfId="18138" xr:uid="{87F82D6D-3BCC-405A-8A63-858178C0265A}"/>
    <cellStyle name="Total 16 2 5" xfId="3356" xr:uid="{8B145EC4-AF80-4B39-9A5B-D99A805FB61D}"/>
    <cellStyle name="Total 16 2 5 2" xfId="5993" xr:uid="{027DDECE-3497-4D50-90E5-B621923B3291}"/>
    <cellStyle name="Total 16 2 5 2 2" xfId="12304" xr:uid="{6373B8BE-8FD4-4C8B-9899-8C1F79E17E34}"/>
    <cellStyle name="Total 16 2 5 2 2 2" xfId="27412" xr:uid="{ED8A6B17-7320-4A1F-BF09-1E5E3788FB87}"/>
    <cellStyle name="Total 16 2 5 2 3" xfId="7461" xr:uid="{C723DAB0-1146-44BC-A770-DD0512E2C1B7}"/>
    <cellStyle name="Total 16 2 5 2 3 2" xfId="22569" xr:uid="{8AFE5DDA-43A7-40F9-8809-92D4B5FD7ED6}"/>
    <cellStyle name="Total 16 2 5 2 4" xfId="21101" xr:uid="{B1068957-AEC0-4FFB-A8B0-9546977A07B7}"/>
    <cellStyle name="Total 16 2 5 3" xfId="9738" xr:uid="{C70C278C-7AAA-4CA7-AB79-6EB10B6729F3}"/>
    <cellStyle name="Total 16 2 5 3 2" xfId="24846" xr:uid="{B444BFF3-2BF8-4DC2-AD6E-0D33A76E6AD6}"/>
    <cellStyle name="Total 16 2 5 4" xfId="15649" xr:uid="{5B111E9F-5BF1-41F4-A144-848089007459}"/>
    <cellStyle name="Total 16 2 5 4 2" xfId="30757" xr:uid="{D4E911D4-C689-4D4A-92C5-65574265FECC}"/>
    <cellStyle name="Total 16 2 5 5" xfId="18464" xr:uid="{D61DD020-9DD1-4466-A6B5-F3EAF435C34F}"/>
    <cellStyle name="Total 16 2 6" xfId="3662" xr:uid="{7918B7C9-2366-4B6E-9DE7-A59FFBA13A22}"/>
    <cellStyle name="Total 16 2 6 2" xfId="6299" xr:uid="{F878A6C2-94D6-4680-A4C3-52A0F85778E8}"/>
    <cellStyle name="Total 16 2 6 2 2" xfId="12610" xr:uid="{A656C1E0-7F35-4E70-91BA-BD8424C03FC7}"/>
    <cellStyle name="Total 16 2 6 2 2 2" xfId="27718" xr:uid="{DC41E2C1-6779-4934-97E7-A2041876EF11}"/>
    <cellStyle name="Total 16 2 6 2 3" xfId="11800" xr:uid="{B3F8A1A3-C5CB-42DB-AF22-C8EE4F38B022}"/>
    <cellStyle name="Total 16 2 6 2 3 2" xfId="26908" xr:uid="{A271A903-1847-4C5C-ADA2-C19296FD55A2}"/>
    <cellStyle name="Total 16 2 6 2 4" xfId="21407" xr:uid="{6FCA1124-18E7-4498-B0F5-34C67635D983}"/>
    <cellStyle name="Total 16 2 6 3" xfId="10044" xr:uid="{ACC8B2F8-D471-4996-990D-9703AD4C69BD}"/>
    <cellStyle name="Total 16 2 6 3 2" xfId="25152" xr:uid="{8696DC3D-EE09-4114-ACD9-F189145309BB}"/>
    <cellStyle name="Total 16 2 6 4" xfId="15066" xr:uid="{B2517757-4F8F-44F4-8BAE-966159AC92A2}"/>
    <cellStyle name="Total 16 2 6 4 2" xfId="30174" xr:uid="{6D3B8A9C-33FD-4396-8A88-EC8ADC57DB8B}"/>
    <cellStyle name="Total 16 2 6 5" xfId="18770" xr:uid="{A8A68864-38F1-45A5-82FE-C184BB39B455}"/>
    <cellStyle name="Total 16 2 7" xfId="4023" xr:uid="{0831EB7B-1C4C-4D8B-8134-C13D0FC83BC6}"/>
    <cellStyle name="Total 16 2 7 2" xfId="6660" xr:uid="{9ABE4F52-0D99-4363-925F-56C66B6BD912}"/>
    <cellStyle name="Total 16 2 7 2 2" xfId="12971" xr:uid="{F2950E3E-B810-4E61-9AD8-DD95768D4F0D}"/>
    <cellStyle name="Total 16 2 7 2 2 2" xfId="28079" xr:uid="{C78A0FFF-BFF8-48F7-A25F-B9A8936D453D}"/>
    <cellStyle name="Total 16 2 7 2 3" xfId="16661" xr:uid="{A7AA54B7-14AE-4BEE-BC3E-0946070D917C}"/>
    <cellStyle name="Total 16 2 7 2 3 2" xfId="31769" xr:uid="{9560ED33-6AA0-43B4-BBFC-52CB8410C7F2}"/>
    <cellStyle name="Total 16 2 7 2 4" xfId="21768" xr:uid="{0B9A0337-AD7C-44CF-8E67-6325A365AE33}"/>
    <cellStyle name="Total 16 2 7 3" xfId="10405" xr:uid="{EF913740-7E53-4A10-8233-1584527D2CEC}"/>
    <cellStyle name="Total 16 2 7 3 2" xfId="25513" xr:uid="{12208E2E-0F82-446C-AD8F-F2338DAF2A5B}"/>
    <cellStyle name="Total 16 2 7 4" xfId="16058" xr:uid="{2C9C1E6A-E496-449F-A094-4CB1CA66E182}"/>
    <cellStyle name="Total 16 2 7 4 2" xfId="31166" xr:uid="{9ED9A200-FCEE-4228-A035-550C002BA921}"/>
    <cellStyle name="Total 16 2 7 5" xfId="19131" xr:uid="{99D804C7-3C3F-4116-9ADC-873FEBCCFE18}"/>
    <cellStyle name="Total 16 2 8" xfId="4336" xr:uid="{856126FF-A4C5-495B-A8D6-F29E212E95E1}"/>
    <cellStyle name="Total 16 2 8 2" xfId="6973" xr:uid="{0930D12C-6F9D-4F71-9D77-F148CBE713A2}"/>
    <cellStyle name="Total 16 2 8 2 2" xfId="13284" xr:uid="{D913B0F7-4716-4C74-9B83-4ABDAB0E11DC}"/>
    <cellStyle name="Total 16 2 8 2 2 2" xfId="28392" xr:uid="{463AA3C0-B496-4519-A6CE-5B764E79F113}"/>
    <cellStyle name="Total 16 2 8 2 3" xfId="16948" xr:uid="{370E8678-BA45-46F5-8055-F778BEFB1948}"/>
    <cellStyle name="Total 16 2 8 2 3 2" xfId="32056" xr:uid="{D9BF9EC5-ECC3-4AA5-AF0C-5727F9510FC7}"/>
    <cellStyle name="Total 16 2 8 2 4" xfId="22081" xr:uid="{E910C19E-838F-4BB4-94BD-0DCB7743017C}"/>
    <cellStyle name="Total 16 2 8 3" xfId="10718" xr:uid="{B7E72E45-69DF-4A29-8EE4-E4136EB53EA7}"/>
    <cellStyle name="Total 16 2 8 3 2" xfId="25826" xr:uid="{D87FAD9C-4A9B-4892-9D60-3327063F31EF}"/>
    <cellStyle name="Total 16 2 8 4" xfId="15628" xr:uid="{8FCE3BF7-DE22-4022-9ADB-08F884310B35}"/>
    <cellStyle name="Total 16 2 8 4 2" xfId="30736" xr:uid="{777EADE9-8040-42A7-8505-4DEB0897EE9B}"/>
    <cellStyle name="Total 16 2 8 5" xfId="19444" xr:uid="{D67B9D76-3362-4531-87BE-CE86039270E1}"/>
    <cellStyle name="Total 16 2 9" xfId="4588" xr:uid="{E1B4741E-705E-420F-949A-26346E067938}"/>
    <cellStyle name="Total 16 2 9 2" xfId="10970" xr:uid="{E8D4B557-3A92-4374-943E-9B3BE4919811}"/>
    <cellStyle name="Total 16 2 9 2 2" xfId="26078" xr:uid="{799FA75F-3583-4989-AB68-695F2A5B3597}"/>
    <cellStyle name="Total 16 2 9 3" xfId="7818" xr:uid="{AC1F007E-C903-47C7-9CFB-FDE95B40EFAF}"/>
    <cellStyle name="Total 16 2 9 3 2" xfId="22926" xr:uid="{357B13D0-0B74-4CB6-BF0B-C13C44928389}"/>
    <cellStyle name="Total 16 2 9 4" xfId="19696" xr:uid="{574028D5-2EAE-488E-AF45-783AD1DC4734}"/>
    <cellStyle name="Total 16 3" xfId="1980" xr:uid="{2973CF77-21EF-497C-8DF5-51960F3BF26F}"/>
    <cellStyle name="Total 16 3 10" xfId="8478" xr:uid="{989C5579-23F3-419D-B057-5DC7A1A1901A}"/>
    <cellStyle name="Total 16 3 10 2" xfId="23586" xr:uid="{EF11F21E-91C2-4C4B-A200-97DEE4B78C9C}"/>
    <cellStyle name="Total 16 3 11" xfId="14167" xr:uid="{B9139607-9535-4140-A3E3-592CA39929EF}"/>
    <cellStyle name="Total 16 3 11 2" xfId="29275" xr:uid="{9CD2A500-1646-4C87-9DA0-FA5185C75E54}"/>
    <cellStyle name="Total 16 3 12" xfId="16536" xr:uid="{58677B97-6818-461B-8A72-6328F730A449}"/>
    <cellStyle name="Total 16 3 12 2" xfId="31644" xr:uid="{3413E8EF-8B86-4417-B721-BAE5524AA084}"/>
    <cellStyle name="Total 16 3 13" xfId="17205" xr:uid="{CECA3E78-95C2-4FE8-983B-E5738E026795}"/>
    <cellStyle name="Total 16 3 2" xfId="2540" xr:uid="{E40B5E99-8E02-45BC-B354-FDE240B32DDF}"/>
    <cellStyle name="Total 16 3 2 2" xfId="5177" xr:uid="{BD2FE899-B328-4807-8EA9-D4EA5628FC2D}"/>
    <cellStyle name="Total 16 3 2 2 2" xfId="11541" xr:uid="{C22D26A5-639F-4B03-AA4D-C9B086D6642D}"/>
    <cellStyle name="Total 16 3 2 2 2 2" xfId="26649" xr:uid="{C0B7ED59-1CF7-4784-829C-5DDC8C9FEBE8}"/>
    <cellStyle name="Total 16 3 2 2 3" xfId="15185" xr:uid="{222EFCFF-7855-4F83-9EA4-EFD87522553F}"/>
    <cellStyle name="Total 16 3 2 2 3 2" xfId="30293" xr:uid="{E032E329-592D-4702-AF96-E47A6A7497C1}"/>
    <cellStyle name="Total 16 3 2 2 4" xfId="20285" xr:uid="{1B231DDF-6939-4877-99A8-EE9C27495D89}"/>
    <cellStyle name="Total 16 3 2 3" xfId="9007" xr:uid="{064895C7-41B3-41FF-AFBC-75FFB8001BD1}"/>
    <cellStyle name="Total 16 3 2 3 2" xfId="24115" xr:uid="{67476D2D-7103-41D6-B3D4-64AAC7277965}"/>
    <cellStyle name="Total 16 3 3" xfId="2742" xr:uid="{7A41A7D4-5718-4C51-9A75-8FEDD383F97D}"/>
    <cellStyle name="Total 16 3 3 2" xfId="5379" xr:uid="{F4F8166D-9E81-4505-B221-1EE338D602EF}"/>
    <cellStyle name="Total 16 3 3 2 2" xfId="11728" xr:uid="{2D5D92F8-01FC-42EA-8902-FEA9D5D9C595}"/>
    <cellStyle name="Total 16 3 3 2 2 2" xfId="26836" xr:uid="{98EF0713-2810-4C56-8412-79522B32CCF2}"/>
    <cellStyle name="Total 16 3 3 2 3" xfId="13541" xr:uid="{4E986E47-649D-40E1-BEE4-D7453FC7726B}"/>
    <cellStyle name="Total 16 3 3 2 3 2" xfId="28649" xr:uid="{C02B6E05-07A4-47E2-A217-FA52CE31B4DB}"/>
    <cellStyle name="Total 16 3 3 2 4" xfId="20487" xr:uid="{17D4D679-95A4-49C3-B794-8B94E8730331}"/>
    <cellStyle name="Total 16 3 3 3" xfId="7085" xr:uid="{B911CAF8-9720-4F76-945C-767C6E0776BD}"/>
    <cellStyle name="Total 16 3 3 3 2" xfId="22193" xr:uid="{3BBBEE59-455A-4B9E-B575-AACD9B1964E3}"/>
    <cellStyle name="Total 16 3 3 4" xfId="17850" xr:uid="{820603D8-673C-415A-993F-2DF1B928897F}"/>
    <cellStyle name="Total 16 3 4" xfId="3045" xr:uid="{F1F023AD-D828-482B-BB13-1293C404F0E4}"/>
    <cellStyle name="Total 16 3 4 2" xfId="5682" xr:uid="{6A5F8B4F-22A0-4EE3-84EF-B337E13BBDD9}"/>
    <cellStyle name="Total 16 3 4 2 2" xfId="11993" xr:uid="{3B87A92A-42A4-4E90-B2CF-4C67C26B4805}"/>
    <cellStyle name="Total 16 3 4 2 2 2" xfId="27101" xr:uid="{07194271-D232-4178-82F5-D605D307A875}"/>
    <cellStyle name="Total 16 3 4 2 3" xfId="8072" xr:uid="{143FDA99-347F-4446-A105-11B3BCA1CB10}"/>
    <cellStyle name="Total 16 3 4 2 3 2" xfId="23180" xr:uid="{707391B3-ECDA-4BAD-9B8A-5DA8DECA5AD1}"/>
    <cellStyle name="Total 16 3 4 2 4" xfId="20790" xr:uid="{8AF16AF5-ADA8-4A89-96FF-79960058C322}"/>
    <cellStyle name="Total 16 3 4 3" xfId="9427" xr:uid="{FEDA0EB6-0C08-4AD2-A298-6FB5BA87B357}"/>
    <cellStyle name="Total 16 3 4 3 2" xfId="24535" xr:uid="{8131E9A1-D42F-43F9-8179-CDF7C797BE77}"/>
    <cellStyle name="Total 16 3 4 4" xfId="13936" xr:uid="{50FBF6D1-9F1C-405D-9A22-710623181291}"/>
    <cellStyle name="Total 16 3 4 4 2" xfId="29044" xr:uid="{75C23FE2-FCA8-4EFF-9710-3F6F2C34ACD0}"/>
    <cellStyle name="Total 16 3 4 5" xfId="18153" xr:uid="{AF31952D-7635-4841-A87D-7E0B8874BB6C}"/>
    <cellStyle name="Total 16 3 5" xfId="3371" xr:uid="{6DED63D7-4F83-477A-B66A-093504BFF3F8}"/>
    <cellStyle name="Total 16 3 5 2" xfId="6008" xr:uid="{4FCEDE7E-BE8C-400A-B259-ED6E713D5FC1}"/>
    <cellStyle name="Total 16 3 5 2 2" xfId="12319" xr:uid="{924A0A19-D4EA-4543-8222-4389334B44AB}"/>
    <cellStyle name="Total 16 3 5 2 2 2" xfId="27427" xr:uid="{A35F84C5-1E7A-4854-B59D-D1FC495C6555}"/>
    <cellStyle name="Total 16 3 5 2 3" xfId="14589" xr:uid="{DF7EC63B-8703-4725-B172-1B60D5B64F35}"/>
    <cellStyle name="Total 16 3 5 2 3 2" xfId="29697" xr:uid="{DADD0670-A5EA-4652-A339-B8F4924A3CF0}"/>
    <cellStyle name="Total 16 3 5 2 4" xfId="21116" xr:uid="{E233F9C5-AB5D-4AD6-99ED-798C527516CF}"/>
    <cellStyle name="Total 16 3 5 3" xfId="9753" xr:uid="{2EAF3546-F5A9-400C-8C35-99DFC3FD7C43}"/>
    <cellStyle name="Total 16 3 5 3 2" xfId="24861" xr:uid="{D14C2AA1-E0B8-410A-BD9D-22CFEED8601A}"/>
    <cellStyle name="Total 16 3 5 4" xfId="7801" xr:uid="{FEE01261-6D33-4CBA-9164-8854EE0A6FBE}"/>
    <cellStyle name="Total 16 3 5 4 2" xfId="22909" xr:uid="{2FFFEF55-A671-49FA-918B-43AF2ED7C316}"/>
    <cellStyle name="Total 16 3 5 5" xfId="18479" xr:uid="{B64D9E22-9747-453E-8EEB-D042FD01D16B}"/>
    <cellStyle name="Total 16 3 6" xfId="3677" xr:uid="{EAC35EF9-330B-4480-8F6C-B5059E268B49}"/>
    <cellStyle name="Total 16 3 6 2" xfId="6314" xr:uid="{35B90B84-2ED7-4A01-86FB-EDD0EA1A63D1}"/>
    <cellStyle name="Total 16 3 6 2 2" xfId="12625" xr:uid="{C17C0DD6-70E7-4226-B248-F5F40DF1322D}"/>
    <cellStyle name="Total 16 3 6 2 2 2" xfId="27733" xr:uid="{FC302A48-BCC6-426C-AE4C-22FE12C82C4D}"/>
    <cellStyle name="Total 16 3 6 2 3" xfId="15013" xr:uid="{5538DDC0-B486-45D1-84FD-E790B05B9D96}"/>
    <cellStyle name="Total 16 3 6 2 3 2" xfId="30121" xr:uid="{F4CBCFFF-D0F9-4631-8F03-19A070E46E7B}"/>
    <cellStyle name="Total 16 3 6 2 4" xfId="21422" xr:uid="{9632E510-2A96-415B-8744-602D8A67D2FD}"/>
    <cellStyle name="Total 16 3 6 3" xfId="10059" xr:uid="{CAAA7A7F-8DF7-4D5C-ADEB-3F50036DD06C}"/>
    <cellStyle name="Total 16 3 6 3 2" xfId="25167" xr:uid="{6572C360-3860-483A-B248-BC0CC4FE673C}"/>
    <cellStyle name="Total 16 3 6 4" xfId="14923" xr:uid="{097D02D5-FA0A-4DD2-9FB2-2E17BA11C53A}"/>
    <cellStyle name="Total 16 3 6 4 2" xfId="30031" xr:uid="{9C59BF93-58F5-4734-ACCF-6BF7FBBE9674}"/>
    <cellStyle name="Total 16 3 6 5" xfId="18785" xr:uid="{13E57321-A484-43CC-B04F-AC9391C67321}"/>
    <cellStyle name="Total 16 3 7" xfId="4052" xr:uid="{64FA9F25-9DBE-4C65-94FD-57D4FB05F280}"/>
    <cellStyle name="Total 16 3 7 2" xfId="6689" xr:uid="{68154B2A-FE4B-44A4-8349-3DB961FD412A}"/>
    <cellStyle name="Total 16 3 7 2 2" xfId="13000" xr:uid="{D2B4B80D-11DD-41E7-904B-AE835F1950F3}"/>
    <cellStyle name="Total 16 3 7 2 2 2" xfId="28108" xr:uid="{DBB5A005-00CA-42E4-BDF8-B494261AB5C2}"/>
    <cellStyle name="Total 16 3 7 2 3" xfId="16676" xr:uid="{6565C8D5-B8D3-45D4-AAD8-3613633A5E8C}"/>
    <cellStyle name="Total 16 3 7 2 3 2" xfId="31784" xr:uid="{3FD2759F-5E13-402A-BC48-F1A6564AC679}"/>
    <cellStyle name="Total 16 3 7 2 4" xfId="21797" xr:uid="{305E3715-931E-405B-981C-7C7086867369}"/>
    <cellStyle name="Total 16 3 7 3" xfId="10434" xr:uid="{8383205A-6084-45E7-9F8F-B08ECF74B326}"/>
    <cellStyle name="Total 16 3 7 3 2" xfId="25542" xr:uid="{617A0011-61F4-4FD4-A2CC-AF7689B93215}"/>
    <cellStyle name="Total 16 3 7 4" xfId="16081" xr:uid="{6A498627-28FE-4845-9619-3A5FBF49DFAE}"/>
    <cellStyle name="Total 16 3 7 4 2" xfId="31189" xr:uid="{BDC33366-0003-47CB-8301-E9ED57DDFD45}"/>
    <cellStyle name="Total 16 3 7 5" xfId="19160" xr:uid="{7D07EF16-39A4-4E23-830B-1D72D476332E}"/>
    <cellStyle name="Total 16 3 8" xfId="4351" xr:uid="{039347D2-C7DC-44D9-A0A8-2A11A3BC3B78}"/>
    <cellStyle name="Total 16 3 8 2" xfId="6988" xr:uid="{1EFD8C37-6321-4454-9FC3-5BE6707CB143}"/>
    <cellStyle name="Total 16 3 8 2 2" xfId="13299" xr:uid="{AF19C9CE-BB3C-4336-93C0-47F307C1EFF6}"/>
    <cellStyle name="Total 16 3 8 2 2 2" xfId="28407" xr:uid="{47612A0F-B691-4079-A0ED-1318107A4B95}"/>
    <cellStyle name="Total 16 3 8 2 3" xfId="16963" xr:uid="{003C6004-54C8-45A9-9AF6-5B80CAF8A952}"/>
    <cellStyle name="Total 16 3 8 2 3 2" xfId="32071" xr:uid="{1C0183D8-84A4-4EF4-99B8-E2CF787A4C62}"/>
    <cellStyle name="Total 16 3 8 2 4" xfId="22096" xr:uid="{44561774-2BA6-47D2-8B02-2A64B37E60E4}"/>
    <cellStyle name="Total 16 3 8 3" xfId="10733" xr:uid="{1720DE84-7925-4359-A681-1910457F7CF4}"/>
    <cellStyle name="Total 16 3 8 3 2" xfId="25841" xr:uid="{5E0EFD2D-768C-4CA4-A04C-2CD8F87E9E13}"/>
    <cellStyle name="Total 16 3 8 4" xfId="14730" xr:uid="{F22BB092-A34A-4950-8449-C11889C7F8E5}"/>
    <cellStyle name="Total 16 3 8 4 2" xfId="29838" xr:uid="{D1A03EA6-4CD3-46E5-9C0C-719C4878AA30}"/>
    <cellStyle name="Total 16 3 8 5" xfId="19459" xr:uid="{F4A33F69-C936-4835-97A0-0C7B5210FF02}"/>
    <cellStyle name="Total 16 3 9" xfId="4617" xr:uid="{5A4C30F3-A0AF-4354-B92A-214E983C890F}"/>
    <cellStyle name="Total 16 3 9 2" xfId="10999" xr:uid="{6D13455F-839E-4ED9-82E9-78E713A0EF13}"/>
    <cellStyle name="Total 16 3 9 2 2" xfId="26107" xr:uid="{E5FEDA12-94A1-4737-AF80-54324995DC0A}"/>
    <cellStyle name="Total 16 3 9 3" xfId="7229" xr:uid="{82A2181E-AB66-41CF-BD54-D4BA9D4B2E10}"/>
    <cellStyle name="Total 16 3 9 3 2" xfId="22337" xr:uid="{91D3A737-B652-46A5-B293-DF1E29AD4175}"/>
    <cellStyle name="Total 16 3 9 4" xfId="19725" xr:uid="{B7F290ED-7690-452B-9C53-CB08B7E0143F}"/>
    <cellStyle name="Total 16 4" xfId="2142" xr:uid="{5AD203DB-46E4-4513-9B54-A35B5D10C242}"/>
    <cellStyle name="Total 16 4 10" xfId="8081" xr:uid="{CC2A14D7-CDEB-4F46-8DD8-D08A1CA8C3CE}"/>
    <cellStyle name="Total 16 4 10 2" xfId="23189" xr:uid="{65CAD27D-9CB6-4ECE-95EA-97D07DD25B5B}"/>
    <cellStyle name="Total 16 4 11" xfId="16068" xr:uid="{B8A8C9EA-358E-4915-A720-607377A9F1C5}"/>
    <cellStyle name="Total 16 4 11 2" xfId="31176" xr:uid="{05BD226D-263B-481F-AC52-CAD9E21BA815}"/>
    <cellStyle name="Total 16 4 12" xfId="17367" xr:uid="{162F3209-AF17-4C77-8CD5-0B315C126457}"/>
    <cellStyle name="Total 16 4 2" xfId="2632" xr:uid="{6A88B206-C1E5-470D-9385-96CFD7724785}"/>
    <cellStyle name="Total 16 4 2 2" xfId="5269" xr:uid="{D164A5FA-3055-4D39-9F44-15D7505BC5F9}"/>
    <cellStyle name="Total 16 4 2 2 2" xfId="11633" xr:uid="{2C8CFD87-209D-4635-A7B8-CEC9A7133A76}"/>
    <cellStyle name="Total 16 4 2 2 2 2" xfId="26741" xr:uid="{4D4F392D-CE9A-470B-BE1A-BF68BBDA76C3}"/>
    <cellStyle name="Total 16 4 2 2 3" xfId="9143" xr:uid="{2C3974EA-95DC-4E53-806F-479B0EC17A4E}"/>
    <cellStyle name="Total 16 4 2 2 3 2" xfId="24251" xr:uid="{1C4C2B0D-1644-4CC4-94FF-3A4958708F53}"/>
    <cellStyle name="Total 16 4 2 2 4" xfId="20377" xr:uid="{58096E37-950F-48C5-A501-F1C4A0A1020E}"/>
    <cellStyle name="Total 16 4 2 3" xfId="9099" xr:uid="{C00EAF4E-943F-4AA2-902B-438507BCB499}"/>
    <cellStyle name="Total 16 4 2 3 2" xfId="24207" xr:uid="{1406EF2A-E347-4A0C-ADC7-B6FEFCEA27EE}"/>
    <cellStyle name="Total 16 4 2 4" xfId="13920" xr:uid="{CF3002DE-CAC8-4014-BE4E-AD7361EA7282}"/>
    <cellStyle name="Total 16 4 2 4 2" xfId="29028" xr:uid="{7535FCA3-E3AB-468D-AAAE-26244BBBFC5F}"/>
    <cellStyle name="Total 16 4 2 5" xfId="13570" xr:uid="{EE19A3A1-8DD3-42D4-B276-38EFEF64FB86}"/>
    <cellStyle name="Total 16 4 2 5 2" xfId="28678" xr:uid="{E20F68D3-965F-460A-AEF9-7C540BC47F05}"/>
    <cellStyle name="Total 16 4 2 6" xfId="17740" xr:uid="{4D81E8E2-1F39-40C2-B693-61A6528BD25A}"/>
    <cellStyle name="Total 16 4 3" xfId="2897" xr:uid="{3533723F-45DC-4BF5-BADC-E4EA1BA3563D}"/>
    <cellStyle name="Total 16 4 3 2" xfId="5534" xr:uid="{A2CB4301-D35E-4FE9-BE72-3C85E2D4C95C}"/>
    <cellStyle name="Total 16 4 3 2 2" xfId="11845" xr:uid="{A7E65B65-6D2B-4BF6-B5BE-D33CE78C40F3}"/>
    <cellStyle name="Total 16 4 3 2 2 2" xfId="26953" xr:uid="{FAA6BD27-58C7-4E51-9622-8F445C513595}"/>
    <cellStyle name="Total 16 4 3 2 3" xfId="16274" xr:uid="{30E609C5-72C6-4E01-91F4-3C01EADEAE6B}"/>
    <cellStyle name="Total 16 4 3 2 3 2" xfId="31382" xr:uid="{7A1036C3-DCA3-45D9-877B-8974E0B61932}"/>
    <cellStyle name="Total 16 4 3 2 4" xfId="20642" xr:uid="{83715A01-8530-4C35-9D4A-98058C4DC494}"/>
    <cellStyle name="Total 16 4 3 3" xfId="14213" xr:uid="{654BE57D-D82C-4238-827B-947FE9CFF0A8}"/>
    <cellStyle name="Total 16 4 3 3 2" xfId="29321" xr:uid="{EA24C997-3945-4FE8-A17A-72B53AC5CE0A}"/>
    <cellStyle name="Total 16 4 3 4" xfId="18005" xr:uid="{7CB90AC7-0E72-4C6F-BD8E-579186A67165}"/>
    <cellStyle name="Total 16 4 4" xfId="3200" xr:uid="{D6AD04B7-A0D4-4E70-919E-B68504746CA6}"/>
    <cellStyle name="Total 16 4 4 2" xfId="5837" xr:uid="{D999CF42-7005-4E14-B2F1-17287C961C8A}"/>
    <cellStyle name="Total 16 4 4 2 2" xfId="12148" xr:uid="{ED7297DA-CAAD-46FF-B328-1CFFE852D735}"/>
    <cellStyle name="Total 16 4 4 2 2 2" xfId="27256" xr:uid="{910C1153-BE6A-4167-97F3-D5DDD495F450}"/>
    <cellStyle name="Total 16 4 4 2 3" xfId="16048" xr:uid="{A861F828-7A5B-4461-8629-6860C29E3E48}"/>
    <cellStyle name="Total 16 4 4 2 3 2" xfId="31156" xr:uid="{6BCF8090-BE64-4F43-BFBB-74A5FAEEBCED}"/>
    <cellStyle name="Total 16 4 4 2 4" xfId="20945" xr:uid="{8EE93DBD-731B-4464-8710-A1479D86226C}"/>
    <cellStyle name="Total 16 4 4 3" xfId="9582" xr:uid="{DBB61E10-33BF-4E0C-9741-E772064A1946}"/>
    <cellStyle name="Total 16 4 4 3 2" xfId="24690" xr:uid="{2F2E2B9C-F3C7-4F75-B013-B86487E0F7D5}"/>
    <cellStyle name="Total 16 4 4 4" xfId="7494" xr:uid="{2DC0E1C8-7AC2-4182-A644-30BB723BC0D9}"/>
    <cellStyle name="Total 16 4 4 4 2" xfId="22602" xr:uid="{470CAB19-10CE-4147-B2BE-5313DD991545}"/>
    <cellStyle name="Total 16 4 4 5" xfId="18308" xr:uid="{84A1051F-5780-4EE0-90AD-4BD47A77C520}"/>
    <cellStyle name="Total 16 4 5" xfId="3526" xr:uid="{5DB5562E-CAC0-434E-A7FD-8E093CB6E610}"/>
    <cellStyle name="Total 16 4 5 2" xfId="6163" xr:uid="{5D0DAF50-5E1A-421A-94F4-A9C41B75F8C5}"/>
    <cellStyle name="Total 16 4 5 2 2" xfId="12474" xr:uid="{6866CDB7-9248-4207-9B0F-67F2EB23EA1F}"/>
    <cellStyle name="Total 16 4 5 2 2 2" xfId="27582" xr:uid="{42159415-4D54-4431-B533-8B24B872A522}"/>
    <cellStyle name="Total 16 4 5 2 3" xfId="16300" xr:uid="{4B669EB9-0B2C-4679-964E-E421D05630C9}"/>
    <cellStyle name="Total 16 4 5 2 3 2" xfId="31408" xr:uid="{1B99545A-77E1-4482-BB48-50A46150B18F}"/>
    <cellStyle name="Total 16 4 5 2 4" xfId="21271" xr:uid="{F8687DF4-4727-47F2-8D30-9AC53855EDCD}"/>
    <cellStyle name="Total 16 4 5 3" xfId="9908" xr:uid="{023EA313-74D6-4A55-BF29-8E5AB1E157C2}"/>
    <cellStyle name="Total 16 4 5 3 2" xfId="25016" xr:uid="{70C6C207-2984-43CB-A3E5-E4DF2FCD70A7}"/>
    <cellStyle name="Total 16 4 5 4" xfId="8249" xr:uid="{29F2DBEF-DE0E-4096-86E2-51257BFA3DE2}"/>
    <cellStyle name="Total 16 4 5 4 2" xfId="23357" xr:uid="{1C49F716-739C-4B67-95B1-038DB76934F3}"/>
    <cellStyle name="Total 16 4 5 5" xfId="18634" xr:uid="{AA862D6F-D579-48A0-96E6-3C08776892BF}"/>
    <cellStyle name="Total 16 4 6" xfId="3832" xr:uid="{BFA1FC9E-13B9-4443-887A-AAE25912D631}"/>
    <cellStyle name="Total 16 4 6 2" xfId="6469" xr:uid="{FF7F312D-3DDC-4E97-A624-24202F77D18A}"/>
    <cellStyle name="Total 16 4 6 2 2" xfId="12780" xr:uid="{517E64B1-8F6F-497F-AD82-3D25D48F6D10}"/>
    <cellStyle name="Total 16 4 6 2 2 2" xfId="27888" xr:uid="{57B70CCB-6DB0-46C2-9FFD-BBE8FAC48185}"/>
    <cellStyle name="Total 16 4 6 2 3" xfId="8042" xr:uid="{E2E8A61F-4A65-44E0-A967-AA8C9B5A0021}"/>
    <cellStyle name="Total 16 4 6 2 3 2" xfId="23150" xr:uid="{C400EDDE-21C1-43EB-A04A-D58DEC8E6493}"/>
    <cellStyle name="Total 16 4 6 2 4" xfId="21577" xr:uid="{8B7187F8-8A21-40E3-B2BD-3822392492CF}"/>
    <cellStyle name="Total 16 4 6 3" xfId="10214" xr:uid="{1B55A3EE-6B66-478F-BE6D-663CA6B4807C}"/>
    <cellStyle name="Total 16 4 6 3 2" xfId="25322" xr:uid="{0FA05DC9-68B0-4B03-A2A9-BF7B687F04B0}"/>
    <cellStyle name="Total 16 4 6 4" xfId="15436" xr:uid="{7E882A78-B2E1-492D-87E9-19253D19A6DB}"/>
    <cellStyle name="Total 16 4 6 4 2" xfId="30544" xr:uid="{20AFFD9C-FE88-42AB-B430-E8534D06625D}"/>
    <cellStyle name="Total 16 4 6 5" xfId="18940" xr:uid="{90437588-3487-4857-8407-AC91071B7C8C}"/>
    <cellStyle name="Total 16 4 7" xfId="4214" xr:uid="{15FA1C73-513A-43CE-AF10-2CF94AB5C3A7}"/>
    <cellStyle name="Total 16 4 7 2" xfId="6851" xr:uid="{89AC4E15-4C91-4A9F-8CFB-6C7CAB29790D}"/>
    <cellStyle name="Total 16 4 7 2 2" xfId="13162" xr:uid="{C5F258B0-F390-49A7-ADC6-E4757EB6DB9E}"/>
    <cellStyle name="Total 16 4 7 2 2 2" xfId="28270" xr:uid="{159F1A58-4873-44D9-8F8A-1BADC5FA7CC6}"/>
    <cellStyle name="Total 16 4 7 2 3" xfId="16831" xr:uid="{BA4B53F1-C56C-46E9-AFF1-8BB91736DF00}"/>
    <cellStyle name="Total 16 4 7 2 3 2" xfId="31939" xr:uid="{6FE7F6C4-3186-4A3F-8E67-714BE5A87A61}"/>
    <cellStyle name="Total 16 4 7 2 4" xfId="21959" xr:uid="{17CCC1EB-2EAF-4484-AABC-1E202FE53AE2}"/>
    <cellStyle name="Total 16 4 7 3" xfId="10596" xr:uid="{D597B1D4-777B-4C7C-98C2-8C3DDAA5C5D4}"/>
    <cellStyle name="Total 16 4 7 3 2" xfId="25704" xr:uid="{AF0898CD-F5BB-4C01-AA80-BAA00BC0BA07}"/>
    <cellStyle name="Total 16 4 7 4" xfId="13676" xr:uid="{F7049931-D55C-4196-8B86-3014C395FFCD}"/>
    <cellStyle name="Total 16 4 7 4 2" xfId="28784" xr:uid="{376F9350-62B6-41C4-923B-1B223964126A}"/>
    <cellStyle name="Total 16 4 7 5" xfId="19322" xr:uid="{BB91ECD1-8D7A-4266-83CF-CB75622F8499}"/>
    <cellStyle name="Total 16 4 8" xfId="4779" xr:uid="{CCB53CE5-3A14-4AA2-9A22-A8F07BD2CA77}"/>
    <cellStyle name="Total 16 4 8 2" xfId="11161" xr:uid="{1302E4E1-02BE-491D-BE56-7D1BCA80E8AE}"/>
    <cellStyle name="Total 16 4 8 2 2" xfId="26269" xr:uid="{E682ADE8-2C83-4FA7-8FC2-37D0F830B673}"/>
    <cellStyle name="Total 16 4 8 3" xfId="15564" xr:uid="{EB40FD7D-AEF8-4D7E-8D45-5984C08A6602}"/>
    <cellStyle name="Total 16 4 8 3 2" xfId="30672" xr:uid="{FDF3F6E2-E4A8-452E-95F2-6F3899FB0F7D}"/>
    <cellStyle name="Total 16 4 8 4" xfId="19887" xr:uid="{33EA90C5-1FCD-49B5-BFC0-3A046C70008F}"/>
    <cellStyle name="Total 16 4 9" xfId="8640" xr:uid="{52E245A3-FAB8-4C24-8C81-AC95FD730DDB}"/>
    <cellStyle name="Total 16 4 9 2" xfId="23748" xr:uid="{B4C9A959-071F-44AE-87DC-52C8B4E9D83D}"/>
    <cellStyle name="Total 16 5" xfId="2157" xr:uid="{BFA48604-E37B-4E34-9A43-15F0B7467DE4}"/>
    <cellStyle name="Total 16 5 10" xfId="16429" xr:uid="{832C274C-B6AD-4BC2-8EE2-0ADAC22C2184}"/>
    <cellStyle name="Total 16 5 10 2" xfId="31537" xr:uid="{45F97407-0133-4602-8041-5BBB37EAE4D5}"/>
    <cellStyle name="Total 16 5 11" xfId="17382" xr:uid="{F488F08A-0D31-42A2-9A59-E5527D866049}"/>
    <cellStyle name="Total 16 5 2" xfId="2912" xr:uid="{73A36D03-172E-45C9-BABA-1FE21DE56206}"/>
    <cellStyle name="Total 16 5 2 2" xfId="5549" xr:uid="{41C262B4-87AF-49F5-8FFC-A92FDE72D1D4}"/>
    <cellStyle name="Total 16 5 2 2 2" xfId="11860" xr:uid="{128C45F2-64BD-469C-8478-76B93ADFA40B}"/>
    <cellStyle name="Total 16 5 2 2 2 2" xfId="26968" xr:uid="{075B990D-6D18-4898-94A8-1B7F381469AE}"/>
    <cellStyle name="Total 16 5 2 2 3" xfId="8069" xr:uid="{EBCD9F61-40CE-4047-8D62-C9EDFD38292E}"/>
    <cellStyle name="Total 16 5 2 2 3 2" xfId="23177" xr:uid="{D548133E-D3A7-42A0-9D08-8A17DEB49237}"/>
    <cellStyle name="Total 16 5 2 2 4" xfId="20657" xr:uid="{AF87BEB4-F58C-4849-9279-7176C1E04887}"/>
    <cellStyle name="Total 16 5 2 3" xfId="11239" xr:uid="{BFCF970A-8B34-401C-A92F-661C6486976C}"/>
    <cellStyle name="Total 16 5 2 3 2" xfId="26347" xr:uid="{86617548-44C0-443D-82E3-68EDDCE9866A}"/>
    <cellStyle name="Total 16 5 2 4" xfId="18020" xr:uid="{5AA68095-D7DD-4710-ADDD-93A6544FC114}"/>
    <cellStyle name="Total 16 5 3" xfId="3215" xr:uid="{1B178C9C-52E3-4DCA-9DEF-AA5A111AA36E}"/>
    <cellStyle name="Total 16 5 3 2" xfId="5852" xr:uid="{A5435292-9A6A-4141-9DF9-4160D3FB613F}"/>
    <cellStyle name="Total 16 5 3 2 2" xfId="12163" xr:uid="{7D3D4BA7-9321-4DBF-A9D1-85BD5702AEE9}"/>
    <cellStyle name="Total 16 5 3 2 2 2" xfId="27271" xr:uid="{FB938BBE-1B26-41D1-9832-736F606D0BA0}"/>
    <cellStyle name="Total 16 5 3 2 3" xfId="15871" xr:uid="{F6AB5303-283C-49DB-93CA-4683036CF844}"/>
    <cellStyle name="Total 16 5 3 2 3 2" xfId="30979" xr:uid="{7C9565A9-EA57-4CB1-8FFB-94BDEE67D1E9}"/>
    <cellStyle name="Total 16 5 3 2 4" xfId="20960" xr:uid="{6B3008FC-BD1C-4614-8FBB-471E9057D8DD}"/>
    <cellStyle name="Total 16 5 3 3" xfId="9597" xr:uid="{36580FEF-1784-4A74-9F90-7CD585425711}"/>
    <cellStyle name="Total 16 5 3 3 2" xfId="24705" xr:uid="{EF855A36-96FD-4DDC-97D0-522CFC044819}"/>
    <cellStyle name="Total 16 5 3 4" xfId="14016" xr:uid="{E4F2E1B2-75B8-4D2E-98A2-3E78F3AB5FD4}"/>
    <cellStyle name="Total 16 5 3 4 2" xfId="29124" xr:uid="{F13C8B55-DCA5-4DD7-94B1-17AE577DE5A3}"/>
    <cellStyle name="Total 16 5 3 5" xfId="18323" xr:uid="{7E69787D-3A35-443E-AFD7-891F80D938DE}"/>
    <cellStyle name="Total 16 5 4" xfId="3541" xr:uid="{E1B8D1D1-D5CA-4326-8594-C93E529830F0}"/>
    <cellStyle name="Total 16 5 4 2" xfId="6178" xr:uid="{1F73AAEE-24BC-4861-BACE-3821AA50055C}"/>
    <cellStyle name="Total 16 5 4 2 2" xfId="12489" xr:uid="{B5FF8E34-8AB7-4655-902C-9AE781551BB4}"/>
    <cellStyle name="Total 16 5 4 2 2 2" xfId="27597" xr:uid="{AB22D20E-0AC5-4F4A-8A3F-8855E3F5462E}"/>
    <cellStyle name="Total 16 5 4 2 3" xfId="13946" xr:uid="{28068D56-82D2-4FA7-931E-D134FEEBF902}"/>
    <cellStyle name="Total 16 5 4 2 3 2" xfId="29054" xr:uid="{604D6D8F-38EC-47F0-BDC1-02B0B5EC9DE9}"/>
    <cellStyle name="Total 16 5 4 2 4" xfId="21286" xr:uid="{E4973A3F-0490-41E9-8F5C-A4DED90D14D2}"/>
    <cellStyle name="Total 16 5 4 3" xfId="9923" xr:uid="{9572BE15-8078-4AB0-B590-06F8C78B07BF}"/>
    <cellStyle name="Total 16 5 4 3 2" xfId="25031" xr:uid="{DE391331-7CCE-458B-A3AA-A252F8D805E2}"/>
    <cellStyle name="Total 16 5 4 4" xfId="15116" xr:uid="{156E7884-406A-4ABC-BFA8-95FEA5846BE9}"/>
    <cellStyle name="Total 16 5 4 4 2" xfId="30224" xr:uid="{F07B6B4A-DD2A-4A6F-8C1A-B2CDCDDFFD1B}"/>
    <cellStyle name="Total 16 5 4 5" xfId="18649" xr:uid="{91E2B577-4D92-4E89-83F9-4107E6FB14C3}"/>
    <cellStyle name="Total 16 5 5" xfId="3847" xr:uid="{6F54734F-09D6-46C0-A01E-7FF8A0BCDFFC}"/>
    <cellStyle name="Total 16 5 5 2" xfId="6484" xr:uid="{53E7D1EB-C6E2-4EAD-A0FD-C9C45C6B913E}"/>
    <cellStyle name="Total 16 5 5 2 2" xfId="12795" xr:uid="{646BFC33-091D-4D94-846C-14C4F473D6F3}"/>
    <cellStyle name="Total 16 5 5 2 2 2" xfId="27903" xr:uid="{39E103C0-0EFC-4404-BC70-4113694E5A07}"/>
    <cellStyle name="Total 16 5 5 2 3" xfId="16155" xr:uid="{A610367D-581A-43D8-86C5-ED4D79860124}"/>
    <cellStyle name="Total 16 5 5 2 3 2" xfId="31263" xr:uid="{7A8B2184-ECF8-44C2-9032-559B4DE1601A}"/>
    <cellStyle name="Total 16 5 5 2 4" xfId="21592" xr:uid="{3BE91B25-9CAC-4C49-BDDE-5E96C7F0294D}"/>
    <cellStyle name="Total 16 5 5 3" xfId="10229" xr:uid="{8B1B6A77-4C0C-4325-BEA8-69D9290EDED1}"/>
    <cellStyle name="Total 16 5 5 3 2" xfId="25337" xr:uid="{C3C14E50-2883-4A6B-B678-ED58E1C50FBD}"/>
    <cellStyle name="Total 16 5 5 4" xfId="7421" xr:uid="{A111EF11-D956-4FA9-9850-5D62A7DC1853}"/>
    <cellStyle name="Total 16 5 5 4 2" xfId="22529" xr:uid="{784E5ABC-28BF-4D7F-BE20-F8B46815F02C}"/>
    <cellStyle name="Total 16 5 5 5" xfId="18955" xr:uid="{307D2A91-E85A-4F99-A8CE-FAA3ABD540BE}"/>
    <cellStyle name="Total 16 5 6" xfId="4229" xr:uid="{7A258C84-2E81-4F71-BB5E-E9604F6DB115}"/>
    <cellStyle name="Total 16 5 6 2" xfId="6866" xr:uid="{9DB775C7-2C68-4A37-AC6A-9FABE1F05E11}"/>
    <cellStyle name="Total 16 5 6 2 2" xfId="13177" xr:uid="{F5ADBF2C-9F0D-4393-8A82-C6C9484348AA}"/>
    <cellStyle name="Total 16 5 6 2 2 2" xfId="28285" xr:uid="{D6FB7709-6BB5-4733-A426-BAEE2457839D}"/>
    <cellStyle name="Total 16 5 6 2 3" xfId="16846" xr:uid="{5F526A86-A4FB-453D-8D90-38DEE5C5B998}"/>
    <cellStyle name="Total 16 5 6 2 3 2" xfId="31954" xr:uid="{A466A470-1661-4624-875D-CA69FA5F1157}"/>
    <cellStyle name="Total 16 5 6 2 4" xfId="21974" xr:uid="{2F96F3FE-E19F-4FA7-B28A-D45BDE9ED6AC}"/>
    <cellStyle name="Total 16 5 6 3" xfId="10611" xr:uid="{7EF50422-9A32-43CB-97F9-132EDCFA7F73}"/>
    <cellStyle name="Total 16 5 6 3 2" xfId="25719" xr:uid="{94041C36-6FC6-4E44-B151-892FDE430519}"/>
    <cellStyle name="Total 16 5 6 4" xfId="13473" xr:uid="{BA120C5D-EDA4-4859-AE85-4841A8CAFFD1}"/>
    <cellStyle name="Total 16 5 6 4 2" xfId="28581" xr:uid="{5878F394-B68E-4AF6-8F6A-D4B3B76E6E6B}"/>
    <cellStyle name="Total 16 5 6 5" xfId="19337" xr:uid="{3AF34EFE-2C4A-4F01-B34B-B082808492BF}"/>
    <cellStyle name="Total 16 5 7" xfId="4794" xr:uid="{81C8A86D-8E12-4192-81EE-2CCE74A93CB0}"/>
    <cellStyle name="Total 16 5 7 2" xfId="11176" xr:uid="{F7399849-1353-4D30-BEF7-CCE062BA8557}"/>
    <cellStyle name="Total 16 5 7 2 2" xfId="26284" xr:uid="{6FD23E11-EAC4-4F8A-9328-76A68BF48284}"/>
    <cellStyle name="Total 16 5 7 3" xfId="14417" xr:uid="{F98E6CA5-54F7-4AB8-98D4-9A2FB5552AAC}"/>
    <cellStyle name="Total 16 5 7 3 2" xfId="29525" xr:uid="{7B94E882-75EB-40DB-A7C3-623EA8E544C4}"/>
    <cellStyle name="Total 16 5 7 4" xfId="19902" xr:uid="{8311C2ED-BAC2-411B-8D3A-F46A5C697F7F}"/>
    <cellStyle name="Total 16 5 8" xfId="8655" xr:uid="{72420FBA-92BD-49ED-9E18-9A51C8DDC87A}"/>
    <cellStyle name="Total 16 5 8 2" xfId="23763" xr:uid="{EC5AF396-1B8A-48EC-888F-5686239EC11C}"/>
    <cellStyle name="Total 16 5 9" xfId="13598" xr:uid="{CDB89D81-DA14-4D6B-8612-8D658DC9FC02}"/>
    <cellStyle name="Total 16 5 9 2" xfId="28706" xr:uid="{7BD66394-C0C3-4836-B977-4BF0C9A75AEE}"/>
    <cellStyle name="Total 2" xfId="1781" xr:uid="{00000000-0005-0000-0000-0000F5060000}"/>
    <cellStyle name="Total 2 2" xfId="1952" xr:uid="{FD38AE1F-3BF8-455E-8ADE-C4E129018136}"/>
    <cellStyle name="Total 2 2 10" xfId="8453" xr:uid="{98E0FAA2-CAE1-4500-8A15-7EDD4CA87457}"/>
    <cellStyle name="Total 2 2 10 2" xfId="23561" xr:uid="{0DB156D3-9B21-421F-BA3E-5F55D203F10D}"/>
    <cellStyle name="Total 2 2 11" xfId="7774" xr:uid="{78F2F3C5-C800-482C-96F9-9EAB1CB1428F}"/>
    <cellStyle name="Total 2 2 11 2" xfId="22882" xr:uid="{276216F7-E5DE-4047-B929-7F2CAA1FA3E9}"/>
    <cellStyle name="Total 2 2 12" xfId="14588" xr:uid="{CB3393F2-1E00-4F4A-A7CC-79CB8A858C86}"/>
    <cellStyle name="Total 2 2 12 2" xfId="29696" xr:uid="{93AE6C55-DEF6-4950-9993-69BF9774CFD2}"/>
    <cellStyle name="Total 2 2 13" xfId="17177" xr:uid="{1692103D-1F80-4936-A503-ECAD1EA06980}"/>
    <cellStyle name="Total 2 2 2" xfId="2512" xr:uid="{D3568A1A-1EBA-4FD8-8C7F-725CD96A109C}"/>
    <cellStyle name="Total 2 2 2 2" xfId="5149" xr:uid="{2A1005CD-34EB-4BB7-B924-61C4166890E3}"/>
    <cellStyle name="Total 2 2 2 2 2" xfId="11513" xr:uid="{620F0E0F-9AEB-4736-B141-F57EBA11A11E}"/>
    <cellStyle name="Total 2 2 2 2 2 2" xfId="26621" xr:uid="{D2630F8C-C8B3-4458-9D02-06AC51561BE0}"/>
    <cellStyle name="Total 2 2 2 2 3" xfId="11252" xr:uid="{D54213FC-775A-4514-996A-0E59CC7113DB}"/>
    <cellStyle name="Total 2 2 2 2 3 2" xfId="26360" xr:uid="{68C2CD4D-2D08-437F-9813-3A4039B60D4D}"/>
    <cellStyle name="Total 2 2 2 2 4" xfId="20257" xr:uid="{BBEDEE34-42E0-4FF2-BB94-88529F39EB88}"/>
    <cellStyle name="Total 2 2 2 3" xfId="8979" xr:uid="{239DD75A-BCD8-43E2-9159-A6C8C8DCE4EA}"/>
    <cellStyle name="Total 2 2 2 3 2" xfId="24087" xr:uid="{6B3FB0D0-FF8F-4D1D-B497-104CDE4A251B}"/>
    <cellStyle name="Total 2 2 3" xfId="2728" xr:uid="{A3B7A2FF-98F1-4979-8038-E26A3C49EE91}"/>
    <cellStyle name="Total 2 2 3 2" xfId="5365" xr:uid="{525A4582-CBD7-4ABA-9C71-87070EF5788E}"/>
    <cellStyle name="Total 2 2 3 2 2" xfId="11714" xr:uid="{F7BA29AD-EB29-4DE3-90A2-D215738AFEEF}"/>
    <cellStyle name="Total 2 2 3 2 2 2" xfId="26822" xr:uid="{E853DDDB-2AAA-4EA6-BCE4-36F8A46C2260}"/>
    <cellStyle name="Total 2 2 3 2 3" xfId="15633" xr:uid="{668930C0-5D18-4096-A02F-9B79AFE68ADD}"/>
    <cellStyle name="Total 2 2 3 2 3 2" xfId="30741" xr:uid="{218D07FC-83A5-43DE-82C7-55DA9EFFBCA1}"/>
    <cellStyle name="Total 2 2 3 2 4" xfId="20473" xr:uid="{E85E6691-5010-4677-9A82-D4472826614B}"/>
    <cellStyle name="Total 2 2 3 3" xfId="15918" xr:uid="{CC0D593F-459A-44EF-A451-C26DA9075CBB}"/>
    <cellStyle name="Total 2 2 3 3 2" xfId="31026" xr:uid="{0E7D5AFD-BC94-4955-A087-89545D50D270}"/>
    <cellStyle name="Total 2 2 3 4" xfId="17836" xr:uid="{0D5788CB-5B86-4C01-9ED0-2891B3AB7DCB}"/>
    <cellStyle name="Total 2 2 4" xfId="3031" xr:uid="{FE5A15DD-2A5E-4345-8D35-7BA24BCE0ED3}"/>
    <cellStyle name="Total 2 2 4 2" xfId="5668" xr:uid="{C9E9D0F7-8145-43B4-A538-36B7D3058AE2}"/>
    <cellStyle name="Total 2 2 4 2 2" xfId="11979" xr:uid="{D30D5DE3-6140-4463-AA1E-796EAFAE36C8}"/>
    <cellStyle name="Total 2 2 4 2 2 2" xfId="27087" xr:uid="{FD626F30-A68D-4745-A7D6-38D81AEDB763}"/>
    <cellStyle name="Total 2 2 4 2 3" xfId="7044" xr:uid="{A442838A-7A71-4604-BE78-26758B5D2576}"/>
    <cellStyle name="Total 2 2 4 2 3 2" xfId="22152" xr:uid="{60B28BF9-865E-4379-8F59-003204308962}"/>
    <cellStyle name="Total 2 2 4 2 4" xfId="20776" xr:uid="{C76AFA8D-1FE7-4609-BFA7-934014FCB2F2}"/>
    <cellStyle name="Total 2 2 4 3" xfId="9413" xr:uid="{E32E36C6-6AEA-4A45-9312-BCEA469D6191}"/>
    <cellStyle name="Total 2 2 4 3 2" xfId="24521" xr:uid="{E419537B-CB61-4A81-BE51-B698917B9265}"/>
    <cellStyle name="Total 2 2 4 4" xfId="13712" xr:uid="{73ABE391-EC5B-4577-B22A-EF289650F6F6}"/>
    <cellStyle name="Total 2 2 4 4 2" xfId="28820" xr:uid="{C2313E68-E1CA-43A2-B763-631B7824FD7A}"/>
    <cellStyle name="Total 2 2 4 5" xfId="18139" xr:uid="{2C991A71-6F94-4FD7-99A9-639526877FE4}"/>
    <cellStyle name="Total 2 2 5" xfId="3357" xr:uid="{6C957474-0AA2-4116-8282-CA0ECB377827}"/>
    <cellStyle name="Total 2 2 5 2" xfId="5994" xr:uid="{7793F9CC-979C-4253-9049-19B7BD55F219}"/>
    <cellStyle name="Total 2 2 5 2 2" xfId="12305" xr:uid="{788D5D43-7206-4908-9EAB-51EC85BD8248}"/>
    <cellStyle name="Total 2 2 5 2 2 2" xfId="27413" xr:uid="{E4DBABDE-B33A-4270-9392-20FD769CEB6B}"/>
    <cellStyle name="Total 2 2 5 2 3" xfId="14342" xr:uid="{98862003-A689-45D5-995E-2EB6A4D57008}"/>
    <cellStyle name="Total 2 2 5 2 3 2" xfId="29450" xr:uid="{E20FEDD5-B2C4-4223-915B-3695257279C7}"/>
    <cellStyle name="Total 2 2 5 2 4" xfId="21102" xr:uid="{8D5429C9-A834-4256-B8DF-2DE862F1D06A}"/>
    <cellStyle name="Total 2 2 5 3" xfId="9739" xr:uid="{46DCF857-3AAB-4DA6-9217-F78C3A025AB3}"/>
    <cellStyle name="Total 2 2 5 3 2" xfId="24847" xr:uid="{AD2C6DAE-92B6-4C25-9FF8-ABF546A490F0}"/>
    <cellStyle name="Total 2 2 5 4" xfId="13797" xr:uid="{2F62D89E-33DB-4494-B9E8-C83AF93D26D1}"/>
    <cellStyle name="Total 2 2 5 4 2" xfId="28905" xr:uid="{60CCB44E-8D50-424C-B375-343DA3E5649D}"/>
    <cellStyle name="Total 2 2 5 5" xfId="18465" xr:uid="{B4BF93FF-86A2-416C-968F-F7BC76E98319}"/>
    <cellStyle name="Total 2 2 6" xfId="3663" xr:uid="{76FE61F0-3A73-43FC-AC53-B2BDA905AE01}"/>
    <cellStyle name="Total 2 2 6 2" xfId="6300" xr:uid="{0D874786-D8B8-4BD3-8076-A4BD0F1ED859}"/>
    <cellStyle name="Total 2 2 6 2 2" xfId="12611" xr:uid="{21C27DD3-8DD7-4741-AA62-E0A69FC2C4F7}"/>
    <cellStyle name="Total 2 2 6 2 2 2" xfId="27719" xr:uid="{9A932342-333E-4783-A876-79C134FF4F32}"/>
    <cellStyle name="Total 2 2 6 2 3" xfId="13834" xr:uid="{072DF9B0-1F43-4D24-BAE0-7BF1A5368FE2}"/>
    <cellStyle name="Total 2 2 6 2 3 2" xfId="28942" xr:uid="{FA36E71C-5907-443B-8F67-55F3B0AF5FC5}"/>
    <cellStyle name="Total 2 2 6 2 4" xfId="21408" xr:uid="{67318C40-AD8B-43DB-AEF0-117624275CEC}"/>
    <cellStyle name="Total 2 2 6 3" xfId="10045" xr:uid="{02B5B2E3-52D2-4003-82B5-36EE9B71FC15}"/>
    <cellStyle name="Total 2 2 6 3 2" xfId="25153" xr:uid="{53290289-2E70-46AB-B8E6-BF51AF8F612A}"/>
    <cellStyle name="Total 2 2 6 4" xfId="14052" xr:uid="{E183DE40-D07F-4EFB-B6DA-F76C2A3F6551}"/>
    <cellStyle name="Total 2 2 6 4 2" xfId="29160" xr:uid="{972FBC58-C920-483D-BB6E-D69E5DA6D4F6}"/>
    <cellStyle name="Total 2 2 6 5" xfId="18771" xr:uid="{DA1B4E20-AA1E-4B81-AE3E-BC39DDA04184}"/>
    <cellStyle name="Total 2 2 7" xfId="4024" xr:uid="{64E5F87E-390E-4801-9F6B-6546CDC6FC57}"/>
    <cellStyle name="Total 2 2 7 2" xfId="6661" xr:uid="{4DC1FBF6-8156-435B-B31F-983C390E2094}"/>
    <cellStyle name="Total 2 2 7 2 2" xfId="12972" xr:uid="{62794A16-9016-4B3D-BB88-5C7717CC706C}"/>
    <cellStyle name="Total 2 2 7 2 2 2" xfId="28080" xr:uid="{FD0E7643-A640-4FD8-A428-9B395A366443}"/>
    <cellStyle name="Total 2 2 7 2 3" xfId="16662" xr:uid="{CA39EA31-A990-497C-9C9F-D3AB7F86294D}"/>
    <cellStyle name="Total 2 2 7 2 3 2" xfId="31770" xr:uid="{ADE593FC-39E0-4E44-B8B1-C34714BAA859}"/>
    <cellStyle name="Total 2 2 7 2 4" xfId="21769" xr:uid="{3F8EBCBD-9B86-44CA-BC76-0218817512A4}"/>
    <cellStyle name="Total 2 2 7 3" xfId="10406" xr:uid="{471E0A75-A5FB-4179-A055-D3FB742C76BB}"/>
    <cellStyle name="Total 2 2 7 3 2" xfId="25514" xr:uid="{F61003E5-2F5D-495C-A2AE-8C524573A665}"/>
    <cellStyle name="Total 2 2 7 4" xfId="14347" xr:uid="{AFC892F3-CC9B-4F64-8033-36435A32C0FE}"/>
    <cellStyle name="Total 2 2 7 4 2" xfId="29455" xr:uid="{9662207E-7FED-47B6-98F6-1AAA24E10ABE}"/>
    <cellStyle name="Total 2 2 7 5" xfId="19132" xr:uid="{B682B4C7-1C4E-4166-820C-102CF7CB9439}"/>
    <cellStyle name="Total 2 2 8" xfId="4337" xr:uid="{AB4A7B9D-7A1F-43D7-B1E0-7305FDC6D67A}"/>
    <cellStyle name="Total 2 2 8 2" xfId="6974" xr:uid="{D2DCA395-A1A2-4CE2-859F-14B737F42917}"/>
    <cellStyle name="Total 2 2 8 2 2" xfId="13285" xr:uid="{61486A70-7A7D-4C36-BC08-EA152DE94BBD}"/>
    <cellStyle name="Total 2 2 8 2 2 2" xfId="28393" xr:uid="{0CCC598A-FDA9-4E6A-ADED-6C0B9EEB0031}"/>
    <cellStyle name="Total 2 2 8 2 3" xfId="16949" xr:uid="{FD635C20-BF77-4399-9CA2-40FC36101B32}"/>
    <cellStyle name="Total 2 2 8 2 3 2" xfId="32057" xr:uid="{DCC0753C-2313-41A1-95D5-70E24AF61031}"/>
    <cellStyle name="Total 2 2 8 2 4" xfId="22082" xr:uid="{35387692-5AD6-4C47-BDAD-6A3F442E7882}"/>
    <cellStyle name="Total 2 2 8 3" xfId="10719" xr:uid="{BD0D1175-DC43-4810-8173-06F82732D666}"/>
    <cellStyle name="Total 2 2 8 3 2" xfId="25827" xr:uid="{7B34759F-0820-49A1-A2A8-ABDC985359B4}"/>
    <cellStyle name="Total 2 2 8 4" xfId="11764" xr:uid="{B7AE00C4-0641-4560-8F80-8633867056AC}"/>
    <cellStyle name="Total 2 2 8 4 2" xfId="26872" xr:uid="{102A9AFF-A8A8-4D1F-875E-615BDDBAA700}"/>
    <cellStyle name="Total 2 2 8 5" xfId="19445" xr:uid="{62C5B7AF-1D52-48A6-A399-8954AB4A96CF}"/>
    <cellStyle name="Total 2 2 9" xfId="4589" xr:uid="{06C79EE8-3803-4CC2-AD54-12C4273C1637}"/>
    <cellStyle name="Total 2 2 9 2" xfId="10971" xr:uid="{E2964747-BFDD-4DCE-B4FE-145740725C46}"/>
    <cellStyle name="Total 2 2 9 2 2" xfId="26079" xr:uid="{208B27DC-BB25-4E33-A5B6-188B07629CBC}"/>
    <cellStyle name="Total 2 2 9 3" xfId="15725" xr:uid="{FE1780C7-86F6-4880-8729-1180DCAC2FAC}"/>
    <cellStyle name="Total 2 2 9 3 2" xfId="30833" xr:uid="{25D003C3-C7EF-4DCE-88CC-D2D76C7157E2}"/>
    <cellStyle name="Total 2 2 9 4" xfId="19697" xr:uid="{597BB009-5FEC-47D2-A1CB-7FA090CE3995}"/>
    <cellStyle name="Total 2 3" xfId="1981" xr:uid="{ECD31562-371D-4C73-8A40-080F328F1E40}"/>
    <cellStyle name="Total 2 3 10" xfId="8479" xr:uid="{ADF14BA1-EBD4-4372-AFDA-AE4B9EDC240B}"/>
    <cellStyle name="Total 2 3 10 2" xfId="23587" xr:uid="{618EE445-964D-4C20-AF1B-DA8FCE828258}"/>
    <cellStyle name="Total 2 3 11" xfId="15371" xr:uid="{24F890D8-6F68-4427-8EDF-B99CEEFB5BB9}"/>
    <cellStyle name="Total 2 3 11 2" xfId="30479" xr:uid="{14A87CF2-6D77-418A-AC6F-557E93903299}"/>
    <cellStyle name="Total 2 3 12" xfId="14970" xr:uid="{63E3DEE0-918D-4354-A24D-64742E2519CD}"/>
    <cellStyle name="Total 2 3 12 2" xfId="30078" xr:uid="{F469F022-2264-4675-8628-C09A0A3366EB}"/>
    <cellStyle name="Total 2 3 13" xfId="17206" xr:uid="{02F9FE58-C0C9-4586-A8EB-17348578369F}"/>
    <cellStyle name="Total 2 3 2" xfId="2541" xr:uid="{2DA50FA4-22CE-46D6-BF52-5A5A28ED37C6}"/>
    <cellStyle name="Total 2 3 2 2" xfId="5178" xr:uid="{44977C2E-FDED-49FF-A26E-BC13A8C16547}"/>
    <cellStyle name="Total 2 3 2 2 2" xfId="11542" xr:uid="{0F5E99E0-4C0E-4292-8610-E784FA7EFEDF}"/>
    <cellStyle name="Total 2 3 2 2 2 2" xfId="26650" xr:uid="{435E62C8-605F-4B7E-B662-931A3160C231}"/>
    <cellStyle name="Total 2 3 2 2 3" xfId="16552" xr:uid="{679C35A6-FF1C-4326-AEE2-7D18A392B32C}"/>
    <cellStyle name="Total 2 3 2 2 3 2" xfId="31660" xr:uid="{8A745E93-2D26-4BC7-9F8C-6EF38D30DFAA}"/>
    <cellStyle name="Total 2 3 2 2 4" xfId="20286" xr:uid="{8C35750D-2722-4A82-BD15-7ADA1747AC6E}"/>
    <cellStyle name="Total 2 3 2 3" xfId="9008" xr:uid="{457AD821-99B4-45E3-B4C9-6DF49449447B}"/>
    <cellStyle name="Total 2 3 2 3 2" xfId="24116" xr:uid="{0DAE7E71-4A41-41DF-A108-DD2357D150AF}"/>
    <cellStyle name="Total 2 3 3" xfId="2743" xr:uid="{15859EFF-E9D3-4C2E-9177-8D158FFF466A}"/>
    <cellStyle name="Total 2 3 3 2" xfId="5380" xr:uid="{5F078D5B-B855-415C-9794-9CA1BFA35FD4}"/>
    <cellStyle name="Total 2 3 3 2 2" xfId="11729" xr:uid="{9C54BF56-8C0E-4F36-9A81-0512235A4864}"/>
    <cellStyle name="Total 2 3 3 2 2 2" xfId="26837" xr:uid="{EF950A1B-2048-446A-8BFA-11B2DDAA64E3}"/>
    <cellStyle name="Total 2 3 3 2 3" xfId="14655" xr:uid="{AFFE5905-20B8-4E86-AD41-9A10C9FF2243}"/>
    <cellStyle name="Total 2 3 3 2 3 2" xfId="29763" xr:uid="{14476FF0-0C64-4584-8359-121047956F61}"/>
    <cellStyle name="Total 2 3 3 2 4" xfId="20488" xr:uid="{9EFF396D-53C0-4090-93E3-651C18F8F9FC}"/>
    <cellStyle name="Total 2 3 3 3" xfId="16542" xr:uid="{7049C3EC-0B0D-43D6-9A2E-899469DCD480}"/>
    <cellStyle name="Total 2 3 3 3 2" xfId="31650" xr:uid="{F02192CE-54E3-4E41-8CAD-EB51484E6431}"/>
    <cellStyle name="Total 2 3 3 4" xfId="17851" xr:uid="{C62B09AC-32E9-46B5-94E4-ACF316460A49}"/>
    <cellStyle name="Total 2 3 4" xfId="3046" xr:uid="{DE2C8506-DC98-4244-B7A6-0263AFAD4F08}"/>
    <cellStyle name="Total 2 3 4 2" xfId="5683" xr:uid="{EC3E1417-C48C-46F9-993D-17E446258F98}"/>
    <cellStyle name="Total 2 3 4 2 2" xfId="11994" xr:uid="{4EF2106B-4412-4A95-923F-7972A8485ADD}"/>
    <cellStyle name="Total 2 3 4 2 2 2" xfId="27102" xr:uid="{E14EC292-FD2C-4D95-9E10-3F641C6B2CEF}"/>
    <cellStyle name="Total 2 3 4 2 3" xfId="14361" xr:uid="{640B3FFA-4052-49C3-BFC9-ECB56A6A634D}"/>
    <cellStyle name="Total 2 3 4 2 3 2" xfId="29469" xr:uid="{D5DC6FC3-94E6-4949-BBCA-6077AACC6E4C}"/>
    <cellStyle name="Total 2 3 4 2 4" xfId="20791" xr:uid="{9FA6ACC8-0604-41FE-9F14-F9C2B2BFE0C3}"/>
    <cellStyle name="Total 2 3 4 3" xfId="9428" xr:uid="{912BB351-F707-4398-8909-496AF8517498}"/>
    <cellStyle name="Total 2 3 4 3 2" xfId="24536" xr:uid="{76347FBE-B9C0-4905-82D7-041AFD4263AC}"/>
    <cellStyle name="Total 2 3 4 4" xfId="7355" xr:uid="{2045A8E6-63CB-44EA-AB7D-81A33D39D30C}"/>
    <cellStyle name="Total 2 3 4 4 2" xfId="22463" xr:uid="{9B6F9601-6B72-42C6-8FE0-428054B68A0F}"/>
    <cellStyle name="Total 2 3 4 5" xfId="18154" xr:uid="{F68D0CFB-2B0C-4B67-AF78-081E83B27111}"/>
    <cellStyle name="Total 2 3 5" xfId="3372" xr:uid="{AB7D784E-91FA-460F-99E1-F30F06260257}"/>
    <cellStyle name="Total 2 3 5 2" xfId="6009" xr:uid="{99DB4C81-E26E-4860-98A2-EDAD30E347B3}"/>
    <cellStyle name="Total 2 3 5 2 2" xfId="12320" xr:uid="{CEB0A89D-D52B-499B-8635-BE13C27048B1}"/>
    <cellStyle name="Total 2 3 5 2 2 2" xfId="27428" xr:uid="{457B2D50-E6B4-4F0F-929F-1FFC6490CEB8}"/>
    <cellStyle name="Total 2 3 5 2 3" xfId="7306" xr:uid="{062C6969-2AE0-43DE-84EE-447A2C4F797D}"/>
    <cellStyle name="Total 2 3 5 2 3 2" xfId="22414" xr:uid="{3AD0F678-C2FC-4220-BF3D-A0004C53EF71}"/>
    <cellStyle name="Total 2 3 5 2 4" xfId="21117" xr:uid="{EE7DF308-2E56-43F0-B1DA-0A8F7BF80B90}"/>
    <cellStyle name="Total 2 3 5 3" xfId="9754" xr:uid="{C2991A10-58D2-4094-BAAF-B39B5BB3C0E4}"/>
    <cellStyle name="Total 2 3 5 3 2" xfId="24862" xr:uid="{EBDE971D-B6EB-4089-8C97-2399B1E946A4}"/>
    <cellStyle name="Total 2 3 5 4" xfId="13735" xr:uid="{A42DE6C3-EB41-461E-A552-FA7EF799C782}"/>
    <cellStyle name="Total 2 3 5 4 2" xfId="28843" xr:uid="{EF83D8E5-8CE3-4579-99E1-879BFC244916}"/>
    <cellStyle name="Total 2 3 5 5" xfId="18480" xr:uid="{94A562E6-26B7-4060-9AF7-9C83FB8572D6}"/>
    <cellStyle name="Total 2 3 6" xfId="3678" xr:uid="{6FA1E53F-FBAF-4522-9A8A-B89CE543C599}"/>
    <cellStyle name="Total 2 3 6 2" xfId="6315" xr:uid="{FB3CD7FD-BEDA-427D-AFA4-AEED1BF29AB9}"/>
    <cellStyle name="Total 2 3 6 2 2" xfId="12626" xr:uid="{94032A2F-8F2A-4494-837E-349958F58C9E}"/>
    <cellStyle name="Total 2 3 6 2 2 2" xfId="27734" xr:uid="{F1075DCA-13D6-4168-8863-E59EDC11B7FF}"/>
    <cellStyle name="Total 2 3 6 2 3" xfId="7227" xr:uid="{86B4D2FF-C232-425F-8CC8-5E3E1649785D}"/>
    <cellStyle name="Total 2 3 6 2 3 2" xfId="22335" xr:uid="{4D512723-C523-48C4-A92D-D03A8C659A4E}"/>
    <cellStyle name="Total 2 3 6 2 4" xfId="21423" xr:uid="{DA42AB66-C48D-42AB-A297-92C9CAEB1DA3}"/>
    <cellStyle name="Total 2 3 6 3" xfId="10060" xr:uid="{227FD4E2-687F-4F4B-88B5-2FEE24DC9D0A}"/>
    <cellStyle name="Total 2 3 6 3 2" xfId="25168" xr:uid="{18FA6158-ACF7-4BED-AB07-2121B39AAB6A}"/>
    <cellStyle name="Total 2 3 6 4" xfId="13907" xr:uid="{C5BDCF36-0856-4E63-AA2F-BF1ECC05B4A9}"/>
    <cellStyle name="Total 2 3 6 4 2" xfId="29015" xr:uid="{EE9CE909-9665-4E60-A8BC-0A80FDB1DB36}"/>
    <cellStyle name="Total 2 3 6 5" xfId="18786" xr:uid="{D90A8320-E189-4B25-A29A-9B0094C48618}"/>
    <cellStyle name="Total 2 3 7" xfId="4053" xr:uid="{3842652E-9DBA-4266-A7A8-3D7B721133C6}"/>
    <cellStyle name="Total 2 3 7 2" xfId="6690" xr:uid="{DE484D8D-F6DD-41AC-892F-2CDA85DC521C}"/>
    <cellStyle name="Total 2 3 7 2 2" xfId="13001" xr:uid="{760CE3A3-A4A1-482D-85D4-9127E1A7F610}"/>
    <cellStyle name="Total 2 3 7 2 2 2" xfId="28109" xr:uid="{EF763264-8507-48CA-AC40-49D1BAEC5A5C}"/>
    <cellStyle name="Total 2 3 7 2 3" xfId="16677" xr:uid="{3812A08D-7C3F-4E14-9115-73C0D0892907}"/>
    <cellStyle name="Total 2 3 7 2 3 2" xfId="31785" xr:uid="{DD0AF442-F5C7-4651-98F4-EF2464C9700B}"/>
    <cellStyle name="Total 2 3 7 2 4" xfId="21798" xr:uid="{ABD94F85-0382-4ACF-A72A-A030FDB4AEEA}"/>
    <cellStyle name="Total 2 3 7 3" xfId="10435" xr:uid="{0190799C-F883-4335-8EAE-50547C17A6FB}"/>
    <cellStyle name="Total 2 3 7 3 2" xfId="25543" xr:uid="{9EEF165A-91D8-40DC-A52E-D043045CD2BA}"/>
    <cellStyle name="Total 2 3 7 4" xfId="15921" xr:uid="{5A8B9CB1-7D37-4DC1-A2E3-0025C62CF880}"/>
    <cellStyle name="Total 2 3 7 4 2" xfId="31029" xr:uid="{50C3861A-11B9-4EB5-AE46-04B6CBFD875F}"/>
    <cellStyle name="Total 2 3 7 5" xfId="19161" xr:uid="{CD4FCDF6-E59C-4762-AF81-7439D99D9ECA}"/>
    <cellStyle name="Total 2 3 8" xfId="4352" xr:uid="{85455F9E-6288-41CB-8239-7BFC294B011C}"/>
    <cellStyle name="Total 2 3 8 2" xfId="6989" xr:uid="{82AD6CE2-D5B1-49C6-8DDC-EACA2B49982E}"/>
    <cellStyle name="Total 2 3 8 2 2" xfId="13300" xr:uid="{DA930D8A-5604-432F-AB1F-0359E4812225}"/>
    <cellStyle name="Total 2 3 8 2 2 2" xfId="28408" xr:uid="{4AECD55C-999B-4855-A505-DE0BA8472B04}"/>
    <cellStyle name="Total 2 3 8 2 3" xfId="16964" xr:uid="{86404EF4-1EE3-4F69-9B7D-9E9E024356BD}"/>
    <cellStyle name="Total 2 3 8 2 3 2" xfId="32072" xr:uid="{06C90889-8FB6-4117-AD91-7948DC75308B}"/>
    <cellStyle name="Total 2 3 8 2 4" xfId="22097" xr:uid="{31FB5E5A-E290-4F44-AF81-298EBB97601D}"/>
    <cellStyle name="Total 2 3 8 3" xfId="10734" xr:uid="{582B4CDB-CDDC-4D9F-A2DB-E687EEE7CFB1}"/>
    <cellStyle name="Total 2 3 8 3 2" xfId="25842" xr:uid="{9DB41B1A-453F-4432-89DF-ADB7AFEFE146}"/>
    <cellStyle name="Total 2 3 8 4" xfId="7230" xr:uid="{9D2A2BAD-BDCD-4AF0-AD04-D4F4953A6B90}"/>
    <cellStyle name="Total 2 3 8 4 2" xfId="22338" xr:uid="{4D9F4973-A56E-4239-864A-A30D74FE575E}"/>
    <cellStyle name="Total 2 3 8 5" xfId="19460" xr:uid="{35EC408A-B18A-40F9-99B4-25AA822A9353}"/>
    <cellStyle name="Total 2 3 9" xfId="4618" xr:uid="{F0CBC758-EDB9-41ED-88BF-1EBCA1DC40E9}"/>
    <cellStyle name="Total 2 3 9 2" xfId="11000" xr:uid="{3238B652-1FD6-4F9C-ABD0-59E1C58BC209}"/>
    <cellStyle name="Total 2 3 9 2 2" xfId="26108" xr:uid="{78602357-E9E9-41E6-A41F-22CA5D16882A}"/>
    <cellStyle name="Total 2 3 9 3" xfId="15239" xr:uid="{DE116E7F-1C13-483B-9B25-44E71ECFD995}"/>
    <cellStyle name="Total 2 3 9 3 2" xfId="30347" xr:uid="{CF5EA4EA-D0FC-45DA-8619-C199D723DBC6}"/>
    <cellStyle name="Total 2 3 9 4" xfId="19726" xr:uid="{CA86D07B-BDCC-41C4-9452-D6DFECAEFA3E}"/>
    <cellStyle name="Total 2 4" xfId="2143" xr:uid="{35CF833F-0ED5-4754-90D7-CA0921C86742}"/>
    <cellStyle name="Total 2 4 10" xfId="13457" xr:uid="{2795C83B-D995-4D65-8312-EA2F2E4FCF8B}"/>
    <cellStyle name="Total 2 4 10 2" xfId="28565" xr:uid="{0868198A-80DF-4796-AD85-A2D536AE5D7B}"/>
    <cellStyle name="Total 2 4 11" xfId="16143" xr:uid="{327110EA-FD84-46CC-A0A8-5D1928029389}"/>
    <cellStyle name="Total 2 4 11 2" xfId="31251" xr:uid="{06775C04-65DF-49D5-8F14-3E69F60356D3}"/>
    <cellStyle name="Total 2 4 12" xfId="17368" xr:uid="{678BC846-D0DA-4558-9D8E-583C255F761F}"/>
    <cellStyle name="Total 2 4 2" xfId="2633" xr:uid="{E1CCBD52-4E8C-470A-92C7-CC47FB874FC4}"/>
    <cellStyle name="Total 2 4 2 2" xfId="5270" xr:uid="{4796DE7F-B087-4428-8EC2-3CAE1A3F74C4}"/>
    <cellStyle name="Total 2 4 2 2 2" xfId="11634" xr:uid="{D0A6BDF1-50B8-4E84-B623-28DF69336A9F}"/>
    <cellStyle name="Total 2 4 2 2 2 2" xfId="26742" xr:uid="{4F0316F6-631A-45BF-B3F1-5A683574E2E3}"/>
    <cellStyle name="Total 2 4 2 2 3" xfId="8178" xr:uid="{6E818138-3F30-4B8D-BE71-2D522398DCA6}"/>
    <cellStyle name="Total 2 4 2 2 3 2" xfId="23286" xr:uid="{0310C402-63E0-4255-8267-AE04E8C64048}"/>
    <cellStyle name="Total 2 4 2 2 4" xfId="20378" xr:uid="{B06474C9-FC2E-460F-8447-4D37ABE567E4}"/>
    <cellStyle name="Total 2 4 2 3" xfId="9100" xr:uid="{A9C0385E-78F8-4337-BADB-BBD2B0E7A34C}"/>
    <cellStyle name="Total 2 4 2 3 2" xfId="24208" xr:uid="{E9A5957E-BCDD-4F0A-AEF6-885A7475B236}"/>
    <cellStyle name="Total 2 4 2 4" xfId="7379" xr:uid="{3F818B4A-E0AD-4B74-B8E3-E1BB8F6260DA}"/>
    <cellStyle name="Total 2 4 2 4 2" xfId="22487" xr:uid="{5B884043-4D3D-46DE-A37F-41DDA9067C0B}"/>
    <cellStyle name="Total 2 4 2 5" xfId="16503" xr:uid="{B36E82A4-583F-4B44-A7BA-F97C7D35B979}"/>
    <cellStyle name="Total 2 4 2 5 2" xfId="31611" xr:uid="{DDB0DA9F-3C18-447A-8DDF-A9CAFC53F311}"/>
    <cellStyle name="Total 2 4 2 6" xfId="17741" xr:uid="{70D67CBE-E927-412F-A818-5B3B19BD0201}"/>
    <cellStyle name="Total 2 4 3" xfId="2898" xr:uid="{399F4BB7-FE5A-4CF2-8E9E-6C1D704545A0}"/>
    <cellStyle name="Total 2 4 3 2" xfId="5535" xr:uid="{77F0E3C2-EC66-44FC-B22B-C808589FD15D}"/>
    <cellStyle name="Total 2 4 3 2 2" xfId="11846" xr:uid="{0512F1F1-000A-4569-B4EE-8950B2640F07}"/>
    <cellStyle name="Total 2 4 3 2 2 2" xfId="26954" xr:uid="{3F40C438-C9AE-4750-A981-7636768FD019}"/>
    <cellStyle name="Total 2 4 3 2 3" xfId="9299" xr:uid="{4172D346-8EEF-497F-A9FE-C60BB2B6908C}"/>
    <cellStyle name="Total 2 4 3 2 3 2" xfId="24407" xr:uid="{4E3F924C-F617-4429-A2DA-A50E0381ED80}"/>
    <cellStyle name="Total 2 4 3 2 4" xfId="20643" xr:uid="{FE76C3BA-353A-4C84-B98A-756426A85C10}"/>
    <cellStyle name="Total 2 4 3 3" xfId="7471" xr:uid="{9459991F-3B24-4BD4-B2E4-DFD0F2C755A7}"/>
    <cellStyle name="Total 2 4 3 3 2" xfId="22579" xr:uid="{799FAB30-F1D5-43A4-93FD-6EB11B360DDC}"/>
    <cellStyle name="Total 2 4 3 4" xfId="18006" xr:uid="{7347D5FA-99FF-4D3D-AFD6-0B783609F8E1}"/>
    <cellStyle name="Total 2 4 4" xfId="3201" xr:uid="{8F6FE617-55D6-4DD7-8786-18FC90154007}"/>
    <cellStyle name="Total 2 4 4 2" xfId="5838" xr:uid="{D413ECD7-A511-4273-A562-5D7E97C8B716}"/>
    <cellStyle name="Total 2 4 4 2 2" xfId="12149" xr:uid="{1C74264A-9431-4BB8-AC30-56874F3F8ABE}"/>
    <cellStyle name="Total 2 4 4 2 2 2" xfId="27257" xr:uid="{7948B0D8-4612-4B74-A12F-86DA3689DF11}"/>
    <cellStyle name="Total 2 4 4 2 3" xfId="8213" xr:uid="{F5513748-335D-4370-A429-9CF129DA954F}"/>
    <cellStyle name="Total 2 4 4 2 3 2" xfId="23321" xr:uid="{B3ABBF69-7013-4C29-B0D1-2E358811F910}"/>
    <cellStyle name="Total 2 4 4 2 4" xfId="20946" xr:uid="{9573FD54-1AAE-48FF-A712-FF7D30AFF1DC}"/>
    <cellStyle name="Total 2 4 4 3" xfId="9583" xr:uid="{375D29FB-588F-4DC3-8561-895292ECDEA5}"/>
    <cellStyle name="Total 2 4 4 3 2" xfId="24691" xr:uid="{AA02DF19-8800-471E-AAEA-545809A0E089}"/>
    <cellStyle name="Total 2 4 4 4" xfId="15069" xr:uid="{D5117FB8-92C7-4EAE-A769-8D5BB19F2A35}"/>
    <cellStyle name="Total 2 4 4 4 2" xfId="30177" xr:uid="{F6E324A9-CA80-42C6-86BA-975D042F1A44}"/>
    <cellStyle name="Total 2 4 4 5" xfId="18309" xr:uid="{310BC21E-09A8-4404-A0E4-A343A46DF6CB}"/>
    <cellStyle name="Total 2 4 5" xfId="3527" xr:uid="{0B5BE18C-6F6B-4FFC-8FFA-E49C42D4D5CC}"/>
    <cellStyle name="Total 2 4 5 2" xfId="6164" xr:uid="{C52A9CEA-F0C6-4EC8-9F50-8486A8E5CEAD}"/>
    <cellStyle name="Total 2 4 5 2 2" xfId="12475" xr:uid="{92E818FA-108B-4082-82ED-A93E29899918}"/>
    <cellStyle name="Total 2 4 5 2 2 2" xfId="27583" xr:uid="{F1F733D3-B544-4723-B57A-B0804C958CE1}"/>
    <cellStyle name="Total 2 4 5 2 3" xfId="14725" xr:uid="{52C23B0E-0216-44EE-BB58-32E91A3E66E1}"/>
    <cellStyle name="Total 2 4 5 2 3 2" xfId="29833" xr:uid="{C9EA1E46-29D5-4622-94FB-8D9869A8873C}"/>
    <cellStyle name="Total 2 4 5 2 4" xfId="21272" xr:uid="{C115BB4C-3F2A-42E0-8455-31F6A764DCA3}"/>
    <cellStyle name="Total 2 4 5 3" xfId="9909" xr:uid="{821F8DBB-4244-430E-90DA-226D0E3863C3}"/>
    <cellStyle name="Total 2 4 5 3 2" xfId="25017" xr:uid="{A5EA4BAE-53EB-49C7-906B-737BA372CBD8}"/>
    <cellStyle name="Total 2 4 5 4" xfId="7184" xr:uid="{1F386D1C-ADFE-4083-BA4C-8C9E08E52909}"/>
    <cellStyle name="Total 2 4 5 4 2" xfId="22292" xr:uid="{94743D93-D8A4-452D-B048-B55B7F0308B4}"/>
    <cellStyle name="Total 2 4 5 5" xfId="18635" xr:uid="{98B8E504-5D5B-4D58-953D-7FA835D55DDF}"/>
    <cellStyle name="Total 2 4 6" xfId="3833" xr:uid="{9407DBA0-A509-400C-B72D-AE50D3533331}"/>
    <cellStyle name="Total 2 4 6 2" xfId="6470" xr:uid="{3CA3242F-EC43-4641-8E4D-C21AC49587A9}"/>
    <cellStyle name="Total 2 4 6 2 2" xfId="12781" xr:uid="{5A5048BB-34C8-436F-B3ED-3672FF14C783}"/>
    <cellStyle name="Total 2 4 6 2 2 2" xfId="27889" xr:uid="{BBAE48F9-4425-4093-A176-9369F76E8144}"/>
    <cellStyle name="Total 2 4 6 2 3" xfId="14163" xr:uid="{856C3216-CC16-4DF5-A06C-546EFA476898}"/>
    <cellStyle name="Total 2 4 6 2 3 2" xfId="29271" xr:uid="{C63F9C5F-78C4-4984-A6E5-45AF1C12C73A}"/>
    <cellStyle name="Total 2 4 6 2 4" xfId="21578" xr:uid="{DEDD1C07-D083-4F3B-86AB-AA4DFCA3333C}"/>
    <cellStyle name="Total 2 4 6 3" xfId="10215" xr:uid="{75EB290B-FBAB-41C7-BE6C-119C38E3A7BD}"/>
    <cellStyle name="Total 2 4 6 3 2" xfId="25323" xr:uid="{659859E7-DB2E-4278-A8AA-1DCFA1449D3B}"/>
    <cellStyle name="Total 2 4 6 4" xfId="9203" xr:uid="{689F6B09-F390-416E-A667-47F9EFC78D6D}"/>
    <cellStyle name="Total 2 4 6 4 2" xfId="24311" xr:uid="{4C861F9F-7F6C-4B1A-9B11-698685E1708F}"/>
    <cellStyle name="Total 2 4 6 5" xfId="18941" xr:uid="{9218CB31-D8C7-4053-B47D-A438750992AF}"/>
    <cellStyle name="Total 2 4 7" xfId="4215" xr:uid="{3BC561F7-8FD2-44B5-9FA9-E18D0D6B889E}"/>
    <cellStyle name="Total 2 4 7 2" xfId="6852" xr:uid="{575A34C1-4418-4CDB-A1B4-A92D8705EBF1}"/>
    <cellStyle name="Total 2 4 7 2 2" xfId="13163" xr:uid="{94F5B87C-F7FF-43A3-84A9-76E82F977097}"/>
    <cellStyle name="Total 2 4 7 2 2 2" xfId="28271" xr:uid="{917E12BA-E05E-4A5F-AED7-F79F4B63A1EB}"/>
    <cellStyle name="Total 2 4 7 2 3" xfId="16832" xr:uid="{514CDE5B-0B25-40DD-9416-A5452F257EDE}"/>
    <cellStyle name="Total 2 4 7 2 3 2" xfId="31940" xr:uid="{597564D7-8FD1-4AFC-9A64-674920FBE2EA}"/>
    <cellStyle name="Total 2 4 7 2 4" xfId="21960" xr:uid="{D978E8EA-5651-4FEE-8414-D79A71388CC9}"/>
    <cellStyle name="Total 2 4 7 3" xfId="10597" xr:uid="{8D5BDF12-B15C-47F0-A475-8DB925FFE821}"/>
    <cellStyle name="Total 2 4 7 3 2" xfId="25705" xr:uid="{A66D5490-025B-4BE1-A022-087C23AA6D6A}"/>
    <cellStyle name="Total 2 4 7 4" xfId="8263" xr:uid="{0A652C97-35CB-4172-9D1B-E3E2C8867DFB}"/>
    <cellStyle name="Total 2 4 7 4 2" xfId="23371" xr:uid="{D5420BBB-3119-47CD-823E-B3E2939930F7}"/>
    <cellStyle name="Total 2 4 7 5" xfId="19323" xr:uid="{7856ECC5-DE10-4819-8AE2-F1C358367FD5}"/>
    <cellStyle name="Total 2 4 8" xfId="4780" xr:uid="{BD5A1938-8263-4D4A-98FE-37600244EFF6}"/>
    <cellStyle name="Total 2 4 8 2" xfId="11162" xr:uid="{4E4E441E-064F-4542-BE0D-2A36D51B2537}"/>
    <cellStyle name="Total 2 4 8 2 2" xfId="26270" xr:uid="{FF1E2824-3885-482D-A5D5-A369074CEF19}"/>
    <cellStyle name="Total 2 4 8 3" xfId="13868" xr:uid="{5C120882-9CBC-4436-99BB-D0505692BBD2}"/>
    <cellStyle name="Total 2 4 8 3 2" xfId="28976" xr:uid="{94DBB8A2-91A8-4955-B34D-239DDF8C17FE}"/>
    <cellStyle name="Total 2 4 8 4" xfId="19888" xr:uid="{9205FDD9-C929-446C-B0CF-77C29E9D3E02}"/>
    <cellStyle name="Total 2 4 9" xfId="8641" xr:uid="{F6420243-EB19-47A0-911D-2485B37A2B3E}"/>
    <cellStyle name="Total 2 4 9 2" xfId="23749" xr:uid="{CCD1E4E1-672F-468C-B2FB-045959C58B72}"/>
    <cellStyle name="Total 2 5" xfId="2158" xr:uid="{4A7AF7A9-4439-4FD2-8713-8C3F74FD484D}"/>
    <cellStyle name="Total 2 5 10" xfId="16197" xr:uid="{3EC1BD4F-A469-4A17-BB48-8D3EB4344D2F}"/>
    <cellStyle name="Total 2 5 10 2" xfId="31305" xr:uid="{D5C864AD-6F8B-4B9E-BE09-35BE8D06CF9B}"/>
    <cellStyle name="Total 2 5 11" xfId="17383" xr:uid="{A9F05348-9D1F-4E10-86F4-637AFD3EE2BA}"/>
    <cellStyle name="Total 2 5 2" xfId="2913" xr:uid="{16959528-95D4-4594-A593-5CFD31E5F895}"/>
    <cellStyle name="Total 2 5 2 2" xfId="5550" xr:uid="{BD30E4DC-9FE1-474A-911C-4E7D1D1B8846}"/>
    <cellStyle name="Total 2 5 2 2 2" xfId="11861" xr:uid="{B69409F5-4BCF-4E5A-86A2-B07D02B1394C}"/>
    <cellStyle name="Total 2 5 2 2 2 2" xfId="26969" xr:uid="{270F5356-D543-4B74-9BAC-31D40A183271}"/>
    <cellStyle name="Total 2 5 2 2 3" xfId="13965" xr:uid="{A404B4A4-E1D9-428E-BB88-BB5752D451BB}"/>
    <cellStyle name="Total 2 5 2 2 3 2" xfId="29073" xr:uid="{AE6C3249-B44A-4E3E-A5B4-AA4A3D16DC9A}"/>
    <cellStyle name="Total 2 5 2 2 4" xfId="20658" xr:uid="{484A6CAB-4A88-4788-9DDA-1E7ADB366741}"/>
    <cellStyle name="Total 2 5 2 3" xfId="15726" xr:uid="{C5F4D209-2A17-4B1D-A13A-C3BE0FD4A75A}"/>
    <cellStyle name="Total 2 5 2 3 2" xfId="30834" xr:uid="{11670481-4780-4540-A7E1-C8421DA7A654}"/>
    <cellStyle name="Total 2 5 2 4" xfId="18021" xr:uid="{43F3C16A-9A24-4C87-98F0-049534B570D8}"/>
    <cellStyle name="Total 2 5 3" xfId="3216" xr:uid="{E0BEE4A7-5A65-46CD-BA80-80BBA5AFCAEF}"/>
    <cellStyle name="Total 2 5 3 2" xfId="5853" xr:uid="{A8533B8E-B0CE-4339-9267-1F2FBA910F8A}"/>
    <cellStyle name="Total 2 5 3 2 2" xfId="12164" xr:uid="{C68B6B9A-9D0F-435D-8499-CC58FE9C0782}"/>
    <cellStyle name="Total 2 5 3 2 2 2" xfId="27272" xr:uid="{D24F5C1A-E0C0-4152-BA61-85310CD4497F}"/>
    <cellStyle name="Total 2 5 3 2 3" xfId="16129" xr:uid="{3105DFD2-F7F0-4257-A296-488B27FB6DBE}"/>
    <cellStyle name="Total 2 5 3 2 3 2" xfId="31237" xr:uid="{C9AF9FB3-0BE4-4D3F-8FBF-04B2C0F448A8}"/>
    <cellStyle name="Total 2 5 3 2 4" xfId="20961" xr:uid="{01E65721-BBB8-4D8A-838B-72FDC71A7E95}"/>
    <cellStyle name="Total 2 5 3 3" xfId="9598" xr:uid="{A22DB52B-F98B-4E94-8AAA-9A836626050F}"/>
    <cellStyle name="Total 2 5 3 3 2" xfId="24706" xr:uid="{238846AD-EBD7-4A8B-A129-32B4B7B02882}"/>
    <cellStyle name="Total 2 5 3 4" xfId="13859" xr:uid="{C24F65B1-0B1D-4E68-B050-35D29FFD93E5}"/>
    <cellStyle name="Total 2 5 3 4 2" xfId="28967" xr:uid="{E4A15EC7-8C4F-495C-A542-FAD6B46C3D45}"/>
    <cellStyle name="Total 2 5 3 5" xfId="18324" xr:uid="{6A26E2E9-5D5F-448C-ABCC-B541FFAEAF1A}"/>
    <cellStyle name="Total 2 5 4" xfId="3542" xr:uid="{424BAD09-506B-4549-B505-3F4975F02022}"/>
    <cellStyle name="Total 2 5 4 2" xfId="6179" xr:uid="{C1CE88CC-A5F5-420F-8470-6D6D743598E3}"/>
    <cellStyle name="Total 2 5 4 2 2" xfId="12490" xr:uid="{376CAC44-B46B-4B40-8620-EFC519883958}"/>
    <cellStyle name="Total 2 5 4 2 2 2" xfId="27598" xr:uid="{AB92F38C-BBFA-4576-B7EC-EE5A5E8A9CD2}"/>
    <cellStyle name="Total 2 5 4 2 3" xfId="14118" xr:uid="{0CB320CD-1979-46E8-AABC-82508B329AD8}"/>
    <cellStyle name="Total 2 5 4 2 3 2" xfId="29226" xr:uid="{C92B6CDB-127B-4477-A070-04A70FB84EAE}"/>
    <cellStyle name="Total 2 5 4 2 4" xfId="21287" xr:uid="{5C02F278-EDD5-493C-B6E2-80DF53BA0F4E}"/>
    <cellStyle name="Total 2 5 4 3" xfId="9924" xr:uid="{DB4A3259-22CE-4229-AFA1-03E2226B0B9E}"/>
    <cellStyle name="Total 2 5 4 3 2" xfId="25032" xr:uid="{7571F6E7-9C2D-45D5-80F8-AAC3B4CE3B9E}"/>
    <cellStyle name="Total 2 5 4 4" xfId="15302" xr:uid="{FE83A614-33A1-4E50-B8AF-D5A7AC25FC9F}"/>
    <cellStyle name="Total 2 5 4 4 2" xfId="30410" xr:uid="{D8B8E5FD-DA2C-4820-8BB7-5DDFEDAA4169}"/>
    <cellStyle name="Total 2 5 4 5" xfId="18650" xr:uid="{F6CDF034-F01B-4518-99F8-58E85B880FE6}"/>
    <cellStyle name="Total 2 5 5" xfId="3848" xr:uid="{177AF43B-D06A-4F2F-AADD-B4413C56EF36}"/>
    <cellStyle name="Total 2 5 5 2" xfId="6485" xr:uid="{BEEB58BC-2074-4CED-832C-97FF5F68E3E8}"/>
    <cellStyle name="Total 2 5 5 2 2" xfId="12796" xr:uid="{DC4DCF64-B967-4437-8D14-45C6A58C031F}"/>
    <cellStyle name="Total 2 5 5 2 2 2" xfId="27904" xr:uid="{89C3E4BE-4F7C-4C31-AB2E-7445DA2AE386}"/>
    <cellStyle name="Total 2 5 5 2 3" xfId="13647" xr:uid="{D73246F4-18EB-4942-BBD1-B4A759048089}"/>
    <cellStyle name="Total 2 5 5 2 3 2" xfId="28755" xr:uid="{F854C823-6755-46BB-AD0A-EC589388392E}"/>
    <cellStyle name="Total 2 5 5 2 4" xfId="21593" xr:uid="{A295AC6D-35E4-4ACE-AA38-30F9A5203EF9}"/>
    <cellStyle name="Total 2 5 5 3" xfId="10230" xr:uid="{C60D1226-1303-4CD3-87BB-75FFC69073E6}"/>
    <cellStyle name="Total 2 5 5 3 2" xfId="25338" xr:uid="{EC289675-5D2E-44B9-B79A-CF923A1D5F89}"/>
    <cellStyle name="Total 2 5 5 4" xfId="11250" xr:uid="{46216CCC-5F37-4DD3-8BD4-7528882E3978}"/>
    <cellStyle name="Total 2 5 5 4 2" xfId="26358" xr:uid="{59DE5797-5C36-433F-81F3-21EA05886499}"/>
    <cellStyle name="Total 2 5 5 5" xfId="18956" xr:uid="{74E68508-ECCF-4524-9F3D-723CFA04547B}"/>
    <cellStyle name="Total 2 5 6" xfId="4230" xr:uid="{39B5AF5E-5391-4D18-B675-CE796EA7C5FE}"/>
    <cellStyle name="Total 2 5 6 2" xfId="6867" xr:uid="{0D52F1B2-7DB2-4630-96FB-5E603E67AF4C}"/>
    <cellStyle name="Total 2 5 6 2 2" xfId="13178" xr:uid="{9AC7DA3F-4C3F-4DDB-9276-1B1AAC9E5CCE}"/>
    <cellStyle name="Total 2 5 6 2 2 2" xfId="28286" xr:uid="{176588A1-DE61-4060-A7B2-5A02DDA5C031}"/>
    <cellStyle name="Total 2 5 6 2 3" xfId="16847" xr:uid="{614CBB12-28A1-4100-97DD-882CA494B7B4}"/>
    <cellStyle name="Total 2 5 6 2 3 2" xfId="31955" xr:uid="{A1708AFB-63CD-4653-B5A4-379AB34F87CF}"/>
    <cellStyle name="Total 2 5 6 2 4" xfId="21975" xr:uid="{92E440BC-BF61-4847-B8C3-AEC52039538D}"/>
    <cellStyle name="Total 2 5 6 3" xfId="10612" xr:uid="{A62581CC-EEC8-4C70-9CCA-4715E793DB4F}"/>
    <cellStyle name="Total 2 5 6 3 2" xfId="25720" xr:uid="{A515DF5C-420C-43A9-9F6D-AB9D84526433}"/>
    <cellStyle name="Total 2 5 6 4" xfId="7221" xr:uid="{82BBF8DA-E3EB-49DC-A58F-1C24F6B446BE}"/>
    <cellStyle name="Total 2 5 6 4 2" xfId="22329" xr:uid="{B336F53C-5F8F-42A0-98DF-52FCEDD28317}"/>
    <cellStyle name="Total 2 5 6 5" xfId="19338" xr:uid="{6C373D80-D3A3-4CFE-A210-B0DFA0C1DD1F}"/>
    <cellStyle name="Total 2 5 7" xfId="4795" xr:uid="{E68035E0-5140-4280-B48E-954533FC9144}"/>
    <cellStyle name="Total 2 5 7 2" xfId="11177" xr:uid="{0B287557-72BA-4962-9BEC-CC3F85EC89D3}"/>
    <cellStyle name="Total 2 5 7 2 2" xfId="26285" xr:uid="{F4CBECF9-F9AD-4FCF-8D16-FEE45D1E4C84}"/>
    <cellStyle name="Total 2 5 7 3" xfId="9236" xr:uid="{0820EF43-8C7A-4325-BF44-8095A0F5A8A4}"/>
    <cellStyle name="Total 2 5 7 3 2" xfId="24344" xr:uid="{3EB93CF0-788A-453A-A459-81230AE43A73}"/>
    <cellStyle name="Total 2 5 7 4" xfId="19903" xr:uid="{D4956744-CD5D-4D51-9296-B915BC0EF18B}"/>
    <cellStyle name="Total 2 5 8" xfId="8656" xr:uid="{09CD9745-92E2-4D2A-A015-FA30A9424C73}"/>
    <cellStyle name="Total 2 5 8 2" xfId="23764" xr:uid="{D3B8C90F-9FA5-47FE-85BF-8AA82E64736A}"/>
    <cellStyle name="Total 2 5 9" xfId="9228" xr:uid="{68E76F8A-C80F-4EB6-B90D-71BCA20972D4}"/>
    <cellStyle name="Total 2 5 9 2" xfId="24336" xr:uid="{D1DD0FFE-4439-4D76-AF6E-AD3FF76A75DC}"/>
    <cellStyle name="Total 3" xfId="1782" xr:uid="{00000000-0005-0000-0000-0000F6060000}"/>
    <cellStyle name="Total 3 2" xfId="1953" xr:uid="{6178531B-DC07-473A-8853-52158A4D10BD}"/>
    <cellStyle name="Total 3 2 10" xfId="8454" xr:uid="{1C092811-2AC7-4094-999A-0CB86AF82BD6}"/>
    <cellStyle name="Total 3 2 10 2" xfId="23562" xr:uid="{3D589138-1E45-483C-AF40-1CCA34882ABE}"/>
    <cellStyle name="Total 3 2 11" xfId="7500" xr:uid="{F2BD0598-1B54-4F37-8C2F-5A43254B2B4B}"/>
    <cellStyle name="Total 3 2 11 2" xfId="22608" xr:uid="{534EC948-4793-4839-A739-04842330181D}"/>
    <cellStyle name="Total 3 2 12" xfId="15813" xr:uid="{88D07DCF-3ED8-4E52-8AFA-8B63A5E79D8A}"/>
    <cellStyle name="Total 3 2 12 2" xfId="30921" xr:uid="{5BB1E288-3D21-4085-965C-C17E891861C3}"/>
    <cellStyle name="Total 3 2 13" xfId="17178" xr:uid="{10A611D6-29F6-439B-818A-B46246C636F6}"/>
    <cellStyle name="Total 3 2 2" xfId="2513" xr:uid="{90D8884B-FDDB-4356-8FEA-A7CB4FB07893}"/>
    <cellStyle name="Total 3 2 2 2" xfId="5150" xr:uid="{01D542F4-34A5-4BFA-A153-85BEBAA4DB0A}"/>
    <cellStyle name="Total 3 2 2 2 2" xfId="11514" xr:uid="{C8D28D62-C3AD-465B-95FD-745929E591EC}"/>
    <cellStyle name="Total 3 2 2 2 2 2" xfId="26622" xr:uid="{56D17637-A0D6-4C5C-B4E8-335639ED18F8}"/>
    <cellStyle name="Total 3 2 2 2 3" xfId="13802" xr:uid="{B5FB0E8A-D5A5-4AC8-9313-E8746DA87080}"/>
    <cellStyle name="Total 3 2 2 2 3 2" xfId="28910" xr:uid="{29398942-8A64-4822-B12E-2A1ACEAD30D6}"/>
    <cellStyle name="Total 3 2 2 2 4" xfId="20258" xr:uid="{19070EBA-D2B7-48C0-A322-17FD903BE894}"/>
    <cellStyle name="Total 3 2 2 3" xfId="8980" xr:uid="{CEAA2B63-CB64-404B-BEBA-552F8110D583}"/>
    <cellStyle name="Total 3 2 2 3 2" xfId="24088" xr:uid="{05B665C6-1A85-4A43-8768-0512CE6B4A85}"/>
    <cellStyle name="Total 3 2 3" xfId="2729" xr:uid="{820B0547-E6B3-4D09-8E58-F8C5F6614388}"/>
    <cellStyle name="Total 3 2 3 2" xfId="5366" xr:uid="{FE73C5EF-BE63-465A-9A8A-422B94D607AF}"/>
    <cellStyle name="Total 3 2 3 2 2" xfId="11715" xr:uid="{7BA94567-0D7C-4E0C-BFDF-EB6D5CF5FB70}"/>
    <cellStyle name="Total 3 2 3 2 2 2" xfId="26823" xr:uid="{4A17B522-2CF0-413A-A49B-686AD6DBE7BC}"/>
    <cellStyle name="Total 3 2 3 2 3" xfId="16083" xr:uid="{850A2ED6-45E9-40ED-B501-160764FF3415}"/>
    <cellStyle name="Total 3 2 3 2 3 2" xfId="31191" xr:uid="{1DBED753-DD30-4E4B-8E60-89E1EBB546CE}"/>
    <cellStyle name="Total 3 2 3 2 4" xfId="20474" xr:uid="{43080A71-04D9-4BDF-A072-303A581A9A8B}"/>
    <cellStyle name="Total 3 2 3 3" xfId="14679" xr:uid="{EE418959-4FE7-42B5-95C6-7B93DC3B337F}"/>
    <cellStyle name="Total 3 2 3 3 2" xfId="29787" xr:uid="{07F4D23C-316C-4CE5-9D38-63C5945AD189}"/>
    <cellStyle name="Total 3 2 3 4" xfId="17837" xr:uid="{59919C3F-CC91-4A72-B324-04A8FCE1EE52}"/>
    <cellStyle name="Total 3 2 4" xfId="3032" xr:uid="{57E35950-7E86-49A6-99B6-815F94956E06}"/>
    <cellStyle name="Total 3 2 4 2" xfId="5669" xr:uid="{AD373321-DD23-4755-8522-A9726261BF60}"/>
    <cellStyle name="Total 3 2 4 2 2" xfId="11980" xr:uid="{33F52CC8-4828-4F4F-A27D-FB1DC3F8149C}"/>
    <cellStyle name="Total 3 2 4 2 2 2" xfId="27088" xr:uid="{FC846820-275E-41EC-9032-5B258334F1E0}"/>
    <cellStyle name="Total 3 2 4 2 3" xfId="7910" xr:uid="{A7DE1ADF-A61F-430B-85C5-BE61D8CCF20C}"/>
    <cellStyle name="Total 3 2 4 2 3 2" xfId="23018" xr:uid="{B9997A79-7F49-4951-BD63-21B94868A2C5}"/>
    <cellStyle name="Total 3 2 4 2 4" xfId="20777" xr:uid="{D63420EA-1FC8-4910-B134-5BAC1BF02812}"/>
    <cellStyle name="Total 3 2 4 3" xfId="9414" xr:uid="{6AAD2848-5867-4E17-8441-A8B6CC50AF33}"/>
    <cellStyle name="Total 3 2 4 3 2" xfId="24522" xr:uid="{0BE40B96-B292-410A-B478-AFB7F4F81593}"/>
    <cellStyle name="Total 3 2 4 4" xfId="14413" xr:uid="{8BF53E80-9373-4695-B814-0FBE5A0CEE60}"/>
    <cellStyle name="Total 3 2 4 4 2" xfId="29521" xr:uid="{644E1A62-2943-4291-997A-E5674732679C}"/>
    <cellStyle name="Total 3 2 4 5" xfId="18140" xr:uid="{51CB11E4-1461-4C86-9703-83D013FE32B1}"/>
    <cellStyle name="Total 3 2 5" xfId="3358" xr:uid="{98DAC5B4-DCDD-4B01-B28E-1DA2D9B850E5}"/>
    <cellStyle name="Total 3 2 5 2" xfId="5995" xr:uid="{84F548FD-0A22-4F6A-92D0-3495D3468593}"/>
    <cellStyle name="Total 3 2 5 2 2" xfId="12306" xr:uid="{6FAB70BC-55C1-49A4-A465-8276BF6B5D92}"/>
    <cellStyle name="Total 3 2 5 2 2 2" xfId="27414" xr:uid="{0DB78901-B886-4FF6-AFD3-32C753006FDB}"/>
    <cellStyle name="Total 3 2 5 2 3" xfId="8125" xr:uid="{2E465182-B452-4077-BE92-5500CB99096D}"/>
    <cellStyle name="Total 3 2 5 2 3 2" xfId="23233" xr:uid="{4F31ABE7-36D5-49CF-A72D-36273A07C182}"/>
    <cellStyle name="Total 3 2 5 2 4" xfId="21103" xr:uid="{EB543294-D500-4BA6-A061-23F144FCA360}"/>
    <cellStyle name="Total 3 2 5 3" xfId="9740" xr:uid="{929ED813-5ED7-4E93-9EF3-48E74D6D5A81}"/>
    <cellStyle name="Total 3 2 5 3 2" xfId="24848" xr:uid="{D78D4D4D-2693-43A0-8FC5-C9899F3F7358}"/>
    <cellStyle name="Total 3 2 5 4" xfId="13909" xr:uid="{5CD4078C-AC0E-4A44-AA98-91D7CF0528A2}"/>
    <cellStyle name="Total 3 2 5 4 2" xfId="29017" xr:uid="{063C2C60-914A-4662-BB0C-723509179096}"/>
    <cellStyle name="Total 3 2 5 5" xfId="18466" xr:uid="{3E28800C-C059-4236-BF88-8C170DEFC7A6}"/>
    <cellStyle name="Total 3 2 6" xfId="3664" xr:uid="{B7181B0A-AA21-4658-A5B2-C4A65A96A8AD}"/>
    <cellStyle name="Total 3 2 6 2" xfId="6301" xr:uid="{7186645A-4A01-45B4-B206-2D835899C5CE}"/>
    <cellStyle name="Total 3 2 6 2 2" xfId="12612" xr:uid="{CB6F4CB5-89FF-4C9C-97E8-9BDBFBFF586E}"/>
    <cellStyle name="Total 3 2 6 2 2 2" xfId="27720" xr:uid="{871C897E-2762-421C-863D-B37BE33C35DB}"/>
    <cellStyle name="Total 3 2 6 2 3" xfId="7679" xr:uid="{1F7DE169-8F23-4C67-9DFB-A42628412DC4}"/>
    <cellStyle name="Total 3 2 6 2 3 2" xfId="22787" xr:uid="{586C36BA-2811-4A50-935E-8456C8D8A7B0}"/>
    <cellStyle name="Total 3 2 6 2 4" xfId="21409" xr:uid="{5BBC85E2-C30C-4A5A-8263-400F4D1C6B22}"/>
    <cellStyle name="Total 3 2 6 3" xfId="10046" xr:uid="{ADAAC150-F134-4910-B710-4B431C5CEE50}"/>
    <cellStyle name="Total 3 2 6 3 2" xfId="25154" xr:uid="{CD98E9CB-8328-4414-BEB1-26F1C67820C8}"/>
    <cellStyle name="Total 3 2 6 4" xfId="13446" xr:uid="{10C0188B-3614-4B6C-AA49-5B87CCB7FC12}"/>
    <cellStyle name="Total 3 2 6 4 2" xfId="28554" xr:uid="{D59A6C54-B684-47BB-A0B6-C1D0BD14235E}"/>
    <cellStyle name="Total 3 2 6 5" xfId="18772" xr:uid="{D50DF5F3-0C00-466C-B038-93B3E8C1FBA1}"/>
    <cellStyle name="Total 3 2 7" xfId="4025" xr:uid="{8F64C30E-A392-4783-9BCB-CC1502BFD070}"/>
    <cellStyle name="Total 3 2 7 2" xfId="6662" xr:uid="{997BF6EA-BB0A-4412-860A-72E7D1497547}"/>
    <cellStyle name="Total 3 2 7 2 2" xfId="12973" xr:uid="{EE06DB13-15EA-49A7-8184-50570AE0E24F}"/>
    <cellStyle name="Total 3 2 7 2 2 2" xfId="28081" xr:uid="{F2DD8378-A134-4451-B4A8-6B70816F4D04}"/>
    <cellStyle name="Total 3 2 7 2 3" xfId="16663" xr:uid="{4443E653-910D-450B-8C7A-52F7E27B6663}"/>
    <cellStyle name="Total 3 2 7 2 3 2" xfId="31771" xr:uid="{580DFCC5-A5DA-48C2-B5E8-301F921DF261}"/>
    <cellStyle name="Total 3 2 7 2 4" xfId="21770" xr:uid="{99AD29C4-2301-4283-9EC0-1A38CD139596}"/>
    <cellStyle name="Total 3 2 7 3" xfId="10407" xr:uid="{FFE20CEE-2772-4E52-AB32-E9C61DA0E25D}"/>
    <cellStyle name="Total 3 2 7 3 2" xfId="25515" xr:uid="{5CCC3DA0-FA50-437E-B7D0-7F95EA49FFA2}"/>
    <cellStyle name="Total 3 2 7 4" xfId="7926" xr:uid="{F416556A-7BFF-4BF0-B334-FB4C2B9A123E}"/>
    <cellStyle name="Total 3 2 7 4 2" xfId="23034" xr:uid="{3F9F6727-2FF7-4F6B-96FF-F1845F527EB0}"/>
    <cellStyle name="Total 3 2 7 5" xfId="19133" xr:uid="{49F387EF-4657-444C-AA30-A622C408F7DE}"/>
    <cellStyle name="Total 3 2 8" xfId="4338" xr:uid="{690EA556-2F7B-4C9B-9980-C41E8C23E301}"/>
    <cellStyle name="Total 3 2 8 2" xfId="6975" xr:uid="{82EC5F36-C21F-47F2-B058-110FA2CC2A5E}"/>
    <cellStyle name="Total 3 2 8 2 2" xfId="13286" xr:uid="{792A277A-D98B-487D-9A80-50A63AD76410}"/>
    <cellStyle name="Total 3 2 8 2 2 2" xfId="28394" xr:uid="{ADED1FC0-98F6-42F4-BDD6-6633D722871B}"/>
    <cellStyle name="Total 3 2 8 2 3" xfId="16950" xr:uid="{ADC4FF5B-D340-4A70-85FE-CAFBE4CA825F}"/>
    <cellStyle name="Total 3 2 8 2 3 2" xfId="32058" xr:uid="{45945E10-96EB-4A25-BC27-00E31944AA36}"/>
    <cellStyle name="Total 3 2 8 2 4" xfId="22083" xr:uid="{CE9BF737-268E-4B69-A048-C0BF1451FD19}"/>
    <cellStyle name="Total 3 2 8 3" xfId="10720" xr:uid="{C57B1C17-AD31-4D7D-8269-C36C8AD3EA90}"/>
    <cellStyle name="Total 3 2 8 3 2" xfId="25828" xr:uid="{E77E3543-368B-4BBC-BBC6-677A8DAB6A1B}"/>
    <cellStyle name="Total 3 2 8 4" xfId="9224" xr:uid="{CBD1CB8A-5CCF-4095-B397-72E1C8C924DE}"/>
    <cellStyle name="Total 3 2 8 4 2" xfId="24332" xr:uid="{F77F7FCA-5506-4EB7-B368-9B5639FF9C49}"/>
    <cellStyle name="Total 3 2 8 5" xfId="19446" xr:uid="{6ADB199B-567A-49C1-915C-968A3ED5E633}"/>
    <cellStyle name="Total 3 2 9" xfId="4590" xr:uid="{B0853723-92B7-47ED-B289-5B651BC5DFA9}"/>
    <cellStyle name="Total 3 2 9 2" xfId="10972" xr:uid="{F5A864C4-8D68-4FAB-ABAA-6388F36F6308}"/>
    <cellStyle name="Total 3 2 9 2 2" xfId="26080" xr:uid="{331BA77D-ABE1-4D8C-92C4-2B3C3934D553}"/>
    <cellStyle name="Total 3 2 9 3" xfId="14401" xr:uid="{13482FC3-009C-4DDA-9BDF-D8BA8D4AC953}"/>
    <cellStyle name="Total 3 2 9 3 2" xfId="29509" xr:uid="{C72C7C00-CAB2-4D23-8AD7-ABB5F25459EA}"/>
    <cellStyle name="Total 3 2 9 4" xfId="19698" xr:uid="{995B531B-841F-4135-9E95-F1E5CAA4196B}"/>
    <cellStyle name="Total 3 3" xfId="1982" xr:uid="{B439E025-EF45-484B-83FA-C62891BA325B}"/>
    <cellStyle name="Total 3 3 10" xfId="8480" xr:uid="{046770C3-5D95-4103-8668-86B87433457A}"/>
    <cellStyle name="Total 3 3 10 2" xfId="23588" xr:uid="{38009876-2839-4AD6-B32A-6987BF6CB818}"/>
    <cellStyle name="Total 3 3 11" xfId="11662" xr:uid="{0457C1C9-0AE2-4762-BB83-F806502BC26C}"/>
    <cellStyle name="Total 3 3 11 2" xfId="26770" xr:uid="{A1F3B00F-8A56-4325-9AFA-498BA322CBAD}"/>
    <cellStyle name="Total 3 3 12" xfId="15173" xr:uid="{4CE48AFA-FCD2-42DB-990E-92FD64CDF7BD}"/>
    <cellStyle name="Total 3 3 12 2" xfId="30281" xr:uid="{D35AC140-1830-4D71-9999-66870F16C6A6}"/>
    <cellStyle name="Total 3 3 13" xfId="17207" xr:uid="{71FEE0F2-97AE-489D-9C08-9485300E02D4}"/>
    <cellStyle name="Total 3 3 2" xfId="2542" xr:uid="{4447DAD0-7E4E-429F-BD2B-F0FD890C3246}"/>
    <cellStyle name="Total 3 3 2 2" xfId="5179" xr:uid="{632AE7A1-D505-4FE2-9989-B160B87289D0}"/>
    <cellStyle name="Total 3 3 2 2 2" xfId="11543" xr:uid="{089B46C0-7C11-466F-9B9E-4BEAA4FCE99A}"/>
    <cellStyle name="Total 3 3 2 2 2 2" xfId="26651" xr:uid="{BDB35A2F-191F-42D4-AB2E-24FA623DF8AD}"/>
    <cellStyle name="Total 3 3 2 2 3" xfId="13524" xr:uid="{6126A9E5-B004-4D45-934C-0F0055D1BC37}"/>
    <cellStyle name="Total 3 3 2 2 3 2" xfId="28632" xr:uid="{FFDE0A1E-6153-4524-8815-CE5C26585794}"/>
    <cellStyle name="Total 3 3 2 2 4" xfId="20287" xr:uid="{D96EB7A5-4C28-41D4-B1F0-1C17B58E5941}"/>
    <cellStyle name="Total 3 3 2 3" xfId="9009" xr:uid="{C209C9C8-936B-4142-8F1C-E139577D7949}"/>
    <cellStyle name="Total 3 3 2 3 2" xfId="24117" xr:uid="{020B4E46-EBCE-4075-8C23-5A5D4A8B1E5C}"/>
    <cellStyle name="Total 3 3 3" xfId="2744" xr:uid="{1B95E0D7-D6BB-4742-BE9A-C07C9AD54A68}"/>
    <cellStyle name="Total 3 3 3 2" xfId="5381" xr:uid="{EBEF1156-1A76-4402-B17F-8BD92E8D331C}"/>
    <cellStyle name="Total 3 3 3 2 2" xfId="11730" xr:uid="{1306E941-9BBE-43E2-A69F-1B4006920832}"/>
    <cellStyle name="Total 3 3 3 2 2 2" xfId="26838" xr:uid="{36DB2421-5C27-4A77-A162-55607FCD0B27}"/>
    <cellStyle name="Total 3 3 3 2 3" xfId="13943" xr:uid="{9DCD96E7-84BE-4BA4-AF88-865D3A96F427}"/>
    <cellStyle name="Total 3 3 3 2 3 2" xfId="29051" xr:uid="{00DB7D91-7C22-4109-8A84-E2CE36D3621A}"/>
    <cellStyle name="Total 3 3 3 2 4" xfId="20489" xr:uid="{B95E6392-E948-4771-BE2B-760ECF98988C}"/>
    <cellStyle name="Total 3 3 3 3" xfId="16095" xr:uid="{BB273CFE-6E3D-41C4-8659-FB2FAFA5D007}"/>
    <cellStyle name="Total 3 3 3 3 2" xfId="31203" xr:uid="{3593C269-B4C2-4146-BACC-F3FEF92FC831}"/>
    <cellStyle name="Total 3 3 3 4" xfId="17852" xr:uid="{503D9AAF-525C-4EB9-B1F0-F5EB25017819}"/>
    <cellStyle name="Total 3 3 4" xfId="3047" xr:uid="{4A0324B2-C1B1-4579-AFCF-26EE62A968DD}"/>
    <cellStyle name="Total 3 3 4 2" xfId="5684" xr:uid="{1D9C0E99-38C1-43EE-9EAC-203E492C4305}"/>
    <cellStyle name="Total 3 3 4 2 2" xfId="11995" xr:uid="{90EC5932-2ED7-4D25-B912-1A9A77F32FFF}"/>
    <cellStyle name="Total 3 3 4 2 2 2" xfId="27103" xr:uid="{C1D83554-70CD-4228-8B37-E9FF1A8A749D}"/>
    <cellStyle name="Total 3 3 4 2 3" xfId="13692" xr:uid="{735E961A-72FB-405A-854A-8A9EF078F846}"/>
    <cellStyle name="Total 3 3 4 2 3 2" xfId="28800" xr:uid="{2D883A37-DCBA-4ABB-8501-C01C406D512C}"/>
    <cellStyle name="Total 3 3 4 2 4" xfId="20792" xr:uid="{71133E4A-D9E8-47EA-8A8B-162FFBCD5EF8}"/>
    <cellStyle name="Total 3 3 4 3" xfId="9429" xr:uid="{F33E958E-1B0D-48DB-9951-581B898399EE}"/>
    <cellStyle name="Total 3 3 4 3 2" xfId="24537" xr:uid="{EA38E01B-3976-4245-B8DF-7E3A3A911809}"/>
    <cellStyle name="Total 3 3 4 4" xfId="7468" xr:uid="{6B753952-63D7-4CC2-AD71-C56F7C93599F}"/>
    <cellStyle name="Total 3 3 4 4 2" xfId="22576" xr:uid="{3C253740-86BE-490B-8277-F1401F3C96A8}"/>
    <cellStyle name="Total 3 3 4 5" xfId="18155" xr:uid="{F142C61A-DCDF-43E9-A7A0-E88BC96583DE}"/>
    <cellStyle name="Total 3 3 5" xfId="3373" xr:uid="{66056B63-588D-4AAE-9152-F0B62D77201C}"/>
    <cellStyle name="Total 3 3 5 2" xfId="6010" xr:uid="{533A8A2D-2B32-4BF7-9993-9928CA4D7C9B}"/>
    <cellStyle name="Total 3 3 5 2 2" xfId="12321" xr:uid="{116857FE-2ECC-4175-817E-ADCFA51DBC73}"/>
    <cellStyle name="Total 3 3 5 2 2 2" xfId="27429" xr:uid="{A1802BEA-6D06-444D-8BAC-665435F3944D}"/>
    <cellStyle name="Total 3 3 5 2 3" xfId="15672" xr:uid="{B7F01449-B790-4FF2-941A-E3F61A4294C3}"/>
    <cellStyle name="Total 3 3 5 2 3 2" xfId="30780" xr:uid="{ABD9CC5D-ECA1-4419-B861-CDB3F4339A9D}"/>
    <cellStyle name="Total 3 3 5 2 4" xfId="21118" xr:uid="{19DEB835-98C4-40E1-96F7-C83D0C1E4B45}"/>
    <cellStyle name="Total 3 3 5 3" xfId="9755" xr:uid="{00DD28BC-1AAC-40B9-B0BC-737F0BD62064}"/>
    <cellStyle name="Total 3 3 5 3 2" xfId="24863" xr:uid="{C081B082-28E9-4E8E-BB67-D363FA8C13D1}"/>
    <cellStyle name="Total 3 3 5 4" xfId="16311" xr:uid="{62696668-2052-40FF-A945-8411BDBC9C18}"/>
    <cellStyle name="Total 3 3 5 4 2" xfId="31419" xr:uid="{8F4AD3BB-871E-4577-B8FD-73AFCFAFAA17}"/>
    <cellStyle name="Total 3 3 5 5" xfId="18481" xr:uid="{E2ED7558-417F-479C-8D2E-745F1BFBC4B5}"/>
    <cellStyle name="Total 3 3 6" xfId="3679" xr:uid="{6F345BAD-673E-44E6-B64F-982DBCA0570E}"/>
    <cellStyle name="Total 3 3 6 2" xfId="6316" xr:uid="{7DB7F8F6-21E9-4C53-909D-B773E34D637B}"/>
    <cellStyle name="Total 3 3 6 2 2" xfId="12627" xr:uid="{5027D12B-C0B3-4C66-AEEE-C4706AF44FCF}"/>
    <cellStyle name="Total 3 3 6 2 2 2" xfId="27735" xr:uid="{03DE0F33-B2B3-4982-865B-0C5A02315948}"/>
    <cellStyle name="Total 3 3 6 2 3" xfId="16357" xr:uid="{4903477F-91F6-46C0-AA09-D0F4AFBA492B}"/>
    <cellStyle name="Total 3 3 6 2 3 2" xfId="31465" xr:uid="{DDB22B4C-A7EB-421B-9173-54FA692A3BAF}"/>
    <cellStyle name="Total 3 3 6 2 4" xfId="21424" xr:uid="{333E8DDF-0291-4A07-B4F3-CCBCF7E75A42}"/>
    <cellStyle name="Total 3 3 6 3" xfId="10061" xr:uid="{A4CAA4BA-B227-4B30-B963-3D959193D2A5}"/>
    <cellStyle name="Total 3 3 6 3 2" xfId="25169" xr:uid="{4308F9F4-EF37-4DED-86C3-C9157A59777D}"/>
    <cellStyle name="Total 3 3 6 4" xfId="13813" xr:uid="{AE693C96-FA8F-48F9-AEFC-D67B106441CF}"/>
    <cellStyle name="Total 3 3 6 4 2" xfId="28921" xr:uid="{5F144E6D-B02C-4DBA-A7D7-B35C807B004A}"/>
    <cellStyle name="Total 3 3 6 5" xfId="18787" xr:uid="{C6B60015-DB0D-4C27-820A-141AEFB20DED}"/>
    <cellStyle name="Total 3 3 7" xfId="4054" xr:uid="{8A9CF994-B1BA-4D5C-9E7D-CF18F1C50F28}"/>
    <cellStyle name="Total 3 3 7 2" xfId="6691" xr:uid="{B718D8FB-FEFB-4263-AB11-A17D16E090CA}"/>
    <cellStyle name="Total 3 3 7 2 2" xfId="13002" xr:uid="{A66F1E10-B8DC-410F-BDC1-5FB79EB87C7C}"/>
    <cellStyle name="Total 3 3 7 2 2 2" xfId="28110" xr:uid="{B1F25ABD-8EF9-430F-B65B-DCA85BB497DE}"/>
    <cellStyle name="Total 3 3 7 2 3" xfId="16678" xr:uid="{5434A62F-B139-4936-A167-B199FFBC9F59}"/>
    <cellStyle name="Total 3 3 7 2 3 2" xfId="31786" xr:uid="{FE12889B-128D-4AA0-86ED-093653F463E6}"/>
    <cellStyle name="Total 3 3 7 2 4" xfId="21799" xr:uid="{1D232815-950F-4AC1-8C7A-C2FB5B635FA6}"/>
    <cellStyle name="Total 3 3 7 3" xfId="10436" xr:uid="{BF46ADDA-1B7A-4044-9D8D-1AEFD8FB5D68}"/>
    <cellStyle name="Total 3 3 7 3 2" xfId="25544" xr:uid="{8C088CCD-F930-4D93-A1E5-06FD278BB131}"/>
    <cellStyle name="Total 3 3 7 4" xfId="7225" xr:uid="{D39F128F-BC16-4B77-9FA4-2638901BD385}"/>
    <cellStyle name="Total 3 3 7 4 2" xfId="22333" xr:uid="{81E2B6D3-E169-4642-BE57-3713A932A03D}"/>
    <cellStyle name="Total 3 3 7 5" xfId="19162" xr:uid="{6445C6BA-02ED-4C1D-B3BE-A240EFF2D80F}"/>
    <cellStyle name="Total 3 3 8" xfId="4353" xr:uid="{1752554D-9DB7-45C7-A2F0-3835D1A38E5A}"/>
    <cellStyle name="Total 3 3 8 2" xfId="6990" xr:uid="{1E605131-2566-4499-AD1C-27927BE766B2}"/>
    <cellStyle name="Total 3 3 8 2 2" xfId="13301" xr:uid="{089B864A-AF0B-478F-9268-460B98F020E2}"/>
    <cellStyle name="Total 3 3 8 2 2 2" xfId="28409" xr:uid="{8AA7ECA5-C864-4467-B9FD-5D3A44E4A1A3}"/>
    <cellStyle name="Total 3 3 8 2 3" xfId="16965" xr:uid="{62D274E2-DF7F-43E1-95EC-25639DDA6AA9}"/>
    <cellStyle name="Total 3 3 8 2 3 2" xfId="32073" xr:uid="{41A10A0F-D11F-44C4-BC57-C058C106DB14}"/>
    <cellStyle name="Total 3 3 8 2 4" xfId="22098" xr:uid="{99ACB4B1-9B8E-4C6F-A385-5BC771D9BB5A}"/>
    <cellStyle name="Total 3 3 8 3" xfId="10735" xr:uid="{806A2B6E-1FBF-4B4D-A584-FBD041EACA61}"/>
    <cellStyle name="Total 3 3 8 3 2" xfId="25843" xr:uid="{9A8471B7-A4C9-4B34-8AE7-50FF04FF4459}"/>
    <cellStyle name="Total 3 3 8 4" xfId="7137" xr:uid="{3ECB3227-7D34-4773-B192-59A9C35F41D6}"/>
    <cellStyle name="Total 3 3 8 4 2" xfId="22245" xr:uid="{79A1E161-D597-43AB-B509-435242F3124A}"/>
    <cellStyle name="Total 3 3 8 5" xfId="19461" xr:uid="{BBE32A71-044A-424F-B188-76548722474E}"/>
    <cellStyle name="Total 3 3 9" xfId="4619" xr:uid="{776D5EC4-819A-4A0B-9EDC-10C0202E5BFE}"/>
    <cellStyle name="Total 3 3 9 2" xfId="11001" xr:uid="{9A6907D6-9B3A-42BB-8DB9-599B8406C30E}"/>
    <cellStyle name="Total 3 3 9 2 2" xfId="26109" xr:uid="{32EF7A33-BD97-4CA1-8A00-4C67B8EF1CC1}"/>
    <cellStyle name="Total 3 3 9 3" xfId="13607" xr:uid="{8AA0AF5F-2AFF-4D83-824D-9F882C1043C7}"/>
    <cellStyle name="Total 3 3 9 3 2" xfId="28715" xr:uid="{4377C192-EDE4-492E-B82E-B56B4D98B9F3}"/>
    <cellStyle name="Total 3 3 9 4" xfId="19727" xr:uid="{7BF22A49-F048-468A-9A0E-EC460C361046}"/>
    <cellStyle name="Total 3 4" xfId="2144" xr:uid="{8F366E0F-B464-424C-9423-74AED14D9E1E}"/>
    <cellStyle name="Total 3 4 10" xfId="7329" xr:uid="{5137F5BB-5F12-4C2C-9CA2-C2BDA2562AA9}"/>
    <cellStyle name="Total 3 4 10 2" xfId="22437" xr:uid="{7F4A12F0-BBA8-4E15-B5C0-EC3437911224}"/>
    <cellStyle name="Total 3 4 11" xfId="14592" xr:uid="{59D682DF-77C0-498A-9F80-E3BD09018848}"/>
    <cellStyle name="Total 3 4 11 2" xfId="29700" xr:uid="{D2362AEF-BF14-452E-8901-60BEDD008E90}"/>
    <cellStyle name="Total 3 4 12" xfId="17369" xr:uid="{30B89D87-95C9-46B9-8C6E-C639E1597292}"/>
    <cellStyle name="Total 3 4 2" xfId="2634" xr:uid="{2030FB89-3259-4677-8B61-E840B10DF2F1}"/>
    <cellStyle name="Total 3 4 2 2" xfId="5271" xr:uid="{4BFCBD16-5588-4212-BC73-C6B68B05065B}"/>
    <cellStyle name="Total 3 4 2 2 2" xfId="11635" xr:uid="{8A805C59-D2CD-4C7D-B6DF-14BAFDE52519}"/>
    <cellStyle name="Total 3 4 2 2 2 2" xfId="26743" xr:uid="{315D8E60-5D51-4CB9-A214-756E5A1C0B1E}"/>
    <cellStyle name="Total 3 4 2 2 3" xfId="14383" xr:uid="{A18746B0-A38C-41D8-AA69-C2A76E5CA6CB}"/>
    <cellStyle name="Total 3 4 2 2 3 2" xfId="29491" xr:uid="{B75FDE7A-287F-42AE-9EAC-3D790B48116A}"/>
    <cellStyle name="Total 3 4 2 2 4" xfId="20379" xr:uid="{DE9285BC-9E42-4D6B-981D-1A24A66C2DF7}"/>
    <cellStyle name="Total 3 4 2 3" xfId="9101" xr:uid="{5199ADDE-B1D7-48FA-ACAC-07102CF7F81D}"/>
    <cellStyle name="Total 3 4 2 3 2" xfId="24209" xr:uid="{B2C1C6D4-ACE9-4AAF-BD69-4DF8FE1C4C76}"/>
    <cellStyle name="Total 3 4 2 4" xfId="7891" xr:uid="{515DE586-FB73-499D-A76C-2F0497A368C6}"/>
    <cellStyle name="Total 3 4 2 4 2" xfId="22999" xr:uid="{48F16342-2C92-4D76-92F2-EA051D8022C7}"/>
    <cellStyle name="Total 3 4 2 5" xfId="14253" xr:uid="{6EC03466-3F8D-4E9E-9D61-E028E9FB226B}"/>
    <cellStyle name="Total 3 4 2 5 2" xfId="29361" xr:uid="{9ECA6D98-A3C4-400F-ABE3-EE10A2BAB141}"/>
    <cellStyle name="Total 3 4 2 6" xfId="17742" xr:uid="{7070B3E1-1906-40E1-BB81-38B02DD355DD}"/>
    <cellStyle name="Total 3 4 3" xfId="2899" xr:uid="{A77B8169-AE67-46E9-9223-16997FB7B6A4}"/>
    <cellStyle name="Total 3 4 3 2" xfId="5536" xr:uid="{AE365DD6-406A-4DC8-961E-63ED1E7C50A1}"/>
    <cellStyle name="Total 3 4 3 2 2" xfId="11847" xr:uid="{0C6048C3-BC02-487A-B7C8-03A3A3EA71A0}"/>
    <cellStyle name="Total 3 4 3 2 2 2" xfId="26955" xr:uid="{5318F5E5-7D85-495F-8ED9-664BD1218105}"/>
    <cellStyle name="Total 3 4 3 2 3" xfId="15190" xr:uid="{98747656-93FA-4E69-9ACF-DE5426BACFE9}"/>
    <cellStyle name="Total 3 4 3 2 3 2" xfId="30298" xr:uid="{DE6DC0AE-8D22-48EE-90C0-C3B5C1861CF9}"/>
    <cellStyle name="Total 3 4 3 2 4" xfId="20644" xr:uid="{124A56E5-EA3E-4DB4-B4AB-2F12265C0507}"/>
    <cellStyle name="Total 3 4 3 3" xfId="7561" xr:uid="{E60712B8-CE86-4A0F-AFA6-70DC28323290}"/>
    <cellStyle name="Total 3 4 3 3 2" xfId="22669" xr:uid="{986E5405-5EAF-445E-84DC-6795DA800B7F}"/>
    <cellStyle name="Total 3 4 3 4" xfId="18007" xr:uid="{718F72DC-F337-411C-B1B3-5A89F324AA33}"/>
    <cellStyle name="Total 3 4 4" xfId="3202" xr:uid="{BB8B54A1-4A8D-43D0-ADC8-3B797F04F8B1}"/>
    <cellStyle name="Total 3 4 4 2" xfId="5839" xr:uid="{C43F8FF9-8E7B-4374-8539-97B8CBEAEAB2}"/>
    <cellStyle name="Total 3 4 4 2 2" xfId="12150" xr:uid="{D8287A27-C208-4A58-9437-145E232D2079}"/>
    <cellStyle name="Total 3 4 4 2 2 2" xfId="27258" xr:uid="{22B4928A-F342-4DB7-9887-585E0ADE1A78}"/>
    <cellStyle name="Total 3 4 4 2 3" xfId="7751" xr:uid="{2D50A666-F615-4C6F-9935-F99EF3A8AD99}"/>
    <cellStyle name="Total 3 4 4 2 3 2" xfId="22859" xr:uid="{437C4FDF-7D3D-4975-BF58-CEA3F3851F4E}"/>
    <cellStyle name="Total 3 4 4 2 4" xfId="20947" xr:uid="{9B74F420-1AAB-412D-B314-76FA335BC0BE}"/>
    <cellStyle name="Total 3 4 4 3" xfId="9584" xr:uid="{9506C365-ED54-4673-AF40-3604F6BE251E}"/>
    <cellStyle name="Total 3 4 4 3 2" xfId="24692" xr:uid="{484E6140-21CD-404A-9053-EE7CBFAECED3}"/>
    <cellStyle name="Total 3 4 4 4" xfId="14430" xr:uid="{475A8B80-C31F-4E11-A0A2-234BED8F4164}"/>
    <cellStyle name="Total 3 4 4 4 2" xfId="29538" xr:uid="{559E14A9-F138-4FD3-B942-1B5A4B2CCBD6}"/>
    <cellStyle name="Total 3 4 4 5" xfId="18310" xr:uid="{7BCD7AEE-FD44-4807-A14B-23D1F625CF4C}"/>
    <cellStyle name="Total 3 4 5" xfId="3528" xr:uid="{3BD3B090-7BB0-48D3-BAE7-ED502A9631C7}"/>
    <cellStyle name="Total 3 4 5 2" xfId="6165" xr:uid="{64BDEAB8-D6B9-49EA-8496-0FB2F954930F}"/>
    <cellStyle name="Total 3 4 5 2 2" xfId="12476" xr:uid="{BD706E2E-4C7D-4E8C-B430-11A00123CD58}"/>
    <cellStyle name="Total 3 4 5 2 2 2" xfId="27584" xr:uid="{4A35FB65-6A54-4404-A3C9-36771CE0858B}"/>
    <cellStyle name="Total 3 4 5 2 3" xfId="15943" xr:uid="{B0945B32-2A3B-4654-A73F-E3009236315F}"/>
    <cellStyle name="Total 3 4 5 2 3 2" xfId="31051" xr:uid="{D7560EB8-5CC0-424F-BAA3-760D2E75E4E5}"/>
    <cellStyle name="Total 3 4 5 2 4" xfId="21273" xr:uid="{F104E568-2A87-43D8-9FEE-1CF0964E6138}"/>
    <cellStyle name="Total 3 4 5 3" xfId="9910" xr:uid="{0270963B-C006-46A7-868A-6E28FD5DCC32}"/>
    <cellStyle name="Total 3 4 5 3 2" xfId="25018" xr:uid="{D05244AB-1BD4-4821-8839-0960BC247D7F}"/>
    <cellStyle name="Total 3 4 5 4" xfId="16176" xr:uid="{EC9BD005-BA06-4D0D-8AC8-41BF652BDE95}"/>
    <cellStyle name="Total 3 4 5 4 2" xfId="31284" xr:uid="{024B1617-F40D-4541-AC6A-A30504A07715}"/>
    <cellStyle name="Total 3 4 5 5" xfId="18636" xr:uid="{913F6917-555A-476B-8369-7F508F32B154}"/>
    <cellStyle name="Total 3 4 6" xfId="3834" xr:uid="{AAB286C5-4BC9-46C1-8A6C-0A81C91C5C32}"/>
    <cellStyle name="Total 3 4 6 2" xfId="6471" xr:uid="{8ADFB0CE-6FE0-482F-A2BA-390B4FC270FA}"/>
    <cellStyle name="Total 3 4 6 2 2" xfId="12782" xr:uid="{F6971459-04A4-4AA9-92C7-B88A684B875F}"/>
    <cellStyle name="Total 3 4 6 2 2 2" xfId="27890" xr:uid="{52DFCABC-308D-4A64-ADDA-56405B8ECD11}"/>
    <cellStyle name="Total 3 4 6 2 3" xfId="16424" xr:uid="{D9232711-6FD6-4890-A670-4DA5F0032162}"/>
    <cellStyle name="Total 3 4 6 2 3 2" xfId="31532" xr:uid="{C7230456-EE1F-4715-A313-598B5D43993F}"/>
    <cellStyle name="Total 3 4 6 2 4" xfId="21579" xr:uid="{C7E19089-9C34-4CD5-9DD6-915D9FBCA03B}"/>
    <cellStyle name="Total 3 4 6 3" xfId="10216" xr:uid="{4B23E423-7DEF-4793-BA9D-608145318CE8}"/>
    <cellStyle name="Total 3 4 6 3 2" xfId="25324" xr:uid="{1CA48025-BB94-4D5B-AF19-DBD2AA4C0B3A}"/>
    <cellStyle name="Total 3 4 6 4" xfId="8195" xr:uid="{4AFCA24B-42D4-418A-B8BB-0CCF4B9273E1}"/>
    <cellStyle name="Total 3 4 6 4 2" xfId="23303" xr:uid="{E0388849-55CA-4A4A-B9CE-D1F473F458A9}"/>
    <cellStyle name="Total 3 4 6 5" xfId="18942" xr:uid="{A711BEDC-F643-4C0C-AD5C-4292302BE36F}"/>
    <cellStyle name="Total 3 4 7" xfId="4216" xr:uid="{8B397AA3-410F-41BA-8048-B08C88A598CC}"/>
    <cellStyle name="Total 3 4 7 2" xfId="6853" xr:uid="{64C0A701-0992-410F-A4BF-A1E9EA00E2E0}"/>
    <cellStyle name="Total 3 4 7 2 2" xfId="13164" xr:uid="{6A22FBAC-3BF5-4939-9A30-F70B54212247}"/>
    <cellStyle name="Total 3 4 7 2 2 2" xfId="28272" xr:uid="{CC9A3234-7D73-425D-B48A-B4B1D46F29AE}"/>
    <cellStyle name="Total 3 4 7 2 3" xfId="16833" xr:uid="{253D5748-05F8-41FC-97B0-A902EFDEF84C}"/>
    <cellStyle name="Total 3 4 7 2 3 2" xfId="31941" xr:uid="{D4C581C6-16DC-466E-B868-B8AC99D0E214}"/>
    <cellStyle name="Total 3 4 7 2 4" xfId="21961" xr:uid="{4270E874-B82D-403C-B0C8-B67170850CA6}"/>
    <cellStyle name="Total 3 4 7 3" xfId="10598" xr:uid="{824DFB1B-F3BE-4697-8C65-0B6034D658A6}"/>
    <cellStyle name="Total 3 4 7 3 2" xfId="25706" xr:uid="{CFDA4E56-87FE-40EA-B9C7-02BC48539CAE}"/>
    <cellStyle name="Total 3 4 7 4" xfId="14427" xr:uid="{FA7489E1-103F-42F8-A340-28DBEC18F400}"/>
    <cellStyle name="Total 3 4 7 4 2" xfId="29535" xr:uid="{BB13DAF9-E27A-4908-98AE-B9CD24443B4D}"/>
    <cellStyle name="Total 3 4 7 5" xfId="19324" xr:uid="{116D72E6-C6F6-4AC8-9839-A99B9A756488}"/>
    <cellStyle name="Total 3 4 8" xfId="4781" xr:uid="{AF6DCCB9-29DB-4F63-8620-28B576071DB9}"/>
    <cellStyle name="Total 3 4 8 2" xfId="11163" xr:uid="{BC86F21F-0CCE-4E0B-8063-BDBA8A5A53F1}"/>
    <cellStyle name="Total 3 4 8 2 2" xfId="26271" xr:uid="{9C9F2048-5718-4751-8FB1-CB8AE951AFE4}"/>
    <cellStyle name="Total 3 4 8 3" xfId="7840" xr:uid="{E9FD47D4-E009-4DA5-BCF8-A610E2DD55EF}"/>
    <cellStyle name="Total 3 4 8 3 2" xfId="22948" xr:uid="{06F27554-86BE-47E2-A483-A394665DB35B}"/>
    <cellStyle name="Total 3 4 8 4" xfId="19889" xr:uid="{5F8258CA-1DD1-4F2B-B5C8-00A9913251DB}"/>
    <cellStyle name="Total 3 4 9" xfId="8642" xr:uid="{ADEE91C4-8B68-40A0-9D7D-98938960E978}"/>
    <cellStyle name="Total 3 4 9 2" xfId="23750" xr:uid="{D3D5C4AC-BC90-45AB-9CF6-905AF358107E}"/>
    <cellStyle name="Total 3 5" xfId="2159" xr:uid="{1F94236D-7DAF-4D1C-BAB6-AEB7BF4FFD83}"/>
    <cellStyle name="Total 3 5 10" xfId="8192" xr:uid="{6F513545-6C76-4173-8165-2EEF3277A251}"/>
    <cellStyle name="Total 3 5 10 2" xfId="23300" xr:uid="{EB119592-51B4-456A-B47F-8BE129D7F17E}"/>
    <cellStyle name="Total 3 5 11" xfId="17384" xr:uid="{B2B19D6D-4400-4F4C-B920-8EF94254FF4F}"/>
    <cellStyle name="Total 3 5 2" xfId="2914" xr:uid="{B864285C-4652-404C-94F5-027B28D396F2}"/>
    <cellStyle name="Total 3 5 2 2" xfId="5551" xr:uid="{118E7229-B292-4CBF-A7DB-82E5B0DA75AD}"/>
    <cellStyle name="Total 3 5 2 2 2" xfId="11862" xr:uid="{E3D3AFC1-0902-4C3E-8632-E93185E8F0A2}"/>
    <cellStyle name="Total 3 5 2 2 2 2" xfId="26970" xr:uid="{47DD6C47-D240-49BC-A354-E98E191DEF2F}"/>
    <cellStyle name="Total 3 5 2 2 3" xfId="9281" xr:uid="{5161597D-0230-4287-A299-42DB6145B2E7}"/>
    <cellStyle name="Total 3 5 2 2 3 2" xfId="24389" xr:uid="{9F5E0D22-F215-4B43-9D9F-AC98ED983429}"/>
    <cellStyle name="Total 3 5 2 2 4" xfId="20659" xr:uid="{50C671F2-26AD-4D99-856E-69D44DD3B10A}"/>
    <cellStyle name="Total 3 5 2 3" xfId="14799" xr:uid="{88F43D9E-7DCB-442E-BDDB-DFF4A0BBA449}"/>
    <cellStyle name="Total 3 5 2 3 2" xfId="29907" xr:uid="{C4AD18C7-8FA5-4CA2-9227-3D6DB895C63F}"/>
    <cellStyle name="Total 3 5 2 4" xfId="18022" xr:uid="{BD7E93A1-3597-4276-A164-22AAD7DDDE1B}"/>
    <cellStyle name="Total 3 5 3" xfId="3217" xr:uid="{0DB2AEE2-D3FE-449D-9235-F1558EAD87B1}"/>
    <cellStyle name="Total 3 5 3 2" xfId="5854" xr:uid="{C77B9F80-3147-450E-A791-742D51A42E3D}"/>
    <cellStyle name="Total 3 5 3 2 2" xfId="12165" xr:uid="{778AB139-4C3B-4928-8C15-C7EEFF1DBD71}"/>
    <cellStyle name="Total 3 5 3 2 2 2" xfId="27273" xr:uid="{201B7A6E-AB45-4C5B-AEB0-F6BC2B2CAA48}"/>
    <cellStyle name="Total 3 5 3 2 3" xfId="15984" xr:uid="{28887662-8741-4F87-BEC8-43AF3DCDB809}"/>
    <cellStyle name="Total 3 5 3 2 3 2" xfId="31092" xr:uid="{76B60F2B-426C-46A8-8985-BCC08BC60739}"/>
    <cellStyle name="Total 3 5 3 2 4" xfId="20962" xr:uid="{B71C6E59-F7DA-4BDA-BE56-2972578DE3D9}"/>
    <cellStyle name="Total 3 5 3 3" xfId="9599" xr:uid="{4BBFE636-72EE-4ACA-B8C8-0482001F42D8}"/>
    <cellStyle name="Total 3 5 3 3 2" xfId="24707" xr:uid="{0495118C-A15F-4E75-A5A1-98FE78046D3A}"/>
    <cellStyle name="Total 3 5 3 4" xfId="11237" xr:uid="{B4A4ADAA-A687-423B-954D-9D0656960855}"/>
    <cellStyle name="Total 3 5 3 4 2" xfId="26345" xr:uid="{D07794CD-747F-41CA-9680-3BAA2ADB3A43}"/>
    <cellStyle name="Total 3 5 3 5" xfId="18325" xr:uid="{CD091B7F-E38A-4290-B937-1FA43CCA972C}"/>
    <cellStyle name="Total 3 5 4" xfId="3543" xr:uid="{B84EAAFE-9BAC-46CE-9DCA-7963C6703474}"/>
    <cellStyle name="Total 3 5 4 2" xfId="6180" xr:uid="{42489549-BAEB-4AA1-AFB8-21D48A9754B5}"/>
    <cellStyle name="Total 3 5 4 2 2" xfId="12491" xr:uid="{5ADC6C83-FEE4-40F1-9B44-20790A1B2268}"/>
    <cellStyle name="Total 3 5 4 2 2 2" xfId="27599" xr:uid="{DC089A64-E866-4A94-B38D-DBD7C04330D1}"/>
    <cellStyle name="Total 3 5 4 2 3" xfId="7432" xr:uid="{DA546CC5-4FA6-468B-B601-C8F494A256EC}"/>
    <cellStyle name="Total 3 5 4 2 3 2" xfId="22540" xr:uid="{1BBEDBDE-B732-4C97-9F5B-064E1A4EFFC8}"/>
    <cellStyle name="Total 3 5 4 2 4" xfId="21288" xr:uid="{E470F72A-865E-464D-A98E-CB77328F4894}"/>
    <cellStyle name="Total 3 5 4 3" xfId="9925" xr:uid="{F555030B-78B7-459C-B3D5-C8A81286771C}"/>
    <cellStyle name="Total 3 5 4 3 2" xfId="25033" xr:uid="{037C732E-C30A-49BE-B1A3-7DE488B227DF}"/>
    <cellStyle name="Total 3 5 4 4" xfId="7286" xr:uid="{9DE60EE4-170C-4B0E-9FCA-840B868CFD3C}"/>
    <cellStyle name="Total 3 5 4 4 2" xfId="22394" xr:uid="{2777C1D0-929C-4B5D-A50D-D87CB29A1771}"/>
    <cellStyle name="Total 3 5 4 5" xfId="18651" xr:uid="{F91A5BBF-26A2-480B-B41B-8176B52B1CBC}"/>
    <cellStyle name="Total 3 5 5" xfId="3849" xr:uid="{449E63AC-961F-47EA-AF94-8CB6B8E9183A}"/>
    <cellStyle name="Total 3 5 5 2" xfId="6486" xr:uid="{B354CE23-7300-4041-BF9F-2F42CB014633}"/>
    <cellStyle name="Total 3 5 5 2 2" xfId="12797" xr:uid="{BD75062D-9F4B-43BB-9328-AE671636E1F0}"/>
    <cellStyle name="Total 3 5 5 2 2 2" xfId="27905" xr:uid="{7DB3884C-34B1-486B-BDAE-F98DF9ADA5E3}"/>
    <cellStyle name="Total 3 5 5 2 3" xfId="15842" xr:uid="{472C2F64-1B59-4950-B212-285A24FBCBA4}"/>
    <cellStyle name="Total 3 5 5 2 3 2" xfId="30950" xr:uid="{05831408-056F-4CBB-9019-838ADF390F63}"/>
    <cellStyle name="Total 3 5 5 2 4" xfId="21594" xr:uid="{91A852E5-7FDD-498D-88BB-629D6B85A8C5}"/>
    <cellStyle name="Total 3 5 5 3" xfId="10231" xr:uid="{7C93F898-CF73-4BF7-A22D-EF02ECC6D9A7}"/>
    <cellStyle name="Total 3 5 5 3 2" xfId="25339" xr:uid="{6FFDF84D-3DA0-42D3-AD86-2A505AC1994E}"/>
    <cellStyle name="Total 3 5 5 4" xfId="14432" xr:uid="{87189E5D-6C7F-44CB-8E80-FF21F2CA41A1}"/>
    <cellStyle name="Total 3 5 5 4 2" xfId="29540" xr:uid="{9511D414-4123-4F81-B636-9546059907B1}"/>
    <cellStyle name="Total 3 5 5 5" xfId="18957" xr:uid="{4AA85F1F-ACC3-4FD0-A475-3364254594B1}"/>
    <cellStyle name="Total 3 5 6" xfId="4231" xr:uid="{E3A9FBE5-7332-4DF8-9775-D8A03B06524E}"/>
    <cellStyle name="Total 3 5 6 2" xfId="6868" xr:uid="{D5643EE0-BE8A-40B9-A9B4-612E640B43CC}"/>
    <cellStyle name="Total 3 5 6 2 2" xfId="13179" xr:uid="{99D144B5-3F0E-4ECE-8A9E-1ED220FA6FD4}"/>
    <cellStyle name="Total 3 5 6 2 2 2" xfId="28287" xr:uid="{63186D26-1829-48DC-A2F4-97A9B95E02CB}"/>
    <cellStyle name="Total 3 5 6 2 3" xfId="16848" xr:uid="{0DC9C2CC-045A-4292-B105-C4131AECCF74}"/>
    <cellStyle name="Total 3 5 6 2 3 2" xfId="31956" xr:uid="{9F1BBF8B-13DB-44BF-8D46-56CB5242E379}"/>
    <cellStyle name="Total 3 5 6 2 4" xfId="21976" xr:uid="{10E86715-E94C-4627-8C34-84A42C2DA17C}"/>
    <cellStyle name="Total 3 5 6 3" xfId="10613" xr:uid="{261C0C40-3855-4F94-8F21-E368A11A7953}"/>
    <cellStyle name="Total 3 5 6 3 2" xfId="25721" xr:uid="{DE9B09E3-46E9-496D-B180-76920BEAE014}"/>
    <cellStyle name="Total 3 5 6 4" xfId="9239" xr:uid="{25DBD3AB-2C56-4ADA-B35C-4A6B72ED6355}"/>
    <cellStyle name="Total 3 5 6 4 2" xfId="24347" xr:uid="{59911EEF-C998-4B72-9B60-B3DF02187FC0}"/>
    <cellStyle name="Total 3 5 6 5" xfId="19339" xr:uid="{7801B192-607F-4551-AD70-A97A8AFB6419}"/>
    <cellStyle name="Total 3 5 7" xfId="4796" xr:uid="{621A93D1-203E-4FD7-AFD5-AC782583DDCE}"/>
    <cellStyle name="Total 3 5 7 2" xfId="11178" xr:uid="{30966512-2422-405F-BEFE-3F4AF9CFB696}"/>
    <cellStyle name="Total 3 5 7 2 2" xfId="26286" xr:uid="{63C6F580-9709-4F96-9455-05A49C2E74D4}"/>
    <cellStyle name="Total 3 5 7 3" xfId="7320" xr:uid="{78A34748-A4BD-40D1-BD0F-179823F35E63}"/>
    <cellStyle name="Total 3 5 7 3 2" xfId="22428" xr:uid="{35154A3E-1663-498E-8C50-8C8CB2CC58C3}"/>
    <cellStyle name="Total 3 5 7 4" xfId="19904" xr:uid="{506E72D6-DABE-4FFB-9C93-E3FAFBE8E393}"/>
    <cellStyle name="Total 3 5 8" xfId="8657" xr:uid="{26FECF14-DD3D-4E9D-8AFE-ECE0632AFCB3}"/>
    <cellStyle name="Total 3 5 8 2" xfId="23765" xr:uid="{A02EC0DB-F3B0-4CC1-B44C-D3036C8DD1F8}"/>
    <cellStyle name="Total 3 5 9" xfId="13429" xr:uid="{DF4FD368-5A2C-42C3-BCCE-BC3DFA501C4F}"/>
    <cellStyle name="Total 3 5 9 2" xfId="28537" xr:uid="{7180116E-BBA1-45AB-88FB-FF02549D9647}"/>
    <cellStyle name="Total 4" xfId="1783" xr:uid="{00000000-0005-0000-0000-0000F7060000}"/>
    <cellStyle name="Total 4 2" xfId="1954" xr:uid="{78BB80CE-286A-4682-AFE1-CA5973E3B271}"/>
    <cellStyle name="Total 4 2 10" xfId="8455" xr:uid="{B1BFEEE8-CD00-409D-8524-473E3914805B}"/>
    <cellStyle name="Total 4 2 10 2" xfId="23563" xr:uid="{CA3DD056-04CE-411D-8C07-AC492CFAB523}"/>
    <cellStyle name="Total 4 2 11" xfId="8242" xr:uid="{903CAF3D-EFF0-4964-A432-D28A7629B543}"/>
    <cellStyle name="Total 4 2 11 2" xfId="23350" xr:uid="{94AD6E89-0D9B-4CD6-9424-D042BDADEEAA}"/>
    <cellStyle name="Total 4 2 12" xfId="8196" xr:uid="{7C2F9AAD-29F1-42F7-A98A-C4D0F7231237}"/>
    <cellStyle name="Total 4 2 12 2" xfId="23304" xr:uid="{DCCB0C1C-F5C7-4580-8AE1-3D6E52B37107}"/>
    <cellStyle name="Total 4 2 13" xfId="17179" xr:uid="{8A07DEC7-9497-452E-B98D-A12FABB4873C}"/>
    <cellStyle name="Total 4 2 2" xfId="2514" xr:uid="{FD64D9D4-6CF9-4578-9BA0-2E776EE9915E}"/>
    <cellStyle name="Total 4 2 2 2" xfId="5151" xr:uid="{F78DE205-1C27-4AD5-8775-0EEC3B5329B2}"/>
    <cellStyle name="Total 4 2 2 2 2" xfId="11515" xr:uid="{6902E03D-97A6-4BD8-B4BD-801AB439A9E0}"/>
    <cellStyle name="Total 4 2 2 2 2 2" xfId="26623" xr:uid="{393E073A-DEA9-4773-A4CD-1BAA4F75C98E}"/>
    <cellStyle name="Total 4 2 2 2 3" xfId="15618" xr:uid="{E03A334C-1C58-4DB4-A380-7EB1FB13F6EB}"/>
    <cellStyle name="Total 4 2 2 2 3 2" xfId="30726" xr:uid="{C1B0E44E-ECB8-4579-89CA-B297A3C7AE73}"/>
    <cellStyle name="Total 4 2 2 2 4" xfId="20259" xr:uid="{40A1A663-F94D-466C-B2F8-9CFC9D5B73BC}"/>
    <cellStyle name="Total 4 2 2 3" xfId="8981" xr:uid="{9CA4373F-A858-4694-A423-A0B84195FBE4}"/>
    <cellStyle name="Total 4 2 2 3 2" xfId="24089" xr:uid="{73BCABA5-D8E6-4087-B827-E630D13FA5A4}"/>
    <cellStyle name="Total 4 2 3" xfId="2730" xr:uid="{2542B71E-AA29-46DD-A6A2-82D583FA4440}"/>
    <cellStyle name="Total 4 2 3 2" xfId="5367" xr:uid="{6A89739B-A614-4730-B075-D8FECDE1FEC8}"/>
    <cellStyle name="Total 4 2 3 2 2" xfId="11716" xr:uid="{F91259A6-3A4E-4410-B1BB-69617CAA8D81}"/>
    <cellStyle name="Total 4 2 3 2 2 2" xfId="26824" xr:uid="{449EB984-95A5-4C7D-BB1E-C9821A97BBCB}"/>
    <cellStyle name="Total 4 2 3 2 3" xfId="13554" xr:uid="{9FBFDFD0-D186-4430-BFCE-2CD555D06570}"/>
    <cellStyle name="Total 4 2 3 2 3 2" xfId="28662" xr:uid="{2CB3CB97-544F-4523-ACBB-1F80B21B340E}"/>
    <cellStyle name="Total 4 2 3 2 4" xfId="20475" xr:uid="{A2A64EB8-CF08-4DA1-9B9D-AF58A48315F8}"/>
    <cellStyle name="Total 4 2 3 3" xfId="13596" xr:uid="{F206FF39-FEAE-4FA1-9817-EA1DDBCB51DA}"/>
    <cellStyle name="Total 4 2 3 3 2" xfId="28704" xr:uid="{FE511595-C62B-461F-8B54-506D9328E1F5}"/>
    <cellStyle name="Total 4 2 3 4" xfId="17838" xr:uid="{C8F030C2-F654-4311-A405-BEF04A9BEC12}"/>
    <cellStyle name="Total 4 2 4" xfId="3033" xr:uid="{AFD57772-17A8-475C-B409-BE7C06735842}"/>
    <cellStyle name="Total 4 2 4 2" xfId="5670" xr:uid="{456C9458-C3B0-4EC6-840D-BD394275B1B1}"/>
    <cellStyle name="Total 4 2 4 2 2" xfId="11981" xr:uid="{12310CCB-6DE8-4E51-AED2-EE6909FD508C}"/>
    <cellStyle name="Total 4 2 4 2 2 2" xfId="27089" xr:uid="{D761A187-2237-4324-9C92-1E033291CD4C}"/>
    <cellStyle name="Total 4 2 4 2 3" xfId="16432" xr:uid="{E3041334-624B-41AD-A6D1-155A3D98B7B3}"/>
    <cellStyle name="Total 4 2 4 2 3 2" xfId="31540" xr:uid="{B92BCFC2-328B-4341-804B-0174E3361CA2}"/>
    <cellStyle name="Total 4 2 4 2 4" xfId="20778" xr:uid="{BD032819-7581-435B-BE01-AB941763EAC1}"/>
    <cellStyle name="Total 4 2 4 3" xfId="9415" xr:uid="{697FC6C5-9468-4879-A6BB-9933B80C372A}"/>
    <cellStyle name="Total 4 2 4 3 2" xfId="24523" xr:uid="{0EB0EE75-D04D-4141-B54C-F085A31FBC98}"/>
    <cellStyle name="Total 4 2 4 4" xfId="7841" xr:uid="{19B69A40-2C0E-43B7-B4FE-05B62FC78479}"/>
    <cellStyle name="Total 4 2 4 4 2" xfId="22949" xr:uid="{E3CF97BF-1407-4BA4-8FAF-EB0D847371B5}"/>
    <cellStyle name="Total 4 2 4 5" xfId="18141" xr:uid="{008B5D2C-0D5B-4E93-A66F-ACC9F95926F1}"/>
    <cellStyle name="Total 4 2 5" xfId="3359" xr:uid="{EA616449-3045-444C-8ABF-050CE6132393}"/>
    <cellStyle name="Total 4 2 5 2" xfId="5996" xr:uid="{8E71B41B-BC63-4E70-8D04-44658EA1B0A0}"/>
    <cellStyle name="Total 4 2 5 2 2" xfId="12307" xr:uid="{66E8C60F-E332-4659-80D6-17AB4E186DDA}"/>
    <cellStyle name="Total 4 2 5 2 2 2" xfId="27415" xr:uid="{C84EEC14-398B-4F83-A109-16521CFD5A11}"/>
    <cellStyle name="Total 4 2 5 2 3" xfId="15585" xr:uid="{C719C8D8-410F-48F9-B9FB-54840DC1FD1C}"/>
    <cellStyle name="Total 4 2 5 2 3 2" xfId="30693" xr:uid="{E75CCE19-5F61-4A02-B86B-10F8DFD3AACB}"/>
    <cellStyle name="Total 4 2 5 2 4" xfId="21104" xr:uid="{2FBBAE04-F4A5-42FD-A9B9-A2229DC7FEFE}"/>
    <cellStyle name="Total 4 2 5 3" xfId="9741" xr:uid="{D66640D0-8C43-4C06-B1DE-46F22597A50A}"/>
    <cellStyle name="Total 4 2 5 3 2" xfId="24849" xr:uid="{C5550B9C-C1C4-4BF9-85B5-F903691033FB}"/>
    <cellStyle name="Total 4 2 5 4" xfId="14129" xr:uid="{F7663D8A-89BE-48E1-BA4C-82F38EA04575}"/>
    <cellStyle name="Total 4 2 5 4 2" xfId="29237" xr:uid="{81A16C71-D53E-4D83-897A-E49406251A8E}"/>
    <cellStyle name="Total 4 2 5 5" xfId="18467" xr:uid="{2F2768CE-D753-4BCE-BD73-19CE7F64ECB6}"/>
    <cellStyle name="Total 4 2 6" xfId="3665" xr:uid="{522DEAB4-1D69-4FD5-B2FD-CFEDE9795E2F}"/>
    <cellStyle name="Total 4 2 6 2" xfId="6302" xr:uid="{BFA62A82-AE24-47DF-868E-F23B48D6AA14}"/>
    <cellStyle name="Total 4 2 6 2 2" xfId="12613" xr:uid="{5E785CAF-AE2A-4734-9369-529323FDD0E1}"/>
    <cellStyle name="Total 4 2 6 2 2 2" xfId="27721" xr:uid="{91445AE1-7A08-46DC-B7AC-80FFA91F8229}"/>
    <cellStyle name="Total 4 2 6 2 3" xfId="7982" xr:uid="{8D7EF920-1B53-407A-9AF6-F5A33EB054FF}"/>
    <cellStyle name="Total 4 2 6 2 3 2" xfId="23090" xr:uid="{110BC813-B23E-4735-9958-E09E9A756BEF}"/>
    <cellStyle name="Total 4 2 6 2 4" xfId="21410" xr:uid="{614E095A-E185-45A0-A8AF-AE72D2FDC91C}"/>
    <cellStyle name="Total 4 2 6 3" xfId="10047" xr:uid="{770EA0DF-5B13-45F9-9C76-34A1FF47C2AF}"/>
    <cellStyle name="Total 4 2 6 3 2" xfId="25155" xr:uid="{9DE0731C-C16B-4731-865F-F7C3D2706B61}"/>
    <cellStyle name="Total 4 2 6 4" xfId="13586" xr:uid="{07651275-6F78-470C-80FB-AAED7220C9A3}"/>
    <cellStyle name="Total 4 2 6 4 2" xfId="28694" xr:uid="{5F8884F6-7C90-46A3-BFEE-0B7B76AA440D}"/>
    <cellStyle name="Total 4 2 6 5" xfId="18773" xr:uid="{96E46FD6-B852-4249-ADD6-3EC544526D91}"/>
    <cellStyle name="Total 4 2 7" xfId="4026" xr:uid="{635ADE42-3500-4694-8A91-E451D4252DF8}"/>
    <cellStyle name="Total 4 2 7 2" xfId="6663" xr:uid="{2A9D5C51-BCC6-4368-B0EB-FC7ACD719F1E}"/>
    <cellStyle name="Total 4 2 7 2 2" xfId="12974" xr:uid="{B2FB2A38-4EDE-455A-AC10-E0A663510D10}"/>
    <cellStyle name="Total 4 2 7 2 2 2" xfId="28082" xr:uid="{289C22F7-5081-408C-8D3F-04587979E0A3}"/>
    <cellStyle name="Total 4 2 7 2 3" xfId="16664" xr:uid="{4389371A-9B65-4626-A9D6-83CCA17DEF98}"/>
    <cellStyle name="Total 4 2 7 2 3 2" xfId="31772" xr:uid="{18BAC3B7-4B35-41D3-ACB6-EC483553AE1A}"/>
    <cellStyle name="Total 4 2 7 2 4" xfId="21771" xr:uid="{3317A4C6-67C2-49F4-8147-B28FB65ED4D4}"/>
    <cellStyle name="Total 4 2 7 3" xfId="10408" xr:uid="{EF8A371F-AD01-4937-9995-C15EB88BD87E}"/>
    <cellStyle name="Total 4 2 7 3 2" xfId="25516" xr:uid="{A87E6609-7550-4470-803F-3E7F7FF3E1B1}"/>
    <cellStyle name="Total 4 2 7 4" xfId="9145" xr:uid="{645450A6-80B1-4B87-9655-5C386B975096}"/>
    <cellStyle name="Total 4 2 7 4 2" xfId="24253" xr:uid="{1D8B022F-D474-43CD-A503-898D98EBC072}"/>
    <cellStyle name="Total 4 2 7 5" xfId="19134" xr:uid="{E4EF77AE-0F26-4F04-B18D-AAE48C64E960}"/>
    <cellStyle name="Total 4 2 8" xfId="4339" xr:uid="{AB2C2462-7F37-4499-8D3D-21045A72BBFC}"/>
    <cellStyle name="Total 4 2 8 2" xfId="6976" xr:uid="{01224920-CF5C-45EE-8501-9B3A92D6BA2E}"/>
    <cellStyle name="Total 4 2 8 2 2" xfId="13287" xr:uid="{119F6441-C30F-4F42-96F7-8F003924B2EC}"/>
    <cellStyle name="Total 4 2 8 2 2 2" xfId="28395" xr:uid="{5801C31F-5286-4CD2-A795-FF6F99E99C8B}"/>
    <cellStyle name="Total 4 2 8 2 3" xfId="16951" xr:uid="{6B9920ED-28F9-4D9C-9C5E-009C7FE763CA}"/>
    <cellStyle name="Total 4 2 8 2 3 2" xfId="32059" xr:uid="{55E62988-4AB9-4BBD-9622-E5631492B541}"/>
    <cellStyle name="Total 4 2 8 2 4" xfId="22084" xr:uid="{5D266EE4-38EE-4D95-8B7B-BE8BC964FA73}"/>
    <cellStyle name="Total 4 2 8 3" xfId="10721" xr:uid="{FA93628B-36A9-45A9-A301-742FFA0845F6}"/>
    <cellStyle name="Total 4 2 8 3 2" xfId="25829" xr:uid="{D65B6FB0-CE87-40E2-A0E4-5AB029B81920}"/>
    <cellStyle name="Total 4 2 8 4" xfId="7835" xr:uid="{123F97C9-1566-4E26-B941-0D9B536C9591}"/>
    <cellStyle name="Total 4 2 8 4 2" xfId="22943" xr:uid="{DB1EC771-F5B1-49C3-B692-FCE2613D3C75}"/>
    <cellStyle name="Total 4 2 8 5" xfId="19447" xr:uid="{485B7592-993C-4187-AC4C-A78B8611E3C5}"/>
    <cellStyle name="Total 4 2 9" xfId="4591" xr:uid="{22FCF351-8D94-4188-8814-469828C35717}"/>
    <cellStyle name="Total 4 2 9 2" xfId="10973" xr:uid="{8AF803E3-FEC5-48C8-853E-D56A475FBA48}"/>
    <cellStyle name="Total 4 2 9 2 2" xfId="26081" xr:uid="{400B6DAA-C194-4EF1-B3D7-11D729424F26}"/>
    <cellStyle name="Total 4 2 9 3" xfId="7114" xr:uid="{1D486E26-A0FE-4411-831C-CB1BA6DD32E1}"/>
    <cellStyle name="Total 4 2 9 3 2" xfId="22222" xr:uid="{A3C0A3BC-EC59-4D6E-9E85-E790810D5160}"/>
    <cellStyle name="Total 4 2 9 4" xfId="19699" xr:uid="{59D00FA7-14EE-4F41-A479-03DD48136B1A}"/>
    <cellStyle name="Total 4 3" xfId="1983" xr:uid="{0EB5B255-D0B7-441C-92C3-4EA1B62E883C}"/>
    <cellStyle name="Total 4 3 10" xfId="8481" xr:uid="{F1A063D4-D731-4CD7-AA5F-8C494043C6A2}"/>
    <cellStyle name="Total 4 3 10 2" xfId="23589" xr:uid="{A62A0D9B-C96B-4BA0-899F-9E5E8931576F}"/>
    <cellStyle name="Total 4 3 11" xfId="7198" xr:uid="{65DAD0CE-6E68-4E8C-A6A6-5C2A83756BDB}"/>
    <cellStyle name="Total 4 3 11 2" xfId="22306" xr:uid="{AFA2D61A-2965-4E23-8EA0-227824A63D2E}"/>
    <cellStyle name="Total 4 3 12" xfId="15770" xr:uid="{3AE8F774-0D42-48AA-A814-C4C1C40CE568}"/>
    <cellStyle name="Total 4 3 12 2" xfId="30878" xr:uid="{008098C0-8A09-4623-852E-438B0CB432B1}"/>
    <cellStyle name="Total 4 3 13" xfId="17208" xr:uid="{CA8AAF02-52BA-4A65-801F-39EF02665143}"/>
    <cellStyle name="Total 4 3 2" xfId="2543" xr:uid="{9F3D1F57-8762-4BB9-AB29-0CF73F810791}"/>
    <cellStyle name="Total 4 3 2 2" xfId="5180" xr:uid="{B3B9FC3D-8EBE-4AE2-978D-7CAD2E56F900}"/>
    <cellStyle name="Total 4 3 2 2 2" xfId="11544" xr:uid="{AA55446A-24F6-4485-8203-9FB0CB17ABE1}"/>
    <cellStyle name="Total 4 3 2 2 2 2" xfId="26652" xr:uid="{34C4FE2D-2A42-4EDA-9477-8E8BF4111726}"/>
    <cellStyle name="Total 4 3 2 2 3" xfId="14819" xr:uid="{6D80C111-C50F-4002-80B3-D78EB14F636D}"/>
    <cellStyle name="Total 4 3 2 2 3 2" xfId="29927" xr:uid="{AF75CEC3-462A-4A77-967C-BD3C61063BBA}"/>
    <cellStyle name="Total 4 3 2 2 4" xfId="20288" xr:uid="{68866150-EC8D-4774-91F3-423AD8B13AE5}"/>
    <cellStyle name="Total 4 3 2 3" xfId="9010" xr:uid="{3F3D93F4-008A-49CF-8D28-6043959C6797}"/>
    <cellStyle name="Total 4 3 2 3 2" xfId="24118" xr:uid="{CE8B14AB-B5B8-4DAC-9704-B306A75F6507}"/>
    <cellStyle name="Total 4 3 3" xfId="2745" xr:uid="{15AC44AC-ABDE-4BED-B71F-4CF5954DFBB8}"/>
    <cellStyle name="Total 4 3 3 2" xfId="5382" xr:uid="{96155E41-5B0B-491C-914F-EDD11BE7324B}"/>
    <cellStyle name="Total 4 3 3 2 2" xfId="11731" xr:uid="{B89C0946-4DB5-4B12-8D72-6A937E6D5630}"/>
    <cellStyle name="Total 4 3 3 2 2 2" xfId="26839" xr:uid="{4E1C8248-3735-4140-B5AA-89A51860FE09}"/>
    <cellStyle name="Total 4 3 3 2 3" xfId="7327" xr:uid="{F09D891F-2CE8-4778-8664-FCC39EA0B829}"/>
    <cellStyle name="Total 4 3 3 2 3 2" xfId="22435" xr:uid="{088AF604-EBF9-4815-8BE3-EC94F550E7E9}"/>
    <cellStyle name="Total 4 3 3 2 4" xfId="20490" xr:uid="{F0EDA8ED-B84F-4BA5-B434-C9B83D6F068A}"/>
    <cellStyle name="Total 4 3 3 3" xfId="16093" xr:uid="{D04892B7-1BDE-4487-A1DC-D31423FB9BBE}"/>
    <cellStyle name="Total 4 3 3 3 2" xfId="31201" xr:uid="{863B2FE5-5696-4102-92DE-E7B98E486D97}"/>
    <cellStyle name="Total 4 3 3 4" xfId="17853" xr:uid="{2C1A5ADB-F9B2-4F05-B1E2-796BC286B18C}"/>
    <cellStyle name="Total 4 3 4" xfId="3048" xr:uid="{71330340-9B14-49F6-A0F5-578276638246}"/>
    <cellStyle name="Total 4 3 4 2" xfId="5685" xr:uid="{E98BD3AF-21E1-40AE-B7CA-C789D99FA296}"/>
    <cellStyle name="Total 4 3 4 2 2" xfId="11996" xr:uid="{F32661BE-01C9-45FA-AF36-523581389399}"/>
    <cellStyle name="Total 4 3 4 2 2 2" xfId="27104" xr:uid="{2E74831C-FF82-4104-AA35-F21FDF0E6A33}"/>
    <cellStyle name="Total 4 3 4 2 3" xfId="7228" xr:uid="{0B65545A-5A80-47CC-B499-42F070F1FFAC}"/>
    <cellStyle name="Total 4 3 4 2 3 2" xfId="22336" xr:uid="{EF4A930D-8259-4E71-B01A-7085B8F0E984}"/>
    <cellStyle name="Total 4 3 4 2 4" xfId="20793" xr:uid="{E629F816-37FE-4ECE-8E69-2861D7E9DDDF}"/>
    <cellStyle name="Total 4 3 4 3" xfId="9430" xr:uid="{D2FA08AF-15EB-46DE-A590-7814D2E27008}"/>
    <cellStyle name="Total 4 3 4 3 2" xfId="24538" xr:uid="{25AD448F-3824-4DEB-9E06-909581979FE5}"/>
    <cellStyle name="Total 4 3 4 4" xfId="9260" xr:uid="{52DC5915-595D-4520-AEC2-92E36703C2FE}"/>
    <cellStyle name="Total 4 3 4 4 2" xfId="24368" xr:uid="{86EAB807-7CA3-4A6D-ABA4-FBCE23F764CD}"/>
    <cellStyle name="Total 4 3 4 5" xfId="18156" xr:uid="{289A76C0-E7DC-48B3-867F-53434896080F}"/>
    <cellStyle name="Total 4 3 5" xfId="3374" xr:uid="{0CD48BC3-0AB8-4B01-B75D-08018EE92BE0}"/>
    <cellStyle name="Total 4 3 5 2" xfId="6011" xr:uid="{8E8521FD-C387-4D3C-87E7-DD29F7326BB7}"/>
    <cellStyle name="Total 4 3 5 2 2" xfId="12322" xr:uid="{45CD2BAD-3383-4ECA-B821-709D27A6A075}"/>
    <cellStyle name="Total 4 3 5 2 2 2" xfId="27430" xr:uid="{04B18C0B-8196-46BF-94E5-35F755A23484}"/>
    <cellStyle name="Total 4 3 5 2 3" xfId="15712" xr:uid="{536E4A5C-06B3-4C69-BC4C-B91203170989}"/>
    <cellStyle name="Total 4 3 5 2 3 2" xfId="30820" xr:uid="{3B912782-EA2E-4ED5-A4F2-7CA3CA1AB091}"/>
    <cellStyle name="Total 4 3 5 2 4" xfId="21119" xr:uid="{266135FD-715B-4218-B49C-01F51B7A38DD}"/>
    <cellStyle name="Total 4 3 5 3" xfId="9756" xr:uid="{0F916E46-273A-4E1C-AAB4-2993AD2BBA17}"/>
    <cellStyle name="Total 4 3 5 3 2" xfId="24864" xr:uid="{5603F616-62A8-4BC1-91A1-6A9FF3DBF4FC}"/>
    <cellStyle name="Total 4 3 5 4" xfId="14467" xr:uid="{FC3EBD8D-62F9-4A5F-A7AC-BEF787BC6230}"/>
    <cellStyle name="Total 4 3 5 4 2" xfId="29575" xr:uid="{C8744FE2-85C4-48E1-9335-DA5C6FA06205}"/>
    <cellStyle name="Total 4 3 5 5" xfId="18482" xr:uid="{5AABF031-128E-41C0-A955-E25BE5A31635}"/>
    <cellStyle name="Total 4 3 6" xfId="3680" xr:uid="{99670B14-5F37-4EB4-B675-E71B2E1B2FEE}"/>
    <cellStyle name="Total 4 3 6 2" xfId="6317" xr:uid="{B91B2B38-553D-484A-961D-18206DD5F54F}"/>
    <cellStyle name="Total 4 3 6 2 2" xfId="12628" xr:uid="{E590C630-73E5-4ADC-9CB3-7A7895C4C9D4}"/>
    <cellStyle name="Total 4 3 6 2 2 2" xfId="27736" xr:uid="{25C7678F-9276-4729-8984-96328DC12AC2}"/>
    <cellStyle name="Total 4 3 6 2 3" xfId="14468" xr:uid="{CC458798-0DEF-4F4A-9A83-AF5E27054736}"/>
    <cellStyle name="Total 4 3 6 2 3 2" xfId="29576" xr:uid="{C2E2D178-C5FD-4776-9199-95FFF842393F}"/>
    <cellStyle name="Total 4 3 6 2 4" xfId="21425" xr:uid="{7BEEA12A-7FB4-499B-8CE6-A5AAC1957E49}"/>
    <cellStyle name="Total 4 3 6 3" xfId="10062" xr:uid="{2AE62945-EBFB-44B0-B621-6671E90295B4}"/>
    <cellStyle name="Total 4 3 6 3 2" xfId="25170" xr:uid="{F4B95E9C-AF09-431E-BF2B-3D77FD111F00}"/>
    <cellStyle name="Total 4 3 6 4" xfId="9258" xr:uid="{5E58A6DD-9326-4B47-99B0-199F6708603F}"/>
    <cellStyle name="Total 4 3 6 4 2" xfId="24366" xr:uid="{E68CA7C4-2EC7-4F41-964E-7298747E0852}"/>
    <cellStyle name="Total 4 3 6 5" xfId="18788" xr:uid="{EB20FC55-1E25-4F94-83B9-8254F4D8CFB2}"/>
    <cellStyle name="Total 4 3 7" xfId="4055" xr:uid="{F7BB4505-F3F0-4DA1-9059-353281948687}"/>
    <cellStyle name="Total 4 3 7 2" xfId="6692" xr:uid="{F27C676E-9FF0-4E6E-9DA3-B4CB05A5C388}"/>
    <cellStyle name="Total 4 3 7 2 2" xfId="13003" xr:uid="{F48D7765-C971-4F20-B41F-064C5FD516C4}"/>
    <cellStyle name="Total 4 3 7 2 2 2" xfId="28111" xr:uid="{9D7309A8-44C5-42B5-8756-9ADBD6D0DA44}"/>
    <cellStyle name="Total 4 3 7 2 3" xfId="16679" xr:uid="{4B7118B5-D0A9-4705-B016-0CDF46EB9833}"/>
    <cellStyle name="Total 4 3 7 2 3 2" xfId="31787" xr:uid="{6D274F17-8FC2-406E-8FE2-A8D2D2A08E11}"/>
    <cellStyle name="Total 4 3 7 2 4" xfId="21800" xr:uid="{9ACEAEBD-5297-4550-8214-FE3529AAD7C1}"/>
    <cellStyle name="Total 4 3 7 3" xfId="10437" xr:uid="{8FE3DCE1-D55D-4422-B9C3-DB3A8927D8B6}"/>
    <cellStyle name="Total 4 3 7 3 2" xfId="25545" xr:uid="{9ADEF4B5-4986-4CDC-82D7-46853CAED1BC}"/>
    <cellStyle name="Total 4 3 7 4" xfId="16350" xr:uid="{EE43F0C7-EC21-47E6-93DD-DD05F04525BD}"/>
    <cellStyle name="Total 4 3 7 4 2" xfId="31458" xr:uid="{44785632-3F06-4901-A475-1EFD18290B19}"/>
    <cellStyle name="Total 4 3 7 5" xfId="19163" xr:uid="{3994D03C-3F5A-4370-9DC5-C64077A2D5DF}"/>
    <cellStyle name="Total 4 3 8" xfId="4354" xr:uid="{F302FAAF-2B90-4E66-9604-9EE8DDAC945D}"/>
    <cellStyle name="Total 4 3 8 2" xfId="6991" xr:uid="{ECCBA1CF-62FD-4002-A3DE-3744B4D5F89D}"/>
    <cellStyle name="Total 4 3 8 2 2" xfId="13302" xr:uid="{2AAB6D4E-F316-468F-AEFC-382128927E96}"/>
    <cellStyle name="Total 4 3 8 2 2 2" xfId="28410" xr:uid="{AF476D42-BE54-4C59-8BD5-CC1DDC20D170}"/>
    <cellStyle name="Total 4 3 8 2 3" xfId="16966" xr:uid="{514F513B-97E8-491C-B19B-83DAD2A09AF3}"/>
    <cellStyle name="Total 4 3 8 2 3 2" xfId="32074" xr:uid="{1C0F4385-FED3-418A-AA52-EA8AD7F0A71A}"/>
    <cellStyle name="Total 4 3 8 2 4" xfId="22099" xr:uid="{66B1F94B-D067-44BC-963A-47124A7BB614}"/>
    <cellStyle name="Total 4 3 8 3" xfId="10736" xr:uid="{6B7DDA46-647F-496C-9084-B43A217CC714}"/>
    <cellStyle name="Total 4 3 8 3 2" xfId="25844" xr:uid="{B124AABA-A687-469C-A82F-917B9E49ECA7}"/>
    <cellStyle name="Total 4 3 8 4" xfId="16509" xr:uid="{2E659A0B-98EF-48F3-80F5-16BB483B1220}"/>
    <cellStyle name="Total 4 3 8 4 2" xfId="31617" xr:uid="{A4285B5E-C05E-41E0-B075-7AC32705F1FB}"/>
    <cellStyle name="Total 4 3 8 5" xfId="19462" xr:uid="{88117D07-920D-4185-90AC-247CDF48A418}"/>
    <cellStyle name="Total 4 3 9" xfId="4620" xr:uid="{FAC76ABF-08BE-4952-AD42-8D340F8E4536}"/>
    <cellStyle name="Total 4 3 9 2" xfId="11002" xr:uid="{1736A5E7-36F6-4B66-A31B-B0A69AFFF96F}"/>
    <cellStyle name="Total 4 3 9 2 2" xfId="26110" xr:uid="{7EED08B0-F5A6-4BCD-8562-3BF6E392E9EF}"/>
    <cellStyle name="Total 4 3 9 3" xfId="7367" xr:uid="{CAC413E2-FC90-4C5C-8241-2620E56C958E}"/>
    <cellStyle name="Total 4 3 9 3 2" xfId="22475" xr:uid="{23BFE748-64BC-4C0A-B5E7-D69EC7A043F1}"/>
    <cellStyle name="Total 4 3 9 4" xfId="19728" xr:uid="{7EDE35D6-AB4C-4225-88F4-47D278A14F2B}"/>
    <cellStyle name="Total 4 4" xfId="2145" xr:uid="{CCDF9949-948A-41F4-9358-78D23F50F3DA}"/>
    <cellStyle name="Total 4 4 10" xfId="11219" xr:uid="{912BFBF6-83FA-4822-A4C2-226A5918DAEC}"/>
    <cellStyle name="Total 4 4 10 2" xfId="26327" xr:uid="{4F164E12-B8AB-42B7-AB37-68D237547C23}"/>
    <cellStyle name="Total 4 4 11" xfId="16289" xr:uid="{D176AC2D-8FBD-407B-AB70-A38B213F843B}"/>
    <cellStyle name="Total 4 4 11 2" xfId="31397" xr:uid="{8BD11E15-23D5-4E00-B41C-43A3AE25CB30}"/>
    <cellStyle name="Total 4 4 12" xfId="17370" xr:uid="{B09D9D87-AC9E-4E83-B9BF-B1C2403F24FA}"/>
    <cellStyle name="Total 4 4 2" xfId="2635" xr:uid="{8B886366-56ED-4C43-9357-4531542C28BC}"/>
    <cellStyle name="Total 4 4 2 2" xfId="5272" xr:uid="{4CF50B87-21AC-47A9-BF9A-FFF5F3B92EF7}"/>
    <cellStyle name="Total 4 4 2 2 2" xfId="11636" xr:uid="{62A2AAD4-57A7-4EBB-8C6E-AA12C6163FF1}"/>
    <cellStyle name="Total 4 4 2 2 2 2" xfId="26744" xr:uid="{5B44F4CA-0FC8-415C-8D31-4404F3AE5745}"/>
    <cellStyle name="Total 4 4 2 2 3" xfId="13755" xr:uid="{0CFA4727-201B-40C9-AE13-154F195AC82A}"/>
    <cellStyle name="Total 4 4 2 2 3 2" xfId="28863" xr:uid="{E3AEA77F-C173-46D7-979E-8E8783EB70DB}"/>
    <cellStyle name="Total 4 4 2 2 4" xfId="20380" xr:uid="{D345DA76-673C-489B-8E0F-F4D46E8CFCFD}"/>
    <cellStyle name="Total 4 4 2 3" xfId="9102" xr:uid="{7B6A3D2F-D574-40FF-8B94-617F51A7707C}"/>
    <cellStyle name="Total 4 4 2 3 2" xfId="24210" xr:uid="{0DBFFDDD-1553-455A-A62A-370925BA9C34}"/>
    <cellStyle name="Total 4 4 2 4" xfId="15379" xr:uid="{7715D1E5-F7C1-44BD-BD0A-A8E69F8F4C9B}"/>
    <cellStyle name="Total 4 4 2 4 2" xfId="30487" xr:uid="{DAFE865C-2B87-481D-97E6-E00D0EF6F863}"/>
    <cellStyle name="Total 4 4 2 5" xfId="7911" xr:uid="{0F154C69-32AB-4C61-A34A-F569A98E1ACA}"/>
    <cellStyle name="Total 4 4 2 5 2" xfId="23019" xr:uid="{16E5B716-D2CC-470F-A06E-390B04369107}"/>
    <cellStyle name="Total 4 4 2 6" xfId="17743" xr:uid="{A1005A8A-2630-4777-A9ED-0A38DD7F64CE}"/>
    <cellStyle name="Total 4 4 3" xfId="2900" xr:uid="{E718DA85-12B8-437A-B953-0B94DBC6F909}"/>
    <cellStyle name="Total 4 4 3 2" xfId="5537" xr:uid="{2E802CF0-CD49-4ADE-B99C-954AEF8A8104}"/>
    <cellStyle name="Total 4 4 3 2 2" xfId="11848" xr:uid="{9DD28C7E-56D4-4FED-AC84-15C2C6BB8902}"/>
    <cellStyle name="Total 4 4 3 2 2 2" xfId="26956" xr:uid="{E2822E3B-5148-450E-B993-1B80843B6E31}"/>
    <cellStyle name="Total 4 4 3 2 3" xfId="15490" xr:uid="{28A68595-F153-4E07-8EF5-2397525A1831}"/>
    <cellStyle name="Total 4 4 3 2 3 2" xfId="30598" xr:uid="{276773A3-F4EE-4FC0-899F-A3584770B019}"/>
    <cellStyle name="Total 4 4 3 2 4" xfId="20645" xr:uid="{14B9D73D-BD28-40FB-83FD-27F0302AC2A1}"/>
    <cellStyle name="Total 4 4 3 3" xfId="8071" xr:uid="{9806167B-2531-4D5F-BEC8-7EDA0BA388CF}"/>
    <cellStyle name="Total 4 4 3 3 2" xfId="23179" xr:uid="{903CDCF2-F052-424B-841B-258286BEB31F}"/>
    <cellStyle name="Total 4 4 3 4" xfId="18008" xr:uid="{2B1207B7-AFCA-4D26-9264-C9C6327FBE02}"/>
    <cellStyle name="Total 4 4 4" xfId="3203" xr:uid="{98595C5B-3BCC-4C76-B4F8-6D07D64A7A9D}"/>
    <cellStyle name="Total 4 4 4 2" xfId="5840" xr:uid="{3D751825-424D-4207-80E3-713661EE5039}"/>
    <cellStyle name="Total 4 4 4 2 2" xfId="12151" xr:uid="{6A405BFF-2CB2-4F0C-8DA7-3E63C8A264B5}"/>
    <cellStyle name="Total 4 4 4 2 2 2" xfId="27259" xr:uid="{CD7BF08F-E6AF-47B4-B2C4-F3130067DB60}"/>
    <cellStyle name="Total 4 4 4 2 3" xfId="14258" xr:uid="{ACF3B5C8-C2A5-4753-9C19-1C3CB4DDE0CB}"/>
    <cellStyle name="Total 4 4 4 2 3 2" xfId="29366" xr:uid="{41CF42DD-1562-4045-BBEA-9C05529EC5B8}"/>
    <cellStyle name="Total 4 4 4 2 4" xfId="20948" xr:uid="{7F2C3F96-6669-49D2-BC46-7720AD744C81}"/>
    <cellStyle name="Total 4 4 4 3" xfId="9585" xr:uid="{73BB11EC-71BF-433D-B212-43A84A17D166}"/>
    <cellStyle name="Total 4 4 4 3 2" xfId="24693" xr:uid="{7EAA8C3C-2188-4291-AB4A-AB192C35CEF6}"/>
    <cellStyle name="Total 4 4 4 4" xfId="7047" xr:uid="{F124BC22-1FC0-4ECC-91A8-9F9F5578E916}"/>
    <cellStyle name="Total 4 4 4 4 2" xfId="22155" xr:uid="{296B1677-104A-41B3-8F0B-AF134375B805}"/>
    <cellStyle name="Total 4 4 4 5" xfId="18311" xr:uid="{18C5464F-0912-484E-9406-6C9D39385D7E}"/>
    <cellStyle name="Total 4 4 5" xfId="3529" xr:uid="{BBAA1A9C-BF14-4D1F-B88B-13E374D0DC29}"/>
    <cellStyle name="Total 4 4 5 2" xfId="6166" xr:uid="{53320DBE-2B16-4FAE-B191-273D5F381C69}"/>
    <cellStyle name="Total 4 4 5 2 2" xfId="12477" xr:uid="{649E779E-50A7-4F9B-BD93-79E1FD5C5AEC}"/>
    <cellStyle name="Total 4 4 5 2 2 2" xfId="27585" xr:uid="{360084E9-B1E6-4796-B6BB-27D406B07BBB}"/>
    <cellStyle name="Total 4 4 5 2 3" xfId="13751" xr:uid="{879993D4-0106-41E4-A0AC-A841D79B7B14}"/>
    <cellStyle name="Total 4 4 5 2 3 2" xfId="28859" xr:uid="{C191E47B-1D5D-4DFE-A5D5-AF3CACB98A36}"/>
    <cellStyle name="Total 4 4 5 2 4" xfId="21274" xr:uid="{421B7AD4-3932-402F-AF56-A95546ED8A85}"/>
    <cellStyle name="Total 4 4 5 3" xfId="9911" xr:uid="{721D826A-CE9F-4B58-9362-84134AEC2647}"/>
    <cellStyle name="Total 4 4 5 3 2" xfId="25019" xr:uid="{42E86BC4-B135-497F-9F1E-C37B2F644480}"/>
    <cellStyle name="Total 4 4 5 4" xfId="13772" xr:uid="{D240FBE1-33D7-47E6-ACAF-278AF8A5571A}"/>
    <cellStyle name="Total 4 4 5 4 2" xfId="28880" xr:uid="{D4B73842-8D8C-4A59-A9BC-ADD46C367FBA}"/>
    <cellStyle name="Total 4 4 5 5" xfId="18637" xr:uid="{030282DE-65E5-47DE-80DC-0CC90BD746FE}"/>
    <cellStyle name="Total 4 4 6" xfId="3835" xr:uid="{4FDEAF92-614D-4F04-B4CF-FE0615585807}"/>
    <cellStyle name="Total 4 4 6 2" xfId="6472" xr:uid="{CD6DD11D-25FF-4D8A-8D7A-FDB1138BFC1D}"/>
    <cellStyle name="Total 4 4 6 2 2" xfId="12783" xr:uid="{B2140DAA-04A5-41C5-B2A9-9B8B735F9E32}"/>
    <cellStyle name="Total 4 4 6 2 2 2" xfId="27891" xr:uid="{FD17B181-884B-499B-A937-2BBC6FC05A92}"/>
    <cellStyle name="Total 4 4 6 2 3" xfId="16047" xr:uid="{E380DBF7-E4EC-4E54-A24B-63DB1CAF6D53}"/>
    <cellStyle name="Total 4 4 6 2 3 2" xfId="31155" xr:uid="{88DB9AF7-8232-4106-BE57-CBCD50FE0410}"/>
    <cellStyle name="Total 4 4 6 2 4" xfId="21580" xr:uid="{66B0E16B-8F28-4EC8-96BA-5D839F53040E}"/>
    <cellStyle name="Total 4 4 6 3" xfId="10217" xr:uid="{734B7253-B5DE-4EDD-B9FF-CC587F13A439}"/>
    <cellStyle name="Total 4 4 6 3 2" xfId="25325" xr:uid="{390976A2-6E4E-4573-AFC8-FCDF7B611A9C}"/>
    <cellStyle name="Total 4 4 6 4" xfId="13648" xr:uid="{567922A4-95D7-48B4-937D-F7260183D796}"/>
    <cellStyle name="Total 4 4 6 4 2" xfId="28756" xr:uid="{DB0ABBA5-3496-41AE-AD34-F82780554CCC}"/>
    <cellStyle name="Total 4 4 6 5" xfId="18943" xr:uid="{072BE3E2-22B3-4BBB-9132-8C326EDBD110}"/>
    <cellStyle name="Total 4 4 7" xfId="4217" xr:uid="{345AE34D-45C1-47DC-A484-269F8D649879}"/>
    <cellStyle name="Total 4 4 7 2" xfId="6854" xr:uid="{5EAA06B8-27ED-4937-8EDB-137EFFC8D31E}"/>
    <cellStyle name="Total 4 4 7 2 2" xfId="13165" xr:uid="{5F5A879A-CDFB-43EA-8E83-33BDB6E7A26D}"/>
    <cellStyle name="Total 4 4 7 2 2 2" xfId="28273" xr:uid="{26626700-07B1-4449-AAEE-8E0D16465735}"/>
    <cellStyle name="Total 4 4 7 2 3" xfId="16834" xr:uid="{51FCF780-DCBC-47EF-AC31-CEBF0BF4211C}"/>
    <cellStyle name="Total 4 4 7 2 3 2" xfId="31942" xr:uid="{07DB63E6-C3AD-407D-ADE6-35A3AF2E9DF9}"/>
    <cellStyle name="Total 4 4 7 2 4" xfId="21962" xr:uid="{2CBF4F53-C55C-4752-AFF7-D3B9865C0FF4}"/>
    <cellStyle name="Total 4 4 7 3" xfId="10599" xr:uid="{CFD09B8A-7C35-470E-8E85-4F1B52E12C02}"/>
    <cellStyle name="Total 4 4 7 3 2" xfId="25707" xr:uid="{4DB485FA-A46F-475F-B64D-D77806C8821C}"/>
    <cellStyle name="Total 4 4 7 4" xfId="7839" xr:uid="{F6C6C86B-B238-4C1F-9E37-B2104C8AF7C9}"/>
    <cellStyle name="Total 4 4 7 4 2" xfId="22947" xr:uid="{944B5085-3610-4517-BC08-9F3C3FAA7CE5}"/>
    <cellStyle name="Total 4 4 7 5" xfId="19325" xr:uid="{E67072FB-21BE-4713-85D5-69304AE00F33}"/>
    <cellStyle name="Total 4 4 8" xfId="4782" xr:uid="{7278DFC1-D367-439D-A0B9-0441F83BDC2C}"/>
    <cellStyle name="Total 4 4 8 2" xfId="11164" xr:uid="{CA1F27EB-03CE-4813-9508-344AA5646646}"/>
    <cellStyle name="Total 4 4 8 2 2" xfId="26272" xr:uid="{CDFADE5E-CEB1-41EF-8C18-22D0071FF65D}"/>
    <cellStyle name="Total 4 4 8 3" xfId="15382" xr:uid="{2A08BC22-64DE-492C-B2AC-B88190131020}"/>
    <cellStyle name="Total 4 4 8 3 2" xfId="30490" xr:uid="{41531474-BBEE-4A52-B41D-560CDC2A3DDC}"/>
    <cellStyle name="Total 4 4 8 4" xfId="19890" xr:uid="{92037B52-00ED-4AED-8AA0-207F35B66868}"/>
    <cellStyle name="Total 4 4 9" xfId="8643" xr:uid="{6F29DDF6-0D81-4C69-9B9E-631C3ED28DF5}"/>
    <cellStyle name="Total 4 4 9 2" xfId="23751" xr:uid="{BC3BD231-52BE-409A-B474-26C1F45BCE4C}"/>
    <cellStyle name="Total 4 5" xfId="2160" xr:uid="{9B93194E-58B8-4F98-BFCA-5D958D512752}"/>
    <cellStyle name="Total 4 5 10" xfId="15903" xr:uid="{77EF1437-19DF-4170-8266-8643FDAFA9CE}"/>
    <cellStyle name="Total 4 5 10 2" xfId="31011" xr:uid="{BF3B7DDA-B496-48D2-9F66-46F913CE6F6E}"/>
    <cellStyle name="Total 4 5 11" xfId="17385" xr:uid="{A4C095B9-A110-401E-916F-9B285E7BBABB}"/>
    <cellStyle name="Total 4 5 2" xfId="2915" xr:uid="{EA6F3CA5-6B1D-4BBB-9D82-713FF082AC64}"/>
    <cellStyle name="Total 4 5 2 2" xfId="5552" xr:uid="{2EF92AAF-B5F4-41D0-8ACF-23EF9A8B3B7C}"/>
    <cellStyle name="Total 4 5 2 2 2" xfId="11863" xr:uid="{3573C4E4-DF80-4A18-BF29-195BB0D58F8F}"/>
    <cellStyle name="Total 4 5 2 2 2 2" xfId="26971" xr:uid="{BBF0E1E3-E13B-4692-B893-C222849C466A}"/>
    <cellStyle name="Total 4 5 2 2 3" xfId="13810" xr:uid="{CE51055B-2E58-478E-A635-E473B013DFD3}"/>
    <cellStyle name="Total 4 5 2 2 3 2" xfId="28918" xr:uid="{D99E57B4-E5B4-4D4C-A309-DD5AE45C3417}"/>
    <cellStyle name="Total 4 5 2 2 4" xfId="20660" xr:uid="{8EC9C2B3-D60C-478F-B09C-066AAEDB8F2D}"/>
    <cellStyle name="Total 4 5 2 3" xfId="14905" xr:uid="{3875AAED-FFF2-496A-87A2-8B2ED3F8C25C}"/>
    <cellStyle name="Total 4 5 2 3 2" xfId="30013" xr:uid="{2C5D96A2-91BE-4CF8-A481-3EF8A39938DC}"/>
    <cellStyle name="Total 4 5 2 4" xfId="18023" xr:uid="{CDD2ABE5-AEE4-4015-B270-B7BD6C32701A}"/>
    <cellStyle name="Total 4 5 3" xfId="3218" xr:uid="{21A2A90B-7270-4CF0-AC70-1B92C15FCD2D}"/>
    <cellStyle name="Total 4 5 3 2" xfId="5855" xr:uid="{3AD2BDB2-2A48-4FAE-B215-B6057024DB51}"/>
    <cellStyle name="Total 4 5 3 2 2" xfId="12166" xr:uid="{AC99D10B-95D6-44F0-9BD7-2CECD854612C}"/>
    <cellStyle name="Total 4 5 3 2 2 2" xfId="27274" xr:uid="{A5C5DDF1-C214-4F34-852A-88D40275B5CC}"/>
    <cellStyle name="Total 4 5 3 2 3" xfId="7701" xr:uid="{4FA2240F-A6A9-44A3-A13F-39DF9292D4C9}"/>
    <cellStyle name="Total 4 5 3 2 3 2" xfId="22809" xr:uid="{2D907963-C8B2-45E3-A281-84E633E6BBC5}"/>
    <cellStyle name="Total 4 5 3 2 4" xfId="20963" xr:uid="{41437CC9-5B34-481C-BFE5-1112CE7B428D}"/>
    <cellStyle name="Total 4 5 3 3" xfId="9600" xr:uid="{F93230B4-8E83-4096-ABD0-C7AF437CC9B1}"/>
    <cellStyle name="Total 4 5 3 3 2" xfId="24708" xr:uid="{D9CA071C-D2A2-4647-B930-2F6F2869F23E}"/>
    <cellStyle name="Total 4 5 3 4" xfId="7579" xr:uid="{7454D6F3-CD4E-497B-A3AB-E570E2EC9CF0}"/>
    <cellStyle name="Total 4 5 3 4 2" xfId="22687" xr:uid="{3224DEAB-C7C4-43CA-9AD9-291E4195C754}"/>
    <cellStyle name="Total 4 5 3 5" xfId="18326" xr:uid="{1365141B-C825-490A-8096-045E9571F0EC}"/>
    <cellStyle name="Total 4 5 4" xfId="3544" xr:uid="{BC6A2BE4-5218-4025-9D11-6C70BD50CC04}"/>
    <cellStyle name="Total 4 5 4 2" xfId="6181" xr:uid="{ADF56AFD-0D67-4509-B4CB-AE91C7BB6CA0}"/>
    <cellStyle name="Total 4 5 4 2 2" xfId="12492" xr:uid="{E5F5D61D-69DE-40A0-A663-1D10596021EF}"/>
    <cellStyle name="Total 4 5 4 2 2 2" xfId="27600" xr:uid="{95E8F5EC-AD62-4240-B8D7-51084E2E25B1}"/>
    <cellStyle name="Total 4 5 4 2 3" xfId="13695" xr:uid="{0F12ABE0-D57B-419C-A3E4-F97E4A52242C}"/>
    <cellStyle name="Total 4 5 4 2 3 2" xfId="28803" xr:uid="{15E71537-F9E5-40CE-9C51-B58881C44E4F}"/>
    <cellStyle name="Total 4 5 4 2 4" xfId="21289" xr:uid="{1915FC95-0C5D-4156-BA07-1558BF3DFC08}"/>
    <cellStyle name="Total 4 5 4 3" xfId="9926" xr:uid="{BD3AA838-B0FC-46AA-9F72-72F685BD1BF4}"/>
    <cellStyle name="Total 4 5 4 3 2" xfId="25034" xr:uid="{B00DE33C-F556-47C2-85C2-792CC70BF044}"/>
    <cellStyle name="Total 4 5 4 4" xfId="15156" xr:uid="{0FA7806D-FCC9-401F-90D0-214D1E869218}"/>
    <cellStyle name="Total 4 5 4 4 2" xfId="30264" xr:uid="{05E45DCF-E5AD-49E9-BF19-50C6C83F4DC2}"/>
    <cellStyle name="Total 4 5 4 5" xfId="18652" xr:uid="{97A58EEE-8BD2-4846-A82A-109D52997617}"/>
    <cellStyle name="Total 4 5 5" xfId="3850" xr:uid="{F8FEFC9A-E650-460D-85C1-AE5AAEF5A143}"/>
    <cellStyle name="Total 4 5 5 2" xfId="6487" xr:uid="{AC1219E4-489A-449D-B46D-5233F06E1F5A}"/>
    <cellStyle name="Total 4 5 5 2 2" xfId="12798" xr:uid="{9F7AECC0-7783-477F-87D4-F552409D5B08}"/>
    <cellStyle name="Total 4 5 5 2 2 2" xfId="27906" xr:uid="{0FD60F77-29DC-4BAC-B470-9806C50D7A32}"/>
    <cellStyle name="Total 4 5 5 2 3" xfId="13933" xr:uid="{64E48AA0-8242-4C8E-BE68-0F94D60E9CDB}"/>
    <cellStyle name="Total 4 5 5 2 3 2" xfId="29041" xr:uid="{81C653F4-67A7-45C9-98C9-CB3F0DE098B4}"/>
    <cellStyle name="Total 4 5 5 2 4" xfId="21595" xr:uid="{EE3B52D5-0036-421C-A19A-7D9F787E790D}"/>
    <cellStyle name="Total 4 5 5 3" xfId="10232" xr:uid="{6A1FA228-B796-41A4-8D9C-298E3AE3ABA5}"/>
    <cellStyle name="Total 4 5 5 3 2" xfId="25340" xr:uid="{C86E5A00-D65B-48C7-959E-807D73C8827F}"/>
    <cellStyle name="Total 4 5 5 4" xfId="8184" xr:uid="{7E97CFC2-2E90-4F27-8BA7-163C340CAA45}"/>
    <cellStyle name="Total 4 5 5 4 2" xfId="23292" xr:uid="{F7B8CE8A-C636-4B12-BAAB-C4D712E79A17}"/>
    <cellStyle name="Total 4 5 5 5" xfId="18958" xr:uid="{9BE90225-A747-4455-874C-FDB050AED36A}"/>
    <cellStyle name="Total 4 5 6" xfId="4232" xr:uid="{FDB8F38D-F45D-4CBB-8EA8-C79D54B2A803}"/>
    <cellStyle name="Total 4 5 6 2" xfId="6869" xr:uid="{51B5CD11-7DC0-442C-B3D2-08C474315969}"/>
    <cellStyle name="Total 4 5 6 2 2" xfId="13180" xr:uid="{74B57131-8FBB-452C-9309-27FA1F115201}"/>
    <cellStyle name="Total 4 5 6 2 2 2" xfId="28288" xr:uid="{E5AC5723-B2A4-4B6B-B924-8E406916C198}"/>
    <cellStyle name="Total 4 5 6 2 3" xfId="16849" xr:uid="{8097589D-F505-49FD-A72E-8C3FA689892B}"/>
    <cellStyle name="Total 4 5 6 2 3 2" xfId="31957" xr:uid="{56AC4DE5-8FCA-43C4-BA28-8E0D8DBE8FC7}"/>
    <cellStyle name="Total 4 5 6 2 4" xfId="21977" xr:uid="{701262B5-A873-448D-95C3-F3394A2323B0}"/>
    <cellStyle name="Total 4 5 6 3" xfId="10614" xr:uid="{25DF89DC-677F-419B-A275-0B558F671068}"/>
    <cellStyle name="Total 4 5 6 3 2" xfId="25722" xr:uid="{B7DA43FF-7494-4924-A888-BE6372B1D19D}"/>
    <cellStyle name="Total 4 5 6 4" xfId="8140" xr:uid="{C58047FC-86B9-41C5-8F2A-32F125C5E8D6}"/>
    <cellStyle name="Total 4 5 6 4 2" xfId="23248" xr:uid="{734BB567-1B9B-429E-BA72-A5D7D0123058}"/>
    <cellStyle name="Total 4 5 6 5" xfId="19340" xr:uid="{E375B3A8-1F68-4EE0-951F-E8F7250CA28F}"/>
    <cellStyle name="Total 4 5 7" xfId="4797" xr:uid="{0476C843-7A8A-46A9-9282-EC6CFF0A2593}"/>
    <cellStyle name="Total 4 5 7 2" xfId="11179" xr:uid="{866E9FA4-70F1-43B2-868B-B75975DCF5E5}"/>
    <cellStyle name="Total 4 5 7 2 2" xfId="26287" xr:uid="{9F76DD6D-255E-45B8-8002-4C978F796F2F}"/>
    <cellStyle name="Total 4 5 7 3" xfId="7123" xr:uid="{911B6AAA-596B-4930-84CE-6EF74B5599CB}"/>
    <cellStyle name="Total 4 5 7 3 2" xfId="22231" xr:uid="{4F468327-7BCB-4E82-B188-5F452BF8A8AB}"/>
    <cellStyle name="Total 4 5 7 4" xfId="19905" xr:uid="{D07B2CF5-37F3-4D45-A15B-54DA2D4D6BEE}"/>
    <cellStyle name="Total 4 5 8" xfId="8658" xr:uid="{9117FDEC-3EC7-4C45-AD59-14F58A62024D}"/>
    <cellStyle name="Total 4 5 8 2" xfId="23766" xr:uid="{1C79CCBB-A3FD-4E5F-8821-5D4BA862FD4F}"/>
    <cellStyle name="Total 4 5 9" xfId="11773" xr:uid="{891119B4-BFB7-4088-8B4B-6B5E2D6DD398}"/>
    <cellStyle name="Total 4 5 9 2" xfId="26881" xr:uid="{03A3B25E-F6BF-4F23-B0DD-B232C133CFDE}"/>
    <cellStyle name="Total 5" xfId="1784" xr:uid="{00000000-0005-0000-0000-0000F8060000}"/>
    <cellStyle name="Total 5 2" xfId="1955" xr:uid="{20943EE4-090C-472C-B647-2EF15850471B}"/>
    <cellStyle name="Total 5 2 10" xfId="8456" xr:uid="{BC3BC993-65BE-4D7B-88E2-18070EE9E1EC}"/>
    <cellStyle name="Total 5 2 10 2" xfId="23564" xr:uid="{3D312E86-1A12-4E24-BB45-FA16D4BE655D}"/>
    <cellStyle name="Total 5 2 11" xfId="16002" xr:uid="{0FF876BA-C28B-4910-B417-6ABB0BF18E62}"/>
    <cellStyle name="Total 5 2 11 2" xfId="31110" xr:uid="{51E319CE-5FFC-449A-BEA7-77AE1BB4FA23}"/>
    <cellStyle name="Total 5 2 12" xfId="7955" xr:uid="{740158AF-287D-4089-A880-B71672BEB831}"/>
    <cellStyle name="Total 5 2 12 2" xfId="23063" xr:uid="{2B60ABA6-954E-4C31-BD46-BF2040DA1156}"/>
    <cellStyle name="Total 5 2 13" xfId="17180" xr:uid="{1407B608-4FFE-459D-AF30-8364C51EFAA2}"/>
    <cellStyle name="Total 5 2 2" xfId="2515" xr:uid="{D06B7DC0-D5A8-47DD-96EE-85FE224F42A1}"/>
    <cellStyle name="Total 5 2 2 2" xfId="5152" xr:uid="{C8E57AD4-E3D8-4672-AE68-8FFBEF526E78}"/>
    <cellStyle name="Total 5 2 2 2 2" xfId="11516" xr:uid="{F6140D6B-FA61-4972-8865-4A55BA7F763D}"/>
    <cellStyle name="Total 5 2 2 2 2 2" xfId="26624" xr:uid="{26D0295C-9CE3-4A08-94F5-E8206DA3E40A}"/>
    <cellStyle name="Total 5 2 2 2 3" xfId="14818" xr:uid="{25645E68-30DF-4981-9FF3-43DD7F1AAF12}"/>
    <cellStyle name="Total 5 2 2 2 3 2" xfId="29926" xr:uid="{C9EF0DF4-5D8E-4DF7-B751-DEB3FE2B2953}"/>
    <cellStyle name="Total 5 2 2 2 4" xfId="20260" xr:uid="{D3291952-AB2B-4A9E-A86B-8EAB0065D23F}"/>
    <cellStyle name="Total 5 2 2 3" xfId="8982" xr:uid="{BAA6ED21-63DD-45B9-97E6-76D166130618}"/>
    <cellStyle name="Total 5 2 2 3 2" xfId="24090" xr:uid="{68380215-6EDB-483C-8866-447E099C1610}"/>
    <cellStyle name="Total 5 2 3" xfId="2731" xr:uid="{5B776D4C-1641-4FDC-B0DD-F87FF65261AD}"/>
    <cellStyle name="Total 5 2 3 2" xfId="5368" xr:uid="{7B2CDB8A-8EF8-4992-8127-1F0BFDDE9280}"/>
    <cellStyle name="Total 5 2 3 2 2" xfId="11717" xr:uid="{E9680D53-DDB5-4A23-A91B-B3BD980CF866}"/>
    <cellStyle name="Total 5 2 3 2 2 2" xfId="26825" xr:uid="{A6288A1E-E1A0-4937-A24A-0FB213CAF27E}"/>
    <cellStyle name="Total 5 2 3 2 3" xfId="15351" xr:uid="{E4731E8D-C18F-4F71-946B-87C45F382A80}"/>
    <cellStyle name="Total 5 2 3 2 3 2" xfId="30459" xr:uid="{3E04E9CE-5AAC-4834-A4B5-48CC112B3866}"/>
    <cellStyle name="Total 5 2 3 2 4" xfId="20476" xr:uid="{CDC019C6-5D2B-4876-A7E4-5C07D8FD3AD5}"/>
    <cellStyle name="Total 5 2 3 3" xfId="16447" xr:uid="{AA76B729-CB7E-4498-8F09-BA81A7CA513F}"/>
    <cellStyle name="Total 5 2 3 3 2" xfId="31555" xr:uid="{F7619FF3-A9FC-45E6-9E36-35355670C06E}"/>
    <cellStyle name="Total 5 2 3 4" xfId="17839" xr:uid="{8BC9912D-EF11-4721-8871-39D7CFDE96EA}"/>
    <cellStyle name="Total 5 2 4" xfId="3034" xr:uid="{E6C3A502-6AC6-4DF0-A359-5D0213805534}"/>
    <cellStyle name="Total 5 2 4 2" xfId="5671" xr:uid="{64ACD8C6-25AF-449D-80DC-CF59A72F499F}"/>
    <cellStyle name="Total 5 2 4 2 2" xfId="11982" xr:uid="{0CFDB8E2-0CF9-4D92-823B-58F430FA1A5E}"/>
    <cellStyle name="Total 5 2 4 2 2 2" xfId="27090" xr:uid="{A478B8FE-30A6-4FBE-B78C-7C39DDDB5618}"/>
    <cellStyle name="Total 5 2 4 2 3" xfId="14462" xr:uid="{0B0CE5E0-CA0E-4477-A795-C03125C2D803}"/>
    <cellStyle name="Total 5 2 4 2 3 2" xfId="29570" xr:uid="{C8B1531F-82D9-47E2-89EA-90C3FFDBD725}"/>
    <cellStyle name="Total 5 2 4 2 4" xfId="20779" xr:uid="{88BA1317-75D2-4914-B797-94D4837E58FA}"/>
    <cellStyle name="Total 5 2 4 3" xfId="9416" xr:uid="{DF03891A-000C-4908-BBBC-04ECA760D96A}"/>
    <cellStyle name="Total 5 2 4 3 2" xfId="24524" xr:uid="{6AAD7454-A2FB-4587-90E2-CA8D3F180E1E}"/>
    <cellStyle name="Total 5 2 4 4" xfId="8727" xr:uid="{39CD45D3-8C07-40A4-9736-233137F54EA5}"/>
    <cellStyle name="Total 5 2 4 4 2" xfId="23835" xr:uid="{E669FF26-324A-43C9-A0FE-4ECC7A1A5A11}"/>
    <cellStyle name="Total 5 2 4 5" xfId="18142" xr:uid="{A9A3B7FF-76C2-4184-B6A0-9983B389D9F1}"/>
    <cellStyle name="Total 5 2 5" xfId="3360" xr:uid="{FDFD8104-044A-461C-A01D-C175B1351125}"/>
    <cellStyle name="Total 5 2 5 2" xfId="5997" xr:uid="{087AF407-E435-407C-8628-5F28E0D60A83}"/>
    <cellStyle name="Total 5 2 5 2 2" xfId="12308" xr:uid="{BAFA78F9-A129-4D0F-B474-2655B50BD945}"/>
    <cellStyle name="Total 5 2 5 2 2 2" xfId="27416" xr:uid="{28D8CBBB-A111-47C2-A314-E8E16D418D50}"/>
    <cellStyle name="Total 5 2 5 2 3" xfId="14668" xr:uid="{FC183DC7-18CC-47E7-9116-BE75547FB258}"/>
    <cellStyle name="Total 5 2 5 2 3 2" xfId="29776" xr:uid="{EF9FD576-0D24-41FA-BD7A-5FEFDBC9400E}"/>
    <cellStyle name="Total 5 2 5 2 4" xfId="21105" xr:uid="{931EB666-2969-4766-80A2-440E83CE7FB9}"/>
    <cellStyle name="Total 5 2 5 3" xfId="9742" xr:uid="{5C9F9F80-0FE4-436B-BD11-68C0A81E7F92}"/>
    <cellStyle name="Total 5 2 5 3 2" xfId="24850" xr:uid="{9FBB4BC3-D8C5-4808-8F49-E4FFA0E95C60}"/>
    <cellStyle name="Total 5 2 5 4" xfId="7912" xr:uid="{638311E5-B2DE-48B8-8530-5646AC9A1D08}"/>
    <cellStyle name="Total 5 2 5 4 2" xfId="23020" xr:uid="{F29EC3A9-A3D8-47CD-82A8-E613D45DEC68}"/>
    <cellStyle name="Total 5 2 5 5" xfId="18468" xr:uid="{ED4450AA-C94F-4B32-B444-1A5D73986718}"/>
    <cellStyle name="Total 5 2 6" xfId="3666" xr:uid="{E7CBECD6-FC62-4F5C-9E8A-A11E9119E292}"/>
    <cellStyle name="Total 5 2 6 2" xfId="6303" xr:uid="{80FFE75E-E682-4C43-B79F-35D75AC05824}"/>
    <cellStyle name="Total 5 2 6 2 2" xfId="12614" xr:uid="{1E1D5D16-F968-45D2-B743-F02B03F14D71}"/>
    <cellStyle name="Total 5 2 6 2 2 2" xfId="27722" xr:uid="{39EF2254-9317-4E58-B0F1-785F2AEFB1D6}"/>
    <cellStyle name="Total 5 2 6 2 3" xfId="14107" xr:uid="{AA5805B0-4127-4E29-AFF5-9096C84E5CA9}"/>
    <cellStyle name="Total 5 2 6 2 3 2" xfId="29215" xr:uid="{281750D0-6482-4D4D-8D36-351B4A7C9292}"/>
    <cellStyle name="Total 5 2 6 2 4" xfId="21411" xr:uid="{94F03D76-B8A9-4C58-99D2-0506035CCFD2}"/>
    <cellStyle name="Total 5 2 6 3" xfId="10048" xr:uid="{BDEC570E-5007-4E36-875C-4F272A390C2E}"/>
    <cellStyle name="Total 5 2 6 3 2" xfId="25156" xr:uid="{0F39F3A4-427B-414E-968E-4DF95AE1A320}"/>
    <cellStyle name="Total 5 2 6 4" xfId="11245" xr:uid="{696F659A-5028-4B3B-823A-CECA7FEA561D}"/>
    <cellStyle name="Total 5 2 6 4 2" xfId="26353" xr:uid="{8202EC87-4587-48AF-98BB-FFCF3A1CD3E4}"/>
    <cellStyle name="Total 5 2 6 5" xfId="18774" xr:uid="{9EE4E152-B452-45FB-8628-C10F810A9FA4}"/>
    <cellStyle name="Total 5 2 7" xfId="4027" xr:uid="{D9D9CCA7-7150-45FC-BC66-3E9102AD4F9A}"/>
    <cellStyle name="Total 5 2 7 2" xfId="6664" xr:uid="{4678EB07-8AC8-4517-87C2-DDFAD4F60BA3}"/>
    <cellStyle name="Total 5 2 7 2 2" xfId="12975" xr:uid="{58FE52B2-F85D-40BF-87C6-A3A678338CA7}"/>
    <cellStyle name="Total 5 2 7 2 2 2" xfId="28083" xr:uid="{B6A88D2C-95D6-4689-B009-6FB9F04C753B}"/>
    <cellStyle name="Total 5 2 7 2 3" xfId="16665" xr:uid="{A333E719-235F-4D9F-8781-FE058BD7BB81}"/>
    <cellStyle name="Total 5 2 7 2 3 2" xfId="31773" xr:uid="{80279131-039E-4221-B5CC-73D48889D133}"/>
    <cellStyle name="Total 5 2 7 2 4" xfId="21772" xr:uid="{3CCB969B-82E9-45D4-96C1-5A7AAEEC16B0}"/>
    <cellStyle name="Total 5 2 7 3" xfId="10409" xr:uid="{6D3B217C-12BC-496C-AE1D-AD43DE9A651D}"/>
    <cellStyle name="Total 5 2 7 3 2" xfId="25517" xr:uid="{8213B996-B23F-4BE0-8704-F00D98D09AF2}"/>
    <cellStyle name="Total 5 2 7 4" xfId="14672" xr:uid="{827D2354-B09C-4361-9CF4-78874219907D}"/>
    <cellStyle name="Total 5 2 7 4 2" xfId="29780" xr:uid="{F9BF62A2-A70E-40AE-B64A-F89C50D1174B}"/>
    <cellStyle name="Total 5 2 7 5" xfId="19135" xr:uid="{6846580B-B42E-405A-B94B-36D33B24B959}"/>
    <cellStyle name="Total 5 2 8" xfId="4340" xr:uid="{9F5AD0C3-A706-4FAE-934C-4406E5FE13E5}"/>
    <cellStyle name="Total 5 2 8 2" xfId="6977" xr:uid="{2165ECDB-2D3A-403E-A006-ACA40F7882C9}"/>
    <cellStyle name="Total 5 2 8 2 2" xfId="13288" xr:uid="{5E3D4791-B4B9-4DBE-8BA4-E8EA28405ADA}"/>
    <cellStyle name="Total 5 2 8 2 2 2" xfId="28396" xr:uid="{6BD4E8A8-1677-49B1-887E-5F9DD91D1F97}"/>
    <cellStyle name="Total 5 2 8 2 3" xfId="16952" xr:uid="{7FDC409F-25B2-4501-872F-C36E235D9D1E}"/>
    <cellStyle name="Total 5 2 8 2 3 2" xfId="32060" xr:uid="{D47DA6CD-1167-4549-B0F6-AFD46EE87366}"/>
    <cellStyle name="Total 5 2 8 2 4" xfId="22085" xr:uid="{AD7148EE-2CCD-4ADC-B3D3-72FA0A0EC61D}"/>
    <cellStyle name="Total 5 2 8 3" xfId="10722" xr:uid="{F18B0DDA-51CB-4B8D-A7C6-68ABF31ABD7C}"/>
    <cellStyle name="Total 5 2 8 3 2" xfId="25830" xr:uid="{B39A2CF0-85BE-42A3-ADD6-D6CB71FA517C}"/>
    <cellStyle name="Total 5 2 8 4" xfId="14771" xr:uid="{D500194C-12DA-4F84-9B6F-48C31B3C9235}"/>
    <cellStyle name="Total 5 2 8 4 2" xfId="29879" xr:uid="{2BA112EB-1343-4DF8-9C21-38F85BAB500E}"/>
    <cellStyle name="Total 5 2 8 5" xfId="19448" xr:uid="{D41A52E3-1857-49FF-A788-6445159885F4}"/>
    <cellStyle name="Total 5 2 9" xfId="4592" xr:uid="{DBB5D431-EB78-4746-9CA4-1E58A8409FD3}"/>
    <cellStyle name="Total 5 2 9 2" xfId="10974" xr:uid="{C3309EDE-458F-4955-9A92-89B2200B5CA5}"/>
    <cellStyle name="Total 5 2 9 2 2" xfId="26082" xr:uid="{25C919C0-6C16-41E6-ADC2-EFA5BD18B338}"/>
    <cellStyle name="Total 5 2 9 3" xfId="8255" xr:uid="{F41968B5-C309-4DDD-86FD-F24BF8DFD99C}"/>
    <cellStyle name="Total 5 2 9 3 2" xfId="23363" xr:uid="{3F9B0283-7CD8-4AC2-8E46-15338D87908E}"/>
    <cellStyle name="Total 5 2 9 4" xfId="19700" xr:uid="{5405EB3B-2369-4365-B78B-525EBD0B9AEF}"/>
    <cellStyle name="Total 5 3" xfId="1984" xr:uid="{C438A7A9-F4C5-4607-BC41-2FDA9BEBD580}"/>
    <cellStyle name="Total 5 3 10" xfId="8482" xr:uid="{37181901-B76D-414A-9BED-963A131A6122}"/>
    <cellStyle name="Total 5 3 10 2" xfId="23590" xr:uid="{A6FA74EB-C76E-4188-B831-ED1CE6E82E1B}"/>
    <cellStyle name="Total 5 3 11" xfId="14271" xr:uid="{34AF1EF9-1D69-4BF2-923B-AEDF0F00E267}"/>
    <cellStyle name="Total 5 3 11 2" xfId="29379" xr:uid="{A9076DE5-957A-49C5-9FF8-076E6B4735A8}"/>
    <cellStyle name="Total 5 3 12" xfId="15905" xr:uid="{714D5F41-B87C-4FBA-B5B2-D54E2C694EC0}"/>
    <cellStyle name="Total 5 3 12 2" xfId="31013" xr:uid="{4819C58B-F122-4D97-9993-9731F7A354BF}"/>
    <cellStyle name="Total 5 3 13" xfId="17209" xr:uid="{440C9EAF-BC9D-4936-A4AB-61B9C2FEAA8E}"/>
    <cellStyle name="Total 5 3 2" xfId="2544" xr:uid="{3808852A-525B-4C1B-88FD-8B99E2735E3C}"/>
    <cellStyle name="Total 5 3 2 2" xfId="5181" xr:uid="{220CE0E6-53E6-494D-A49E-A33D169CF017}"/>
    <cellStyle name="Total 5 3 2 2 2" xfId="11545" xr:uid="{A3FD3E59-458D-4CDE-B77A-76150C658EC6}"/>
    <cellStyle name="Total 5 3 2 2 2 2" xfId="26653" xr:uid="{79605CAB-929D-4805-9B85-6035B9F9C601}"/>
    <cellStyle name="Total 5 3 2 2 3" xfId="13602" xr:uid="{C60E50BD-3872-4B88-B50C-1E3A3A392BBA}"/>
    <cellStyle name="Total 5 3 2 2 3 2" xfId="28710" xr:uid="{7B5A6309-E21E-419F-AB45-A33B535BEDB7}"/>
    <cellStyle name="Total 5 3 2 2 4" xfId="20289" xr:uid="{ACBEE716-2517-45E3-8C64-85C5A5EB75D7}"/>
    <cellStyle name="Total 5 3 2 3" xfId="9011" xr:uid="{D98B0E54-11EF-45DF-BFA2-D236D3048F90}"/>
    <cellStyle name="Total 5 3 2 3 2" xfId="24119" xr:uid="{DAC79C58-833E-4391-82C8-FBE06162D2A1}"/>
    <cellStyle name="Total 5 3 3" xfId="2746" xr:uid="{AAF846BF-6110-4D6B-B824-1277007A4172}"/>
    <cellStyle name="Total 5 3 3 2" xfId="5383" xr:uid="{656E0C06-3E17-4735-8C04-C3A946AB3038}"/>
    <cellStyle name="Total 5 3 3 2 2" xfId="11732" xr:uid="{A7F9554B-AE3A-48E3-BA5D-D04D799467D0}"/>
    <cellStyle name="Total 5 3 3 2 2 2" xfId="26840" xr:uid="{5635B338-9460-417A-BFFC-5A0F2768D5C1}"/>
    <cellStyle name="Total 5 3 3 2 3" xfId="7190" xr:uid="{C4BBB51B-C51F-4EC9-94E4-80D2C8FE6F89}"/>
    <cellStyle name="Total 5 3 3 2 3 2" xfId="22298" xr:uid="{6E415880-BB74-4982-9D98-78229F4EF92B}"/>
    <cellStyle name="Total 5 3 3 2 4" xfId="20491" xr:uid="{D144C978-072D-4964-AEA4-36674329B1AA}"/>
    <cellStyle name="Total 5 3 3 3" xfId="11769" xr:uid="{EFA51E94-C329-4974-9A07-007C9E1998A3}"/>
    <cellStyle name="Total 5 3 3 3 2" xfId="26877" xr:uid="{72B3DCF6-8DF9-4C78-923D-7875B4B547BC}"/>
    <cellStyle name="Total 5 3 3 4" xfId="17854" xr:uid="{BE8A0773-93EC-4B14-B581-851896927347}"/>
    <cellStyle name="Total 5 3 4" xfId="3049" xr:uid="{49771E11-B649-421F-AD2C-F2AF8EDEE472}"/>
    <cellStyle name="Total 5 3 4 2" xfId="5686" xr:uid="{24792D11-6161-492A-B8A6-0EAE1F2DC21B}"/>
    <cellStyle name="Total 5 3 4 2 2" xfId="11997" xr:uid="{2E39FD14-63B8-4BCE-8D60-B5A5479FAB76}"/>
    <cellStyle name="Total 5 3 4 2 2 2" xfId="27105" xr:uid="{3EBF1C82-6567-4850-8F8F-592A3E2F5DB3}"/>
    <cellStyle name="Total 5 3 4 2 3" xfId="13723" xr:uid="{142986DD-E7E5-4AAE-83C1-77BC5CE5B819}"/>
    <cellStyle name="Total 5 3 4 2 3 2" xfId="28831" xr:uid="{16E10000-832C-47FF-B605-A1A243FE7F44}"/>
    <cellStyle name="Total 5 3 4 2 4" xfId="20794" xr:uid="{5A75713B-16BC-4B13-95E7-B410AA825BF7}"/>
    <cellStyle name="Total 5 3 4 3" xfId="9431" xr:uid="{68092359-C80F-4E50-AAEB-680FED8CC89B}"/>
    <cellStyle name="Total 5 3 4 3 2" xfId="24539" xr:uid="{A67DA834-620B-4814-983C-DD2FF87E4566}"/>
    <cellStyle name="Total 5 3 4 4" xfId="13731" xr:uid="{1CB32A49-502B-4259-8BB1-3488470050B4}"/>
    <cellStyle name="Total 5 3 4 4 2" xfId="28839" xr:uid="{86A609A0-DAF6-4394-B0E4-9B68F4C7588B}"/>
    <cellStyle name="Total 5 3 4 5" xfId="18157" xr:uid="{A060CD6C-DACF-4C84-AC47-F1B5B92F5832}"/>
    <cellStyle name="Total 5 3 5" xfId="3375" xr:uid="{68CCB2C0-C0DA-4101-AF62-41DCF6F381AF}"/>
    <cellStyle name="Total 5 3 5 2" xfId="6012" xr:uid="{18601164-CFB8-4803-96D9-58BDAB0EA0B0}"/>
    <cellStyle name="Total 5 3 5 2 2" xfId="12323" xr:uid="{2155B879-0D62-4B5D-8BA9-BB70734BF630}"/>
    <cellStyle name="Total 5 3 5 2 2 2" xfId="27431" xr:uid="{4CC8A74C-188E-44AA-BC98-7E9C88B59022}"/>
    <cellStyle name="Total 5 3 5 2 3" xfId="15468" xr:uid="{A46A2421-05B2-43A8-B219-EE64C05CC377}"/>
    <cellStyle name="Total 5 3 5 2 3 2" xfId="30576" xr:uid="{C876BC34-B453-4EC1-8B71-34D2E8ABA96B}"/>
    <cellStyle name="Total 5 3 5 2 4" xfId="21120" xr:uid="{BF5794C7-F0ED-412F-805E-73EA8301CB9C}"/>
    <cellStyle name="Total 5 3 5 3" xfId="9757" xr:uid="{9B086E13-4829-43B1-8BE1-619464B0208C}"/>
    <cellStyle name="Total 5 3 5 3 2" xfId="24865" xr:uid="{D8D8ADC9-B8CA-4204-BFD9-60C719C54DE3}"/>
    <cellStyle name="Total 5 3 5 4" xfId="8734" xr:uid="{7B4E5710-36DB-470E-9EA0-3257CE1C6D4C}"/>
    <cellStyle name="Total 5 3 5 4 2" xfId="23842" xr:uid="{3290C25A-64F4-4330-86EC-9EF7B2F3E662}"/>
    <cellStyle name="Total 5 3 5 5" xfId="18483" xr:uid="{7C6030CF-EA75-4983-B519-16D9F6749919}"/>
    <cellStyle name="Total 5 3 6" xfId="3681" xr:uid="{BA28A45F-3DC1-4729-97B2-8725AF4A7CA5}"/>
    <cellStyle name="Total 5 3 6 2" xfId="6318" xr:uid="{767D5662-2137-4CAF-8502-910FB6E10FF3}"/>
    <cellStyle name="Total 5 3 6 2 2" xfId="12629" xr:uid="{701ED0BB-4071-4157-9B26-616FE58DFF12}"/>
    <cellStyle name="Total 5 3 6 2 2 2" xfId="27737" xr:uid="{60773EE0-BBDE-4C60-B007-64AD85217CE3}"/>
    <cellStyle name="Total 5 3 6 2 3" xfId="15160" xr:uid="{B1F2C4CA-F7DC-4350-85F1-30112ED59CF0}"/>
    <cellStyle name="Total 5 3 6 2 3 2" xfId="30268" xr:uid="{D37B310A-CA69-44B5-B304-E29A1D656803}"/>
    <cellStyle name="Total 5 3 6 2 4" xfId="21426" xr:uid="{FABBA119-7F6E-4340-9F1D-2DFBDB9D5F6F}"/>
    <cellStyle name="Total 5 3 6 3" xfId="10063" xr:uid="{8EE4A08C-9BE2-47C7-976E-BC1E3A8B04CB}"/>
    <cellStyle name="Total 5 3 6 3 2" xfId="25171" xr:uid="{4E8DC83D-31D2-4CA7-B268-E57EB5238C3C}"/>
    <cellStyle name="Total 5 3 6 4" xfId="14609" xr:uid="{F8BA7FC4-247C-4248-A7FE-355CEE534ECD}"/>
    <cellStyle name="Total 5 3 6 4 2" xfId="29717" xr:uid="{0DDDFA81-4EC5-441E-A8F5-AD414E14D5B3}"/>
    <cellStyle name="Total 5 3 6 5" xfId="18789" xr:uid="{BFEBD20D-0BF7-454D-AA42-995CF19B0622}"/>
    <cellStyle name="Total 5 3 7" xfId="4056" xr:uid="{26E66297-4CEF-49F3-9B60-E291197311A9}"/>
    <cellStyle name="Total 5 3 7 2" xfId="6693" xr:uid="{ACC218A8-9123-4C34-A6CD-7579ED5CAA3F}"/>
    <cellStyle name="Total 5 3 7 2 2" xfId="13004" xr:uid="{1173629A-42E7-4AD3-A0EF-75EB68C33F24}"/>
    <cellStyle name="Total 5 3 7 2 2 2" xfId="28112" xr:uid="{C240C410-8073-462B-81CB-C41A5348D6C3}"/>
    <cellStyle name="Total 5 3 7 2 3" xfId="16680" xr:uid="{60AB25AA-62C9-4971-A343-F5ABE5DAE9AB}"/>
    <cellStyle name="Total 5 3 7 2 3 2" xfId="31788" xr:uid="{C456B6E0-C010-4752-8824-8C438D8E7AB1}"/>
    <cellStyle name="Total 5 3 7 2 4" xfId="21801" xr:uid="{C0906732-D02E-4CF9-9A45-0606F8E8ABCA}"/>
    <cellStyle name="Total 5 3 7 3" xfId="10438" xr:uid="{83472CEF-5C3E-46FC-821E-4C8715459091}"/>
    <cellStyle name="Total 5 3 7 3 2" xfId="25546" xr:uid="{B61EDBC3-B0EA-4B28-87A9-43D7DE14EC56}"/>
    <cellStyle name="Total 5 3 7 4" xfId="15276" xr:uid="{9CA4375B-38E3-422E-8C35-930D04F72F77}"/>
    <cellStyle name="Total 5 3 7 4 2" xfId="30384" xr:uid="{EA4782ED-DE2A-4CDA-BACE-74E67A3C28B8}"/>
    <cellStyle name="Total 5 3 7 5" xfId="19164" xr:uid="{F143E6D0-2B43-4E75-95BF-3C209852B2CD}"/>
    <cellStyle name="Total 5 3 8" xfId="4355" xr:uid="{5DFD4964-47D9-4D80-A473-B83AAACF580E}"/>
    <cellStyle name="Total 5 3 8 2" xfId="6992" xr:uid="{59EF6BD6-F35E-4EC4-A61B-A9CC8A0ADEAB}"/>
    <cellStyle name="Total 5 3 8 2 2" xfId="13303" xr:uid="{C77471FF-C780-499D-95EA-32AC8D29675B}"/>
    <cellStyle name="Total 5 3 8 2 2 2" xfId="28411" xr:uid="{4E28E572-9682-4424-824A-1672559B0C7D}"/>
    <cellStyle name="Total 5 3 8 2 3" xfId="16967" xr:uid="{60983CBA-25E4-4424-81A2-E2FECBFB9BD4}"/>
    <cellStyle name="Total 5 3 8 2 3 2" xfId="32075" xr:uid="{9353CD0F-516D-422E-BE8C-165FA4C8C9A2}"/>
    <cellStyle name="Total 5 3 8 2 4" xfId="22100" xr:uid="{BC3BB1DB-93E9-4FDB-9D74-6B44E9E57565}"/>
    <cellStyle name="Total 5 3 8 3" xfId="10737" xr:uid="{7449EA91-CF8C-441D-B8A9-1B2C6E2802E9}"/>
    <cellStyle name="Total 5 3 8 3 2" xfId="25845" xr:uid="{3EC1E63C-05C5-4EAE-9F5C-8F0A186997C5}"/>
    <cellStyle name="Total 5 3 8 4" xfId="9238" xr:uid="{D50B898A-901A-49A8-84D3-860CFBF43E50}"/>
    <cellStyle name="Total 5 3 8 4 2" xfId="24346" xr:uid="{CE7661C1-8FBB-4BAB-BA24-C80DD34C235A}"/>
    <cellStyle name="Total 5 3 8 5" xfId="19463" xr:uid="{46017454-5B1E-463F-B43D-645B15F0CAA1}"/>
    <cellStyle name="Total 5 3 9" xfId="4621" xr:uid="{4385D222-AE69-4DFE-BA2B-0430DE8A10DE}"/>
    <cellStyle name="Total 5 3 9 2" xfId="11003" xr:uid="{EE21F467-5793-4FAC-8D47-EDAF519F17C5}"/>
    <cellStyle name="Total 5 3 9 2 2" xfId="26111" xr:uid="{8203EDEA-1300-4F40-A1B6-AAAC06DBB972}"/>
    <cellStyle name="Total 5 3 9 3" xfId="8174" xr:uid="{09BA4995-267D-4796-9B8D-92EF3E4C0A81}"/>
    <cellStyle name="Total 5 3 9 3 2" xfId="23282" xr:uid="{258EEBE2-B526-4902-99B7-7A8C57D3E97E}"/>
    <cellStyle name="Total 5 3 9 4" xfId="19729" xr:uid="{B7D1A714-8D4A-429E-B41E-04C0CB392E2E}"/>
    <cellStyle name="Total 5 4" xfId="2146" xr:uid="{7A9B0E15-8BB8-446C-8AD1-3FC06F2DA66E}"/>
    <cellStyle name="Total 5 4 10" xfId="14988" xr:uid="{E912CF98-9BC3-45E0-A1E5-DFE3D8F2EB62}"/>
    <cellStyle name="Total 5 4 10 2" xfId="30096" xr:uid="{8413AB92-6064-468B-8730-DBE23F9156C9}"/>
    <cellStyle name="Total 5 4 11" xfId="14967" xr:uid="{7115287C-E271-4B62-839C-DAAB9D1DDF51}"/>
    <cellStyle name="Total 5 4 11 2" xfId="30075" xr:uid="{C4081F36-D07F-4A82-B297-CE6C50497C15}"/>
    <cellStyle name="Total 5 4 12" xfId="17371" xr:uid="{41CD9FF6-752B-4BE8-9EAF-4B8B343A0966}"/>
    <cellStyle name="Total 5 4 2" xfId="2636" xr:uid="{169BE989-EBE3-40A1-A83A-8AEB4EA48816}"/>
    <cellStyle name="Total 5 4 2 2" xfId="5273" xr:uid="{9A438D03-A1C9-4ED6-BDC0-579E1EB2B115}"/>
    <cellStyle name="Total 5 4 2 2 2" xfId="11637" xr:uid="{341B1E36-BDDF-4C9D-AA7B-B965B79BD427}"/>
    <cellStyle name="Total 5 4 2 2 2 2" xfId="26745" xr:uid="{DA8BC0F0-3CCF-491B-83C3-48A6817F2231}"/>
    <cellStyle name="Total 5 4 2 2 3" xfId="15418" xr:uid="{A00029F1-4F97-4A6B-BDDE-8D8A3E2E6501}"/>
    <cellStyle name="Total 5 4 2 2 3 2" xfId="30526" xr:uid="{C3157C73-CEEA-4201-9383-B4D0B717987C}"/>
    <cellStyle name="Total 5 4 2 2 4" xfId="20381" xr:uid="{91191C74-5108-447D-ABEB-098492C136AB}"/>
    <cellStyle name="Total 5 4 2 3" xfId="9103" xr:uid="{B838834A-B801-4433-A309-1D8E3BFF956F}"/>
    <cellStyle name="Total 5 4 2 3 2" xfId="24211" xr:uid="{CB1B9185-02B1-461D-BC23-41E25E04918F}"/>
    <cellStyle name="Total 5 4 2 4" xfId="8240" xr:uid="{8567324C-1D60-4E47-B9DB-D48F629C2AA3}"/>
    <cellStyle name="Total 5 4 2 4 2" xfId="23348" xr:uid="{BC1B0A61-0914-4348-8628-6F688FECF671}"/>
    <cellStyle name="Total 5 4 2 5" xfId="15889" xr:uid="{3A264DDE-A973-42B3-9C6F-3AF131D6EB5D}"/>
    <cellStyle name="Total 5 4 2 5 2" xfId="30997" xr:uid="{3E9FE1A0-DE6B-434D-83B6-E7CFC13CE38B}"/>
    <cellStyle name="Total 5 4 2 6" xfId="17744" xr:uid="{2A205B0E-75C7-44E5-AB9D-4B8053DA2DCA}"/>
    <cellStyle name="Total 5 4 3" xfId="2901" xr:uid="{6B9E9FDE-65AB-4C95-99D5-5C0781A6237E}"/>
    <cellStyle name="Total 5 4 3 2" xfId="5538" xr:uid="{6C59841F-969D-4245-82CD-EDE9A5D4A726}"/>
    <cellStyle name="Total 5 4 3 2 2" xfId="11849" xr:uid="{4AE539A3-A1BD-4805-97E5-040E942FBD77}"/>
    <cellStyle name="Total 5 4 3 2 2 2" xfId="26957" xr:uid="{17ACE2A1-2718-4153-80B1-22A293E8328E}"/>
    <cellStyle name="Total 5 4 3 2 3" xfId="8256" xr:uid="{146FCFD8-AF6B-46D1-9993-940A3C863725}"/>
    <cellStyle name="Total 5 4 3 2 3 2" xfId="23364" xr:uid="{11C36DC9-3F22-47A7-AA05-CEBAADF148C2}"/>
    <cellStyle name="Total 5 4 3 2 4" xfId="20646" xr:uid="{78417D60-A8E9-4258-941B-7D4EBA04CA8E}"/>
    <cellStyle name="Total 5 4 3 3" xfId="11254" xr:uid="{88B349E6-AD3D-4405-8A8C-1011C9582D9F}"/>
    <cellStyle name="Total 5 4 3 3 2" xfId="26362" xr:uid="{8D5618F6-BA6E-4FCC-9E03-CED8FD9E74F2}"/>
    <cellStyle name="Total 5 4 3 4" xfId="18009" xr:uid="{4C48F05A-D808-4C1A-98E3-AF1BE9F629E2}"/>
    <cellStyle name="Total 5 4 4" xfId="3204" xr:uid="{8CCCD6CB-31F4-4649-AB56-BF922E915517}"/>
    <cellStyle name="Total 5 4 4 2" xfId="5841" xr:uid="{3E6EEE62-30A7-4D06-909B-3544C5F8B1AB}"/>
    <cellStyle name="Total 5 4 4 2 2" xfId="12152" xr:uid="{8CE06EE8-A559-4E7A-A6C2-51DD5396B4B9}"/>
    <cellStyle name="Total 5 4 4 2 2 2" xfId="27260" xr:uid="{3AC144A4-CCD5-4E91-93A0-E6E721EE4C40}"/>
    <cellStyle name="Total 5 4 4 2 3" xfId="7638" xr:uid="{E8BAF84B-81CE-4D00-93AF-1DC569FA3519}"/>
    <cellStyle name="Total 5 4 4 2 3 2" xfId="22746" xr:uid="{0D45D68A-7611-4E09-B563-ACB010332061}"/>
    <cellStyle name="Total 5 4 4 2 4" xfId="20949" xr:uid="{A7825B93-FAC9-40A5-805E-9165A34A5D65}"/>
    <cellStyle name="Total 5 4 4 3" xfId="9586" xr:uid="{B887B460-48B6-42BD-951C-6081EA57D09E}"/>
    <cellStyle name="Total 5 4 4 3 2" xfId="24694" xr:uid="{19C3300A-0E9F-468E-A73F-864F8D472ADC}"/>
    <cellStyle name="Total 5 4 4 4" xfId="15064" xr:uid="{9973682D-275F-42B0-935D-4148ED7D4F49}"/>
    <cellStyle name="Total 5 4 4 4 2" xfId="30172" xr:uid="{7A78AF2F-15E3-4614-A326-CA33669AAE44}"/>
    <cellStyle name="Total 5 4 4 5" xfId="18312" xr:uid="{5E1BD5E4-AF31-4405-ACCF-F721EC19ADBA}"/>
    <cellStyle name="Total 5 4 5" xfId="3530" xr:uid="{4E51B4B2-F41B-4FEB-AC98-00D4E0286388}"/>
    <cellStyle name="Total 5 4 5 2" xfId="6167" xr:uid="{D1A6FE78-CF23-410F-BE79-7160EBF853A4}"/>
    <cellStyle name="Total 5 4 5 2 2" xfId="12478" xr:uid="{0FA021B1-4C78-4B41-A410-0063F9921855}"/>
    <cellStyle name="Total 5 4 5 2 2 2" xfId="27586" xr:uid="{5DEA7BEB-50F3-489F-8C33-1E3AC367D484}"/>
    <cellStyle name="Total 5 4 5 2 3" xfId="7743" xr:uid="{1133002B-BD22-4E4E-B619-8DF883E4623C}"/>
    <cellStyle name="Total 5 4 5 2 3 2" xfId="22851" xr:uid="{E14F2D59-0CB0-4379-8E29-5F8A85A83C22}"/>
    <cellStyle name="Total 5 4 5 2 4" xfId="21275" xr:uid="{24B519F5-502B-40DF-BE49-0BDC301083DD}"/>
    <cellStyle name="Total 5 4 5 3" xfId="9912" xr:uid="{1B05174E-817F-4C7F-B11A-E0E980C1D8CC}"/>
    <cellStyle name="Total 5 4 5 3 2" xfId="25020" xr:uid="{80DDF1B5-7627-40C9-B4EA-D2D917370E57}"/>
    <cellStyle name="Total 5 4 5 4" xfId="14773" xr:uid="{78B0F2DA-2C0F-4940-8D08-DEB25C64F525}"/>
    <cellStyle name="Total 5 4 5 4 2" xfId="29881" xr:uid="{F28AF598-4A18-46D4-B2E6-5CA2339A1DD5}"/>
    <cellStyle name="Total 5 4 5 5" xfId="18638" xr:uid="{0227EDAD-DCE9-472B-A2A8-657F3FC33D52}"/>
    <cellStyle name="Total 5 4 6" xfId="3836" xr:uid="{F77A0A76-703B-434F-A440-B8D4D5D7A0B1}"/>
    <cellStyle name="Total 5 4 6 2" xfId="6473" xr:uid="{58BFA399-768B-4022-B8EE-9DFE6CF32280}"/>
    <cellStyle name="Total 5 4 6 2 2" xfId="12784" xr:uid="{F2909845-1C96-426D-BAD1-FC6D28F779A8}"/>
    <cellStyle name="Total 5 4 6 2 2 2" xfId="27892" xr:uid="{6BD70499-DD30-4623-A303-23E526CC01A4}"/>
    <cellStyle name="Total 5 4 6 2 3" xfId="16175" xr:uid="{9E16ED05-3267-4C50-B5DA-AE728A6E7F30}"/>
    <cellStyle name="Total 5 4 6 2 3 2" xfId="31283" xr:uid="{2FDE7152-C75C-4C4A-831A-4F6EBA722374}"/>
    <cellStyle name="Total 5 4 6 2 4" xfId="21581" xr:uid="{3CBB0A2E-CD54-4272-B3E1-494999AD71FF}"/>
    <cellStyle name="Total 5 4 6 3" xfId="10218" xr:uid="{A4151597-E1E1-4D73-BA3B-84578DFB2EA8}"/>
    <cellStyle name="Total 5 4 6 3 2" xfId="25326" xr:uid="{A4A002EE-63B0-43AF-ACBA-37FA1046033B}"/>
    <cellStyle name="Total 5 4 6 4" xfId="7935" xr:uid="{0A0597EA-7D35-485D-8152-C5BF457C31C0}"/>
    <cellStyle name="Total 5 4 6 4 2" xfId="23043" xr:uid="{C95136B1-5328-43FF-A368-68592F6AE3E4}"/>
    <cellStyle name="Total 5 4 6 5" xfId="18944" xr:uid="{68AA398F-0D38-4E85-B240-8A16DEC98CB8}"/>
    <cellStyle name="Total 5 4 7" xfId="4218" xr:uid="{816C0738-399B-4157-80F8-770E5C285D19}"/>
    <cellStyle name="Total 5 4 7 2" xfId="6855" xr:uid="{4B996532-3AEB-4D40-ABD8-F5F8C8FA08C3}"/>
    <cellStyle name="Total 5 4 7 2 2" xfId="13166" xr:uid="{E989DD98-7D79-4B54-9A6D-BA6BD29F9C13}"/>
    <cellStyle name="Total 5 4 7 2 2 2" xfId="28274" xr:uid="{310AA997-7F25-4A5F-9E02-CE857F4DFA57}"/>
    <cellStyle name="Total 5 4 7 2 3" xfId="16835" xr:uid="{48FAFC78-2145-4330-A589-21F7C58E29EC}"/>
    <cellStyle name="Total 5 4 7 2 3 2" xfId="31943" xr:uid="{91F85642-4583-4F47-8D27-FAADBF0A9015}"/>
    <cellStyle name="Total 5 4 7 2 4" xfId="21963" xr:uid="{839F16C0-71B4-462E-9940-27CFA905C852}"/>
    <cellStyle name="Total 5 4 7 3" xfId="10600" xr:uid="{EEC03DED-2DE8-4F22-A18B-6FE910D17172}"/>
    <cellStyle name="Total 5 4 7 3 2" xfId="25708" xr:uid="{324836FE-CE47-4FF5-A17D-C02040FA8000}"/>
    <cellStyle name="Total 5 4 7 4" xfId="14894" xr:uid="{566D1E9B-20AC-4403-AF8D-310E9B81DD57}"/>
    <cellStyle name="Total 5 4 7 4 2" xfId="30002" xr:uid="{A55EE1BD-1BC7-429A-9F91-B3D8B9FE6EE9}"/>
    <cellStyle name="Total 5 4 7 5" xfId="19326" xr:uid="{AFDC58B2-56B9-4522-B044-B824CD382223}"/>
    <cellStyle name="Total 5 4 8" xfId="4783" xr:uid="{BD521EA2-1341-4A81-8392-56FD99C03BC0}"/>
    <cellStyle name="Total 5 4 8 2" xfId="11165" xr:uid="{C7546EAE-B368-4E9F-9939-AFEE593F5DC2}"/>
    <cellStyle name="Total 5 4 8 2 2" xfId="26273" xr:uid="{C8F2EC8C-6E1B-4ED5-BA89-B483CBE443DA}"/>
    <cellStyle name="Total 5 4 8 3" xfId="13818" xr:uid="{3523B535-A668-48AA-9050-447EE2EBB4DE}"/>
    <cellStyle name="Total 5 4 8 3 2" xfId="28926" xr:uid="{7695072A-1B35-4783-8F0A-B74D0A426405}"/>
    <cellStyle name="Total 5 4 8 4" xfId="19891" xr:uid="{14708F77-991B-4AFC-9F0D-2405AA5798B9}"/>
    <cellStyle name="Total 5 4 9" xfId="8644" xr:uid="{60255274-B63B-43FF-A09D-67248DF889D4}"/>
    <cellStyle name="Total 5 4 9 2" xfId="23752" xr:uid="{B8BD1778-DF57-435D-8393-A73A8342A1CE}"/>
    <cellStyle name="Total 5 5" xfId="2161" xr:uid="{719370C0-A308-475B-8466-8C2CF72664B1}"/>
    <cellStyle name="Total 5 5 10" xfId="15991" xr:uid="{6E9584B4-E5C9-48D7-8F4B-EF0EFE69B11F}"/>
    <cellStyle name="Total 5 5 10 2" xfId="31099" xr:uid="{462DD13F-83E6-4900-9115-0FD684A70056}"/>
    <cellStyle name="Total 5 5 11" xfId="17386" xr:uid="{6631B6C7-01E3-4356-8D82-D3FC44EF7EC1}"/>
    <cellStyle name="Total 5 5 2" xfId="2916" xr:uid="{C7392066-07DD-4DFA-8330-BC3033E4DCE7}"/>
    <cellStyle name="Total 5 5 2 2" xfId="5553" xr:uid="{8CF0E202-28F4-4698-82AD-70D324AD3B64}"/>
    <cellStyle name="Total 5 5 2 2 2" xfId="11864" xr:uid="{EE40C680-9297-4700-9C10-B9A60C159846}"/>
    <cellStyle name="Total 5 5 2 2 2 2" xfId="26972" xr:uid="{10AABBE1-C2C8-4A91-9808-ADFB81375BCE}"/>
    <cellStyle name="Total 5 5 2 2 3" xfId="14344" xr:uid="{468AE920-9A17-4B30-92AE-38B2651055EC}"/>
    <cellStyle name="Total 5 5 2 2 3 2" xfId="29452" xr:uid="{8E9882F0-E61C-44F8-A856-A05209AA6642}"/>
    <cellStyle name="Total 5 5 2 2 4" xfId="20661" xr:uid="{52A80F94-6975-487F-A225-E4E3B1904C34}"/>
    <cellStyle name="Total 5 5 2 3" xfId="7728" xr:uid="{88037BBB-1997-4DD3-AA8B-8B9E89E865B9}"/>
    <cellStyle name="Total 5 5 2 3 2" xfId="22836" xr:uid="{E52941AE-90B4-4A82-9370-A9A7850ACCC9}"/>
    <cellStyle name="Total 5 5 2 4" xfId="18024" xr:uid="{97795AEA-9370-4E71-8649-7D996F0526A9}"/>
    <cellStyle name="Total 5 5 3" xfId="3219" xr:uid="{F20567CB-5280-4243-8107-03852F1309B3}"/>
    <cellStyle name="Total 5 5 3 2" xfId="5856" xr:uid="{A020CF3A-66A0-44E0-A6CB-E1AF0C1CBD72}"/>
    <cellStyle name="Total 5 5 3 2 2" xfId="12167" xr:uid="{DFDD4D32-DDC3-4622-8F57-AFBE5A1284A4}"/>
    <cellStyle name="Total 5 5 3 2 2 2" xfId="27275" xr:uid="{9B7B5412-E888-462E-AEE3-7D9370AE1F08}"/>
    <cellStyle name="Total 5 5 3 2 3" xfId="7945" xr:uid="{3BF4BBC0-A785-47C3-9C89-8A7D9F7A3316}"/>
    <cellStyle name="Total 5 5 3 2 3 2" xfId="23053" xr:uid="{100D9AC6-DCEF-440A-BB6D-C4613D02F70B}"/>
    <cellStyle name="Total 5 5 3 2 4" xfId="20964" xr:uid="{B3741B6D-F994-4C21-8F04-B7929DF748C8}"/>
    <cellStyle name="Total 5 5 3 3" xfId="9601" xr:uid="{06BAF106-64C6-4987-88E6-3C606F1AB299}"/>
    <cellStyle name="Total 5 5 3 3 2" xfId="24709" xr:uid="{EFAEB7FC-253A-4562-9E47-9A25083918ED}"/>
    <cellStyle name="Total 5 5 3 4" xfId="13753" xr:uid="{0153E1B2-F67D-4F6D-8D39-0372EC6EFF3B}"/>
    <cellStyle name="Total 5 5 3 4 2" xfId="28861" xr:uid="{BD48A38B-CC50-45C4-A3F2-3B330C0E7296}"/>
    <cellStyle name="Total 5 5 3 5" xfId="18327" xr:uid="{47C64ED7-38AC-4E49-8422-A4FB157171C8}"/>
    <cellStyle name="Total 5 5 4" xfId="3545" xr:uid="{3BD6C316-E8EF-4390-BA3F-C40C0BA5C95C}"/>
    <cellStyle name="Total 5 5 4 2" xfId="6182" xr:uid="{68FD46D4-BD94-45CC-BE40-B062C41E0AE1}"/>
    <cellStyle name="Total 5 5 4 2 2" xfId="12493" xr:uid="{254D46F3-FAF7-496E-861E-7BEBEF6892EC}"/>
    <cellStyle name="Total 5 5 4 2 2 2" xfId="27601" xr:uid="{15BCDFEA-F150-41AF-8266-B7C64A911FBD}"/>
    <cellStyle name="Total 5 5 4 2 3" xfId="13630" xr:uid="{30A61918-7113-4454-A903-DA5E90E3739D}"/>
    <cellStyle name="Total 5 5 4 2 3 2" xfId="28738" xr:uid="{044A105B-04E9-4496-9C50-A83FCE9395C4}"/>
    <cellStyle name="Total 5 5 4 2 4" xfId="21290" xr:uid="{E32C9DBA-B831-492C-9F67-DCF031C67567}"/>
    <cellStyle name="Total 5 5 4 3" xfId="9927" xr:uid="{83C8E28C-0891-4A52-A6AB-3543DBDFE8CF}"/>
    <cellStyle name="Total 5 5 4 3 2" xfId="25035" xr:uid="{3A326663-C2E0-4312-A1C1-4ABC7D573907}"/>
    <cellStyle name="Total 5 5 4 4" xfId="7763" xr:uid="{B139AFBE-3E10-4213-A187-97111ED5BA4F}"/>
    <cellStyle name="Total 5 5 4 4 2" xfId="22871" xr:uid="{0CCAAA7D-1D2A-4FD9-84C5-63E9CD29E7A2}"/>
    <cellStyle name="Total 5 5 4 5" xfId="18653" xr:uid="{987D13C9-69C8-4271-A5E8-DFBB07A0D734}"/>
    <cellStyle name="Total 5 5 5" xfId="3851" xr:uid="{91E276B0-B4B8-4279-91A6-03BEA192ABBE}"/>
    <cellStyle name="Total 5 5 5 2" xfId="6488" xr:uid="{84F22733-92FF-40FC-A4E5-C5F6251A4FE7}"/>
    <cellStyle name="Total 5 5 5 2 2" xfId="12799" xr:uid="{F9B7595C-9104-4D78-8722-105E7D000DFD}"/>
    <cellStyle name="Total 5 5 5 2 2 2" xfId="27907" xr:uid="{8434B604-A81B-4BA7-9F39-90B284949A35}"/>
    <cellStyle name="Total 5 5 5 2 3" xfId="8052" xr:uid="{C7822D24-A274-42E2-8E74-0ADF7FA8074A}"/>
    <cellStyle name="Total 5 5 5 2 3 2" xfId="23160" xr:uid="{25BBC944-5353-49C8-A0B9-A11A2C625695}"/>
    <cellStyle name="Total 5 5 5 2 4" xfId="21596" xr:uid="{0A5F2738-9199-4E73-92AE-1215894AA83F}"/>
    <cellStyle name="Total 5 5 5 3" xfId="10233" xr:uid="{00585463-2352-432A-904B-A7527EDF1D38}"/>
    <cellStyle name="Total 5 5 5 3 2" xfId="25341" xr:uid="{FDB0A3EF-181D-4D2F-B673-11F9728C2DD0}"/>
    <cellStyle name="Total 5 5 5 4" xfId="14060" xr:uid="{AB04061B-10C0-4908-ADDF-09307CDD0EBA}"/>
    <cellStyle name="Total 5 5 5 4 2" xfId="29168" xr:uid="{E7DB39AD-9C90-4D1A-BE7B-0F74D653A30D}"/>
    <cellStyle name="Total 5 5 5 5" xfId="18959" xr:uid="{4FDCCC45-FBEE-40B2-9C8A-5DFA1108EF9D}"/>
    <cellStyle name="Total 5 5 6" xfId="4233" xr:uid="{EA063A08-6B0B-4FC6-9F99-DE8AFB00640F}"/>
    <cellStyle name="Total 5 5 6 2" xfId="6870" xr:uid="{8AE4AF2E-9F84-40BB-AB0A-3F3AA5F806AD}"/>
    <cellStyle name="Total 5 5 6 2 2" xfId="13181" xr:uid="{6F3C630C-5FE1-437A-BB21-E555774424B0}"/>
    <cellStyle name="Total 5 5 6 2 2 2" xfId="28289" xr:uid="{A9E4F8F4-780E-4C21-9F22-F593CAC2359F}"/>
    <cellStyle name="Total 5 5 6 2 3" xfId="16850" xr:uid="{201365C6-7B32-4DDE-8039-5030E85E835D}"/>
    <cellStyle name="Total 5 5 6 2 3 2" xfId="31958" xr:uid="{F77B8BB4-CDDA-4844-9BB3-777E2B5804EC}"/>
    <cellStyle name="Total 5 5 6 2 4" xfId="21978" xr:uid="{17DDD452-5FB0-4DE9-9625-27224EECE44A}"/>
    <cellStyle name="Total 5 5 6 3" xfId="10615" xr:uid="{AC1BE623-F73B-4A28-96CE-2A74B215A234}"/>
    <cellStyle name="Total 5 5 6 3 2" xfId="25723" xr:uid="{044AB7CA-1D10-48DE-88B0-615F2AA742AE}"/>
    <cellStyle name="Total 5 5 6 4" xfId="7308" xr:uid="{238F9371-BFD3-4B4C-B77A-9E1F586218BA}"/>
    <cellStyle name="Total 5 5 6 4 2" xfId="22416" xr:uid="{650C0293-8EF0-4C25-B17F-F7919D050142}"/>
    <cellStyle name="Total 5 5 6 5" xfId="19341" xr:uid="{22C124C1-646F-47B9-A7EB-51BC66AD5797}"/>
    <cellStyle name="Total 5 5 7" xfId="4798" xr:uid="{2628581B-6AD8-4EA4-8F39-99633DF8824A}"/>
    <cellStyle name="Total 5 5 7 2" xfId="11180" xr:uid="{F2A5DEE5-4D6B-4502-BA71-EFDAC804324E}"/>
    <cellStyle name="Total 5 5 7 2 2" xfId="26288" xr:uid="{22190A9C-0F64-4782-B47C-E649F45CCC42}"/>
    <cellStyle name="Total 5 5 7 3" xfId="8171" xr:uid="{FB835921-1DFF-443E-A4E3-6375AF399221}"/>
    <cellStyle name="Total 5 5 7 3 2" xfId="23279" xr:uid="{C73CE9DC-B875-47A1-ACE5-47DC05241899}"/>
    <cellStyle name="Total 5 5 7 4" xfId="19906" xr:uid="{9464A3F4-725B-4B47-976E-8C1F637C7A5F}"/>
    <cellStyle name="Total 5 5 8" xfId="8659" xr:uid="{7151CDAD-BA14-4D2C-8DC3-F2E4445E59D2}"/>
    <cellStyle name="Total 5 5 8 2" xfId="23767" xr:uid="{565585D0-7E99-4C49-9427-6F3B8C59F204}"/>
    <cellStyle name="Total 5 5 9" xfId="7716" xr:uid="{496839C9-446C-437A-9044-6B0763A0354B}"/>
    <cellStyle name="Total 5 5 9 2" xfId="22824" xr:uid="{B807D5A1-B67A-4979-B5C0-22C5937E0264}"/>
    <cellStyle name="Total 6" xfId="1785" xr:uid="{00000000-0005-0000-0000-0000F9060000}"/>
    <cellStyle name="Total 6 2" xfId="1956" xr:uid="{CBEBFC01-9232-49AE-BC27-1DC46355DBFA}"/>
    <cellStyle name="Total 6 2 10" xfId="8457" xr:uid="{C39933CB-ADD3-4502-858E-E2EF2C24BFC8}"/>
    <cellStyle name="Total 6 2 10 2" xfId="23565" xr:uid="{769E6034-6533-4F99-8ADC-2F1EE81E1D8D}"/>
    <cellStyle name="Total 6 2 11" xfId="15397" xr:uid="{4B1D5F19-3CF1-4610-8A4A-E32A3CD50DE2}"/>
    <cellStyle name="Total 6 2 11 2" xfId="30505" xr:uid="{138F3596-7218-4111-9855-012555E70639}"/>
    <cellStyle name="Total 6 2 12" xfId="13728" xr:uid="{53244818-7318-4968-B92E-78EE83769BBE}"/>
    <cellStyle name="Total 6 2 12 2" xfId="28836" xr:uid="{D295A450-A3D7-4A3E-B643-B0C30E77DBD8}"/>
    <cellStyle name="Total 6 2 13" xfId="17181" xr:uid="{EFFE823E-513B-4365-BFDC-DA8C6D07E7D3}"/>
    <cellStyle name="Total 6 2 2" xfId="2516" xr:uid="{B6878DB1-1956-4CB6-B89E-1C426FBEFB5C}"/>
    <cellStyle name="Total 6 2 2 2" xfId="5153" xr:uid="{7D88D134-9522-48A9-8650-BAD0C573CE3A}"/>
    <cellStyle name="Total 6 2 2 2 2" xfId="11517" xr:uid="{9BD71BD0-6C74-41B9-8FB9-94E80D5DDDC1}"/>
    <cellStyle name="Total 6 2 2 2 2 2" xfId="26625" xr:uid="{1DF393CD-D742-47D1-A2C8-EE1790538216}"/>
    <cellStyle name="Total 6 2 2 2 3" xfId="13674" xr:uid="{2D6BFE54-3259-4575-8CB8-2D6CF37EF1F6}"/>
    <cellStyle name="Total 6 2 2 2 3 2" xfId="28782" xr:uid="{73F75D9F-E27E-4F45-AF5A-3D715C8C2E61}"/>
    <cellStyle name="Total 6 2 2 2 4" xfId="20261" xr:uid="{2E8EE48B-2082-4067-BC85-C49D329C9C98}"/>
    <cellStyle name="Total 6 2 2 3" xfId="8983" xr:uid="{11F90358-6BD5-477B-8F72-A004506FA7C6}"/>
    <cellStyle name="Total 6 2 2 3 2" xfId="24091" xr:uid="{89ECB336-4917-4C93-8B3A-45B81556E669}"/>
    <cellStyle name="Total 6 2 3" xfId="2732" xr:uid="{49566F29-D965-4A96-83EF-5922348B5B55}"/>
    <cellStyle name="Total 6 2 3 2" xfId="5369" xr:uid="{CF889F37-5760-4D53-BF5D-2A9DED6A37EF}"/>
    <cellStyle name="Total 6 2 3 2 2" xfId="11718" xr:uid="{6AB85EB2-DE32-4C6D-809C-FB30BA882E4E}"/>
    <cellStyle name="Total 6 2 3 2 2 2" xfId="26826" xr:uid="{E5D5CD79-DF00-4200-A806-2AD0F7DC9A65}"/>
    <cellStyle name="Total 6 2 3 2 3" xfId="14305" xr:uid="{EF4BE224-D914-495F-BD6E-4D803EBCD31A}"/>
    <cellStyle name="Total 6 2 3 2 3 2" xfId="29413" xr:uid="{8DEE73E3-7BB8-4198-BD0E-E38A5ED0C88D}"/>
    <cellStyle name="Total 6 2 3 2 4" xfId="20477" xr:uid="{6AE168A0-F144-4848-A461-619FF6A7C4CF}"/>
    <cellStyle name="Total 6 2 3 3" xfId="8732" xr:uid="{33393CE0-4E71-4FC8-A5C8-B2740E33EDCB}"/>
    <cellStyle name="Total 6 2 3 3 2" xfId="23840" xr:uid="{F5DE0F55-ACD8-4246-A4F8-19BC1640DEA5}"/>
    <cellStyle name="Total 6 2 3 4" xfId="17840" xr:uid="{2CAAFC1D-CAEF-4706-914A-F18ADCF2C4DB}"/>
    <cellStyle name="Total 6 2 4" xfId="3035" xr:uid="{F93A683B-9032-4FF7-8482-47EC60ECF2C6}"/>
    <cellStyle name="Total 6 2 4 2" xfId="5672" xr:uid="{9A6648E7-EDF8-4D88-A4CF-CF1A0936BE86}"/>
    <cellStyle name="Total 6 2 4 2 2" xfId="11983" xr:uid="{12BD85B9-965B-4D82-8CE3-38A41914BF85}"/>
    <cellStyle name="Total 6 2 4 2 2 2" xfId="27091" xr:uid="{A19DB088-EA68-4A5F-B55D-C661CB039F85}"/>
    <cellStyle name="Total 6 2 4 2 3" xfId="15932" xr:uid="{D1458EFB-13BC-421D-9CC1-C28F2BA626BF}"/>
    <cellStyle name="Total 6 2 4 2 3 2" xfId="31040" xr:uid="{AD4B175B-505C-454C-9E4F-934927FC52FB}"/>
    <cellStyle name="Total 6 2 4 2 4" xfId="20780" xr:uid="{C6FF0A5A-557D-4128-856F-5959E19F839C}"/>
    <cellStyle name="Total 6 2 4 3" xfId="9417" xr:uid="{98C02F7D-D5B3-4845-9483-C0770BD3EC48}"/>
    <cellStyle name="Total 6 2 4 3 2" xfId="24525" xr:uid="{00431497-BEF6-4F83-8B4D-17DF121ECD1D}"/>
    <cellStyle name="Total 6 2 4 4" xfId="13520" xr:uid="{FDCAACD7-BFE1-49C5-A510-7CFE920D4B13}"/>
    <cellStyle name="Total 6 2 4 4 2" xfId="28628" xr:uid="{3E2C85CB-C723-4EDD-8884-687C2C586424}"/>
    <cellStyle name="Total 6 2 4 5" xfId="18143" xr:uid="{10FC884B-B5A9-4C0F-BAC5-4442173BB1F2}"/>
    <cellStyle name="Total 6 2 5" xfId="3361" xr:uid="{87682612-1154-4745-81F0-668A5B5708A4}"/>
    <cellStyle name="Total 6 2 5 2" xfId="5998" xr:uid="{BA3AD95B-466C-44D3-A37E-B4AD62A091E1}"/>
    <cellStyle name="Total 6 2 5 2 2" xfId="12309" xr:uid="{01805268-13E2-4A57-BE1B-42A4428BEED9}"/>
    <cellStyle name="Total 6 2 5 2 2 2" xfId="27417" xr:uid="{FD759BF8-C166-4F52-8C89-D5ACF7867D28}"/>
    <cellStyle name="Total 6 2 5 2 3" xfId="14774" xr:uid="{47046ABF-9368-4DE8-9434-36070F67C6FC}"/>
    <cellStyle name="Total 6 2 5 2 3 2" xfId="29882" xr:uid="{5D69D80D-BCFD-460D-A736-1D448EE43D90}"/>
    <cellStyle name="Total 6 2 5 2 4" xfId="21106" xr:uid="{9B180B0A-CF44-47D2-BA4E-2FDAED52304D}"/>
    <cellStyle name="Total 6 2 5 3" xfId="9743" xr:uid="{2620A5E7-C89F-4C15-971E-2031E4271B8F}"/>
    <cellStyle name="Total 6 2 5 3 2" xfId="24851" xr:uid="{0CD908F2-6F48-4539-A422-894B630465C0}"/>
    <cellStyle name="Total 6 2 5 4" xfId="13518" xr:uid="{0DA66523-8713-4E4A-825A-09ACA76A4A4F}"/>
    <cellStyle name="Total 6 2 5 4 2" xfId="28626" xr:uid="{0BD7C535-ABAC-4720-8EE9-EBF975479DB6}"/>
    <cellStyle name="Total 6 2 5 5" xfId="18469" xr:uid="{F76F4B88-6ACA-46A6-80E4-11F6588D169B}"/>
    <cellStyle name="Total 6 2 6" xfId="3667" xr:uid="{2211D687-38DA-42F7-B477-1F845EF2232F}"/>
    <cellStyle name="Total 6 2 6 2" xfId="6304" xr:uid="{03CDFF1C-3514-43A7-BAB5-D21CD42E91F1}"/>
    <cellStyle name="Total 6 2 6 2 2" xfId="12615" xr:uid="{CBF4610E-5ED4-46E8-A8AF-1B8EAE956C69}"/>
    <cellStyle name="Total 6 2 6 2 2 2" xfId="27723" xr:uid="{E239D4B3-156C-4117-B5DE-F5433599A9F6}"/>
    <cellStyle name="Total 6 2 6 2 3" xfId="13827" xr:uid="{D6DA0273-8980-42B1-9E2B-771BCFB6D765}"/>
    <cellStyle name="Total 6 2 6 2 3 2" xfId="28935" xr:uid="{84769E40-DA4C-448C-AC15-1C826FA4CD75}"/>
    <cellStyle name="Total 6 2 6 2 4" xfId="21412" xr:uid="{B0FE2718-39B3-42CD-8CF4-E865BF862194}"/>
    <cellStyle name="Total 6 2 6 3" xfId="10049" xr:uid="{F6B4C441-AC69-44BB-92B9-ADFA4AE9FA14}"/>
    <cellStyle name="Total 6 2 6 3 2" xfId="25157" xr:uid="{03363B7C-CADD-497D-A264-52B58A900842}"/>
    <cellStyle name="Total 6 2 6 4" xfId="15675" xr:uid="{6F24E57E-ABBE-4B65-BCFE-435646F3AC32}"/>
    <cellStyle name="Total 6 2 6 4 2" xfId="30783" xr:uid="{AFF81A23-7F0E-48FD-BF78-ADCE22A254B3}"/>
    <cellStyle name="Total 6 2 6 5" xfId="18775" xr:uid="{4122DC50-310A-444C-BC3F-18EECC04A464}"/>
    <cellStyle name="Total 6 2 7" xfId="4028" xr:uid="{C004E7AC-D555-4C43-986F-794354520BC4}"/>
    <cellStyle name="Total 6 2 7 2" xfId="6665" xr:uid="{DC7FF51E-FC75-4664-A7E0-0F4760E62F41}"/>
    <cellStyle name="Total 6 2 7 2 2" xfId="12976" xr:uid="{DCFF2643-532A-4839-AD72-196DAB87B2B5}"/>
    <cellStyle name="Total 6 2 7 2 2 2" xfId="28084" xr:uid="{D5AA180E-6022-467D-A155-0E036A225E80}"/>
    <cellStyle name="Total 6 2 7 2 3" xfId="16666" xr:uid="{9E83D245-A45C-41D9-AAEF-E2029B1E355D}"/>
    <cellStyle name="Total 6 2 7 2 3 2" xfId="31774" xr:uid="{6637FE9E-9112-4E72-8679-7588AE8BCF56}"/>
    <cellStyle name="Total 6 2 7 2 4" xfId="21773" xr:uid="{8AEC4982-39E6-4101-823A-752D64F749E9}"/>
    <cellStyle name="Total 6 2 7 3" xfId="10410" xr:uid="{BAD86896-39F3-4993-8801-E2087EA8A060}"/>
    <cellStyle name="Total 6 2 7 3 2" xfId="25518" xr:uid="{719CBE20-A899-471D-B6B8-8691506CEA24}"/>
    <cellStyle name="Total 6 2 7 4" xfId="8726" xr:uid="{5B3F4C80-E69D-41C2-812B-170DCB8B2DB2}"/>
    <cellStyle name="Total 6 2 7 4 2" xfId="23834" xr:uid="{95502F3B-90F6-4532-8381-F58658C5C033}"/>
    <cellStyle name="Total 6 2 7 5" xfId="19136" xr:uid="{FBD39984-B17F-4BD9-875D-2DDF72DA12E2}"/>
    <cellStyle name="Total 6 2 8" xfId="4341" xr:uid="{4011619C-4570-4040-B6FE-21FC7D359590}"/>
    <cellStyle name="Total 6 2 8 2" xfId="6978" xr:uid="{C3BE50C6-AAE1-4E24-98BF-67738CE506CD}"/>
    <cellStyle name="Total 6 2 8 2 2" xfId="13289" xr:uid="{18E9FA2A-E6D9-4C38-9395-14EF6035A3EB}"/>
    <cellStyle name="Total 6 2 8 2 2 2" xfId="28397" xr:uid="{83FA5FF0-4984-4E73-A181-9AB5CE6F0DD6}"/>
    <cellStyle name="Total 6 2 8 2 3" xfId="16953" xr:uid="{39D2AEE6-64C6-4ACA-B410-C4D4A80ACA08}"/>
    <cellStyle name="Total 6 2 8 2 3 2" xfId="32061" xr:uid="{F37C1428-3D11-40D9-86B8-31D9ABBF9B5B}"/>
    <cellStyle name="Total 6 2 8 2 4" xfId="22086" xr:uid="{A3C0F917-C0FC-4758-A89C-EE21AC9D9745}"/>
    <cellStyle name="Total 6 2 8 3" xfId="10723" xr:uid="{D8DF5497-7BE0-4328-AAE3-35C3072E90BA}"/>
    <cellStyle name="Total 6 2 8 3 2" xfId="25831" xr:uid="{B1C6E186-BC1B-4F86-9A49-888942C89750}"/>
    <cellStyle name="Total 6 2 8 4" xfId="9277" xr:uid="{C0636A1E-1058-45B4-9CDB-84852381A9DE}"/>
    <cellStyle name="Total 6 2 8 4 2" xfId="24385" xr:uid="{BF29DB0C-65ED-43AF-9996-5E530ACBC15A}"/>
    <cellStyle name="Total 6 2 8 5" xfId="19449" xr:uid="{98642C66-027B-4920-B1AF-C82D7D065D93}"/>
    <cellStyle name="Total 6 2 9" xfId="4593" xr:uid="{220F5C59-E01A-4D68-9140-5AE047D50ED9}"/>
    <cellStyle name="Total 6 2 9 2" xfId="10975" xr:uid="{4E32F9AB-4B8B-4901-A511-58E43F9B6C7C}"/>
    <cellStyle name="Total 6 2 9 2 2" xfId="26083" xr:uid="{F3865B3A-F997-4AEF-A74B-EDF87F215DF1}"/>
    <cellStyle name="Total 6 2 9 3" xfId="14976" xr:uid="{95E0ABE2-020B-482C-8BBA-4E7816908005}"/>
    <cellStyle name="Total 6 2 9 3 2" xfId="30084" xr:uid="{95C645E7-9D5B-4D57-A89D-6E03FE1DB986}"/>
    <cellStyle name="Total 6 2 9 4" xfId="19701" xr:uid="{45CFE9D7-A05E-48A7-A271-DE9BCF578B48}"/>
    <cellStyle name="Total 6 3" xfId="1985" xr:uid="{116EC7F0-550A-4848-9248-DB892DBB4D3E}"/>
    <cellStyle name="Total 6 3 10" xfId="8483" xr:uid="{35C39C17-573E-4467-BB61-809163C7BCE5}"/>
    <cellStyle name="Total 6 3 10 2" xfId="23591" xr:uid="{7A87D45B-3A0A-4E86-9909-0DFD8789A930}"/>
    <cellStyle name="Total 6 3 11" xfId="9219" xr:uid="{57781D93-6559-47CE-A577-9201B365744C}"/>
    <cellStyle name="Total 6 3 11 2" xfId="24327" xr:uid="{22CA3422-8961-479C-B456-FBDC5ED5BD91}"/>
    <cellStyle name="Total 6 3 12" xfId="14389" xr:uid="{8022936B-EE9B-42AA-9837-B575EBF8D1C8}"/>
    <cellStyle name="Total 6 3 12 2" xfId="29497" xr:uid="{8AD3E89B-3D4C-4BE4-844C-450228BB3C57}"/>
    <cellStyle name="Total 6 3 13" xfId="17210" xr:uid="{8F3AFD53-F680-4069-960F-D1686925A63C}"/>
    <cellStyle name="Total 6 3 2" xfId="2545" xr:uid="{139F3A2F-DB61-4D67-8035-D4FEB6560DCF}"/>
    <cellStyle name="Total 6 3 2 2" xfId="5182" xr:uid="{C529ADBF-8C3C-411D-9C00-6759FF7747F4}"/>
    <cellStyle name="Total 6 3 2 2 2" xfId="11546" xr:uid="{5BCB4570-6DF5-490F-9F23-76194363F428}"/>
    <cellStyle name="Total 6 3 2 2 2 2" xfId="26654" xr:uid="{DF306B50-57E1-43D0-9FAB-20D72234ED22}"/>
    <cellStyle name="Total 6 3 2 2 3" xfId="14170" xr:uid="{4D34C7E3-92B9-49BF-AAF2-F2487FAF401B}"/>
    <cellStyle name="Total 6 3 2 2 3 2" xfId="29278" xr:uid="{9F52E5B5-E3F5-45D9-B1D8-A3F4E77EEC41}"/>
    <cellStyle name="Total 6 3 2 2 4" xfId="20290" xr:uid="{DB3C7965-97E5-4F1C-8985-C070F9FFF2AD}"/>
    <cellStyle name="Total 6 3 2 3" xfId="9012" xr:uid="{A9539FCD-6CAF-4641-9B72-826608988233}"/>
    <cellStyle name="Total 6 3 2 3 2" xfId="24120" xr:uid="{1F92FCAF-8143-4E33-8317-108FB9B79345}"/>
    <cellStyle name="Total 6 3 3" xfId="2747" xr:uid="{C71DCAC9-9CFD-4D77-A2EE-EA73C8B00DEE}"/>
    <cellStyle name="Total 6 3 3 2" xfId="5384" xr:uid="{D258416B-D3C2-44CC-8FEE-0EA8CBD1A8A4}"/>
    <cellStyle name="Total 6 3 3 2 2" xfId="11733" xr:uid="{FFE2AEF5-E37B-4F94-912F-32BA6B6E1BBD}"/>
    <cellStyle name="Total 6 3 3 2 2 2" xfId="26841" xr:uid="{C2974BF5-4C37-4797-BD22-E1553E633F40}"/>
    <cellStyle name="Total 6 3 3 2 3" xfId="7606" xr:uid="{DD6A7080-A4AC-49CF-A809-7D049D560D06}"/>
    <cellStyle name="Total 6 3 3 2 3 2" xfId="22714" xr:uid="{FD26D507-FB92-4348-BF89-5CC77891F09B}"/>
    <cellStyle name="Total 6 3 3 2 4" xfId="20492" xr:uid="{4016D096-5334-44E1-8B70-9C0A1D13F1CE}"/>
    <cellStyle name="Total 6 3 3 3" xfId="9165" xr:uid="{E4729482-89AB-460C-A95D-4D4514999190}"/>
    <cellStyle name="Total 6 3 3 3 2" xfId="24273" xr:uid="{48B82B76-0918-4747-B4F4-73B35815492F}"/>
    <cellStyle name="Total 6 3 3 4" xfId="17855" xr:uid="{4757D517-0E80-40EB-96A9-3FE948ED6BAD}"/>
    <cellStyle name="Total 6 3 4" xfId="3050" xr:uid="{027A00EA-3D6B-420A-AAF9-FCFE99B00FD1}"/>
    <cellStyle name="Total 6 3 4 2" xfId="5687" xr:uid="{7EA66FDC-6E28-4C15-BE07-B9929D8194FD}"/>
    <cellStyle name="Total 6 3 4 2 2" xfId="11998" xr:uid="{93F2C1B9-79B5-4565-8633-95BB1924F1EC}"/>
    <cellStyle name="Total 6 3 4 2 2 2" xfId="27106" xr:uid="{049A3CF7-74A5-4CC2-93CC-978FD4EB7D4F}"/>
    <cellStyle name="Total 6 3 4 2 3" xfId="9293" xr:uid="{E10A18AC-0E88-47B5-A3CB-CD2801D28FA5}"/>
    <cellStyle name="Total 6 3 4 2 3 2" xfId="24401" xr:uid="{29DE9046-FECF-48FF-ACA1-21712DF5D86F}"/>
    <cellStyle name="Total 6 3 4 2 4" xfId="20795" xr:uid="{C3BBB07B-C505-4471-84AA-9E9781A22D7F}"/>
    <cellStyle name="Total 6 3 4 3" xfId="9432" xr:uid="{512C3E2F-9CC7-4443-BDEB-A0B71DC019AE}"/>
    <cellStyle name="Total 6 3 4 3 2" xfId="24540" xr:uid="{EC1EAD07-2F35-4C73-BC87-EEAF1010674F}"/>
    <cellStyle name="Total 6 3 4 4" xfId="16477" xr:uid="{43CAF3D1-A9EF-4D1E-84A9-A7D0B918E358}"/>
    <cellStyle name="Total 6 3 4 4 2" xfId="31585" xr:uid="{531C7F99-999D-4B22-9AA9-BA43E80615D8}"/>
    <cellStyle name="Total 6 3 4 5" xfId="18158" xr:uid="{291F2B57-BDB5-45E7-AE61-79A4FC5A1AF9}"/>
    <cellStyle name="Total 6 3 5" xfId="3376" xr:uid="{227C518D-927C-4C4D-963F-D3B1F7BB1931}"/>
    <cellStyle name="Total 6 3 5 2" xfId="6013" xr:uid="{8E0C8522-7093-4F63-83EC-8EF75F890B39}"/>
    <cellStyle name="Total 6 3 5 2 2" xfId="12324" xr:uid="{6B15670F-BC37-4BCB-A87D-0F402F19AD07}"/>
    <cellStyle name="Total 6 3 5 2 2 2" xfId="27432" xr:uid="{70359EDC-0053-4310-8B93-9A387DA187B2}"/>
    <cellStyle name="Total 6 3 5 2 3" xfId="8024" xr:uid="{E1423309-64BD-44AC-9600-3E199C14A118}"/>
    <cellStyle name="Total 6 3 5 2 3 2" xfId="23132" xr:uid="{59E3A7DB-B226-40DA-A374-1D88F3E1E8C0}"/>
    <cellStyle name="Total 6 3 5 2 4" xfId="21121" xr:uid="{C95732F3-C0CB-44E2-9F4C-A395F04E1152}"/>
    <cellStyle name="Total 6 3 5 3" xfId="9758" xr:uid="{55196FA9-CD31-4949-A18D-7A96D55486D7}"/>
    <cellStyle name="Total 6 3 5 3 2" xfId="24866" xr:uid="{DA5504CD-54E7-46A8-91FD-7637A43DE8AE}"/>
    <cellStyle name="Total 6 3 5 4" xfId="15363" xr:uid="{5AA3BCA2-4034-4450-B8F1-BA0F2AAA593D}"/>
    <cellStyle name="Total 6 3 5 4 2" xfId="30471" xr:uid="{41224597-732A-4524-A65F-66FF5C9CD56C}"/>
    <cellStyle name="Total 6 3 5 5" xfId="18484" xr:uid="{7D0494B1-860F-454A-8EEF-73499AB04053}"/>
    <cellStyle name="Total 6 3 6" xfId="3682" xr:uid="{07629098-9841-4805-B754-899F379653FE}"/>
    <cellStyle name="Total 6 3 6 2" xfId="6319" xr:uid="{954F862B-F6E7-4DA3-8508-E7718E863E24}"/>
    <cellStyle name="Total 6 3 6 2 2" xfId="12630" xr:uid="{4E0E50EC-F679-4E42-8EE5-92C10FBD5541}"/>
    <cellStyle name="Total 6 3 6 2 2 2" xfId="27738" xr:uid="{7343818C-71A5-4F87-914F-8FD63F17D3EB}"/>
    <cellStyle name="Total 6 3 6 2 3" xfId="7140" xr:uid="{2122DA4B-B824-466D-9193-537195172706}"/>
    <cellStyle name="Total 6 3 6 2 3 2" xfId="22248" xr:uid="{5C1D635B-5707-443E-BD9F-4A7431F90005}"/>
    <cellStyle name="Total 6 3 6 2 4" xfId="21427" xr:uid="{DB257660-B8BE-46F6-9F13-E84E02781DEB}"/>
    <cellStyle name="Total 6 3 6 3" xfId="10064" xr:uid="{34C601CE-26F8-4249-B5F1-58E6C5D52F50}"/>
    <cellStyle name="Total 6 3 6 3 2" xfId="25172" xr:uid="{9B42297A-67A8-4E02-8874-E0A100C6A113}"/>
    <cellStyle name="Total 6 3 6 4" xfId="16544" xr:uid="{2D141B25-314A-4781-9826-2A24B4D3C124}"/>
    <cellStyle name="Total 6 3 6 4 2" xfId="31652" xr:uid="{23981671-F360-4310-A073-EDB9A150CEDA}"/>
    <cellStyle name="Total 6 3 6 5" xfId="18790" xr:uid="{94D8C4C0-38DE-4DB5-918A-17BA71C2A20F}"/>
    <cellStyle name="Total 6 3 7" xfId="4057" xr:uid="{AF5BC8A1-106D-4D2E-955B-786ED9A2032D}"/>
    <cellStyle name="Total 6 3 7 2" xfId="6694" xr:uid="{125D277F-AC76-408C-92C1-300856F6D875}"/>
    <cellStyle name="Total 6 3 7 2 2" xfId="13005" xr:uid="{2B7BDABE-9701-4971-B487-28B3F94B4D01}"/>
    <cellStyle name="Total 6 3 7 2 2 2" xfId="28113" xr:uid="{DCDCF15D-D1E1-4A6A-81FA-EF90FC3E5FFB}"/>
    <cellStyle name="Total 6 3 7 2 3" xfId="16681" xr:uid="{05C621D8-1ACF-4783-AB24-58597C3B10CD}"/>
    <cellStyle name="Total 6 3 7 2 3 2" xfId="31789" xr:uid="{51B4E769-FBF0-4729-8A69-9A972BA2229E}"/>
    <cellStyle name="Total 6 3 7 2 4" xfId="21802" xr:uid="{B46C1AFE-A450-404B-98F1-D5994034209E}"/>
    <cellStyle name="Total 6 3 7 3" xfId="10439" xr:uid="{A9406964-D34B-4B2A-A453-4F6D2276876A}"/>
    <cellStyle name="Total 6 3 7 3 2" xfId="25547" xr:uid="{EC90AFBE-15A9-4276-9E0E-57E7BE42F581}"/>
    <cellStyle name="Total 6 3 7 4" xfId="15774" xr:uid="{AB0DBBE1-DD29-47FE-B101-1C1CF850F175}"/>
    <cellStyle name="Total 6 3 7 4 2" xfId="30882" xr:uid="{5F52BC8A-87CE-4320-86A1-4BF9E85F933E}"/>
    <cellStyle name="Total 6 3 7 5" xfId="19165" xr:uid="{3330A3FC-CDC0-4A11-9EBD-A7C50AD66DA4}"/>
    <cellStyle name="Total 6 3 8" xfId="4356" xr:uid="{0FC0BFC0-A355-4222-AECD-31165FF9242B}"/>
    <cellStyle name="Total 6 3 8 2" xfId="6993" xr:uid="{C39E1B4E-3876-4680-9D5C-4C9CD423A148}"/>
    <cellStyle name="Total 6 3 8 2 2" xfId="13304" xr:uid="{ACC9EC84-AD40-4545-AE6F-66F76B8E36A4}"/>
    <cellStyle name="Total 6 3 8 2 2 2" xfId="28412" xr:uid="{04965F98-4994-4B69-88ED-0DDD573B9B65}"/>
    <cellStyle name="Total 6 3 8 2 3" xfId="16968" xr:uid="{0F7E265B-4992-4C62-83E0-F9905C1EFD7D}"/>
    <cellStyle name="Total 6 3 8 2 3 2" xfId="32076" xr:uid="{862811C7-3C78-4D41-89F1-525903DBE951}"/>
    <cellStyle name="Total 6 3 8 2 4" xfId="22101" xr:uid="{CCA80119-FAF6-4014-B08A-730D91BABC08}"/>
    <cellStyle name="Total 6 3 8 3" xfId="10738" xr:uid="{688DCA69-64B7-455E-80E4-2C725706EEA2}"/>
    <cellStyle name="Total 6 3 8 3 2" xfId="25846" xr:uid="{561B1498-FD1E-4F13-98A3-D47795317CB7}"/>
    <cellStyle name="Total 6 3 8 4" xfId="14359" xr:uid="{7656CB09-707E-49A8-AF70-9796007CA73F}"/>
    <cellStyle name="Total 6 3 8 4 2" xfId="29467" xr:uid="{F37696FF-207B-4C6B-BC14-A292E6713A20}"/>
    <cellStyle name="Total 6 3 8 5" xfId="19464" xr:uid="{E31CFEA6-D24D-432E-A8DF-E5BD785DBE9F}"/>
    <cellStyle name="Total 6 3 9" xfId="4622" xr:uid="{9112B218-962C-46BF-8DBF-37750723B0AB}"/>
    <cellStyle name="Total 6 3 9 2" xfId="11004" xr:uid="{786F0F98-6AD8-46A1-9FEF-4EDD4FB842D7}"/>
    <cellStyle name="Total 6 3 9 2 2" xfId="26112" xr:uid="{601A3767-C18F-47D4-A2D4-646AB3AA26D7}"/>
    <cellStyle name="Total 6 3 9 3" xfId="16106" xr:uid="{4CF0B9FF-CD52-4269-80AE-811B344F3596}"/>
    <cellStyle name="Total 6 3 9 3 2" xfId="31214" xr:uid="{43378793-D16A-412B-915A-2B543396EDC6}"/>
    <cellStyle name="Total 6 3 9 4" xfId="19730" xr:uid="{554824A9-0618-4778-9EFA-0ED4D72C9123}"/>
    <cellStyle name="Total 6 4" xfId="2147" xr:uid="{167C46AD-09D2-4529-859C-D6CBCEF33477}"/>
    <cellStyle name="Total 6 4 10" xfId="15186" xr:uid="{1448C152-09F8-4E36-8B3F-80F46E1B04A3}"/>
    <cellStyle name="Total 6 4 10 2" xfId="30294" xr:uid="{F43AD8F5-3873-465A-9F1D-EBB1E70175B0}"/>
    <cellStyle name="Total 6 4 11" xfId="16211" xr:uid="{6F376FA6-D668-4281-AB67-652CAD82DCEF}"/>
    <cellStyle name="Total 6 4 11 2" xfId="31319" xr:uid="{2A7E8484-D419-4925-802D-597B01D6ED30}"/>
    <cellStyle name="Total 6 4 12" xfId="17372" xr:uid="{74065DDB-1CF3-4187-BD9C-5BA6B9A56865}"/>
    <cellStyle name="Total 6 4 2" xfId="2637" xr:uid="{1DA1BBCD-F01D-446F-8A81-3BE8607D7940}"/>
    <cellStyle name="Total 6 4 2 2" xfId="5274" xr:uid="{CAFFED1C-6220-45F8-B7D0-8A411BB86354}"/>
    <cellStyle name="Total 6 4 2 2 2" xfId="11638" xr:uid="{59509DCF-87F0-4FE6-BDB7-2B3E121C27B7}"/>
    <cellStyle name="Total 6 4 2 2 2 2" xfId="26746" xr:uid="{82A6BBF3-D855-47B8-95BC-B8463FC84A2E}"/>
    <cellStyle name="Total 6 4 2 2 3" xfId="15764" xr:uid="{B6987EAA-5C17-4F53-84F1-8EA911ACFB7B}"/>
    <cellStyle name="Total 6 4 2 2 3 2" xfId="30872" xr:uid="{63A88F0E-53A3-4EA7-93AD-335407C9B56D}"/>
    <cellStyle name="Total 6 4 2 2 4" xfId="20382" xr:uid="{7BF6AF80-968D-465D-A3DB-A0231395D899}"/>
    <cellStyle name="Total 6 4 2 3" xfId="9104" xr:uid="{85042B4F-4B46-4A4A-ABB1-A7262D016470}"/>
    <cellStyle name="Total 6 4 2 3 2" xfId="24212" xr:uid="{1A6A5468-A155-4163-9CEE-F3C1C33B379D}"/>
    <cellStyle name="Total 6 4 2 4" xfId="7520" xr:uid="{2891400F-850F-49E1-B434-36E8B5852E28}"/>
    <cellStyle name="Total 6 4 2 4 2" xfId="22628" xr:uid="{924126EA-34D7-44E1-BF10-DD51159E723E}"/>
    <cellStyle name="Total 6 4 2 5" xfId="13557" xr:uid="{7BEA71CA-DB9C-42B0-B282-2EA63F45AC37}"/>
    <cellStyle name="Total 6 4 2 5 2" xfId="28665" xr:uid="{AEB54533-97BF-41C8-A0D7-E8C99E9B6D68}"/>
    <cellStyle name="Total 6 4 2 6" xfId="17745" xr:uid="{AA9F7D5A-0BAF-4392-A379-1C981FB1A765}"/>
    <cellStyle name="Total 6 4 3" xfId="2902" xr:uid="{147975B3-B32D-4119-88C6-4B1812066260}"/>
    <cellStyle name="Total 6 4 3 2" xfId="5539" xr:uid="{ED9A6319-A3FC-4046-A766-7883F889D049}"/>
    <cellStyle name="Total 6 4 3 2 2" xfId="11850" xr:uid="{E20EBCE3-7C14-4DDD-9C5F-9AC85005B253}"/>
    <cellStyle name="Total 6 4 3 2 2 2" xfId="26958" xr:uid="{A914033D-C7C7-473A-9D1E-7BB9C5E6320F}"/>
    <cellStyle name="Total 6 4 3 2 3" xfId="8096" xr:uid="{8DAB6615-6FBC-4953-84F8-843576E193E2}"/>
    <cellStyle name="Total 6 4 3 2 3 2" xfId="23204" xr:uid="{B731343E-CAA9-43A9-A547-E0CF12398E83}"/>
    <cellStyle name="Total 6 4 3 2 4" xfId="20647" xr:uid="{DACC0D2B-D856-49DE-ACA1-E1A8420A0598}"/>
    <cellStyle name="Total 6 4 3 3" xfId="15748" xr:uid="{14FF0B93-E764-40E4-BAB2-3675A5168423}"/>
    <cellStyle name="Total 6 4 3 3 2" xfId="30856" xr:uid="{622013E7-4379-4DDA-A0FE-070D5BFCB668}"/>
    <cellStyle name="Total 6 4 3 4" xfId="18010" xr:uid="{5B13A3E0-0589-48D1-A9E9-88DCF67A4ECE}"/>
    <cellStyle name="Total 6 4 4" xfId="3205" xr:uid="{D2E711E5-F163-4261-9F32-89AB93F07E69}"/>
    <cellStyle name="Total 6 4 4 2" xfId="5842" xr:uid="{78BBFA3C-DF02-4171-A885-5D059618B31E}"/>
    <cellStyle name="Total 6 4 4 2 2" xfId="12153" xr:uid="{6DE7F78D-9E85-4335-A08B-E18E429F2DC7}"/>
    <cellStyle name="Total 6 4 4 2 2 2" xfId="27261" xr:uid="{143D3940-BD8C-404A-AC50-630381071945}"/>
    <cellStyle name="Total 6 4 4 2 3" xfId="13953" xr:uid="{68C54902-A6AB-4878-B2BC-B72E6D9F448F}"/>
    <cellStyle name="Total 6 4 4 2 3 2" xfId="29061" xr:uid="{9AF10F6B-646A-489F-BC2D-7BAABF6E9970}"/>
    <cellStyle name="Total 6 4 4 2 4" xfId="20950" xr:uid="{D91E3059-F350-45BE-8B65-ED866565B8E8}"/>
    <cellStyle name="Total 6 4 4 3" xfId="9587" xr:uid="{04F37DEF-D9E7-497B-B2C3-7BD51F50CE62}"/>
    <cellStyle name="Total 6 4 4 3 2" xfId="24695" xr:uid="{CF4C288C-B239-4E39-AB4E-96E8FCB6C931}"/>
    <cellStyle name="Total 6 4 4 4" xfId="11777" xr:uid="{DE5CBAAD-69E9-4D90-81C0-42141D5E8C5C}"/>
    <cellStyle name="Total 6 4 4 4 2" xfId="26885" xr:uid="{77973532-14BC-40AA-8CE8-15F795EFEACE}"/>
    <cellStyle name="Total 6 4 4 5" xfId="18313" xr:uid="{8615DA3F-AEA9-40D6-8F49-D4FA128590C1}"/>
    <cellStyle name="Total 6 4 5" xfId="3531" xr:uid="{682C91FD-6745-4F33-A04D-F147000535E1}"/>
    <cellStyle name="Total 6 4 5 2" xfId="6168" xr:uid="{76990E72-5F51-4AAB-953E-FA18DB7F7964}"/>
    <cellStyle name="Total 6 4 5 2 2" xfId="12479" xr:uid="{BE757B16-8D8F-4EFB-867C-0BCB124907CC}"/>
    <cellStyle name="Total 6 4 5 2 2 2" xfId="27587" xr:uid="{AF46EAB0-5D17-46D8-A174-AC15DF6E566E}"/>
    <cellStyle name="Total 6 4 5 2 3" xfId="16264" xr:uid="{A529DCD5-43A5-464F-87AD-FAA155C42769}"/>
    <cellStyle name="Total 6 4 5 2 3 2" xfId="31372" xr:uid="{13018F84-53A4-445E-98D1-849BC9A89242}"/>
    <cellStyle name="Total 6 4 5 2 4" xfId="21276" xr:uid="{C73DDE8F-F29B-40B7-964A-C7BAEC2D98B9}"/>
    <cellStyle name="Total 6 4 5 3" xfId="9913" xr:uid="{9FF75BD2-7374-42A2-AB63-F293C1CE4E5A}"/>
    <cellStyle name="Total 6 4 5 3 2" xfId="25021" xr:uid="{F22864C3-4654-43C9-9B19-B8BCAC7CAAA6}"/>
    <cellStyle name="Total 6 4 5 4" xfId="7052" xr:uid="{50592152-5ED2-4CAA-A2C5-4794C40035B5}"/>
    <cellStyle name="Total 6 4 5 4 2" xfId="22160" xr:uid="{02487760-EE5B-493E-A518-2E4BF1216A18}"/>
    <cellStyle name="Total 6 4 5 5" xfId="18639" xr:uid="{7A4A64FC-F192-469F-BB93-C1ACDC24F5D8}"/>
    <cellStyle name="Total 6 4 6" xfId="3837" xr:uid="{BE1A5387-FF7F-411F-8614-2BF4ADE3A06E}"/>
    <cellStyle name="Total 6 4 6 2" xfId="6474" xr:uid="{0B0F4C80-0D38-488D-A2EA-4A8C04F29064}"/>
    <cellStyle name="Total 6 4 6 2 2" xfId="12785" xr:uid="{14C20895-492C-4476-BF52-E2F5E5DE623A}"/>
    <cellStyle name="Total 6 4 6 2 2 2" xfId="27893" xr:uid="{52893D72-30AB-4AFB-95A1-E644D28044F2}"/>
    <cellStyle name="Total 6 4 6 2 3" xfId="7242" xr:uid="{5884FAA4-A2DD-418D-B1E6-E8A2760D8E3B}"/>
    <cellStyle name="Total 6 4 6 2 3 2" xfId="22350" xr:uid="{EE69A482-3D27-4A55-9541-758B65E0E80C}"/>
    <cellStyle name="Total 6 4 6 2 4" xfId="21582" xr:uid="{51547635-28C8-4752-91AC-4393F65B9ACD}"/>
    <cellStyle name="Total 6 4 6 3" xfId="10219" xr:uid="{ED5879AA-E15F-42FD-BA81-E508C0FB553F}"/>
    <cellStyle name="Total 6 4 6 3 2" xfId="25327" xr:uid="{A2CADB58-FDE7-4D9F-9A76-7D08235616B3}"/>
    <cellStyle name="Total 6 4 6 4" xfId="15793" xr:uid="{0E5D18A7-CCDF-4B8D-9B17-880FD733C9A1}"/>
    <cellStyle name="Total 6 4 6 4 2" xfId="30901" xr:uid="{C7961C04-D891-49D4-8ADC-EAC9A3D2090D}"/>
    <cellStyle name="Total 6 4 6 5" xfId="18945" xr:uid="{1B6095E3-7EDE-48F5-98D1-A710CE72B60B}"/>
    <cellStyle name="Total 6 4 7" xfId="4219" xr:uid="{54451292-F610-48B8-AAD6-025012C0DA2E}"/>
    <cellStyle name="Total 6 4 7 2" xfId="6856" xr:uid="{2AFD002E-2AAC-4CD7-8787-18A80559808C}"/>
    <cellStyle name="Total 6 4 7 2 2" xfId="13167" xr:uid="{0CC9F5E3-E34B-4AC4-A139-A0335DD8DD89}"/>
    <cellStyle name="Total 6 4 7 2 2 2" xfId="28275" xr:uid="{9431407A-2194-42ED-A339-EA54D54E9343}"/>
    <cellStyle name="Total 6 4 7 2 3" xfId="16836" xr:uid="{94F72829-671B-4E3D-91E7-51F21ED2D5CB}"/>
    <cellStyle name="Total 6 4 7 2 3 2" xfId="31944" xr:uid="{279DFEE9-035A-4673-8932-41D8CDA84756}"/>
    <cellStyle name="Total 6 4 7 2 4" xfId="21964" xr:uid="{61C77F8D-DB1E-47A1-9FFD-E02D754FCA2A}"/>
    <cellStyle name="Total 6 4 7 3" xfId="10601" xr:uid="{FD5D6E29-AF51-438D-BE1D-AAB0EFA7C11C}"/>
    <cellStyle name="Total 6 4 7 3 2" xfId="25709" xr:uid="{37940BBE-6D48-429F-A65B-5E6A52E11D81}"/>
    <cellStyle name="Total 6 4 7 4" xfId="16213" xr:uid="{0BC2712B-C859-40E7-8A8B-B37F869F081F}"/>
    <cellStyle name="Total 6 4 7 4 2" xfId="31321" xr:uid="{31541DB7-5DC5-495F-8C65-9DA2F52C3CE0}"/>
    <cellStyle name="Total 6 4 7 5" xfId="19327" xr:uid="{7324E263-77CB-41CE-B116-826DA3371B51}"/>
    <cellStyle name="Total 6 4 8" xfId="4784" xr:uid="{8BB50E22-5FF0-46AD-8C98-C0293541AFA9}"/>
    <cellStyle name="Total 6 4 8 2" xfId="11166" xr:uid="{7EEC192E-8296-44DE-A858-263FD4E44E5E}"/>
    <cellStyle name="Total 6 4 8 2 2" xfId="26274" xr:uid="{38684D82-CD9D-4674-84D9-ECF11C28F024}"/>
    <cellStyle name="Total 6 4 8 3" xfId="15530" xr:uid="{10CFA0F6-F3FD-461E-9464-E99E6D9C41A5}"/>
    <cellStyle name="Total 6 4 8 3 2" xfId="30638" xr:uid="{E2C5CB09-7565-4E71-8A6B-14197D509365}"/>
    <cellStyle name="Total 6 4 8 4" xfId="19892" xr:uid="{34B975E1-A5C4-4F38-B115-057475E585AA}"/>
    <cellStyle name="Total 6 4 9" xfId="8645" xr:uid="{0D5D370F-2E8D-4451-AA6A-95FF3E40591A}"/>
    <cellStyle name="Total 6 4 9 2" xfId="23753" xr:uid="{FBC49BF4-0280-4B9D-8600-E524F8BA7085}"/>
    <cellStyle name="Total 6 5" xfId="2162" xr:uid="{B8D41465-5983-4BCC-B4FA-FB318CA59476}"/>
    <cellStyle name="Total 6 5 10" xfId="16222" xr:uid="{6F632970-9034-4F14-A1FE-0BE8FF4B672B}"/>
    <cellStyle name="Total 6 5 10 2" xfId="31330" xr:uid="{D727D98E-70E0-4C63-A341-812CEBCF7B3C}"/>
    <cellStyle name="Total 6 5 11" xfId="17387" xr:uid="{441A75CB-6C6B-4680-B938-F4B9D17DDE76}"/>
    <cellStyle name="Total 6 5 2" xfId="2917" xr:uid="{2A0D486F-7512-44E3-BAF7-7BA2963055CF}"/>
    <cellStyle name="Total 6 5 2 2" xfId="5554" xr:uid="{EFB7C94D-5CD3-4FB8-9D89-827A2EBD3AE5}"/>
    <cellStyle name="Total 6 5 2 2 2" xfId="11865" xr:uid="{5E99BE4A-44AD-409A-BF91-31CAFD7A445B}"/>
    <cellStyle name="Total 6 5 2 2 2 2" xfId="26973" xr:uid="{2A6CEA40-367C-4F27-B13B-EBD88BB135C0}"/>
    <cellStyle name="Total 6 5 2 2 3" xfId="7473" xr:uid="{779FBE93-758D-402F-B7E3-9366BA320485}"/>
    <cellStyle name="Total 6 5 2 2 3 2" xfId="22581" xr:uid="{DD069F38-2EFF-49D8-8721-7C874A3B4437}"/>
    <cellStyle name="Total 6 5 2 2 4" xfId="20662" xr:uid="{7ABFD981-DCC7-43C0-9335-315CD4A7CF9B}"/>
    <cellStyle name="Total 6 5 2 3" xfId="15632" xr:uid="{A6F4EE83-7B6B-4F9E-86C4-780DA7AE30D0}"/>
    <cellStyle name="Total 6 5 2 3 2" xfId="30740" xr:uid="{5D0B094C-47D2-42B2-B56B-39B679A3D4F1}"/>
    <cellStyle name="Total 6 5 2 4" xfId="18025" xr:uid="{EB5485B1-5041-444E-85E6-1CCCC12AF690}"/>
    <cellStyle name="Total 6 5 3" xfId="3220" xr:uid="{86930589-CB73-4C45-BCB0-71401C568CA3}"/>
    <cellStyle name="Total 6 5 3 2" xfId="5857" xr:uid="{DEF2B49B-BF26-46D6-BED7-C7ED835316E8}"/>
    <cellStyle name="Total 6 5 3 2 2" xfId="12168" xr:uid="{E351FAEE-B89F-4A71-AC2E-606C853143EF}"/>
    <cellStyle name="Total 6 5 3 2 2 2" xfId="27276" xr:uid="{422DB725-4720-447C-AE61-7C11800DDB2C}"/>
    <cellStyle name="Total 6 5 3 2 3" xfId="14450" xr:uid="{6ACDC149-6BCD-472E-9560-D767EC394F97}"/>
    <cellStyle name="Total 6 5 3 2 3 2" xfId="29558" xr:uid="{D0E487B6-27E7-4CE8-A62F-C49D65490DD0}"/>
    <cellStyle name="Total 6 5 3 2 4" xfId="20965" xr:uid="{371D19F7-DEE6-40B8-9ED4-9E2DC95E845B}"/>
    <cellStyle name="Total 6 5 3 3" xfId="9602" xr:uid="{39167291-08ED-4D5D-9AF1-4942E69B9762}"/>
    <cellStyle name="Total 6 5 3 3 2" xfId="24710" xr:uid="{BC37A44C-7C81-4800-A89A-88B9E5B17F25}"/>
    <cellStyle name="Total 6 5 3 4" xfId="14789" xr:uid="{2BBF9D2D-998A-45D2-9F4E-590CA4F86EFE}"/>
    <cellStyle name="Total 6 5 3 4 2" xfId="29897" xr:uid="{7FD17A28-8B8D-49B9-A4E2-B3855993544C}"/>
    <cellStyle name="Total 6 5 3 5" xfId="18328" xr:uid="{2BDA90F7-2BFA-436C-A19D-98B21811E942}"/>
    <cellStyle name="Total 6 5 4" xfId="3546" xr:uid="{B8746203-C06C-409E-92FE-6C016AA933F0}"/>
    <cellStyle name="Total 6 5 4 2" xfId="6183" xr:uid="{93748F4A-E571-4100-8366-C7AB8EC5F0B1}"/>
    <cellStyle name="Total 6 5 4 2 2" xfId="12494" xr:uid="{04A2FB86-C338-4ECA-AD08-A52AB3396980}"/>
    <cellStyle name="Total 6 5 4 2 2 2" xfId="27602" xr:uid="{0D93C3E4-0A40-4398-9A17-DE0106320FA4}"/>
    <cellStyle name="Total 6 5 4 2 3" xfId="7702" xr:uid="{94D6A5B1-D86E-4B7A-A0D5-E87DF272E475}"/>
    <cellStyle name="Total 6 5 4 2 3 2" xfId="22810" xr:uid="{BA82FA11-7E4E-4AE5-ABCB-B24B14D7B07E}"/>
    <cellStyle name="Total 6 5 4 2 4" xfId="21291" xr:uid="{D2F03497-F57E-40E0-9A9C-2B69BAD54BF0}"/>
    <cellStyle name="Total 6 5 4 3" xfId="9928" xr:uid="{0A824CCB-D9D5-4F70-A267-C50E33F247D4}"/>
    <cellStyle name="Total 6 5 4 3 2" xfId="25036" xr:uid="{8211EDE0-23F9-4CC8-809F-648A6B5E09AC}"/>
    <cellStyle name="Total 6 5 4 4" xfId="16195" xr:uid="{AFFDEEB3-E3FF-4924-99B2-23C5F285D637}"/>
    <cellStyle name="Total 6 5 4 4 2" xfId="31303" xr:uid="{A6053E21-0FD6-4E77-ABE9-752F6B1F221A}"/>
    <cellStyle name="Total 6 5 4 5" xfId="18654" xr:uid="{3B20442C-5B11-4128-B72C-F77EFBA8E4E9}"/>
    <cellStyle name="Total 6 5 5" xfId="3852" xr:uid="{486C76E6-CDE2-48CA-8866-6D571C57F87E}"/>
    <cellStyle name="Total 6 5 5 2" xfId="6489" xr:uid="{3A0B6EBC-4EEA-4697-BC4C-A1CCC9A5B866}"/>
    <cellStyle name="Total 6 5 5 2 2" xfId="12800" xr:uid="{B8048CF0-F6F0-4121-A3A9-F103F91FB8DC}"/>
    <cellStyle name="Total 6 5 5 2 2 2" xfId="27908" xr:uid="{4F480295-7DCF-4282-89F1-E29F252974A6}"/>
    <cellStyle name="Total 6 5 5 2 3" xfId="15425" xr:uid="{F37F47EA-EDC4-427F-8035-60DF209A30A1}"/>
    <cellStyle name="Total 6 5 5 2 3 2" xfId="30533" xr:uid="{AB8915D9-B0F7-4C8F-9BAA-D5379E774D9B}"/>
    <cellStyle name="Total 6 5 5 2 4" xfId="21597" xr:uid="{D1CC4175-4AEA-4416-BA36-27F68A15A38A}"/>
    <cellStyle name="Total 6 5 5 3" xfId="10234" xr:uid="{4514E096-84CC-4C60-82B6-E94EDDDD7737}"/>
    <cellStyle name="Total 6 5 5 3 2" xfId="25342" xr:uid="{EBFE7142-1E4B-4456-B442-FB72920C7BC3}"/>
    <cellStyle name="Total 6 5 5 4" xfId="14469" xr:uid="{D55880C9-D229-4EF0-9E01-B72A45E9158E}"/>
    <cellStyle name="Total 6 5 5 4 2" xfId="29577" xr:uid="{7D9510DD-D1DE-4F9A-8E45-25086A941A80}"/>
    <cellStyle name="Total 6 5 5 5" xfId="18960" xr:uid="{6B99808D-1EFE-4D87-9DFA-079CEF834D38}"/>
    <cellStyle name="Total 6 5 6" xfId="4234" xr:uid="{70F86D3C-33B4-4ED4-9054-BEC49C3A8481}"/>
    <cellStyle name="Total 6 5 6 2" xfId="6871" xr:uid="{F89CD142-B4A9-4B04-A791-AF7CAFC0667C}"/>
    <cellStyle name="Total 6 5 6 2 2" xfId="13182" xr:uid="{016D35E4-7E9B-465A-A8B4-8E9417787D34}"/>
    <cellStyle name="Total 6 5 6 2 2 2" xfId="28290" xr:uid="{A5713F85-ECCE-446A-86CB-47BDE12FF782}"/>
    <cellStyle name="Total 6 5 6 2 3" xfId="16851" xr:uid="{C4922768-B89F-41B9-AC0B-80871F4D7D14}"/>
    <cellStyle name="Total 6 5 6 2 3 2" xfId="31959" xr:uid="{9F996D11-936D-4E50-9A2F-5CB5E52810B6}"/>
    <cellStyle name="Total 6 5 6 2 4" xfId="21979" xr:uid="{8CD897E6-07C6-4BBA-B3CD-11399D30F65C}"/>
    <cellStyle name="Total 6 5 6 3" xfId="10616" xr:uid="{2F197EFD-BD0E-43F5-BC11-AC4EC14AD1BB}"/>
    <cellStyle name="Total 6 5 6 3 2" xfId="25724" xr:uid="{6C61CD7D-4A96-4B25-995B-A6BCDDC78B08}"/>
    <cellStyle name="Total 6 5 6 4" xfId="13807" xr:uid="{4ABFB7E9-642E-4411-BE50-208FCD648FC8}"/>
    <cellStyle name="Total 6 5 6 4 2" xfId="28915" xr:uid="{1F35AFA9-DCAF-405C-8B6E-CF6238BED1A0}"/>
    <cellStyle name="Total 6 5 6 5" xfId="19342" xr:uid="{53F002DB-6125-4CE1-BA43-690F6816DE99}"/>
    <cellStyle name="Total 6 5 7" xfId="4799" xr:uid="{4C033715-F81F-4CB1-A4EB-C0E344F951AC}"/>
    <cellStyle name="Total 6 5 7 2" xfId="11181" xr:uid="{4C6DD0BE-4A14-4A98-8FCB-3FD74159279C}"/>
    <cellStyle name="Total 6 5 7 2 2" xfId="26289" xr:uid="{2EBAACC1-DA84-4D61-A3AC-F19D2D516AF9}"/>
    <cellStyle name="Total 6 5 7 3" xfId="14939" xr:uid="{FF4504F5-0CAB-4B43-B288-76B14CB8EF10}"/>
    <cellStyle name="Total 6 5 7 3 2" xfId="30047" xr:uid="{CC559948-892E-4922-A81F-9A4F3055AB13}"/>
    <cellStyle name="Total 6 5 7 4" xfId="19907" xr:uid="{E355583C-A576-4B97-AF8D-E57F99B64689}"/>
    <cellStyle name="Total 6 5 8" xfId="8660" xr:uid="{531F79EB-1835-4580-80AC-022C23ED78F9}"/>
    <cellStyle name="Total 6 5 8 2" xfId="23768" xr:uid="{0967728D-C2C3-4408-9BA4-3215466710EA}"/>
    <cellStyle name="Total 6 5 9" xfId="16199" xr:uid="{0E8A0850-A0E7-432E-9A60-8B5B00523FE5}"/>
    <cellStyle name="Total 6 5 9 2" xfId="31307" xr:uid="{77968987-81CE-4B85-A6D4-221DA764701A}"/>
    <cellStyle name="Total 7" xfId="1786" xr:uid="{00000000-0005-0000-0000-0000FA060000}"/>
    <cellStyle name="Total 7 2" xfId="1957" xr:uid="{50CD1773-8882-4B30-8394-8B54B9C7EE3C}"/>
    <cellStyle name="Total 7 2 10" xfId="8458" xr:uid="{A6922B35-B8AB-47F3-909C-92FAAE65759A}"/>
    <cellStyle name="Total 7 2 10 2" xfId="23566" xr:uid="{323A8CD8-C422-41D1-8F3E-06F756F24A5D}"/>
    <cellStyle name="Total 7 2 11" xfId="8694" xr:uid="{AC58AD94-104C-4167-BD1F-BB7401369B18}"/>
    <cellStyle name="Total 7 2 11 2" xfId="23802" xr:uid="{7E1B7EFF-669E-4113-BCF9-02588576A15A}"/>
    <cellStyle name="Total 7 2 12" xfId="7050" xr:uid="{047BABCC-BFFD-451A-975B-B19CA1B2028C}"/>
    <cellStyle name="Total 7 2 12 2" xfId="22158" xr:uid="{CA76EF44-7910-4FD0-ADC8-A0A994046C31}"/>
    <cellStyle name="Total 7 2 13" xfId="17182" xr:uid="{DD141583-8783-4CD5-88DC-2262A37C1C22}"/>
    <cellStyle name="Total 7 2 2" xfId="2517" xr:uid="{882C9EA3-2E28-4361-9ECE-09B7BF22CBCD}"/>
    <cellStyle name="Total 7 2 2 2" xfId="5154" xr:uid="{0EEB9446-F367-4A29-8875-27344BD4253D}"/>
    <cellStyle name="Total 7 2 2 2 2" xfId="11518" xr:uid="{3D5F8952-5F8D-4699-8A1F-5E932F70B86C}"/>
    <cellStyle name="Total 7 2 2 2 2 2" xfId="26626" xr:uid="{33ACA6C4-9A59-489E-B44C-7E28FA5D50BE}"/>
    <cellStyle name="Total 7 2 2 2 3" xfId="16359" xr:uid="{62FCB437-1B93-43BA-B6F7-366EC50BF675}"/>
    <cellStyle name="Total 7 2 2 2 3 2" xfId="31467" xr:uid="{1BB2EF0B-FFF4-4330-8F69-176F98BEB9BB}"/>
    <cellStyle name="Total 7 2 2 2 4" xfId="20262" xr:uid="{1F199704-756B-4080-81DF-A3759EB858EE}"/>
    <cellStyle name="Total 7 2 2 3" xfId="8984" xr:uid="{2080653D-9CEB-4844-80FC-DDB2D4C3CC6C}"/>
    <cellStyle name="Total 7 2 2 3 2" xfId="24092" xr:uid="{FAF4A16C-0873-4B8C-8E9E-139412263876}"/>
    <cellStyle name="Total 7 2 3" xfId="2733" xr:uid="{3A916CC1-E5F4-4513-B738-5EB6A5F34E6A}"/>
    <cellStyle name="Total 7 2 3 2" xfId="5370" xr:uid="{BE828ECB-B87F-4C90-BDA9-6A3189CF2317}"/>
    <cellStyle name="Total 7 2 3 2 2" xfId="11719" xr:uid="{25CA0978-7922-4A6E-9821-C80B43E4B0E0}"/>
    <cellStyle name="Total 7 2 3 2 2 2" xfId="26827" xr:uid="{C1A5A659-0F3D-4AE9-AF17-30BE0DDD7EBA}"/>
    <cellStyle name="Total 7 2 3 2 3" xfId="14952" xr:uid="{8484E64F-504F-4A0D-846F-D77BA04C596F}"/>
    <cellStyle name="Total 7 2 3 2 3 2" xfId="30060" xr:uid="{B2A2D4B6-390A-4A16-B526-E0AC508E2673}"/>
    <cellStyle name="Total 7 2 3 2 4" xfId="20478" xr:uid="{9A294622-C115-4EC1-9A68-C99FA8151F49}"/>
    <cellStyle name="Total 7 2 3 3" xfId="14781" xr:uid="{64239E63-5221-45F1-B785-1373FD2E3ECF}"/>
    <cellStyle name="Total 7 2 3 3 2" xfId="29889" xr:uid="{65AE03E1-E723-4898-9B9D-2B2B938AD5D6}"/>
    <cellStyle name="Total 7 2 3 4" xfId="17841" xr:uid="{C78F8C8B-9633-465E-A04C-0DF1EEEF0A9C}"/>
    <cellStyle name="Total 7 2 4" xfId="3036" xr:uid="{C92F52D7-1894-4DE1-A81D-E400CC9CA297}"/>
    <cellStyle name="Total 7 2 4 2" xfId="5673" xr:uid="{B9948955-F8D2-4841-A19C-D55FB30086CD}"/>
    <cellStyle name="Total 7 2 4 2 2" xfId="11984" xr:uid="{78E5A913-04AD-4981-BA5A-DCBA00B613B1}"/>
    <cellStyle name="Total 7 2 4 2 2 2" xfId="27092" xr:uid="{D5E0267E-8E6E-4230-974D-C5DEA97F5F4F}"/>
    <cellStyle name="Total 7 2 4 2 3" xfId="16070" xr:uid="{6B85051E-C1AA-47EB-870A-C9E210C12008}"/>
    <cellStyle name="Total 7 2 4 2 3 2" xfId="31178" xr:uid="{9696ECE2-7812-45E0-87B2-D9ADD7CDDDC2}"/>
    <cellStyle name="Total 7 2 4 2 4" xfId="20781" xr:uid="{CC658232-6624-4480-B600-15BE608349F2}"/>
    <cellStyle name="Total 7 2 4 3" xfId="9418" xr:uid="{29D4DF05-4610-4762-A2A4-81D10B8ED3BA}"/>
    <cellStyle name="Total 7 2 4 3 2" xfId="24526" xr:uid="{25A8EE39-9074-49DA-8522-AC507697224B}"/>
    <cellStyle name="Total 7 2 4 4" xfId="13490" xr:uid="{81F52BB5-0E5D-4FC0-BAEF-5C2EB99ED5C9}"/>
    <cellStyle name="Total 7 2 4 4 2" xfId="28598" xr:uid="{AAD1F81E-E9DB-411A-8F05-B159AA1DAA7F}"/>
    <cellStyle name="Total 7 2 4 5" xfId="18144" xr:uid="{F9091E76-0EAD-4744-9CF6-74524B3D16B6}"/>
    <cellStyle name="Total 7 2 5" xfId="3362" xr:uid="{8A2E9A4D-5543-4C97-B614-E050F2FC824E}"/>
    <cellStyle name="Total 7 2 5 2" xfId="5999" xr:uid="{1B7D60B4-A85D-4170-BD29-7E664846ED57}"/>
    <cellStyle name="Total 7 2 5 2 2" xfId="12310" xr:uid="{60DC3D71-D5F9-40FD-8D6D-838B5F76036D}"/>
    <cellStyle name="Total 7 2 5 2 2 2" xfId="27418" xr:uid="{B6EFE135-57AE-4A9D-AEDC-D959AA830E20}"/>
    <cellStyle name="Total 7 2 5 2 3" xfId="8026" xr:uid="{C41A2676-0289-41F1-9664-D5F51A1C06D3}"/>
    <cellStyle name="Total 7 2 5 2 3 2" xfId="23134" xr:uid="{9222103A-87BA-4BE6-99AD-4387AC0C0BD2}"/>
    <cellStyle name="Total 7 2 5 2 4" xfId="21107" xr:uid="{E65500DC-B929-4973-B641-81BC60A596DB}"/>
    <cellStyle name="Total 7 2 5 3" xfId="9744" xr:uid="{73AA7702-3531-42C2-9A7C-82DB7D716C23}"/>
    <cellStyle name="Total 7 2 5 3 2" xfId="24852" xr:uid="{43D47B83-F878-44ED-A4B9-BAE3ADFB4364}"/>
    <cellStyle name="Total 7 2 5 4" xfId="13870" xr:uid="{21A35C15-174D-456D-AC15-EA37870E18BC}"/>
    <cellStyle name="Total 7 2 5 4 2" xfId="28978" xr:uid="{D5169FB7-794E-4C92-BC92-EF247158C891}"/>
    <cellStyle name="Total 7 2 5 5" xfId="18470" xr:uid="{E32BCBAA-3606-4342-B2B0-34FFBC637C92}"/>
    <cellStyle name="Total 7 2 6" xfId="3668" xr:uid="{2AFD7B88-A378-4622-980F-032EAF267C8B}"/>
    <cellStyle name="Total 7 2 6 2" xfId="6305" xr:uid="{B37361CA-7C63-4E00-8FE9-CC04B6511B80}"/>
    <cellStyle name="Total 7 2 6 2 2" xfId="12616" xr:uid="{AF905EBF-5A5F-4C11-9BA5-6C88CAE827CB}"/>
    <cellStyle name="Total 7 2 6 2 2 2" xfId="27724" xr:uid="{C21B9D62-05E8-4B4F-BCD7-6B5809030BB0}"/>
    <cellStyle name="Total 7 2 6 2 3" xfId="13899" xr:uid="{51E76631-9C20-4E2C-8C31-236A40DB5E15}"/>
    <cellStyle name="Total 7 2 6 2 3 2" xfId="29007" xr:uid="{27F69D4F-14CB-4265-93B1-4C851CD6886B}"/>
    <cellStyle name="Total 7 2 6 2 4" xfId="21413" xr:uid="{05B5F90A-50D1-4F87-B9B0-957EE3FB82A5}"/>
    <cellStyle name="Total 7 2 6 3" xfId="10050" xr:uid="{5C3B4A00-2EEF-4DC5-837C-8CA4DFFAF30D}"/>
    <cellStyle name="Total 7 2 6 3 2" xfId="25158" xr:uid="{0DDEC77C-E9C8-43AA-B721-3CBF91CEFCDA}"/>
    <cellStyle name="Total 7 2 6 4" xfId="8205" xr:uid="{297EFC27-DF18-4C96-B191-1F0E55E1B0DF}"/>
    <cellStyle name="Total 7 2 6 4 2" xfId="23313" xr:uid="{38D1C196-BF08-4402-9447-444337A0E508}"/>
    <cellStyle name="Total 7 2 6 5" xfId="18776" xr:uid="{2C0BB671-3381-4663-90B2-0221FE5D80D8}"/>
    <cellStyle name="Total 7 2 7" xfId="4029" xr:uid="{EB3CCDFB-27AD-44BA-8D9D-CB6D18467A91}"/>
    <cellStyle name="Total 7 2 7 2" xfId="6666" xr:uid="{21CD6159-DB16-4BF1-876D-AFA400B7722E}"/>
    <cellStyle name="Total 7 2 7 2 2" xfId="12977" xr:uid="{C8ABEF03-E3C5-41C2-8B0C-DC0D048BAC48}"/>
    <cellStyle name="Total 7 2 7 2 2 2" xfId="28085" xr:uid="{AE3C83FB-8E02-4C6F-93E4-97CFDA087CF0}"/>
    <cellStyle name="Total 7 2 7 2 3" xfId="16667" xr:uid="{1A43391C-67EB-4A3D-A311-AADD443F08F4}"/>
    <cellStyle name="Total 7 2 7 2 3 2" xfId="31775" xr:uid="{C962926F-579B-4D55-A797-FBF857758109}"/>
    <cellStyle name="Total 7 2 7 2 4" xfId="21774" xr:uid="{99685C9F-442D-492D-80D5-8DF0C887EE73}"/>
    <cellStyle name="Total 7 2 7 3" xfId="10411" xr:uid="{132BE271-7820-4EC7-9383-21D184DB3BBA}"/>
    <cellStyle name="Total 7 2 7 3 2" xfId="25519" xr:uid="{B0897B1C-C8B5-4264-9608-D48AAB40E50F}"/>
    <cellStyle name="Total 7 2 7 4" xfId="15129" xr:uid="{62D0DF9D-C509-4E18-8080-30FE4B8EFDF5}"/>
    <cellStyle name="Total 7 2 7 4 2" xfId="30237" xr:uid="{62090FA3-7832-40AE-BB35-421A92079B79}"/>
    <cellStyle name="Total 7 2 7 5" xfId="19137" xr:uid="{8633BE08-ADDE-48B7-AE10-317FF65A7D90}"/>
    <cellStyle name="Total 7 2 8" xfId="4342" xr:uid="{04DAA065-F86A-40B2-A678-BAB018B0FFA8}"/>
    <cellStyle name="Total 7 2 8 2" xfId="6979" xr:uid="{7F85F812-8566-4271-9CBC-BF39B5172C3A}"/>
    <cellStyle name="Total 7 2 8 2 2" xfId="13290" xr:uid="{77D04D5B-7D75-44CB-9DCC-E9A4F156F97A}"/>
    <cellStyle name="Total 7 2 8 2 2 2" xfId="28398" xr:uid="{901DC3F2-EF46-491F-894B-A4437DEF5D7A}"/>
    <cellStyle name="Total 7 2 8 2 3" xfId="16954" xr:uid="{EBB6703B-81A4-4153-914C-F202A347FCF0}"/>
    <cellStyle name="Total 7 2 8 2 3 2" xfId="32062" xr:uid="{54F660EE-8DD2-42E7-BA24-A82A364406CB}"/>
    <cellStyle name="Total 7 2 8 2 4" xfId="22087" xr:uid="{DE901858-1D79-4B6B-9B31-89902C922E54}"/>
    <cellStyle name="Total 7 2 8 3" xfId="10724" xr:uid="{1B2F12FA-ADD4-4A5C-9554-59D5566BD368}"/>
    <cellStyle name="Total 7 2 8 3 2" xfId="25832" xr:uid="{8ACD9AF6-143A-4AD0-A313-678255635655}"/>
    <cellStyle name="Total 7 2 8 4" xfId="7566" xr:uid="{1ECBE29D-3294-48B3-9844-393B2F892A3A}"/>
    <cellStyle name="Total 7 2 8 4 2" xfId="22674" xr:uid="{748376E2-F9B5-4981-A0EE-0E35AD09842E}"/>
    <cellStyle name="Total 7 2 8 5" xfId="19450" xr:uid="{32D229CF-7206-4A0C-B422-E1A8DA6C5C8C}"/>
    <cellStyle name="Total 7 2 9" xfId="4594" xr:uid="{8AB7B518-E136-4D9B-8390-99C9EC6F4286}"/>
    <cellStyle name="Total 7 2 9 2" xfId="10976" xr:uid="{839F1572-E0DB-473B-9F50-5DFE1F2D689E}"/>
    <cellStyle name="Total 7 2 9 2 2" xfId="26084" xr:uid="{81466C1A-F16A-4E1C-8396-4DA9E6B9DA47}"/>
    <cellStyle name="Total 7 2 9 3" xfId="8730" xr:uid="{D0092538-FA81-41E6-82A3-CC6CEA58AC71}"/>
    <cellStyle name="Total 7 2 9 3 2" xfId="23838" xr:uid="{E6BF26F8-85C4-494E-9117-2EEF045FB094}"/>
    <cellStyle name="Total 7 2 9 4" xfId="19702" xr:uid="{EE848F59-E3D2-4217-B4F3-466345F2C70F}"/>
    <cellStyle name="Total 7 3" xfId="1986" xr:uid="{3AFDA239-E48F-406E-A25F-3C1098559EDA}"/>
    <cellStyle name="Total 7 3 10" xfId="8484" xr:uid="{2CBEBBB9-351E-40DB-807D-ADE0B9BCC939}"/>
    <cellStyle name="Total 7 3 10 2" xfId="23592" xr:uid="{28EC6E40-31DF-4100-90C9-7318C9CDCDA5}"/>
    <cellStyle name="Total 7 3 11" xfId="16449" xr:uid="{D6579112-9B4B-4AD7-9FE1-CDE1FFDC2B85}"/>
    <cellStyle name="Total 7 3 11 2" xfId="31557" xr:uid="{BDC770C9-CBDE-4022-BB53-7DDCB4BC8D81}"/>
    <cellStyle name="Total 7 3 12" xfId="7777" xr:uid="{6713BB1D-FCE1-4746-9C09-E9BAA3052B74}"/>
    <cellStyle name="Total 7 3 12 2" xfId="22885" xr:uid="{E19281B5-07B4-41E6-8A99-582A3AFAB1D7}"/>
    <cellStyle name="Total 7 3 13" xfId="17211" xr:uid="{71500A8F-1D77-4A86-ACD0-B56B3E9BF6FE}"/>
    <cellStyle name="Total 7 3 2" xfId="2546" xr:uid="{7FF4F099-C79C-4A9F-A810-E75D4F02337B}"/>
    <cellStyle name="Total 7 3 2 2" xfId="5183" xr:uid="{E84AE24A-1D1C-493D-9E8A-6EDBF244BC46}"/>
    <cellStyle name="Total 7 3 2 2 2" xfId="11547" xr:uid="{1EBFF609-22EB-442C-BB84-AEA2864DB927}"/>
    <cellStyle name="Total 7 3 2 2 2 2" xfId="26655" xr:uid="{60896930-FA57-47C3-807F-39202A2BB35A}"/>
    <cellStyle name="Total 7 3 2 2 3" xfId="15927" xr:uid="{690DC587-3424-4A5D-BEE9-D3CC766CE2D5}"/>
    <cellStyle name="Total 7 3 2 2 3 2" xfId="31035" xr:uid="{7DF9FF8B-4959-42AD-A683-2311C1A07B58}"/>
    <cellStyle name="Total 7 3 2 2 4" xfId="20291" xr:uid="{30B1B29E-A9AD-4DF8-B612-D2138B78A195}"/>
    <cellStyle name="Total 7 3 2 3" xfId="9013" xr:uid="{927ED4B5-C63C-4348-BC1F-9172F3123231}"/>
    <cellStyle name="Total 7 3 2 3 2" xfId="24121" xr:uid="{4CFCC9AE-04A0-48B6-B6C1-0D828A70973A}"/>
    <cellStyle name="Total 7 3 3" xfId="2748" xr:uid="{EBD5C2D2-3310-49B8-9FBB-CA824F629FCA}"/>
    <cellStyle name="Total 7 3 3 2" xfId="5385" xr:uid="{CE0C82B9-CC5E-4906-8AEB-E1ED0092F716}"/>
    <cellStyle name="Total 7 3 3 2 2" xfId="11734" xr:uid="{A0B8D8DC-7F59-4EEE-99B8-55D209F48CD6}"/>
    <cellStyle name="Total 7 3 3 2 2 2" xfId="26842" xr:uid="{0B5039B2-5495-46FD-84B0-4FB58DBE6809}"/>
    <cellStyle name="Total 7 3 3 2 3" xfId="14611" xr:uid="{FCF163A8-3831-4FD9-B4CA-D435017669CD}"/>
    <cellStyle name="Total 7 3 3 2 3 2" xfId="29719" xr:uid="{57E44A49-D2FD-482C-AF59-3430D4572F6E}"/>
    <cellStyle name="Total 7 3 3 2 4" xfId="20493" xr:uid="{0E5C91EA-DF74-4F7E-BA07-3A275BA2F924}"/>
    <cellStyle name="Total 7 3 3 3" xfId="9137" xr:uid="{ACE8D74E-C00C-4309-8FEB-FEEC48C77281}"/>
    <cellStyle name="Total 7 3 3 3 2" xfId="24245" xr:uid="{5492B83F-1627-4B49-B71B-B7FA1C738933}"/>
    <cellStyle name="Total 7 3 3 4" xfId="17856" xr:uid="{FAE17281-8C0A-46BC-9371-F10A038E91F7}"/>
    <cellStyle name="Total 7 3 4" xfId="3051" xr:uid="{4635547D-762A-4E4C-B800-8970BAFB964D}"/>
    <cellStyle name="Total 7 3 4 2" xfId="5688" xr:uid="{AF8D6B99-E1C0-4CEF-9795-3CE9728E6958}"/>
    <cellStyle name="Total 7 3 4 2 2" xfId="11999" xr:uid="{4FEEFC04-D970-42C3-A183-30DB65DC49FA}"/>
    <cellStyle name="Total 7 3 4 2 2 2" xfId="27107" xr:uid="{B0BF02B3-98A4-41AF-8847-2D0D1EB6A0BE}"/>
    <cellStyle name="Total 7 3 4 2 3" xfId="13992" xr:uid="{D214765D-18A1-4325-A9F6-60CACC48C1BC}"/>
    <cellStyle name="Total 7 3 4 2 3 2" xfId="29100" xr:uid="{10B7DAE8-3E46-41C4-8E37-EB6C8F1486E8}"/>
    <cellStyle name="Total 7 3 4 2 4" xfId="20796" xr:uid="{F5A977E2-5FBF-446C-8035-5648D840F25D}"/>
    <cellStyle name="Total 7 3 4 3" xfId="9433" xr:uid="{65989244-5189-4BB7-A8BC-AC1513CD226C}"/>
    <cellStyle name="Total 7 3 4 3 2" xfId="24541" xr:uid="{08D7C223-B4FD-41D1-9882-F7218481B6EA}"/>
    <cellStyle name="Total 7 3 4 4" xfId="16507" xr:uid="{6A24AF28-9CB2-4701-BC16-7FE1CD2FEC60}"/>
    <cellStyle name="Total 7 3 4 4 2" xfId="31615" xr:uid="{F9D506D3-19FD-4F73-BC7C-90C66A775E0A}"/>
    <cellStyle name="Total 7 3 4 5" xfId="18159" xr:uid="{8F134ED1-8B38-4026-893C-3023840657F2}"/>
    <cellStyle name="Total 7 3 5" xfId="3377" xr:uid="{8495FD4B-4676-4D2F-B3B9-4C611A0616E9}"/>
    <cellStyle name="Total 7 3 5 2" xfId="6014" xr:uid="{EB3EC301-6041-4DFB-89F0-2CCA6C6B9BA4}"/>
    <cellStyle name="Total 7 3 5 2 2" xfId="12325" xr:uid="{357D171C-854A-4CEC-8A38-8714E26BD63B}"/>
    <cellStyle name="Total 7 3 5 2 2 2" xfId="27433" xr:uid="{334572CD-4882-4509-A310-A0D74385E4EF}"/>
    <cellStyle name="Total 7 3 5 2 3" xfId="15799" xr:uid="{8B5AF67A-CC9A-405E-9230-9A23AC6C7EC1}"/>
    <cellStyle name="Total 7 3 5 2 3 2" xfId="30907" xr:uid="{E8DBEC38-CDBB-4314-9D54-567DD2DF0900}"/>
    <cellStyle name="Total 7 3 5 2 4" xfId="21122" xr:uid="{8B49F83A-0A81-46CB-B7B0-F861CFD1FA7A}"/>
    <cellStyle name="Total 7 3 5 3" xfId="9759" xr:uid="{C4A39B12-EC2A-448B-8DF3-2E9C2B7F8EF3}"/>
    <cellStyle name="Total 7 3 5 3 2" xfId="24867" xr:uid="{880D186C-0BB0-4D51-8F84-187B3673A957}"/>
    <cellStyle name="Total 7 3 5 4" xfId="14321" xr:uid="{0B9ABE5A-AF6A-49C4-8BC2-50CEB255F19E}"/>
    <cellStyle name="Total 7 3 5 4 2" xfId="29429" xr:uid="{43A15F36-DF07-4C91-BE3E-F48CC4A53026}"/>
    <cellStyle name="Total 7 3 5 5" xfId="18485" xr:uid="{7ECDB62A-6DE7-4875-AFD8-85823513DDBF}"/>
    <cellStyle name="Total 7 3 6" xfId="3683" xr:uid="{E3205A2F-F2FC-4AF5-990E-74850DC85887}"/>
    <cellStyle name="Total 7 3 6 2" xfId="6320" xr:uid="{640010A0-935B-427C-85E7-7BF3BFE094BC}"/>
    <cellStyle name="Total 7 3 6 2 2" xfId="12631" xr:uid="{91763774-E36F-4A70-A341-571FA6D9F585}"/>
    <cellStyle name="Total 7 3 6 2 2 2" xfId="27739" xr:uid="{757BABA8-345F-43EC-AF92-0C1EF8E58BBA}"/>
    <cellStyle name="Total 7 3 6 2 3" xfId="7862" xr:uid="{1BA6E5AC-5149-4732-9817-421B39961850}"/>
    <cellStyle name="Total 7 3 6 2 3 2" xfId="22970" xr:uid="{EE50B4AA-48EB-43C8-9AC4-8464A3092ECF}"/>
    <cellStyle name="Total 7 3 6 2 4" xfId="21428" xr:uid="{92CAEA2C-D6B1-4237-AA08-CD6890D2ABE1}"/>
    <cellStyle name="Total 7 3 6 3" xfId="10065" xr:uid="{44E85CBC-B8A0-44A4-8A4B-9101E81D42E7}"/>
    <cellStyle name="Total 7 3 6 3 2" xfId="25173" xr:uid="{3466BB84-7B9A-4E6F-8EDA-47A14CF86923}"/>
    <cellStyle name="Total 7 3 6 4" xfId="13420" xr:uid="{6421039C-7671-474B-ABEB-27D8F09C4B72}"/>
    <cellStyle name="Total 7 3 6 4 2" xfId="28528" xr:uid="{D5016B0B-3006-4046-BA86-A4FFD6681575}"/>
    <cellStyle name="Total 7 3 6 5" xfId="18791" xr:uid="{D84357F9-0A1C-4CBE-A0FF-773A161F6816}"/>
    <cellStyle name="Total 7 3 7" xfId="4058" xr:uid="{D7C46B02-76EE-43AB-AB87-5EBA07A93444}"/>
    <cellStyle name="Total 7 3 7 2" xfId="6695" xr:uid="{F5EAF5CA-9556-4242-B06E-42689BFC75A0}"/>
    <cellStyle name="Total 7 3 7 2 2" xfId="13006" xr:uid="{98362208-4F04-4B00-BA11-165A6A684FF0}"/>
    <cellStyle name="Total 7 3 7 2 2 2" xfId="28114" xr:uid="{97689AE8-3223-4698-BF65-855C3B1D8097}"/>
    <cellStyle name="Total 7 3 7 2 3" xfId="16682" xr:uid="{C58A92E4-DD69-44A1-A9DD-954C40401632}"/>
    <cellStyle name="Total 7 3 7 2 3 2" xfId="31790" xr:uid="{DA51FCA4-F15A-4D8B-BF46-45586A128279}"/>
    <cellStyle name="Total 7 3 7 2 4" xfId="21803" xr:uid="{4B9F0592-E8CE-4378-BD84-37A62AB11462}"/>
    <cellStyle name="Total 7 3 7 3" xfId="10440" xr:uid="{A70AF8F2-E2BD-4535-8A5E-B5A5530F7560}"/>
    <cellStyle name="Total 7 3 7 3 2" xfId="25548" xr:uid="{D825F959-9C16-48ED-BAE3-5B962D6C41CD}"/>
    <cellStyle name="Total 7 3 7 4" xfId="16163" xr:uid="{7F6C1680-AC75-4D08-9181-5D0D51A83A81}"/>
    <cellStyle name="Total 7 3 7 4 2" xfId="31271" xr:uid="{3998D01C-C581-403D-9E79-D3DADA6EAA75}"/>
    <cellStyle name="Total 7 3 7 5" xfId="19166" xr:uid="{8C53E999-FF27-4554-AD18-D5F59FAB6A2F}"/>
    <cellStyle name="Total 7 3 8" xfId="4357" xr:uid="{66B68E5D-A561-448C-A5C1-BB45BFC50061}"/>
    <cellStyle name="Total 7 3 8 2" xfId="6994" xr:uid="{79452DD7-3F1B-445A-BA5F-C84D2A5A7887}"/>
    <cellStyle name="Total 7 3 8 2 2" xfId="13305" xr:uid="{F0A965C6-7B01-497E-9B51-BFE3593F8939}"/>
    <cellStyle name="Total 7 3 8 2 2 2" xfId="28413" xr:uid="{70643004-8018-4776-BE9E-243D5C69E1A2}"/>
    <cellStyle name="Total 7 3 8 2 3" xfId="16969" xr:uid="{71513DEA-FE4D-4BDB-9323-A2465217194D}"/>
    <cellStyle name="Total 7 3 8 2 3 2" xfId="32077" xr:uid="{1EED63D4-9077-4166-ABE1-D4D9C61DADB8}"/>
    <cellStyle name="Total 7 3 8 2 4" xfId="22102" xr:uid="{69B3C077-A648-4383-8187-AC568FB261CF}"/>
    <cellStyle name="Total 7 3 8 3" xfId="10739" xr:uid="{06D2D9E5-E0AA-49C3-A647-3CB66B95BEF0}"/>
    <cellStyle name="Total 7 3 8 3 2" xfId="25847" xr:uid="{1B1D756F-C063-4F8F-8207-7BF1147160CC}"/>
    <cellStyle name="Total 7 3 8 4" xfId="14019" xr:uid="{1B5DAD24-2C31-4142-B4D0-40727655633E}"/>
    <cellStyle name="Total 7 3 8 4 2" xfId="29127" xr:uid="{9A72673F-BD62-4877-926B-BFC82023F8F5}"/>
    <cellStyle name="Total 7 3 8 5" xfId="19465" xr:uid="{36A639F4-D229-4B56-8307-92A966451FAA}"/>
    <cellStyle name="Total 7 3 9" xfId="4623" xr:uid="{55C711DE-2C45-4D7F-A3DB-63547B657033}"/>
    <cellStyle name="Total 7 3 9 2" xfId="11005" xr:uid="{FF7F36A2-0002-4236-88C8-51229606871E}"/>
    <cellStyle name="Total 7 3 9 2 2" xfId="26113" xr:uid="{3A076386-2FEE-4583-93E8-E86E6707DC20}"/>
    <cellStyle name="Total 7 3 9 3" xfId="9264" xr:uid="{BA1B62DB-5C58-444C-B985-173CC30FFEB4}"/>
    <cellStyle name="Total 7 3 9 3 2" xfId="24372" xr:uid="{0B917198-AA5C-4A1A-85D4-E48BC8324729}"/>
    <cellStyle name="Total 7 3 9 4" xfId="19731" xr:uid="{4DCD6CC8-B7FC-4F73-8EEC-1147E27AFE61}"/>
    <cellStyle name="Total 7 4" xfId="2148" xr:uid="{6E2C1C4D-35BE-497B-8E62-C4C5D122D8CB}"/>
    <cellStyle name="Total 7 4 10" xfId="13872" xr:uid="{02C8DD1C-6935-4DDE-97C0-851F1E1BB81E}"/>
    <cellStyle name="Total 7 4 10 2" xfId="28980" xr:uid="{F6EA76C7-1198-46DD-B97A-0FF2F0CE7ED2}"/>
    <cellStyle name="Total 7 4 11" xfId="7657" xr:uid="{A991DB58-ACEF-45DD-83CB-A7E947D50935}"/>
    <cellStyle name="Total 7 4 11 2" xfId="22765" xr:uid="{EAD5C996-1FB7-490C-9B49-B85387F861D3}"/>
    <cellStyle name="Total 7 4 12" xfId="17373" xr:uid="{82C79CE6-33E8-4C1A-AD73-76061ACEFFD5}"/>
    <cellStyle name="Total 7 4 2" xfId="2638" xr:uid="{45649D44-A2C4-4559-B520-07D873D85CCB}"/>
    <cellStyle name="Total 7 4 2 2" xfId="5275" xr:uid="{A40C9891-5541-4B18-B8C4-72F65FD63FB7}"/>
    <cellStyle name="Total 7 4 2 2 2" xfId="11639" xr:uid="{38ACBBC0-E6A5-4F71-8D6E-CBF5EB37B920}"/>
    <cellStyle name="Total 7 4 2 2 2 2" xfId="26747" xr:uid="{6AD30C66-B057-4910-9616-3A0A903DD19A}"/>
    <cellStyle name="Total 7 4 2 2 3" xfId="16399" xr:uid="{F1202FD2-C2E8-4D18-ADF3-4045403EAE9A}"/>
    <cellStyle name="Total 7 4 2 2 3 2" xfId="31507" xr:uid="{3185B654-1F29-4F0A-AA96-ADB52C65D477}"/>
    <cellStyle name="Total 7 4 2 2 4" xfId="20383" xr:uid="{07D42EB4-B2D1-46F5-9410-C0D06BF855A0}"/>
    <cellStyle name="Total 7 4 2 3" xfId="9105" xr:uid="{3082AD2B-CA97-4F88-9642-003C3E439177}"/>
    <cellStyle name="Total 7 4 2 3 2" xfId="24213" xr:uid="{F0140E65-7BCD-4D5B-BF65-21C4CB167724}"/>
    <cellStyle name="Total 7 4 2 4" xfId="9182" xr:uid="{5F16B48B-C867-4DA0-9CDF-69C09811A770}"/>
    <cellStyle name="Total 7 4 2 4 2" xfId="24290" xr:uid="{936AC9C9-574C-4C3D-8DB5-5265A7618E1B}"/>
    <cellStyle name="Total 7 4 2 5" xfId="8202" xr:uid="{E6E5BD1A-81EA-4525-9357-3F939EF4FEE6}"/>
    <cellStyle name="Total 7 4 2 5 2" xfId="23310" xr:uid="{74D1E8F3-175B-4F1F-8391-1084327A5A75}"/>
    <cellStyle name="Total 7 4 2 6" xfId="17746" xr:uid="{AE8C634E-3192-423A-96FF-CE8C2DD2B2FE}"/>
    <cellStyle name="Total 7 4 3" xfId="2903" xr:uid="{F44BCFF2-FA2F-4DED-AF88-AC980631CC25}"/>
    <cellStyle name="Total 7 4 3 2" xfId="5540" xr:uid="{B4031048-21EB-4C95-80C2-9970FB95F7F9}"/>
    <cellStyle name="Total 7 4 3 2 2" xfId="11851" xr:uid="{7BD908D7-4DFF-49E0-A6C2-9692486E6584}"/>
    <cellStyle name="Total 7 4 3 2 2 2" xfId="26959" xr:uid="{64C3F500-771A-4A69-B902-E7A1409921B9}"/>
    <cellStyle name="Total 7 4 3 2 3" xfId="14062" xr:uid="{A7B2C6EA-3987-42A8-A55C-F9C5F6BCCCD7}"/>
    <cellStyle name="Total 7 4 3 2 3 2" xfId="29170" xr:uid="{3FEF90FB-695E-4526-BD85-2BB3B0D6497F}"/>
    <cellStyle name="Total 7 4 3 2 4" xfId="20648" xr:uid="{A356B27D-5787-4E61-A83B-19DFB0CDC1E1}"/>
    <cellStyle name="Total 7 4 3 3" xfId="7739" xr:uid="{63FB8515-3F6F-41E7-A827-2F8DD8EAFBE6}"/>
    <cellStyle name="Total 7 4 3 3 2" xfId="22847" xr:uid="{BA246682-FFA6-4FEE-A966-E31BD54BED50}"/>
    <cellStyle name="Total 7 4 3 4" xfId="18011" xr:uid="{DC0A4270-2B4C-4A50-82C0-26BEAE79EC9D}"/>
    <cellStyle name="Total 7 4 4" xfId="3206" xr:uid="{E1652B0B-3563-4634-AD6D-851FF78F912B}"/>
    <cellStyle name="Total 7 4 4 2" xfId="5843" xr:uid="{B49F2124-7793-4A1A-B152-611FE2D98636}"/>
    <cellStyle name="Total 7 4 4 2 2" xfId="12154" xr:uid="{75E2CE31-18F3-426B-9D31-39575B3F0939}"/>
    <cellStyle name="Total 7 4 4 2 2 2" xfId="27262" xr:uid="{D64B4679-B197-42CC-9B51-ECBEB17577CA}"/>
    <cellStyle name="Total 7 4 4 2 3" xfId="8107" xr:uid="{C62012EA-2B92-4633-9E6A-A5583B118C0D}"/>
    <cellStyle name="Total 7 4 4 2 3 2" xfId="23215" xr:uid="{F9B55CF3-0434-4EBC-AA16-E0C7A4CA52B5}"/>
    <cellStyle name="Total 7 4 4 2 4" xfId="20951" xr:uid="{2C0BA67C-A9EB-4E7A-8AE0-544E2D8AEDC3}"/>
    <cellStyle name="Total 7 4 4 3" xfId="9588" xr:uid="{031EFA1C-101A-4D4B-9A80-A28C886FE85C}"/>
    <cellStyle name="Total 7 4 4 3 2" xfId="24696" xr:uid="{F453B8FB-A6EA-4224-8C1E-0ADC4AF7AD06}"/>
    <cellStyle name="Total 7 4 4 4" xfId="15856" xr:uid="{CF8FD264-BD7F-4170-A59D-F5A1F033A156}"/>
    <cellStyle name="Total 7 4 4 4 2" xfId="30964" xr:uid="{9B76D1EF-F4C7-4A7D-BDD5-2F353242DFAF}"/>
    <cellStyle name="Total 7 4 4 5" xfId="18314" xr:uid="{6F314EA4-177C-41E0-A106-93BD14272714}"/>
    <cellStyle name="Total 7 4 5" xfId="3532" xr:uid="{1AD380D5-1563-4458-9BEC-3F72179B6668}"/>
    <cellStyle name="Total 7 4 5 2" xfId="6169" xr:uid="{8EE5C487-14C3-48A9-998F-C2114DE7F9C1}"/>
    <cellStyle name="Total 7 4 5 2 2" xfId="12480" xr:uid="{31B40738-6CEE-4BC4-A9AA-7329CAC4B7B3}"/>
    <cellStyle name="Total 7 4 5 2 2 2" xfId="27588" xr:uid="{214D0AF9-827D-485B-925C-06C5F0BE7014}"/>
    <cellStyle name="Total 7 4 5 2 3" xfId="13672" xr:uid="{198F862D-F342-4632-A806-B0473AE17DDB}"/>
    <cellStyle name="Total 7 4 5 2 3 2" xfId="28780" xr:uid="{6B484059-E904-4486-B949-5F998570C205}"/>
    <cellStyle name="Total 7 4 5 2 4" xfId="21277" xr:uid="{281A9BB0-AADA-422B-BE4F-4308758BD42C}"/>
    <cellStyle name="Total 7 4 5 3" xfId="9914" xr:uid="{0686DFAA-7232-4A58-9D2F-94C1C0EA67A4}"/>
    <cellStyle name="Total 7 4 5 3 2" xfId="25022" xr:uid="{4B340CFC-5062-4CE8-8FF2-DF0A29E4B5D1}"/>
    <cellStyle name="Total 7 4 5 4" xfId="7902" xr:uid="{8FEC7CB8-F08F-462E-BBB5-EADD20260537}"/>
    <cellStyle name="Total 7 4 5 4 2" xfId="23010" xr:uid="{D500FF12-B1FC-43C8-B097-A1C619291A4F}"/>
    <cellStyle name="Total 7 4 5 5" xfId="18640" xr:uid="{9863DF21-9C07-475C-8482-CD2ABDC1147E}"/>
    <cellStyle name="Total 7 4 6" xfId="3838" xr:uid="{F4655474-DE8C-4991-BD87-4424B29745FE}"/>
    <cellStyle name="Total 7 4 6 2" xfId="6475" xr:uid="{6F542FAF-3BB8-4AA6-8E7F-01B359F35DC9}"/>
    <cellStyle name="Total 7 4 6 2 2" xfId="12786" xr:uid="{CB7EE33A-2B6E-490B-9097-78F0D69AAABE}"/>
    <cellStyle name="Total 7 4 6 2 2 2" xfId="27894" xr:uid="{3A8AB6E2-A7D3-4900-AD9F-157991C84D27}"/>
    <cellStyle name="Total 7 4 6 2 3" xfId="15414" xr:uid="{478D3A41-494D-4A26-A305-19D591B86B99}"/>
    <cellStyle name="Total 7 4 6 2 3 2" xfId="30522" xr:uid="{1AE84FD1-68CA-4403-AD04-3B7B56D66366}"/>
    <cellStyle name="Total 7 4 6 2 4" xfId="21583" xr:uid="{9C4E0862-03D2-4E79-952A-CAC26B0B0D5C}"/>
    <cellStyle name="Total 7 4 6 3" xfId="10220" xr:uid="{9C73CA95-B313-4FD3-9BED-D4597D118915}"/>
    <cellStyle name="Total 7 4 6 3 2" xfId="25328" xr:uid="{68E8C538-AEC3-4159-B243-EED373295AD2}"/>
    <cellStyle name="Total 7 4 6 4" xfId="8225" xr:uid="{5E17AC28-4835-489E-9ED5-9DE3EAC0A9A5}"/>
    <cellStyle name="Total 7 4 6 4 2" xfId="23333" xr:uid="{68B39DF0-922C-4BE4-B321-1FFD1F313435}"/>
    <cellStyle name="Total 7 4 6 5" xfId="18946" xr:uid="{0CB89D5C-808D-4BE9-A566-E2010EF36FBA}"/>
    <cellStyle name="Total 7 4 7" xfId="4220" xr:uid="{966438B6-CBB1-4E5A-8FC2-C8142A2E44D2}"/>
    <cellStyle name="Total 7 4 7 2" xfId="6857" xr:uid="{E487189B-3A19-4617-8443-F21DA0D08338}"/>
    <cellStyle name="Total 7 4 7 2 2" xfId="13168" xr:uid="{64886FE9-61F6-42EA-9ED3-40D64B4C8BEF}"/>
    <cellStyle name="Total 7 4 7 2 2 2" xfId="28276" xr:uid="{FEC47DF1-9F4A-45BE-956F-06759083950A}"/>
    <cellStyle name="Total 7 4 7 2 3" xfId="16837" xr:uid="{31874259-7213-4E21-90F8-2F0134C4103F}"/>
    <cellStyle name="Total 7 4 7 2 3 2" xfId="31945" xr:uid="{037C84D7-AD3E-40EA-A5A7-982D16DBDE65}"/>
    <cellStyle name="Total 7 4 7 2 4" xfId="21965" xr:uid="{01B507D4-FC01-4288-BEE9-3B57C69E3C6D}"/>
    <cellStyle name="Total 7 4 7 3" xfId="10602" xr:uid="{A74F9368-EF09-42A3-A0B0-FE76FE6BBC2F}"/>
    <cellStyle name="Total 7 4 7 3 2" xfId="25710" xr:uid="{0F11F1BA-4C83-466F-B2C1-B382DCB41A0F}"/>
    <cellStyle name="Total 7 4 7 4" xfId="13561" xr:uid="{2DE2ECB8-7E8A-45A5-AFA8-1EC0D4D9716C}"/>
    <cellStyle name="Total 7 4 7 4 2" xfId="28669" xr:uid="{0F03C874-52BB-42A2-8704-799BBA1E2479}"/>
    <cellStyle name="Total 7 4 7 5" xfId="19328" xr:uid="{1F9E41A2-374D-4AAF-B58A-5322BE278FBD}"/>
    <cellStyle name="Total 7 4 8" xfId="4785" xr:uid="{A33BECEB-1A69-46A1-AD44-188A2D79FBE0}"/>
    <cellStyle name="Total 7 4 8 2" xfId="11167" xr:uid="{10606019-41B9-4CD6-A4B3-1CB14D99F309}"/>
    <cellStyle name="Total 7 4 8 2 2" xfId="26275" xr:uid="{774FFCF8-DD0B-4EFD-8FD9-777292A14F81}"/>
    <cellStyle name="Total 7 4 8 3" xfId="14822" xr:uid="{9FE74DA0-940E-41F7-B98E-28A5DA001DBA}"/>
    <cellStyle name="Total 7 4 8 3 2" xfId="29930" xr:uid="{087B4715-9747-4F17-A671-219E7DB764FB}"/>
    <cellStyle name="Total 7 4 8 4" xfId="19893" xr:uid="{47BCF1BF-27DC-4141-A96C-71BDC0A2F93B}"/>
    <cellStyle name="Total 7 4 9" xfId="8646" xr:uid="{245C59D2-8513-446D-B54C-FB2745A3EADB}"/>
    <cellStyle name="Total 7 4 9 2" xfId="23754" xr:uid="{58C58839-5410-44A6-8874-ACF9EF00B5CD}"/>
    <cellStyle name="Total 7 5" xfId="2163" xr:uid="{D1E34B26-9B15-47D4-BBB0-EE5ED81C8C16}"/>
    <cellStyle name="Total 7 5 10" xfId="9291" xr:uid="{CFBE7530-1B32-4EE5-B312-B495B6C96B26}"/>
    <cellStyle name="Total 7 5 10 2" xfId="24399" xr:uid="{724DED0D-7CC2-4B7A-96A5-B8981ADCBE98}"/>
    <cellStyle name="Total 7 5 11" xfId="17388" xr:uid="{2BB3AE81-22F7-4362-882D-D226057E449D}"/>
    <cellStyle name="Total 7 5 2" xfId="2918" xr:uid="{C557BAC2-DEFE-432F-B23A-375BD0846B85}"/>
    <cellStyle name="Total 7 5 2 2" xfId="5555" xr:uid="{E3AFA244-A8DB-4D23-887E-C5A30DD1013B}"/>
    <cellStyle name="Total 7 5 2 2 2" xfId="11866" xr:uid="{E6D38423-7F96-4AC3-804F-8E6CF2D4E919}"/>
    <cellStyle name="Total 7 5 2 2 2 2" xfId="26974" xr:uid="{7796A653-6675-445D-9FC0-70EBBB1F34A0}"/>
    <cellStyle name="Total 7 5 2 2 3" xfId="15964" xr:uid="{BAD9E158-D82F-494C-A97F-E893F0ED6653}"/>
    <cellStyle name="Total 7 5 2 2 3 2" xfId="31072" xr:uid="{48C9CD91-E43D-487A-8265-BB3685FB805D}"/>
    <cellStyle name="Total 7 5 2 2 4" xfId="20663" xr:uid="{A468CC02-CCC5-4CFC-8EEA-AE2D97E51422}"/>
    <cellStyle name="Total 7 5 2 3" xfId="16161" xr:uid="{C676AF73-6DCB-44C6-8DB7-D21020FF497D}"/>
    <cellStyle name="Total 7 5 2 3 2" xfId="31269" xr:uid="{46445367-CB2D-4D4A-A9C8-BEAE43766EAB}"/>
    <cellStyle name="Total 7 5 2 4" xfId="18026" xr:uid="{F5E4F1B9-975D-4356-833D-ACF184FE30B7}"/>
    <cellStyle name="Total 7 5 3" xfId="3221" xr:uid="{BFC4352C-D82E-4048-971A-16B87B9717BD}"/>
    <cellStyle name="Total 7 5 3 2" xfId="5858" xr:uid="{475B33EF-8F3F-489B-A45F-462241A6627F}"/>
    <cellStyle name="Total 7 5 3 2 2" xfId="12169" xr:uid="{187F88C1-D5AE-4C11-A1C6-7B1DB8CC0D23}"/>
    <cellStyle name="Total 7 5 3 2 2 2" xfId="27277" xr:uid="{BE2983BD-7B72-401F-A1C1-98CA360502FF}"/>
    <cellStyle name="Total 7 5 3 2 3" xfId="13405" xr:uid="{20847481-047D-4422-9519-763E51D45743}"/>
    <cellStyle name="Total 7 5 3 2 3 2" xfId="28513" xr:uid="{6C0BA28E-9EDD-49E3-9EAE-F5F874F2AFBF}"/>
    <cellStyle name="Total 7 5 3 2 4" xfId="20966" xr:uid="{1190CC2C-D1C2-42D8-8861-C585A00C8DA3}"/>
    <cellStyle name="Total 7 5 3 3" xfId="9603" xr:uid="{3D9148BD-F26C-420E-AEF6-C74769E91DE7}"/>
    <cellStyle name="Total 7 5 3 3 2" xfId="24711" xr:uid="{EB6330DA-33C9-4EA5-BCF9-3C78A7F419D9}"/>
    <cellStyle name="Total 7 5 3 4" xfId="13924" xr:uid="{2B52B0C6-427F-4935-AC68-4FE3109B49E8}"/>
    <cellStyle name="Total 7 5 3 4 2" xfId="29032" xr:uid="{95DCC8AC-D151-42B2-9D97-27A8A0E54CD5}"/>
    <cellStyle name="Total 7 5 3 5" xfId="18329" xr:uid="{5ABE9738-F766-4BD9-9D88-D63D94C6B320}"/>
    <cellStyle name="Total 7 5 4" xfId="3547" xr:uid="{D6B727D2-9024-4462-91F3-FD200A9793C8}"/>
    <cellStyle name="Total 7 5 4 2" xfId="6184" xr:uid="{D3AD25E4-33A5-4032-B93D-330A7880CDC7}"/>
    <cellStyle name="Total 7 5 4 2 2" xfId="12495" xr:uid="{7F693D95-BDCC-437F-817E-34C6F5F581B5}"/>
    <cellStyle name="Total 7 5 4 2 2 2" xfId="27603" xr:uid="{90A2E478-32E4-4CE2-962D-398186825DD2}"/>
    <cellStyle name="Total 7 5 4 2 3" xfId="9171" xr:uid="{F841E877-8A37-4AF9-8E9D-A63EDDE65DBF}"/>
    <cellStyle name="Total 7 5 4 2 3 2" xfId="24279" xr:uid="{9EBD882B-9578-4B27-BB13-A597DCB30ADE}"/>
    <cellStyle name="Total 7 5 4 2 4" xfId="21292" xr:uid="{5C311382-3813-4480-86E1-E8981B594FC4}"/>
    <cellStyle name="Total 7 5 4 3" xfId="9929" xr:uid="{4CADD434-943B-458F-8C62-7EA307DE55A9}"/>
    <cellStyle name="Total 7 5 4 3 2" xfId="25037" xr:uid="{45E09F17-283A-4385-89AF-80D6AD3CD822}"/>
    <cellStyle name="Total 7 5 4 4" xfId="15829" xr:uid="{215900FB-D6B4-45C3-839A-7E7B116EBF5E}"/>
    <cellStyle name="Total 7 5 4 4 2" xfId="30937" xr:uid="{FF0C3A93-A446-4EC0-B388-4D76EED77E3D}"/>
    <cellStyle name="Total 7 5 4 5" xfId="18655" xr:uid="{FAAC3366-B378-4165-A816-D5C69F0381DF}"/>
    <cellStyle name="Total 7 5 5" xfId="3853" xr:uid="{6C6703A0-222D-461C-9380-F128E18B7B7C}"/>
    <cellStyle name="Total 7 5 5 2" xfId="6490" xr:uid="{8EBCE035-2BB8-4EC5-8A6A-56E958F6E6E8}"/>
    <cellStyle name="Total 7 5 5 2 2" xfId="12801" xr:uid="{E0DA2DE3-E9E8-4085-BC96-A7ABE272146C}"/>
    <cellStyle name="Total 7 5 5 2 2 2" xfId="27909" xr:uid="{559B97C7-6C17-4C81-B1BB-0A06570780BC}"/>
    <cellStyle name="Total 7 5 5 2 3" xfId="15926" xr:uid="{967AC383-774F-4667-93AA-5629C057042D}"/>
    <cellStyle name="Total 7 5 5 2 3 2" xfId="31034" xr:uid="{585DFF68-5638-4081-B1FA-CA903FB18A67}"/>
    <cellStyle name="Total 7 5 5 2 4" xfId="21598" xr:uid="{2FC320DB-6C47-442D-A14F-2AF27CF2A6CE}"/>
    <cellStyle name="Total 7 5 5 3" xfId="10235" xr:uid="{74BF227E-3887-4E58-A86B-1F419F1A6071}"/>
    <cellStyle name="Total 7 5 5 3 2" xfId="25343" xr:uid="{B0CDC764-659A-4CA5-B982-B05A4225C6EF}"/>
    <cellStyle name="Total 7 5 5 4" xfId="16109" xr:uid="{A3BFA4A9-B46B-4D80-A641-0DFA36ABA941}"/>
    <cellStyle name="Total 7 5 5 4 2" xfId="31217" xr:uid="{811DEB7F-7BB0-479B-A8F9-EE13F920EF6C}"/>
    <cellStyle name="Total 7 5 5 5" xfId="18961" xr:uid="{096C8EE3-6CE8-425B-AFBE-366D78DDD56C}"/>
    <cellStyle name="Total 7 5 6" xfId="4235" xr:uid="{6644B5B0-5A11-41CD-A833-D0B06E4D5D46}"/>
    <cellStyle name="Total 7 5 6 2" xfId="6872" xr:uid="{904691DF-55BA-4A23-AE34-81C21913F8A9}"/>
    <cellStyle name="Total 7 5 6 2 2" xfId="13183" xr:uid="{B132C499-A9DB-4373-B2E8-04B13673BBED}"/>
    <cellStyle name="Total 7 5 6 2 2 2" xfId="28291" xr:uid="{64037C11-F7F7-4387-B67B-5383E9AF2173}"/>
    <cellStyle name="Total 7 5 6 2 3" xfId="16852" xr:uid="{E8047AE9-D890-48CD-8573-183FE14149E8}"/>
    <cellStyle name="Total 7 5 6 2 3 2" xfId="31960" xr:uid="{BCDDA10F-C089-45D0-B6E1-9EEF3EE1B92B}"/>
    <cellStyle name="Total 7 5 6 2 4" xfId="21980" xr:uid="{E0C8ADB2-2897-4630-9AD5-8BCE891B4458}"/>
    <cellStyle name="Total 7 5 6 3" xfId="10617" xr:uid="{D1601B97-232A-4F8A-B893-FCDC2A33FCCA}"/>
    <cellStyle name="Total 7 5 6 3 2" xfId="25725" xr:uid="{ABA64ADA-BBCB-4735-B628-AE54A9C08A1B}"/>
    <cellStyle name="Total 7 5 6 4" xfId="8105" xr:uid="{3B6F4FB6-6C66-4834-8257-5F978FDC331F}"/>
    <cellStyle name="Total 7 5 6 4 2" xfId="23213" xr:uid="{138175FF-E279-4540-AACC-DE4DCAFDAD19}"/>
    <cellStyle name="Total 7 5 6 5" xfId="19343" xr:uid="{7553190D-04DA-4B23-A003-9FAF51F64CEF}"/>
    <cellStyle name="Total 7 5 7" xfId="4800" xr:uid="{E20F249E-598E-4EAB-877D-09B233A5558F}"/>
    <cellStyle name="Total 7 5 7 2" xfId="11182" xr:uid="{387C7FA2-F0B1-43C6-BE85-A1AAADF70E3A}"/>
    <cellStyle name="Total 7 5 7 2 2" xfId="26290" xr:uid="{E9760862-CB20-4397-A5CB-EFCEE72D93CA}"/>
    <cellStyle name="Total 7 5 7 3" xfId="11676" xr:uid="{5AA34503-6B6C-45AC-A222-ED26981AF8C4}"/>
    <cellStyle name="Total 7 5 7 3 2" xfId="26784" xr:uid="{BC3DC065-826A-4DB2-ABED-8C62E970A1F2}"/>
    <cellStyle name="Total 7 5 7 4" xfId="19908" xr:uid="{C6A450C8-B6F9-4F78-9445-60491B379EB8}"/>
    <cellStyle name="Total 7 5 8" xfId="8661" xr:uid="{66CC555B-4778-4D15-937E-2C9F7D0E1957}"/>
    <cellStyle name="Total 7 5 8 2" xfId="23769" xr:uid="{3D2C21E4-9EA7-4399-9019-25728A6712FC}"/>
    <cellStyle name="Total 7 5 9" xfId="14363" xr:uid="{061926AC-0BCE-4ADA-8C9B-032A9E727144}"/>
    <cellStyle name="Total 7 5 9 2" xfId="29471" xr:uid="{AE55C584-5A2D-46B6-90BF-165DE664B3B1}"/>
    <cellStyle name="Total 8" xfId="1787" xr:uid="{00000000-0005-0000-0000-0000FB060000}"/>
    <cellStyle name="Total 8 2" xfId="1958" xr:uid="{89FB9CC8-3409-41A6-BE50-7005E8952CEF}"/>
    <cellStyle name="Total 8 2 10" xfId="8459" xr:uid="{3005FB01-A546-4FAF-A67B-D1321F80554E}"/>
    <cellStyle name="Total 8 2 10 2" xfId="23567" xr:uid="{4F8BF249-578A-4250-96AB-9A226AEAD462}"/>
    <cellStyle name="Total 8 2 11" xfId="15428" xr:uid="{94322116-CB08-4980-BE6A-6ED8027186F1}"/>
    <cellStyle name="Total 8 2 11 2" xfId="30536" xr:uid="{4A5AA0D6-1532-4E3C-83AC-A7DDCAC177B2}"/>
    <cellStyle name="Total 8 2 12" xfId="14196" xr:uid="{95F58CB1-762F-47EE-8ACA-21E70F114A80}"/>
    <cellStyle name="Total 8 2 12 2" xfId="29304" xr:uid="{FCA34D3E-9105-42B5-9772-2DE91A106F77}"/>
    <cellStyle name="Total 8 2 13" xfId="17183" xr:uid="{4899FBAA-1F4B-41E5-B71B-B98B63BE0F47}"/>
    <cellStyle name="Total 8 2 2" xfId="2518" xr:uid="{91C2EB8F-6C94-49C9-8334-949DE93B1741}"/>
    <cellStyle name="Total 8 2 2 2" xfId="5155" xr:uid="{F606477B-9A1D-4FC0-8D00-4E232F0B76AD}"/>
    <cellStyle name="Total 8 2 2 2 2" xfId="11519" xr:uid="{B7B03ACC-EF01-4427-B138-E86035746A28}"/>
    <cellStyle name="Total 8 2 2 2 2 2" xfId="26627" xr:uid="{5A2AFEF1-D1FF-4750-ACC1-346EF78304F6}"/>
    <cellStyle name="Total 8 2 2 2 3" xfId="9201" xr:uid="{2F6D441F-E9AC-4469-9D60-2CF71CCE3086}"/>
    <cellStyle name="Total 8 2 2 2 3 2" xfId="24309" xr:uid="{91F7B055-AF82-4288-9C10-7FB436E45DA8}"/>
    <cellStyle name="Total 8 2 2 2 4" xfId="20263" xr:uid="{7A2F7429-A69A-45E3-BA0C-D582DF5E6B42}"/>
    <cellStyle name="Total 8 2 2 3" xfId="8985" xr:uid="{AC0E0D64-5479-4940-8394-A4D811465A80}"/>
    <cellStyle name="Total 8 2 2 3 2" xfId="24093" xr:uid="{CF97A629-6769-4AE1-A3A0-290E1A2FF0BD}"/>
    <cellStyle name="Total 8 2 3" xfId="2734" xr:uid="{C1857DE6-D087-40FF-848C-22FB97C34795}"/>
    <cellStyle name="Total 8 2 3 2" xfId="5371" xr:uid="{624D8648-0511-4DE8-BA60-EE5523C63074}"/>
    <cellStyle name="Total 8 2 3 2 2" xfId="11720" xr:uid="{251060A1-7594-479B-9D06-10D7DC3C657D}"/>
    <cellStyle name="Total 8 2 3 2 2 2" xfId="26828" xr:uid="{85341C92-54C8-4EC7-BB69-CC212549D987}"/>
    <cellStyle name="Total 8 2 3 2 3" xfId="15124" xr:uid="{F6A2518D-45A4-4925-AD2F-D67050721D24}"/>
    <cellStyle name="Total 8 2 3 2 3 2" xfId="30232" xr:uid="{2DA0F42C-79CE-464A-9B8E-8D7DE267F780}"/>
    <cellStyle name="Total 8 2 3 2 4" xfId="20479" xr:uid="{382723B5-4508-4EBE-B20F-353ADD60EF02}"/>
    <cellStyle name="Total 8 2 3 3" xfId="8261" xr:uid="{2B17890C-EB1D-4750-8408-1AD8B99C30DC}"/>
    <cellStyle name="Total 8 2 3 3 2" xfId="23369" xr:uid="{EFEFB3FD-CE36-47EC-8EBE-B44539BD2949}"/>
    <cellStyle name="Total 8 2 3 4" xfId="17842" xr:uid="{3EEF00FE-AAAD-4A0B-B107-1C44EA886281}"/>
    <cellStyle name="Total 8 2 4" xfId="3037" xr:uid="{C8CBF199-D0EB-48D0-BE46-78EE29F4402C}"/>
    <cellStyle name="Total 8 2 4 2" xfId="5674" xr:uid="{5FAFC8DD-9867-47D8-8DDD-C3DC150F68ED}"/>
    <cellStyle name="Total 8 2 4 2 2" xfId="11985" xr:uid="{1C3C8EE4-2512-4E83-9BC7-DF89A7E67A22}"/>
    <cellStyle name="Total 8 2 4 2 2 2" xfId="27093" xr:uid="{914305A3-0B15-458E-8066-DFBA7AD9A017}"/>
    <cellStyle name="Total 8 2 4 2 3" xfId="16203" xr:uid="{8B62E8EF-BCC0-4923-89B4-79EE7CA78B48}"/>
    <cellStyle name="Total 8 2 4 2 3 2" xfId="31311" xr:uid="{C46D8F44-E362-4D1F-86F2-99CB25184F13}"/>
    <cellStyle name="Total 8 2 4 2 4" xfId="20782" xr:uid="{A391EC74-0F1A-4B5F-A58E-5BB5D9632EAC}"/>
    <cellStyle name="Total 8 2 4 3" xfId="9419" xr:uid="{7C7C8C21-9A12-4542-992F-96623FD0BF07}"/>
    <cellStyle name="Total 8 2 4 3 2" xfId="24527" xr:uid="{9D99A40F-C465-47C7-921E-27EB769516E6}"/>
    <cellStyle name="Total 8 2 4 4" xfId="7986" xr:uid="{086CADDD-88A3-4CD3-9027-B4EA5886607F}"/>
    <cellStyle name="Total 8 2 4 4 2" xfId="23094" xr:uid="{859838E8-F5B6-4B7F-8C3F-C2190C2D02E6}"/>
    <cellStyle name="Total 8 2 4 5" xfId="18145" xr:uid="{5D8C720D-4914-4AB4-B08E-516AA61FE33C}"/>
    <cellStyle name="Total 8 2 5" xfId="3363" xr:uid="{FDDEE32A-63E0-414E-851F-0760BB054310}"/>
    <cellStyle name="Total 8 2 5 2" xfId="6000" xr:uid="{4F9C4B74-34F3-4418-87F3-D51AC9F32D29}"/>
    <cellStyle name="Total 8 2 5 2 2" xfId="12311" xr:uid="{FAC576A2-3ED2-4190-AF41-6215FEB9C63F}"/>
    <cellStyle name="Total 8 2 5 2 2 2" xfId="27419" xr:uid="{3152699C-7DDF-4518-8ED3-F4F9AF123B39}"/>
    <cellStyle name="Total 8 2 5 2 3" xfId="7187" xr:uid="{6A5EE6F9-1C17-429A-B010-30EB6639CE33}"/>
    <cellStyle name="Total 8 2 5 2 3 2" xfId="22295" xr:uid="{AB03D920-EDBA-40D7-B39C-F6B3C901AFFA}"/>
    <cellStyle name="Total 8 2 5 2 4" xfId="21108" xr:uid="{3C6EBB63-1F29-46A5-900F-C839A87F98DF}"/>
    <cellStyle name="Total 8 2 5 3" xfId="9745" xr:uid="{F7A8C64C-CA51-47E8-BC7F-C9106DF42011}"/>
    <cellStyle name="Total 8 2 5 3 2" xfId="24853" xr:uid="{194653D7-7492-4EC0-94C1-4D2D0B4EBB8D}"/>
    <cellStyle name="Total 8 2 5 4" xfId="9251" xr:uid="{8ECDAFA6-9E03-43D6-B481-3CF9FE68A007}"/>
    <cellStyle name="Total 8 2 5 4 2" xfId="24359" xr:uid="{C4F9B1C4-9A23-4ADF-AD2E-DFE38337A489}"/>
    <cellStyle name="Total 8 2 5 5" xfId="18471" xr:uid="{41709341-E56F-4370-843A-0943706B9EE2}"/>
    <cellStyle name="Total 8 2 6" xfId="3669" xr:uid="{B21B0301-44F9-4F0C-AA2D-FDF2E3B4EBB7}"/>
    <cellStyle name="Total 8 2 6 2" xfId="6306" xr:uid="{78A71380-E7A4-4C77-BECB-CE798EBE074B}"/>
    <cellStyle name="Total 8 2 6 2 2" xfId="12617" xr:uid="{BFFC4FC6-402F-4991-B3B4-C50130DF1325}"/>
    <cellStyle name="Total 8 2 6 2 2 2" xfId="27725" xr:uid="{70DA478A-54A2-4815-A95A-F4A44B09BF7A}"/>
    <cellStyle name="Total 8 2 6 2 3" xfId="7220" xr:uid="{7F09BD58-6EAF-4A9B-A8F9-690FD82BFEA6}"/>
    <cellStyle name="Total 8 2 6 2 3 2" xfId="22328" xr:uid="{849348B5-30C9-4691-A9C1-14490DDF961C}"/>
    <cellStyle name="Total 8 2 6 2 4" xfId="21414" xr:uid="{70A36BCA-B2A8-4F12-9CA5-D962A23DF2F8}"/>
    <cellStyle name="Total 8 2 6 3" xfId="10051" xr:uid="{100B9E93-AED7-4DE8-9DF2-44DD95864065}"/>
    <cellStyle name="Total 8 2 6 3 2" xfId="25159" xr:uid="{CE3649F2-E827-42CD-8BC3-8E170628F5D3}"/>
    <cellStyle name="Total 8 2 6 4" xfId="13573" xr:uid="{BBA27AFE-E2B5-4800-B51D-E29047ADF19D}"/>
    <cellStyle name="Total 8 2 6 4 2" xfId="28681" xr:uid="{3FA95CD6-928B-4B0E-826A-CA8D121664EE}"/>
    <cellStyle name="Total 8 2 6 5" xfId="18777" xr:uid="{7FD64DCB-6DA9-4519-A84E-6369A663DF74}"/>
    <cellStyle name="Total 8 2 7" xfId="4030" xr:uid="{D68A5701-2A5C-4A49-9F90-D6BB18081243}"/>
    <cellStyle name="Total 8 2 7 2" xfId="6667" xr:uid="{3E97CE84-D082-4532-B816-853D2CD26E88}"/>
    <cellStyle name="Total 8 2 7 2 2" xfId="12978" xr:uid="{134E6E47-F491-45BC-8BCC-95B34E0C107D}"/>
    <cellStyle name="Total 8 2 7 2 2 2" xfId="28086" xr:uid="{3340B79D-6AD0-4EF5-A009-9008E6341A3B}"/>
    <cellStyle name="Total 8 2 7 2 3" xfId="16668" xr:uid="{65A5B8B2-493A-4EC7-8BA7-1FFBF8C44B3B}"/>
    <cellStyle name="Total 8 2 7 2 3 2" xfId="31776" xr:uid="{1E7B6937-3583-4FEB-8957-132F40662EE8}"/>
    <cellStyle name="Total 8 2 7 2 4" xfId="21775" xr:uid="{BBB0E973-5AC7-475C-A14B-8EFD692D2AAE}"/>
    <cellStyle name="Total 8 2 7 3" xfId="10412" xr:uid="{08E1AD08-D9DC-4ED8-A5F4-F1A3D7461DD5}"/>
    <cellStyle name="Total 8 2 7 3 2" xfId="25520" xr:uid="{ABB9A73B-30CC-4614-8B45-66C4C0C68045}"/>
    <cellStyle name="Total 8 2 7 4" xfId="13653" xr:uid="{6B3E41E6-327A-4A92-A4DB-13CECF3BE776}"/>
    <cellStyle name="Total 8 2 7 4 2" xfId="28761" xr:uid="{C9BD0B10-4B4A-4BDE-ABA4-8F0D742A1215}"/>
    <cellStyle name="Total 8 2 7 5" xfId="19138" xr:uid="{8816EADC-6EF3-42CE-91F6-56466AD3F89B}"/>
    <cellStyle name="Total 8 2 8" xfId="4343" xr:uid="{1B3C7B27-13C5-41E2-9834-D0430891D0D1}"/>
    <cellStyle name="Total 8 2 8 2" xfId="6980" xr:uid="{C9415AB7-A83F-4203-ADDC-FAE715E30213}"/>
    <cellStyle name="Total 8 2 8 2 2" xfId="13291" xr:uid="{3B2ED1A6-F4B3-4B37-A403-EB1DB565FBAC}"/>
    <cellStyle name="Total 8 2 8 2 2 2" xfId="28399" xr:uid="{7103BC76-F342-41D1-8894-FB78B9651B4D}"/>
    <cellStyle name="Total 8 2 8 2 3" xfId="16955" xr:uid="{D2462D97-C7E6-46EA-AFC7-D491820AEFA4}"/>
    <cellStyle name="Total 8 2 8 2 3 2" xfId="32063" xr:uid="{C4028CF2-CA7F-4B91-B40A-E1EAF00BA452}"/>
    <cellStyle name="Total 8 2 8 2 4" xfId="22088" xr:uid="{08D0D5C8-CCC1-4C49-97A1-C08BE4DAADE7}"/>
    <cellStyle name="Total 8 2 8 3" xfId="10725" xr:uid="{5000F76C-B7E6-4AE6-8B20-CF22A870A9E5}"/>
    <cellStyle name="Total 8 2 8 3 2" xfId="25833" xr:uid="{7E047A4C-1926-49B2-A781-18F38B7F207C}"/>
    <cellStyle name="Total 8 2 8 4" xfId="14385" xr:uid="{22E5B6A0-7582-4A52-B5D5-31F115B98EA1}"/>
    <cellStyle name="Total 8 2 8 4 2" xfId="29493" xr:uid="{E1D45E4E-7D34-4C44-B5F6-795B5A71EF77}"/>
    <cellStyle name="Total 8 2 8 5" xfId="19451" xr:uid="{C73CFDAF-8DEC-462C-841F-52170EFB6C05}"/>
    <cellStyle name="Total 8 2 9" xfId="4595" xr:uid="{A7E5F68B-DB5B-4A86-B711-EC56229C8036}"/>
    <cellStyle name="Total 8 2 9 2" xfId="10977" xr:uid="{64BF62C8-DF6A-4FBD-AF91-F99A54B38533}"/>
    <cellStyle name="Total 8 2 9 2 2" xfId="26085" xr:uid="{FAE936F0-4BE5-4F4A-84F9-A325E590BA77}"/>
    <cellStyle name="Total 8 2 9 3" xfId="7359" xr:uid="{82C5F34C-C0BA-4BAE-9E53-5C527E81165B}"/>
    <cellStyle name="Total 8 2 9 3 2" xfId="22467" xr:uid="{911102DE-B41F-43BB-9865-03403DD73243}"/>
    <cellStyle name="Total 8 2 9 4" xfId="19703" xr:uid="{A28EEAE7-11EA-4CD3-81DB-EED6AE7D8FEA}"/>
    <cellStyle name="Total 8 3" xfId="1987" xr:uid="{5B646F27-DF10-4EAD-8438-C83081A414D5}"/>
    <cellStyle name="Total 8 3 10" xfId="8485" xr:uid="{4765D830-B5F6-4817-950D-BD09FE89BD85}"/>
    <cellStyle name="Total 8 3 10 2" xfId="23593" xr:uid="{FA6AE3E8-F141-43C1-A859-A26D8B3A0442}"/>
    <cellStyle name="Total 8 3 11" xfId="7846" xr:uid="{4201F4CA-D2B2-4383-A33D-313E2CA308B3}"/>
    <cellStyle name="Total 8 3 11 2" xfId="22954" xr:uid="{A06CB47E-2134-4D4A-85EC-37F5B0935085}"/>
    <cellStyle name="Total 8 3 12" xfId="13643" xr:uid="{38D4A95B-3874-455F-BDB5-E64ECE77160E}"/>
    <cellStyle name="Total 8 3 12 2" xfId="28751" xr:uid="{41CC8C0B-B5F0-483D-B1AC-9F4DF7968917}"/>
    <cellStyle name="Total 8 3 13" xfId="17212" xr:uid="{DF04E8DD-A482-4884-9A00-1E844373F959}"/>
    <cellStyle name="Total 8 3 2" xfId="2547" xr:uid="{0F658AFD-33AC-4CF1-AEF5-C14C2699ECAD}"/>
    <cellStyle name="Total 8 3 2 2" xfId="5184" xr:uid="{26653A15-DF55-42B3-8279-D4F5AAD47916}"/>
    <cellStyle name="Total 8 3 2 2 2" xfId="11548" xr:uid="{2D401156-9144-4E12-91B9-286065652D35}"/>
    <cellStyle name="Total 8 3 2 2 2 2" xfId="26656" xr:uid="{94F92309-5D7C-447B-A793-23E94349CFEB}"/>
    <cellStyle name="Total 8 3 2 2 3" xfId="15789" xr:uid="{F9EBBF46-31FD-42A7-92AD-5C42AF1149F4}"/>
    <cellStyle name="Total 8 3 2 2 3 2" xfId="30897" xr:uid="{2A919F0B-9065-4CFB-879A-4E884AB64468}"/>
    <cellStyle name="Total 8 3 2 2 4" xfId="20292" xr:uid="{84841419-E6F3-4E2A-BE70-8DD51C66A6E3}"/>
    <cellStyle name="Total 8 3 2 3" xfId="9014" xr:uid="{04711B88-378D-4BCD-A83D-68E11DCFC1CD}"/>
    <cellStyle name="Total 8 3 2 3 2" xfId="24122" xr:uid="{2BF3F4B9-6843-479B-BE54-C8B1E1D1B709}"/>
    <cellStyle name="Total 8 3 3" xfId="2749" xr:uid="{AB02DBE0-BCD5-41E7-A9ED-2144B7E78C38}"/>
    <cellStyle name="Total 8 3 3 2" xfId="5386" xr:uid="{BDC05ED7-90E4-415F-861F-135D49F213B3}"/>
    <cellStyle name="Total 8 3 3 2 2" xfId="11735" xr:uid="{5DB260F1-BACD-4F87-97BE-44C0A93A4770}"/>
    <cellStyle name="Total 8 3 3 2 2 2" xfId="26843" xr:uid="{BBACB9B3-42EB-40A9-BCBF-A3000915651F}"/>
    <cellStyle name="Total 8 3 3 2 3" xfId="16349" xr:uid="{27DAABE2-0D76-4DC1-B2E1-074399E6E08C}"/>
    <cellStyle name="Total 8 3 3 2 3 2" xfId="31457" xr:uid="{CF7A05A7-AED7-4675-802B-9A8BC6E25A88}"/>
    <cellStyle name="Total 8 3 3 2 4" xfId="20494" xr:uid="{3A285B82-8C2B-42DB-B209-9D22BC4913AD}"/>
    <cellStyle name="Total 8 3 3 3" xfId="7160" xr:uid="{515BCA1F-FFFD-43C4-987A-5CB73D667D27}"/>
    <cellStyle name="Total 8 3 3 3 2" xfId="22268" xr:uid="{82B962A5-154E-4596-A3E9-9C4536E6453A}"/>
    <cellStyle name="Total 8 3 3 4" xfId="17857" xr:uid="{17643383-C550-44F6-9D26-2D676EC669A1}"/>
    <cellStyle name="Total 8 3 4" xfId="3052" xr:uid="{45DE776A-5963-4B45-8A4D-2D9F62D303BC}"/>
    <cellStyle name="Total 8 3 4 2" xfId="5689" xr:uid="{350912A3-8603-4193-8B11-8CEAB26666B9}"/>
    <cellStyle name="Total 8 3 4 2 2" xfId="12000" xr:uid="{B6325D9B-E16A-4B46-B68C-309C5E955BC2}"/>
    <cellStyle name="Total 8 3 4 2 2 2" xfId="27108" xr:uid="{9E648568-5501-4F55-9837-78A681E40650}"/>
    <cellStyle name="Total 8 3 4 2 3" xfId="7830" xr:uid="{9BAFEDD7-FA88-49E9-B1B0-8802DECA1DDE}"/>
    <cellStyle name="Total 8 3 4 2 3 2" xfId="22938" xr:uid="{CDA0F1B6-2260-40EB-AC65-875346E05F7A}"/>
    <cellStyle name="Total 8 3 4 2 4" xfId="20797" xr:uid="{EC8BCE05-3192-4C80-A3F8-8A5F17ADBE97}"/>
    <cellStyle name="Total 8 3 4 3" xfId="9434" xr:uid="{80953FAD-96CD-40DB-9FAD-08B444E7996E}"/>
    <cellStyle name="Total 8 3 4 3 2" xfId="24542" xr:uid="{2E9BB8EF-8DC4-4D33-A717-3C4C92E59045}"/>
    <cellStyle name="Total 8 3 4 4" xfId="13637" xr:uid="{2EBEC581-8609-416A-B189-C23DCF22CA74}"/>
    <cellStyle name="Total 8 3 4 4 2" xfId="28745" xr:uid="{5DCB000F-BE56-47EA-A396-82A15AA7EA84}"/>
    <cellStyle name="Total 8 3 4 5" xfId="18160" xr:uid="{AC16B33F-A449-4ECE-89B3-B371911B89C4}"/>
    <cellStyle name="Total 8 3 5" xfId="3378" xr:uid="{0AFBC840-A7D1-40D8-81E1-2154492C45A7}"/>
    <cellStyle name="Total 8 3 5 2" xfId="6015" xr:uid="{67F3261C-7610-4591-8C0C-38F8723E1937}"/>
    <cellStyle name="Total 8 3 5 2 2" xfId="12326" xr:uid="{EE7A369E-D3CE-4801-8F11-799E5F48CA3A}"/>
    <cellStyle name="Total 8 3 5 2 2 2" xfId="27434" xr:uid="{5E1EF25F-CF6A-4E74-8226-B34393EC4853}"/>
    <cellStyle name="Total 8 3 5 2 3" xfId="7719" xr:uid="{1E41D3E2-67FD-4601-AB8A-175B91199501}"/>
    <cellStyle name="Total 8 3 5 2 3 2" xfId="22827" xr:uid="{E716B28E-6E59-4B37-8600-639BE739B43D}"/>
    <cellStyle name="Total 8 3 5 2 4" xfId="21123" xr:uid="{96CDB7FE-2E4B-47B9-B38E-745FE62FE037}"/>
    <cellStyle name="Total 8 3 5 3" xfId="9760" xr:uid="{4EA64B20-177F-40A9-B1B6-CDECD6497D24}"/>
    <cellStyle name="Total 8 3 5 3 2" xfId="24868" xr:uid="{D90C494E-4734-46F3-983E-43046864574F}"/>
    <cellStyle name="Total 8 3 5 4" xfId="14179" xr:uid="{C6B63E48-5EFF-4A58-B0CF-86338375E66F}"/>
    <cellStyle name="Total 8 3 5 4 2" xfId="29287" xr:uid="{EA980A0C-2BFE-4AA5-873C-8B2F723AE25C}"/>
    <cellStyle name="Total 8 3 5 5" xfId="18486" xr:uid="{06B432E2-A9F1-466E-84F5-16B254C5C6E5}"/>
    <cellStyle name="Total 8 3 6" xfId="3684" xr:uid="{04B12094-0FD2-4946-8A1F-24A6B42CDA03}"/>
    <cellStyle name="Total 8 3 6 2" xfId="6321" xr:uid="{05E04DF6-C49F-4277-9131-57F458171A31}"/>
    <cellStyle name="Total 8 3 6 2 2" xfId="12632" xr:uid="{0BA3BAB0-FE99-4A00-9182-40E6375E8925}"/>
    <cellStyle name="Total 8 3 6 2 2 2" xfId="27740" xr:uid="{6926F168-DA98-4BC1-A413-F2D888702567}"/>
    <cellStyle name="Total 8 3 6 2 3" xfId="16246" xr:uid="{B257B3AB-29D4-4D91-921B-1A160CB8D457}"/>
    <cellStyle name="Total 8 3 6 2 3 2" xfId="31354" xr:uid="{980AFF28-9208-4FB9-AA03-AF9C6D8D029C}"/>
    <cellStyle name="Total 8 3 6 2 4" xfId="21429" xr:uid="{35BAC4F6-A55C-4A0B-8AF4-72ED431E680F}"/>
    <cellStyle name="Total 8 3 6 3" xfId="10066" xr:uid="{34F7DA11-0039-4049-947D-F043773A752C}"/>
    <cellStyle name="Total 8 3 6 3 2" xfId="25174" xr:uid="{45046020-10E0-402E-98CB-9C0762B1FEA4}"/>
    <cellStyle name="Total 8 3 6 4" xfId="7645" xr:uid="{B432B049-BB72-40F5-AF87-F83369BDF425}"/>
    <cellStyle name="Total 8 3 6 4 2" xfId="22753" xr:uid="{8B06049A-629D-4C85-9514-ADFC2E550764}"/>
    <cellStyle name="Total 8 3 6 5" xfId="18792" xr:uid="{D18C18C9-013F-47AE-9EBB-9EB8EBD7DC1E}"/>
    <cellStyle name="Total 8 3 7" xfId="4059" xr:uid="{CE4C9883-B36B-4F33-9BF1-B51DFCF00CC2}"/>
    <cellStyle name="Total 8 3 7 2" xfId="6696" xr:uid="{4FAFC9DE-6F85-4666-963B-514FD6262729}"/>
    <cellStyle name="Total 8 3 7 2 2" xfId="13007" xr:uid="{5360983B-A983-4632-9D91-17C7300C466E}"/>
    <cellStyle name="Total 8 3 7 2 2 2" xfId="28115" xr:uid="{736E8FA8-A491-4097-9AFA-EE14EDFDB66D}"/>
    <cellStyle name="Total 8 3 7 2 3" xfId="16683" xr:uid="{CE9E26A5-D8A4-427C-9042-97D8D3BA5B05}"/>
    <cellStyle name="Total 8 3 7 2 3 2" xfId="31791" xr:uid="{4BA44045-7C98-4CBA-9FA7-FC0C07D63557}"/>
    <cellStyle name="Total 8 3 7 2 4" xfId="21804" xr:uid="{47F9BD99-E60F-4127-A257-96AC6A9F401D}"/>
    <cellStyle name="Total 8 3 7 3" xfId="10441" xr:uid="{17BD69EC-0D16-4C9D-B26C-C5F487F2230E}"/>
    <cellStyle name="Total 8 3 7 3 2" xfId="25549" xr:uid="{0A2F3697-77AE-4746-B939-4C74908A03AE}"/>
    <cellStyle name="Total 8 3 7 4" xfId="7800" xr:uid="{093AE4AD-638C-4253-AA65-CDA00E89F271}"/>
    <cellStyle name="Total 8 3 7 4 2" xfId="22908" xr:uid="{713E5E37-9260-48D7-8DC2-6F617E0520B0}"/>
    <cellStyle name="Total 8 3 7 5" xfId="19167" xr:uid="{E62CBBAF-96BA-41C7-A7B7-5381455DE20D}"/>
    <cellStyle name="Total 8 3 8" xfId="4358" xr:uid="{7B436293-7FD9-46D8-83BC-47DA960CA430}"/>
    <cellStyle name="Total 8 3 8 2" xfId="6995" xr:uid="{E6B4F32E-DF0F-4852-B98C-86CE6B65B3AB}"/>
    <cellStyle name="Total 8 3 8 2 2" xfId="13306" xr:uid="{B2585F97-968A-4BAD-AD07-4D5CB58038B0}"/>
    <cellStyle name="Total 8 3 8 2 2 2" xfId="28414" xr:uid="{D62D15D1-2592-4CCD-BC2E-D976EAC348B7}"/>
    <cellStyle name="Total 8 3 8 2 3" xfId="16970" xr:uid="{E64FAC23-C924-474D-8D04-EA4F87120974}"/>
    <cellStyle name="Total 8 3 8 2 3 2" xfId="32078" xr:uid="{69188AE3-94D4-4BCC-A137-60AD6DC28D8E}"/>
    <cellStyle name="Total 8 3 8 2 4" xfId="22103" xr:uid="{00188B5E-6C52-4DFB-99AB-609A6B419A60}"/>
    <cellStyle name="Total 8 3 8 3" xfId="10740" xr:uid="{74BEC620-68CC-4B47-BD95-85A7CF911581}"/>
    <cellStyle name="Total 8 3 8 3 2" xfId="25848" xr:uid="{1D1BE1A6-0074-4DDF-AA0C-D238DD7EDAE1}"/>
    <cellStyle name="Total 8 3 8 4" xfId="16177" xr:uid="{FF24AE07-AF06-45CC-A2BE-B5F3A3DFA3D5}"/>
    <cellStyle name="Total 8 3 8 4 2" xfId="31285" xr:uid="{DE6E9611-A8EE-49D6-8CEB-24F5DFB1A5A2}"/>
    <cellStyle name="Total 8 3 8 5" xfId="19466" xr:uid="{572D2297-BB1F-465B-B86C-1AF364DDD59D}"/>
    <cellStyle name="Total 8 3 9" xfId="4624" xr:uid="{5E7DE342-5CCA-4448-8FB1-1B5AB50585B6}"/>
    <cellStyle name="Total 8 3 9 2" xfId="11006" xr:uid="{423339C3-3568-407A-9965-DF9B4B19B15B}"/>
    <cellStyle name="Total 8 3 9 2 2" xfId="26114" xr:uid="{56B8F8F8-1B4E-440A-BC83-E6F870ED19E6}"/>
    <cellStyle name="Total 8 3 9 3" xfId="7201" xr:uid="{BB33DF25-B811-43FD-89C8-579E57863BF8}"/>
    <cellStyle name="Total 8 3 9 3 2" xfId="22309" xr:uid="{E2E3F152-F244-44FD-9826-05D1C923CBE6}"/>
    <cellStyle name="Total 8 3 9 4" xfId="19732" xr:uid="{BFB8A2E9-FB33-4724-97B2-E8EF478FC7C7}"/>
    <cellStyle name="Total 8 4" xfId="2149" xr:uid="{982111E2-18D1-434A-A43A-F07777EEBB63}"/>
    <cellStyle name="Total 8 4 10" xfId="14961" xr:uid="{CA20CDFD-EF12-4BD3-869C-17C49B9F73FF}"/>
    <cellStyle name="Total 8 4 10 2" xfId="30069" xr:uid="{18CB5FE1-FEE7-456E-B249-B11447F84D13}"/>
    <cellStyle name="Total 8 4 11" xfId="7238" xr:uid="{0DF68679-CE66-462D-8994-ACAAF59A79C6}"/>
    <cellStyle name="Total 8 4 11 2" xfId="22346" xr:uid="{AECE3595-BC35-473F-AA8E-A299C4CBFA68}"/>
    <cellStyle name="Total 8 4 12" xfId="17374" xr:uid="{EC25B343-DFF8-4F90-9566-BB004A581049}"/>
    <cellStyle name="Total 8 4 2" xfId="2639" xr:uid="{4EBE3F86-101F-4069-A564-530F043155D1}"/>
    <cellStyle name="Total 8 4 2 2" xfId="5276" xr:uid="{60EB9D33-C2CC-4F7C-AD2A-389F0D17D284}"/>
    <cellStyle name="Total 8 4 2 2 2" xfId="11640" xr:uid="{36191E89-5B29-463D-82A5-CEF04DC5730E}"/>
    <cellStyle name="Total 8 4 2 2 2 2" xfId="26748" xr:uid="{E39DBFE8-5745-4D5D-9923-19ADF06809FB}"/>
    <cellStyle name="Total 8 4 2 2 3" xfId="13510" xr:uid="{1AA29891-49B6-4054-BF97-B80230E2A0DA}"/>
    <cellStyle name="Total 8 4 2 2 3 2" xfId="28618" xr:uid="{A1DBB320-0B85-4312-A502-12FACA532625}"/>
    <cellStyle name="Total 8 4 2 2 4" xfId="20384" xr:uid="{B3579CF8-E2B1-41FF-B0FB-9121C8C36AF6}"/>
    <cellStyle name="Total 8 4 2 3" xfId="9106" xr:uid="{31071EFE-D610-487B-8666-7DB800958932}"/>
    <cellStyle name="Total 8 4 2 3 2" xfId="24214" xr:uid="{33910FFF-CAB3-407B-9A22-9A95EC20D3C4}"/>
    <cellStyle name="Total 8 4 2 4" xfId="15582" xr:uid="{A25BFEDD-DB42-4400-ACFF-D82FC4A268BC}"/>
    <cellStyle name="Total 8 4 2 4 2" xfId="30690" xr:uid="{39283E46-3D26-468B-AB26-9C190A64466A}"/>
    <cellStyle name="Total 8 4 2 5" xfId="15682" xr:uid="{5FB410FD-84D8-4870-B159-4FA0BC2E1229}"/>
    <cellStyle name="Total 8 4 2 5 2" xfId="30790" xr:uid="{E01D4664-28A9-4FD9-9181-DA111725B56F}"/>
    <cellStyle name="Total 8 4 2 6" xfId="17747" xr:uid="{038D1146-6F32-4F21-82DF-F0C6F6C96BEE}"/>
    <cellStyle name="Total 8 4 3" xfId="2904" xr:uid="{093194A2-9EB5-45B9-9063-A64566695471}"/>
    <cellStyle name="Total 8 4 3 2" xfId="5541" xr:uid="{66C0AF70-0E3A-4C25-B610-FA83AA50214E}"/>
    <cellStyle name="Total 8 4 3 2 2" xfId="11852" xr:uid="{49B48C70-33D2-4F99-AACB-93F8E43ECBAF}"/>
    <cellStyle name="Total 8 4 3 2 2 2" xfId="26960" xr:uid="{549886BD-C1F3-46EA-80CA-ACE61D1D0DA3}"/>
    <cellStyle name="Total 8 4 3 2 3" xfId="7076" xr:uid="{C263C01B-498F-4D67-B15F-01245ADD9889}"/>
    <cellStyle name="Total 8 4 3 2 3 2" xfId="22184" xr:uid="{0AE49F79-0A87-4F44-ACD6-15E5CF309006}"/>
    <cellStyle name="Total 8 4 3 2 4" xfId="20649" xr:uid="{7AB5035B-B768-4276-B1B9-D75D6784AB02}"/>
    <cellStyle name="Total 8 4 3 3" xfId="16304" xr:uid="{2FAEE8E8-3C5C-448B-8ABE-BA0AB6964A9F}"/>
    <cellStyle name="Total 8 4 3 3 2" xfId="31412" xr:uid="{88D9C6A7-F3D8-4B0F-8037-29DF1ABFCEC9}"/>
    <cellStyle name="Total 8 4 3 4" xfId="18012" xr:uid="{661483E6-DB34-49DF-BDC8-3DB11182BA09}"/>
    <cellStyle name="Total 8 4 4" xfId="3207" xr:uid="{DB9C845B-46ED-490A-B950-2B87CB3E09DA}"/>
    <cellStyle name="Total 8 4 4 2" xfId="5844" xr:uid="{EE0D9957-4D73-4B1F-B71D-24AF101BD5D1}"/>
    <cellStyle name="Total 8 4 4 2 2" xfId="12155" xr:uid="{483FEBE3-7209-489F-A714-9F9B77FD5EA2}"/>
    <cellStyle name="Total 8 4 4 2 2 2" xfId="27263" xr:uid="{4E01CD74-B622-4E10-B5EB-A65535A64A82}"/>
    <cellStyle name="Total 8 4 4 2 3" xfId="14551" xr:uid="{DFBA359C-C140-45B1-952A-5F0A7B9FD16B}"/>
    <cellStyle name="Total 8 4 4 2 3 2" xfId="29659" xr:uid="{391126C8-81A6-4793-9497-ABCDAEE51457}"/>
    <cellStyle name="Total 8 4 4 2 4" xfId="20952" xr:uid="{87FFC43A-8D37-4F7D-A546-FA91F576F809}"/>
    <cellStyle name="Total 8 4 4 3" xfId="9589" xr:uid="{5BCDE042-C333-4D05-89D0-9CE99F308B3A}"/>
    <cellStyle name="Total 8 4 4 3 2" xfId="24697" xr:uid="{0C3F9BB2-5777-4066-85F6-F377667E416C}"/>
    <cellStyle name="Total 8 4 4 4" xfId="8706" xr:uid="{13BA910A-7B48-44F3-93DC-BF6DCC4544EC}"/>
    <cellStyle name="Total 8 4 4 4 2" xfId="23814" xr:uid="{005B9691-20C6-4DCD-9543-18860EF3501A}"/>
    <cellStyle name="Total 8 4 4 5" xfId="18315" xr:uid="{EDA76A92-A902-4CCF-8093-0525DC1D4267}"/>
    <cellStyle name="Total 8 4 5" xfId="3533" xr:uid="{B4553039-8159-4E39-8DEF-1E6C34B4502B}"/>
    <cellStyle name="Total 8 4 5 2" xfId="6170" xr:uid="{479E95C6-71CE-4796-BAC4-AA015ACAC12E}"/>
    <cellStyle name="Total 8 4 5 2 2" xfId="12481" xr:uid="{09B17E02-A9F6-4D5A-99DC-C1091039F014}"/>
    <cellStyle name="Total 8 4 5 2 2 2" xfId="27589" xr:uid="{7372A846-2C7E-47AA-8E82-FAB6B27E8C02}"/>
    <cellStyle name="Total 8 4 5 2 3" xfId="7458" xr:uid="{BBC6A53E-424D-4562-98BD-B46701CD41D1}"/>
    <cellStyle name="Total 8 4 5 2 3 2" xfId="22566" xr:uid="{D41658ED-8899-4B66-8753-FE143D03FA0A}"/>
    <cellStyle name="Total 8 4 5 2 4" xfId="21278" xr:uid="{CB8EFF1E-B820-4F80-91B7-44A5D260DC13}"/>
    <cellStyle name="Total 8 4 5 3" xfId="9915" xr:uid="{C067EECB-78A4-4CF7-A0C4-1AADD55E2F45}"/>
    <cellStyle name="Total 8 4 5 3 2" xfId="25023" xr:uid="{01A31DF9-6942-4C0D-9476-A04F1CD05FCD}"/>
    <cellStyle name="Total 8 4 5 4" xfId="7954" xr:uid="{BA255F6A-7174-4A3D-8A52-CFD37A788F97}"/>
    <cellStyle name="Total 8 4 5 4 2" xfId="23062" xr:uid="{6778C6A6-4B46-4D2D-9DB8-70E6032EF160}"/>
    <cellStyle name="Total 8 4 5 5" xfId="18641" xr:uid="{5C819C98-3DF9-4B3E-A6C0-552994401E0B}"/>
    <cellStyle name="Total 8 4 6" xfId="3839" xr:uid="{F6B45DE1-2EDE-4BA0-A11D-DB853DADDFE0}"/>
    <cellStyle name="Total 8 4 6 2" xfId="6476" xr:uid="{C9E91701-2988-434B-93B5-BADEA12A8451}"/>
    <cellStyle name="Total 8 4 6 2 2" xfId="12787" xr:uid="{A0FB7451-F8A0-4CB5-A162-40B159D4548E}"/>
    <cellStyle name="Total 8 4 6 2 2 2" xfId="27895" xr:uid="{9D1B2DCE-30B9-44BF-A619-296E71159961}"/>
    <cellStyle name="Total 8 4 6 2 3" xfId="15307" xr:uid="{6E17B9C6-E556-413D-8746-075C8521162D}"/>
    <cellStyle name="Total 8 4 6 2 3 2" xfId="30415" xr:uid="{AC893F7F-FCBE-4459-87CB-92B61D9E00B3}"/>
    <cellStyle name="Total 8 4 6 2 4" xfId="21584" xr:uid="{B7E001FA-8EB2-46BB-9E41-02F629F7DBAB}"/>
    <cellStyle name="Total 8 4 6 3" xfId="10221" xr:uid="{9FCDC377-8E0B-46AE-8FB1-503CA63DFBB1}"/>
    <cellStyle name="Total 8 4 6 3 2" xfId="25329" xr:uid="{E26E8A00-3601-4EFE-89A6-98C40665FC0F}"/>
    <cellStyle name="Total 8 4 6 4" xfId="7469" xr:uid="{1BD4DEC9-7F66-48C0-95BE-88A1202F46BF}"/>
    <cellStyle name="Total 8 4 6 4 2" xfId="22577" xr:uid="{22CEF89A-5FAD-4C88-9313-D75A6D766E3B}"/>
    <cellStyle name="Total 8 4 6 5" xfId="18947" xr:uid="{9234DED2-2754-4E04-95D3-A0BBF34F9FED}"/>
    <cellStyle name="Total 8 4 7" xfId="4221" xr:uid="{CBE0BE0B-23EA-483E-8BFB-41AF114392B2}"/>
    <cellStyle name="Total 8 4 7 2" xfId="6858" xr:uid="{BC4CF295-0EB3-40AA-B9F4-2EFBEC79BA6C}"/>
    <cellStyle name="Total 8 4 7 2 2" xfId="13169" xr:uid="{83F824DF-2E76-4A3A-8B85-BF1055B2C0E2}"/>
    <cellStyle name="Total 8 4 7 2 2 2" xfId="28277" xr:uid="{1CB6D1AA-6917-4FF3-BB13-281820ED6A42}"/>
    <cellStyle name="Total 8 4 7 2 3" xfId="16838" xr:uid="{10140C86-6C05-42E8-AE96-D1A8E4351340}"/>
    <cellStyle name="Total 8 4 7 2 3 2" xfId="31946" xr:uid="{0A336515-8B0F-492E-9932-E69FAB63DB2B}"/>
    <cellStyle name="Total 8 4 7 2 4" xfId="21966" xr:uid="{50A8DF24-927D-4C21-B3D7-98C6D8574CEF}"/>
    <cellStyle name="Total 8 4 7 3" xfId="10603" xr:uid="{958BE04D-9123-4914-827E-3AD8FB0C3EE8}"/>
    <cellStyle name="Total 8 4 7 3 2" xfId="25711" xr:uid="{A6131CDE-72A5-4B20-8B51-6258222AD74C}"/>
    <cellStyle name="Total 8 4 7 4" xfId="15769" xr:uid="{9BA0A4A6-BC7E-405C-9BF0-DC87595927D6}"/>
    <cellStyle name="Total 8 4 7 4 2" xfId="30877" xr:uid="{004820E9-E7B7-4E09-879A-FCC266A66DAC}"/>
    <cellStyle name="Total 8 4 7 5" xfId="19329" xr:uid="{2952CD67-7F8B-4BFE-8073-DD2C1297DE00}"/>
    <cellStyle name="Total 8 4 8" xfId="4786" xr:uid="{B5399590-41AD-4568-B21E-89D527CBF070}"/>
    <cellStyle name="Total 8 4 8 2" xfId="11168" xr:uid="{947E6A13-9DC5-4DFC-B882-23E192C7C1E2}"/>
    <cellStyle name="Total 8 4 8 2 2" xfId="26276" xr:uid="{0EE9D7FA-B93B-4FA3-B871-082AC8431247}"/>
    <cellStyle name="Total 8 4 8 3" xfId="8084" xr:uid="{BA7B9D3F-26BC-45E6-8FDA-BEFF17BECC8B}"/>
    <cellStyle name="Total 8 4 8 3 2" xfId="23192" xr:uid="{80DDDFD1-9EE8-4182-9C86-0594B4FF8F21}"/>
    <cellStyle name="Total 8 4 8 4" xfId="19894" xr:uid="{4CD5F1C8-ADCA-4C38-A27F-08ECD6C54EAF}"/>
    <cellStyle name="Total 8 4 9" xfId="8647" xr:uid="{45E6E5A6-CF42-4D71-8CDD-D2AECA2B13FD}"/>
    <cellStyle name="Total 8 4 9 2" xfId="23755" xr:uid="{A7984709-22C3-45B0-BCE8-BE0692D5313F}"/>
    <cellStyle name="Total 8 5" xfId="2164" xr:uid="{260F7E84-CACC-4A83-8669-1E938F475E22}"/>
    <cellStyle name="Total 8 5 10" xfId="13817" xr:uid="{A04A976B-10DC-492D-B228-4037D81B28E2}"/>
    <cellStyle name="Total 8 5 10 2" xfId="28925" xr:uid="{3005B184-FDA2-4976-9278-EA283FF34873}"/>
    <cellStyle name="Total 8 5 11" xfId="17389" xr:uid="{126EBC8E-B3EF-4AE9-886A-43D12811113D}"/>
    <cellStyle name="Total 8 5 2" xfId="2919" xr:uid="{762B34BE-330B-444A-9BBB-CDC1BE36C701}"/>
    <cellStyle name="Total 8 5 2 2" xfId="5556" xr:uid="{05926704-3FCD-4030-880D-AF4EAA3733AE}"/>
    <cellStyle name="Total 8 5 2 2 2" xfId="11867" xr:uid="{7224858F-8D20-48EE-A486-435366C009F5}"/>
    <cellStyle name="Total 8 5 2 2 2 2" xfId="26975" xr:uid="{C756E56A-CB36-45B1-A5BE-82956934547B}"/>
    <cellStyle name="Total 8 5 2 2 3" xfId="9213" xr:uid="{A4D4BAF9-D234-402C-97CE-E79511AE4715}"/>
    <cellStyle name="Total 8 5 2 2 3 2" xfId="24321" xr:uid="{C84DD5FD-F420-407F-80E4-00F6F417A371}"/>
    <cellStyle name="Total 8 5 2 2 4" xfId="20664" xr:uid="{90C3943A-3873-4511-97EB-B5E63A60501F}"/>
    <cellStyle name="Total 8 5 2 3" xfId="8011" xr:uid="{8D06AF63-68C6-4D58-A90B-18F37DED6ADC}"/>
    <cellStyle name="Total 8 5 2 3 2" xfId="23119" xr:uid="{DA249CFE-AE18-4F48-8F82-4443E1A2A802}"/>
    <cellStyle name="Total 8 5 2 4" xfId="18027" xr:uid="{86B7252F-C592-47FF-BC1E-0CBC0DA60D97}"/>
    <cellStyle name="Total 8 5 3" xfId="3222" xr:uid="{F64E6652-A594-4EB6-9A9C-E157E2FFC545}"/>
    <cellStyle name="Total 8 5 3 2" xfId="5859" xr:uid="{5E452511-F91A-4887-B7FE-9D8B96963F6B}"/>
    <cellStyle name="Total 8 5 3 2 2" xfId="12170" xr:uid="{BDA73760-9312-4F0F-873D-5ECF46F70A1D}"/>
    <cellStyle name="Total 8 5 3 2 2 2" xfId="27278" xr:uid="{CE35DEC3-5415-469C-A847-0DCC6ED30063}"/>
    <cellStyle name="Total 8 5 3 2 3" xfId="7488" xr:uid="{7A2D5FB2-5D32-4E99-8986-1B2CA11D2530}"/>
    <cellStyle name="Total 8 5 3 2 3 2" xfId="22596" xr:uid="{28A0B236-4C39-400E-9A5E-E6813B3ED6F3}"/>
    <cellStyle name="Total 8 5 3 2 4" xfId="20967" xr:uid="{2E176E27-1585-48F6-9CB1-D9814179DF88}"/>
    <cellStyle name="Total 8 5 3 3" xfId="9604" xr:uid="{52FDC1B2-C6D7-4BC7-ADD2-4BAB299E8CA0}"/>
    <cellStyle name="Total 8 5 3 3 2" xfId="24712" xr:uid="{6515C905-D6F0-4889-A704-7AE0CBFD74C1}"/>
    <cellStyle name="Total 8 5 3 4" xfId="13595" xr:uid="{0EEAC961-0D33-43C4-8FD3-10A5CFD24DD5}"/>
    <cellStyle name="Total 8 5 3 4 2" xfId="28703" xr:uid="{917ACE70-C34A-4B52-B925-16236183324A}"/>
    <cellStyle name="Total 8 5 3 5" xfId="18330" xr:uid="{34D6691B-3EEF-442D-8448-2D490350E0D6}"/>
    <cellStyle name="Total 8 5 4" xfId="3548" xr:uid="{A73070F7-FB01-4546-86C4-C9CC7D5A08EA}"/>
    <cellStyle name="Total 8 5 4 2" xfId="6185" xr:uid="{8CAB7950-BE50-4157-819C-E4B9A9701921}"/>
    <cellStyle name="Total 8 5 4 2 2" xfId="12496" xr:uid="{9EFF6CF6-6BF9-4DC6-80C4-3F6A650E76C7}"/>
    <cellStyle name="Total 8 5 4 2 2 2" xfId="27604" xr:uid="{769997AB-22D0-4B69-97DA-56EB0BFF86C5}"/>
    <cellStyle name="Total 8 5 4 2 3" xfId="7404" xr:uid="{B4B00393-43B2-4A23-8AD8-4123B5A95E26}"/>
    <cellStyle name="Total 8 5 4 2 3 2" xfId="22512" xr:uid="{95A172D8-4345-4718-B6BB-7EA83C2E427F}"/>
    <cellStyle name="Total 8 5 4 2 4" xfId="21293" xr:uid="{F1C9AD6C-FBB6-4F2E-870E-6BA5BFAED006}"/>
    <cellStyle name="Total 8 5 4 3" xfId="9930" xr:uid="{21176FAB-04A2-4999-A7FC-DD26F49F7EC2}"/>
    <cellStyle name="Total 8 5 4 3 2" xfId="25038" xr:uid="{CD872680-F43F-4201-9199-74DE9FC98E78}"/>
    <cellStyle name="Total 8 5 4 4" xfId="13708" xr:uid="{78ED6E0E-5170-4822-83B5-E6D00EE2B300}"/>
    <cellStyle name="Total 8 5 4 4 2" xfId="28816" xr:uid="{2ECD306A-DB51-4096-BD22-679D20FAE807}"/>
    <cellStyle name="Total 8 5 4 5" xfId="18656" xr:uid="{351FC4AF-2AFE-4AFF-A862-33909A25FAC8}"/>
    <cellStyle name="Total 8 5 5" xfId="3854" xr:uid="{41674B3F-D230-46C1-87DB-F50E7FF9C34E}"/>
    <cellStyle name="Total 8 5 5 2" xfId="6491" xr:uid="{36B10387-A453-4F4C-B88E-CDF48037F93F}"/>
    <cellStyle name="Total 8 5 5 2 2" xfId="12802" xr:uid="{D0B9F594-8ED5-420B-8C3A-35A0FBBF7C45}"/>
    <cellStyle name="Total 8 5 5 2 2 2" xfId="27910" xr:uid="{8145D117-AD64-4859-827D-06EFC2852B60}"/>
    <cellStyle name="Total 8 5 5 2 3" xfId="15553" xr:uid="{11143FF9-EA43-46E7-9137-EEE2C2B9DAE4}"/>
    <cellStyle name="Total 8 5 5 2 3 2" xfId="30661" xr:uid="{9279919B-1760-4709-8990-071DB58E7616}"/>
    <cellStyle name="Total 8 5 5 2 4" xfId="21599" xr:uid="{6F75B655-E7E1-4091-BA1B-D5B7D8147AA4}"/>
    <cellStyle name="Total 8 5 5 3" xfId="10236" xr:uid="{89FD81E5-11EF-4953-A25D-C10EA0C5CCD8}"/>
    <cellStyle name="Total 8 5 5 3 2" xfId="25344" xr:uid="{385F4583-C0F2-4B47-97CC-21A2F62CCF6D}"/>
    <cellStyle name="Total 8 5 5 4" xfId="15639" xr:uid="{3304B293-3EAA-4477-BA73-7529B859B0BB}"/>
    <cellStyle name="Total 8 5 5 4 2" xfId="30747" xr:uid="{BEB2BEE8-9B22-4A8B-A984-3DE7F37D0466}"/>
    <cellStyle name="Total 8 5 5 5" xfId="18962" xr:uid="{AA95250F-9345-489D-A70E-2880AFD88093}"/>
    <cellStyle name="Total 8 5 6" xfId="4236" xr:uid="{DA76415B-D213-4481-ABEE-1F24011102BC}"/>
    <cellStyle name="Total 8 5 6 2" xfId="6873" xr:uid="{169326DB-DF67-4F6B-A491-662AD30F4B09}"/>
    <cellStyle name="Total 8 5 6 2 2" xfId="13184" xr:uid="{7DC2B749-2628-4C89-8944-7B0E93B39115}"/>
    <cellStyle name="Total 8 5 6 2 2 2" xfId="28292" xr:uid="{A42526A5-0A3A-4A9F-A004-C68C5A823049}"/>
    <cellStyle name="Total 8 5 6 2 3" xfId="16853" xr:uid="{D779B2A9-F23C-437C-9E6C-97A4101A91A7}"/>
    <cellStyle name="Total 8 5 6 2 3 2" xfId="31961" xr:uid="{543DDD40-CB36-47AA-AE82-49934E717421}"/>
    <cellStyle name="Total 8 5 6 2 4" xfId="21981" xr:uid="{CB73D8AD-CEB5-49C8-8890-BB508323B946}"/>
    <cellStyle name="Total 8 5 6 3" xfId="10618" xr:uid="{538907CC-A65B-4430-8B16-D64825DBC4F1}"/>
    <cellStyle name="Total 8 5 6 3 2" xfId="25726" xr:uid="{EBB03C9A-9E76-4A1D-B46F-E9C592AC6FCB}"/>
    <cellStyle name="Total 8 5 6 4" xfId="14194" xr:uid="{59418375-84F6-4BA1-B523-8E27B1F6739E}"/>
    <cellStyle name="Total 8 5 6 4 2" xfId="29302" xr:uid="{B1DB468E-12E2-4A2E-906D-04A150F9BD80}"/>
    <cellStyle name="Total 8 5 6 5" xfId="19344" xr:uid="{DC86A668-E3F1-44AC-AAA7-FD8CF3DAFA5B}"/>
    <cellStyle name="Total 8 5 7" xfId="4801" xr:uid="{3F793378-1E2B-41F9-8377-E34EF8BB24BB}"/>
    <cellStyle name="Total 8 5 7 2" xfId="11183" xr:uid="{F8B5D9D1-F8BB-4F68-8711-8409EA203F9F}"/>
    <cellStyle name="Total 8 5 7 2 2" xfId="26291" xr:uid="{4B5FDF61-CA08-48CE-80ED-8FF42A1DB0A4}"/>
    <cellStyle name="Total 8 5 7 3" xfId="14597" xr:uid="{D8B86A93-3BCF-44B2-9763-FC720116D649}"/>
    <cellStyle name="Total 8 5 7 3 2" xfId="29705" xr:uid="{52EE4EF3-2512-406E-9202-ACAF4350F113}"/>
    <cellStyle name="Total 8 5 7 4" xfId="19909" xr:uid="{4BD32379-C58A-42E3-94FA-B6AD7BB9BEEB}"/>
    <cellStyle name="Total 8 5 8" xfId="8662" xr:uid="{2FF0B29B-0F09-4261-AD57-213CFC8CD23C}"/>
    <cellStyle name="Total 8 5 8 2" xfId="23770" xr:uid="{8DF8A55F-D5F6-491B-B329-1B118686B30C}"/>
    <cellStyle name="Total 8 5 9" xfId="15449" xr:uid="{D2A06F95-E0D2-46C7-9DC7-22C48B802980}"/>
    <cellStyle name="Total 8 5 9 2" xfId="30557" xr:uid="{9691F891-3643-4152-96DF-BFCC5A7DC269}"/>
    <cellStyle name="Total 9" xfId="1788" xr:uid="{00000000-0005-0000-0000-0000FC060000}"/>
    <cellStyle name="Total 9 2" xfId="1959" xr:uid="{AC6F293D-C04E-4C12-9AF4-33232D328F10}"/>
    <cellStyle name="Total 9 2 10" xfId="8460" xr:uid="{008FB19D-E75C-4D9F-BD82-07740CE36DA9}"/>
    <cellStyle name="Total 9 2 10 2" xfId="23568" xr:uid="{D8784F94-1C9B-4358-BEB6-7BE46E1FA422}"/>
    <cellStyle name="Total 9 2 11" xfId="13401" xr:uid="{0BD28FB0-725C-4D48-80D3-3CA5FF7A2170}"/>
    <cellStyle name="Total 9 2 11 2" xfId="28509" xr:uid="{5D7E3FA9-E348-45ED-A54F-BF09FA469081}"/>
    <cellStyle name="Total 9 2 12" xfId="14161" xr:uid="{27BB566B-3CD1-4C53-A93B-9B604E782D7D}"/>
    <cellStyle name="Total 9 2 12 2" xfId="29269" xr:uid="{1AC779AB-019A-4219-8B54-26DEA373F5F4}"/>
    <cellStyle name="Total 9 2 13" xfId="17184" xr:uid="{E2522FF2-649A-417D-A24B-4F416835A384}"/>
    <cellStyle name="Total 9 2 2" xfId="2519" xr:uid="{76976073-3545-4DD7-B9AD-49BB0819E031}"/>
    <cellStyle name="Total 9 2 2 2" xfId="5156" xr:uid="{B902285B-F469-47C3-986A-5A4683AF3663}"/>
    <cellStyle name="Total 9 2 2 2 2" xfId="11520" xr:uid="{FAF99263-3BF5-446E-A2FB-58AFD6B434EB}"/>
    <cellStyle name="Total 9 2 2 2 2 2" xfId="26628" xr:uid="{CF8D6153-7E51-489C-9C3B-D3BFA26184E8}"/>
    <cellStyle name="Total 9 2 2 2 3" xfId="15719" xr:uid="{8F70115C-3A6C-49BC-B438-90B076D2872B}"/>
    <cellStyle name="Total 9 2 2 2 3 2" xfId="30827" xr:uid="{AE16BD27-1F2A-4202-BBCE-BE0D7D86AB6F}"/>
    <cellStyle name="Total 9 2 2 2 4" xfId="20264" xr:uid="{7910DE6F-384E-4EB0-94DA-CCB46D37F81F}"/>
    <cellStyle name="Total 9 2 2 3" xfId="8986" xr:uid="{2790E2B1-C9F7-4815-813B-4D6132EDC98C}"/>
    <cellStyle name="Total 9 2 2 3 2" xfId="24094" xr:uid="{5B853EC8-9288-4DF6-BA27-A8871547E5EF}"/>
    <cellStyle name="Total 9 2 3" xfId="2735" xr:uid="{4AFCAB32-4982-4381-9ECC-FB35C83DF618}"/>
    <cellStyle name="Total 9 2 3 2" xfId="5372" xr:uid="{305BF169-8DA2-4A81-AE08-C74CF7C2C96E}"/>
    <cellStyle name="Total 9 2 3 2 2" xfId="11721" xr:uid="{4A5C25F8-2BA2-4DC6-AA18-F895B55EBBE3}"/>
    <cellStyle name="Total 9 2 3 2 2 2" xfId="26829" xr:uid="{79F10386-743D-4372-ACB1-2FAE96916666}"/>
    <cellStyle name="Total 9 2 3 2 3" xfId="9135" xr:uid="{070A875C-002F-449F-9F43-99F079937149}"/>
    <cellStyle name="Total 9 2 3 2 3 2" xfId="24243" xr:uid="{0665B6C5-8CD9-41D9-809B-13D990785AB6}"/>
    <cellStyle name="Total 9 2 3 2 4" xfId="20480" xr:uid="{F4AA86C4-4E2B-49DF-AD2A-69A67DC8512B}"/>
    <cellStyle name="Total 9 2 3 3" xfId="16458" xr:uid="{87E10218-7BA1-45D2-A95E-EF8D249B44DC}"/>
    <cellStyle name="Total 9 2 3 3 2" xfId="31566" xr:uid="{6B1CF47E-A548-4AD0-9508-C421B0CD4844}"/>
    <cellStyle name="Total 9 2 3 4" xfId="17843" xr:uid="{34B9B598-4B27-427F-8599-7389651074C4}"/>
    <cellStyle name="Total 9 2 4" xfId="3038" xr:uid="{83E05716-15CC-4D3D-AD96-21BC8685E6D8}"/>
    <cellStyle name="Total 9 2 4 2" xfId="5675" xr:uid="{23EE68BD-3C2C-4A99-8818-880C3D0754F3}"/>
    <cellStyle name="Total 9 2 4 2 2" xfId="11986" xr:uid="{129A7D76-371E-4F2D-AA81-027FC29F83A7}"/>
    <cellStyle name="Total 9 2 4 2 2 2" xfId="27094" xr:uid="{DB0C4B59-0EAC-4AE6-AA2E-EC476027397F}"/>
    <cellStyle name="Total 9 2 4 2 3" xfId="16369" xr:uid="{24546796-BA80-47E8-82DE-6831223795BD}"/>
    <cellStyle name="Total 9 2 4 2 3 2" xfId="31477" xr:uid="{FEFA3498-DF2D-4876-AAF2-2EF19C12EA69}"/>
    <cellStyle name="Total 9 2 4 2 4" xfId="20783" xr:uid="{7E1AD4A1-991D-4393-81BB-FBDCCB0ED324}"/>
    <cellStyle name="Total 9 2 4 3" xfId="9420" xr:uid="{71347F09-5674-46D3-BCC1-BADF3EBC6575}"/>
    <cellStyle name="Total 9 2 4 3 2" xfId="24528" xr:uid="{179042CC-2511-469F-91AB-05144F611728}"/>
    <cellStyle name="Total 9 2 4 4" xfId="14424" xr:uid="{9E578125-D52B-4BD5-8CEE-50EAFE5DDDFE}"/>
    <cellStyle name="Total 9 2 4 4 2" xfId="29532" xr:uid="{3C28FE80-35C3-4A7C-8F98-C7D4861AE9DA}"/>
    <cellStyle name="Total 9 2 4 5" xfId="18146" xr:uid="{020A4221-7B47-4914-B175-186448F1B23D}"/>
    <cellStyle name="Total 9 2 5" xfId="3364" xr:uid="{3592C86D-B566-41FF-9FA5-476928BEAF6B}"/>
    <cellStyle name="Total 9 2 5 2" xfId="6001" xr:uid="{EC67522C-B333-4791-9C50-19DD53C00C1B}"/>
    <cellStyle name="Total 9 2 5 2 2" xfId="12312" xr:uid="{D519C7CC-3C17-4E27-BB67-20C6580FC5F2}"/>
    <cellStyle name="Total 9 2 5 2 2 2" xfId="27420" xr:uid="{895FD19A-B10F-4879-BDFA-FB15FF20F23B}"/>
    <cellStyle name="Total 9 2 5 2 3" xfId="15342" xr:uid="{5088688D-E001-4E5A-810A-C43E91C3AC68}"/>
    <cellStyle name="Total 9 2 5 2 3 2" xfId="30450" xr:uid="{12B5FD71-2A88-44DF-83A8-1297B9E5D704}"/>
    <cellStyle name="Total 9 2 5 2 4" xfId="21109" xr:uid="{87ACC85E-A699-48F0-93C5-CEF1FA5D9420}"/>
    <cellStyle name="Total 9 2 5 3" xfId="9746" xr:uid="{9D1909E1-D36A-4BC1-A73D-45D29A8091BC}"/>
    <cellStyle name="Total 9 2 5 3 2" xfId="24854" xr:uid="{3FD6E9DF-8086-481F-8FE8-B02DBF856756}"/>
    <cellStyle name="Total 9 2 5 4" xfId="13430" xr:uid="{610BF3D4-B89F-4C83-B8C5-152064858713}"/>
    <cellStyle name="Total 9 2 5 4 2" xfId="28538" xr:uid="{FBECEBCF-E73E-4012-BA58-B51E0CAC7D87}"/>
    <cellStyle name="Total 9 2 5 5" xfId="18472" xr:uid="{D69B185B-2DDA-49DB-A996-18EF9DB19676}"/>
    <cellStyle name="Total 9 2 6" xfId="3670" xr:uid="{771081B1-F4FC-40C0-88E6-2E195872BD78}"/>
    <cellStyle name="Total 9 2 6 2" xfId="6307" xr:uid="{278B79E7-3A89-40B5-A9B8-6B14BECB390D}"/>
    <cellStyle name="Total 9 2 6 2 2" xfId="12618" xr:uid="{759F9DAE-2416-4140-A6EA-90CEFFF67597}"/>
    <cellStyle name="Total 9 2 6 2 2 2" xfId="27726" xr:uid="{01453307-9870-4472-92E1-E4E7E3A63927}"/>
    <cellStyle name="Total 9 2 6 2 3" xfId="13383" xr:uid="{446323EB-57A2-4B67-9EC8-E045C2DE2A25}"/>
    <cellStyle name="Total 9 2 6 2 3 2" xfId="28491" xr:uid="{9C065C0A-E427-4F05-80B0-E2233C6FB080}"/>
    <cellStyle name="Total 9 2 6 2 4" xfId="21415" xr:uid="{F88106CF-0FE7-48DF-8ADA-AB3250BCA8E8}"/>
    <cellStyle name="Total 9 2 6 3" xfId="10052" xr:uid="{1B475F32-840C-4DEE-83EF-B9AAA0573DF6}"/>
    <cellStyle name="Total 9 2 6 3 2" xfId="25160" xr:uid="{A65AAE56-6AC5-49E0-8DB8-6E69CB466F13}"/>
    <cellStyle name="Total 9 2 6 4" xfId="9204" xr:uid="{C4A04000-7CAB-433B-BFC9-7843193D3806}"/>
    <cellStyle name="Total 9 2 6 4 2" xfId="24312" xr:uid="{F1272CB8-A234-4474-B867-FC7A1E8C9545}"/>
    <cellStyle name="Total 9 2 6 5" xfId="18778" xr:uid="{2B328749-6312-42B4-8CE9-3AEB0B2BB204}"/>
    <cellStyle name="Total 9 2 7" xfId="4031" xr:uid="{06F25170-436D-49D6-960E-E2AFF91C7CC2}"/>
    <cellStyle name="Total 9 2 7 2" xfId="6668" xr:uid="{18F18CC9-0FB7-47E6-9432-631C71C438A2}"/>
    <cellStyle name="Total 9 2 7 2 2" xfId="12979" xr:uid="{962A56DF-B30F-471B-8C7A-275C6DE78EC3}"/>
    <cellStyle name="Total 9 2 7 2 2 2" xfId="28087" xr:uid="{D3BDD50D-55FB-49F1-9164-3352405200C1}"/>
    <cellStyle name="Total 9 2 7 2 3" xfId="16669" xr:uid="{E1F330BD-C1B3-4586-A686-34D4A64449F7}"/>
    <cellStyle name="Total 9 2 7 2 3 2" xfId="31777" xr:uid="{9BD3F07E-EB5C-4321-863A-CB0D500A395A}"/>
    <cellStyle name="Total 9 2 7 2 4" xfId="21776" xr:uid="{748219A8-5F25-433F-98ED-C08EDD5034D7}"/>
    <cellStyle name="Total 9 2 7 3" xfId="10413" xr:uid="{1AE2D85D-B754-458B-8B2E-1B49290936DE}"/>
    <cellStyle name="Total 9 2 7 3 2" xfId="25521" xr:uid="{7A1A2EB6-C00C-4761-BB8D-411F37BD0119}"/>
    <cellStyle name="Total 9 2 7 4" xfId="7636" xr:uid="{119CECE3-A8B3-4493-8D8B-B6CDACF6F350}"/>
    <cellStyle name="Total 9 2 7 4 2" xfId="22744" xr:uid="{CDE5C7FD-E029-45C0-A305-73A96304F30E}"/>
    <cellStyle name="Total 9 2 7 5" xfId="19139" xr:uid="{BD64A838-08E3-4A53-95CC-E58419783A15}"/>
    <cellStyle name="Total 9 2 8" xfId="4344" xr:uid="{D74FCB44-081D-41B8-ACCF-E690BA9B27FB}"/>
    <cellStyle name="Total 9 2 8 2" xfId="6981" xr:uid="{7E7BE62C-96F8-46EF-B62B-D4D5D26AD2A6}"/>
    <cellStyle name="Total 9 2 8 2 2" xfId="13292" xr:uid="{AABCCC22-9EE1-43BC-BC58-6577D8187635}"/>
    <cellStyle name="Total 9 2 8 2 2 2" xfId="28400" xr:uid="{56674A47-928D-40D4-B3B4-2FF7BDB14052}"/>
    <cellStyle name="Total 9 2 8 2 3" xfId="16956" xr:uid="{5D1EBC3A-515A-430E-9254-792BEC228F3E}"/>
    <cellStyle name="Total 9 2 8 2 3 2" xfId="32064" xr:uid="{A29A9DC7-D1ED-4B5D-A0B8-589D3C4E36C6}"/>
    <cellStyle name="Total 9 2 8 2 4" xfId="22089" xr:uid="{D1EC7483-800F-4CF5-A3AD-F379C1DC8C2D}"/>
    <cellStyle name="Total 9 2 8 3" xfId="10726" xr:uid="{561FB633-F8A5-4440-9BCC-524DA23A2191}"/>
    <cellStyle name="Total 9 2 8 3 2" xfId="25834" xr:uid="{F51EA513-DFE6-420F-9509-1BB66FF24C95}"/>
    <cellStyle name="Total 9 2 8 4" xfId="13540" xr:uid="{A6436C5C-CA41-4312-AC3C-8C2E78B65782}"/>
    <cellStyle name="Total 9 2 8 4 2" xfId="28648" xr:uid="{D48D07D5-1DC6-42A7-8291-963CF93456A1}"/>
    <cellStyle name="Total 9 2 8 5" xfId="19452" xr:uid="{63B02A8F-88BA-4C1A-A98F-86095936B4F4}"/>
    <cellStyle name="Total 9 2 9" xfId="4596" xr:uid="{0297BB9F-C052-4ABA-B370-D4FFD3228A99}"/>
    <cellStyle name="Total 9 2 9 2" xfId="10978" xr:uid="{99E7874F-4CCF-4687-AA1F-9CA023FE0F62}"/>
    <cellStyle name="Total 9 2 9 2 2" xfId="26086" xr:uid="{DD12F463-A163-4804-8622-DDC46312C626}"/>
    <cellStyle name="Total 9 2 9 3" xfId="7949" xr:uid="{EE5F2FD9-A1F3-4A29-A5F0-169A24CAB20C}"/>
    <cellStyle name="Total 9 2 9 3 2" xfId="23057" xr:uid="{C8F92D72-774E-4A85-A0D3-5A9CD5E775A9}"/>
    <cellStyle name="Total 9 2 9 4" xfId="19704" xr:uid="{2C463BF6-DB68-457D-A6DA-CE947B46CC47}"/>
    <cellStyle name="Total 9 3" xfId="1988" xr:uid="{A37F50B6-FAB6-4A5C-B322-838C5BEBAF8D}"/>
    <cellStyle name="Total 9 3 10" xfId="8486" xr:uid="{D695FA06-2BE1-4E71-A2F1-CC7780DF099F}"/>
    <cellStyle name="Total 9 3 10 2" xfId="23594" xr:uid="{FCECD1BA-DE0C-422F-810A-549D8A06064E}"/>
    <cellStyle name="Total 9 3 11" xfId="7075" xr:uid="{457BDD28-55D7-42E9-A0F5-766BAC457EC1}"/>
    <cellStyle name="Total 9 3 11 2" xfId="22183" xr:uid="{77015A93-2832-4527-97F1-8A6D3CAA164A}"/>
    <cellStyle name="Total 9 3 12" xfId="7093" xr:uid="{FD3E1681-603E-4A68-A461-46BAFFA55C8D}"/>
    <cellStyle name="Total 9 3 12 2" xfId="22201" xr:uid="{D1C2B86D-5406-4964-846D-F87E2DC71223}"/>
    <cellStyle name="Total 9 3 13" xfId="17213" xr:uid="{1069FE09-FF9A-4DBA-9F21-3E6CA3938F12}"/>
    <cellStyle name="Total 9 3 2" xfId="2548" xr:uid="{2B6E8D8F-79ED-490D-B9A6-2014EED2DABD}"/>
    <cellStyle name="Total 9 3 2 2" xfId="5185" xr:uid="{362DB533-D77E-4DF3-A2F9-55D12D773538}"/>
    <cellStyle name="Total 9 3 2 2 2" xfId="11549" xr:uid="{96C06235-4218-4F52-8CBA-2C3E79A2BF52}"/>
    <cellStyle name="Total 9 3 2 2 2 2" xfId="26657" xr:uid="{76C44F15-F7C6-4EA7-B62A-12F5EF68BDDE}"/>
    <cellStyle name="Total 9 3 2 2 3" xfId="7374" xr:uid="{3F60ADFF-83EA-4E33-8E65-6956C61520ED}"/>
    <cellStyle name="Total 9 3 2 2 3 2" xfId="22482" xr:uid="{0C27FDA0-1372-4361-9A56-A66E7B4C17C4}"/>
    <cellStyle name="Total 9 3 2 2 4" xfId="20293" xr:uid="{A289B08E-E41C-4914-B2E7-91664A4F045E}"/>
    <cellStyle name="Total 9 3 2 3" xfId="9015" xr:uid="{A3A4978B-EDDC-43E3-896D-7B80FAB1ED65}"/>
    <cellStyle name="Total 9 3 2 3 2" xfId="24123" xr:uid="{9ADA6021-1F07-4355-9ED1-F57479C84091}"/>
    <cellStyle name="Total 9 3 3" xfId="2750" xr:uid="{83BE3DE0-3D66-46FE-A17A-06991DC69AB5}"/>
    <cellStyle name="Total 9 3 3 2" xfId="5387" xr:uid="{A4EF91FF-8FA4-47AD-B776-385A9E9FE350}"/>
    <cellStyle name="Total 9 3 3 2 2" xfId="11736" xr:uid="{F3CE8D26-B6F1-4EB8-89AC-51187310CB8D}"/>
    <cellStyle name="Total 9 3 3 2 2 2" xfId="26844" xr:uid="{EE03AAA3-327D-43F1-8EE4-E0B8F785EFD7}"/>
    <cellStyle name="Total 9 3 3 2 3" xfId="15986" xr:uid="{7A33A5AB-94F5-42D9-97F4-C786AC89645A}"/>
    <cellStyle name="Total 9 3 3 2 3 2" xfId="31094" xr:uid="{BCA2B072-58EA-4829-A6C3-BB693CC825E7}"/>
    <cellStyle name="Total 9 3 3 2 4" xfId="20495" xr:uid="{92F0F3F6-BF97-4E2C-8482-F09966ECAD9C}"/>
    <cellStyle name="Total 9 3 3 3" xfId="8046" xr:uid="{622084FB-18D1-4C62-8F8F-E7AD56C7DDCE}"/>
    <cellStyle name="Total 9 3 3 3 2" xfId="23154" xr:uid="{2E30CFD6-2F83-486D-BE26-2E965B7A6168}"/>
    <cellStyle name="Total 9 3 3 4" xfId="17858" xr:uid="{67BF7DDD-E7A6-44F5-B48B-6FD1FF30C444}"/>
    <cellStyle name="Total 9 3 4" xfId="3053" xr:uid="{A16B72DD-D197-48E0-85EE-9A08A0760723}"/>
    <cellStyle name="Total 9 3 4 2" xfId="5690" xr:uid="{3E104F66-608C-4EE9-8CBB-AE201A995CE7}"/>
    <cellStyle name="Total 9 3 4 2 2" xfId="12001" xr:uid="{BBFC4934-BF4E-4671-87FA-C42358F2CFA4}"/>
    <cellStyle name="Total 9 3 4 2 2 2" xfId="27109" xr:uid="{2CC4019C-41F4-4C70-A66B-48E535C5FEE2}"/>
    <cellStyle name="Total 9 3 4 2 3" xfId="15517" xr:uid="{50176A34-7163-4188-8077-958DED0119F7}"/>
    <cellStyle name="Total 9 3 4 2 3 2" xfId="30625" xr:uid="{D64D9D6F-D742-41EA-ABF0-C02E95714452}"/>
    <cellStyle name="Total 9 3 4 2 4" xfId="20798" xr:uid="{3B571C9B-7BCA-42CA-8C09-DBA469265B93}"/>
    <cellStyle name="Total 9 3 4 3" xfId="9435" xr:uid="{B39C8E17-F8B5-40E5-9B4D-07CEA64A7D01}"/>
    <cellStyle name="Total 9 3 4 3 2" xfId="24543" xr:uid="{5D3FFA61-87F2-4BD2-A195-28C414B106C6}"/>
    <cellStyle name="Total 9 3 4 4" xfId="14682" xr:uid="{91F26C5E-8C4F-410D-BE03-B41E5E3F7C19}"/>
    <cellStyle name="Total 9 3 4 4 2" xfId="29790" xr:uid="{D12EBAF0-0011-474E-A0E9-057A2FE950DD}"/>
    <cellStyle name="Total 9 3 4 5" xfId="18161" xr:uid="{B92466E4-46E4-4B5E-9CBE-7938F181E943}"/>
    <cellStyle name="Total 9 3 5" xfId="3379" xr:uid="{71D00FDC-3157-4A58-BCBA-86A0DC3C0C70}"/>
    <cellStyle name="Total 9 3 5 2" xfId="6016" xr:uid="{F5D03F02-5B95-4B4F-BA9E-A8A19D00F7C1}"/>
    <cellStyle name="Total 9 3 5 2 2" xfId="12327" xr:uid="{FC69108C-823D-4C1E-8BA4-B7B82BC8C804}"/>
    <cellStyle name="Total 9 3 5 2 2 2" xfId="27435" xr:uid="{2A307304-90F8-40CF-B141-594F96230454}"/>
    <cellStyle name="Total 9 3 5 2 3" xfId="15617" xr:uid="{0C016E3A-3980-4910-B222-00DFF19C5838}"/>
    <cellStyle name="Total 9 3 5 2 3 2" xfId="30725" xr:uid="{F8ADF628-9655-4793-B6D2-63ABE4570696}"/>
    <cellStyle name="Total 9 3 5 2 4" xfId="21124" xr:uid="{63B4EB38-88B1-41B4-833B-8B15C6BF6871}"/>
    <cellStyle name="Total 9 3 5 3" xfId="9761" xr:uid="{746D73A3-EDE7-4544-97C8-95B0B98EDD08}"/>
    <cellStyle name="Total 9 3 5 3 2" xfId="24869" xr:uid="{044A852A-8706-48BD-9A86-AB3CA6D20A53}"/>
    <cellStyle name="Total 9 3 5 4" xfId="11210" xr:uid="{16CD8714-653D-4B96-96A2-EE83D1C46340}"/>
    <cellStyle name="Total 9 3 5 4 2" xfId="26318" xr:uid="{6C07A388-FA12-40A6-963B-7E8EEF5FE83E}"/>
    <cellStyle name="Total 9 3 5 5" xfId="18487" xr:uid="{B7F8E724-BC6E-4BD9-A36F-8DEA32F61C09}"/>
    <cellStyle name="Total 9 3 6" xfId="3685" xr:uid="{0DBA9C9A-A431-40BF-8317-D1673985E37F}"/>
    <cellStyle name="Total 9 3 6 2" xfId="6322" xr:uid="{DC6F5B0C-7E26-4D2D-9231-F0E21E885BDA}"/>
    <cellStyle name="Total 9 3 6 2 2" xfId="12633" xr:uid="{FBF0D9A0-D64D-4697-B0EA-EF5120426EAE}"/>
    <cellStyle name="Total 9 3 6 2 2 2" xfId="27741" xr:uid="{0C1B3AB0-D70E-4313-BD9C-E53F2CEE287F}"/>
    <cellStyle name="Total 9 3 6 2 3" xfId="15699" xr:uid="{9CE02CA7-6162-4FE6-8A96-809264DF9551}"/>
    <cellStyle name="Total 9 3 6 2 3 2" xfId="30807" xr:uid="{CE2ABAF9-FC25-43AB-AA9E-D9F8968AB500}"/>
    <cellStyle name="Total 9 3 6 2 4" xfId="21430" xr:uid="{7FE35AA1-4381-4F9D-ADDF-15025290E7C6}"/>
    <cellStyle name="Total 9 3 6 3" xfId="10067" xr:uid="{40D6B861-CD91-4789-878C-57040BA833BE}"/>
    <cellStyle name="Total 9 3 6 3 2" xfId="25175" xr:uid="{DA542362-6703-49D0-A208-5CBBEC1032BC}"/>
    <cellStyle name="Total 9 3 6 4" xfId="7849" xr:uid="{06E9FF4D-57AF-41D3-9EA2-DB53ADFEDC0B}"/>
    <cellStyle name="Total 9 3 6 4 2" xfId="22957" xr:uid="{E7ECF35A-0D96-4956-A169-78EE026D001F}"/>
    <cellStyle name="Total 9 3 6 5" xfId="18793" xr:uid="{33C48666-88FC-47C7-845B-D1D51B1F9795}"/>
    <cellStyle name="Total 9 3 7" xfId="4060" xr:uid="{97E4A3A4-FFCB-4607-BA1D-197F7A766321}"/>
    <cellStyle name="Total 9 3 7 2" xfId="6697" xr:uid="{241D45E6-C163-4E79-9325-253080537CC6}"/>
    <cellStyle name="Total 9 3 7 2 2" xfId="13008" xr:uid="{58D48C27-8CB0-4EC4-BFB3-F8574631CE17}"/>
    <cellStyle name="Total 9 3 7 2 2 2" xfId="28116" xr:uid="{72390FF7-5EF2-4F0A-9CDC-A34411A0B4F0}"/>
    <cellStyle name="Total 9 3 7 2 3" xfId="16684" xr:uid="{9510D32C-35D7-43B4-8227-829B0968633A}"/>
    <cellStyle name="Total 9 3 7 2 3 2" xfId="31792" xr:uid="{1EF0624C-495A-4BC7-B379-AFF08C3A9D49}"/>
    <cellStyle name="Total 9 3 7 2 4" xfId="21805" xr:uid="{673D286D-4364-4E76-8868-AE5949B04DA9}"/>
    <cellStyle name="Total 9 3 7 3" xfId="10442" xr:uid="{97E47E42-0EF6-4516-A9C5-2773056DE95E}"/>
    <cellStyle name="Total 9 3 7 3 2" xfId="25550" xr:uid="{9236AB94-4064-4672-9808-1884A798B8B1}"/>
    <cellStyle name="Total 9 3 7 4" xfId="7310" xr:uid="{399826F6-F6F5-4E6A-8264-91F02D6569D8}"/>
    <cellStyle name="Total 9 3 7 4 2" xfId="22418" xr:uid="{48D42671-FBA3-4719-BDF0-2F6C47BA7086}"/>
    <cellStyle name="Total 9 3 7 5" xfId="19168" xr:uid="{BB82012E-C2C0-4CB3-AEA9-50CC2E4CFA8A}"/>
    <cellStyle name="Total 9 3 8" xfId="4359" xr:uid="{C0180926-459E-4C73-8617-D7878A1CD6E7}"/>
    <cellStyle name="Total 9 3 8 2" xfId="6996" xr:uid="{D2C8FEDB-E09B-4562-A0E9-CEC20DC91EAF}"/>
    <cellStyle name="Total 9 3 8 2 2" xfId="13307" xr:uid="{F4962100-5A9A-4C4E-B502-0B09F8CB36C4}"/>
    <cellStyle name="Total 9 3 8 2 2 2" xfId="28415" xr:uid="{4E9FCE95-1377-431D-BFC2-69DC5D540FCA}"/>
    <cellStyle name="Total 9 3 8 2 3" xfId="16971" xr:uid="{83FE68A5-9CC0-4EDA-9CA9-00D4E8962BFC}"/>
    <cellStyle name="Total 9 3 8 2 3 2" xfId="32079" xr:uid="{ACA9EB03-25D9-4402-A167-DEAE70D21CCF}"/>
    <cellStyle name="Total 9 3 8 2 4" xfId="22104" xr:uid="{9669B872-C006-4ACE-9AA1-1D5370438544}"/>
    <cellStyle name="Total 9 3 8 3" xfId="10741" xr:uid="{22D5925C-A7EA-42A8-BA27-E4A978447046}"/>
    <cellStyle name="Total 9 3 8 3 2" xfId="25849" xr:uid="{5A543E51-811E-4A19-B40F-3A4868C6E2CF}"/>
    <cellStyle name="Total 9 3 8 4" xfId="7889" xr:uid="{751FA7E7-54AC-403A-9C87-B44CF0204E5B}"/>
    <cellStyle name="Total 9 3 8 4 2" xfId="22997" xr:uid="{0B3A685D-B908-46EC-8B67-4AC4BE393B0A}"/>
    <cellStyle name="Total 9 3 8 5" xfId="19467" xr:uid="{6DE7AB35-9ACA-45CE-972A-FC46A3F4BFD9}"/>
    <cellStyle name="Total 9 3 9" xfId="4625" xr:uid="{165ADEE2-2AD8-4E17-AEB5-D8AC4BF109CA}"/>
    <cellStyle name="Total 9 3 9 2" xfId="11007" xr:uid="{938B5AC2-DBD1-40EC-B799-D1270A80CADB}"/>
    <cellStyle name="Total 9 3 9 2 2" xfId="26115" xr:uid="{A30AFD28-DB9A-4AFD-A976-11586462E45B}"/>
    <cellStyle name="Total 9 3 9 3" xfId="13373" xr:uid="{E49BCA65-72E3-4BC5-A03C-02474A483A1B}"/>
    <cellStyle name="Total 9 3 9 3 2" xfId="28481" xr:uid="{FA3219E2-BB5B-4679-8626-767AAA3CECFD}"/>
    <cellStyle name="Total 9 3 9 4" xfId="19733" xr:uid="{1FFA3775-0B10-477C-B40D-5D87C904E505}"/>
    <cellStyle name="Total 9 4" xfId="2150" xr:uid="{973A1CE0-E6D8-44F7-BB96-4D7D2827B5A9}"/>
    <cellStyle name="Total 9 4 10" xfId="14133" xr:uid="{4D0F3347-8F37-4766-A38E-3F0C3D58419D}"/>
    <cellStyle name="Total 9 4 10 2" xfId="29241" xr:uid="{36DE5423-B581-41F2-BAC0-D60764EFE211}"/>
    <cellStyle name="Total 9 4 11" xfId="14983" xr:uid="{8852961A-364E-4DF3-8519-85D1C61A7886}"/>
    <cellStyle name="Total 9 4 11 2" xfId="30091" xr:uid="{7F2BF57C-A70A-40FC-A54B-A3B512B35BBE}"/>
    <cellStyle name="Total 9 4 12" xfId="17375" xr:uid="{4BB050CD-8323-443E-91DD-AFD11FE09B29}"/>
    <cellStyle name="Total 9 4 2" xfId="2640" xr:uid="{81235FAB-420C-4633-B586-ED8AB6D807A0}"/>
    <cellStyle name="Total 9 4 2 2" xfId="5277" xr:uid="{CCDC1C68-582F-4272-8C78-3B9AA1CBC909}"/>
    <cellStyle name="Total 9 4 2 2 2" xfId="11641" xr:uid="{CE0A2EA4-AF0C-45EF-8801-4CFA9394DA32}"/>
    <cellStyle name="Total 9 4 2 2 2 2" xfId="26749" xr:uid="{D2F44C7E-D65B-4D07-A587-ECC663EB1633}"/>
    <cellStyle name="Total 9 4 2 2 3" xfId="7116" xr:uid="{C47D40B1-A997-4D9B-9C10-F0DD87B61D36}"/>
    <cellStyle name="Total 9 4 2 2 3 2" xfId="22224" xr:uid="{4BF8A11E-A689-4DFF-9A40-272E5B0A269F}"/>
    <cellStyle name="Total 9 4 2 2 4" xfId="20385" xr:uid="{80B83B29-687D-4185-B197-BBC18E2C8865}"/>
    <cellStyle name="Total 9 4 2 3" xfId="9107" xr:uid="{F2F44090-9540-44CA-9E29-D3D7F30C4740}"/>
    <cellStyle name="Total 9 4 2 3 2" xfId="24215" xr:uid="{A1A7265A-8EEA-4414-9815-C1F6B9238048}"/>
    <cellStyle name="Total 9 4 2 4" xfId="7233" xr:uid="{419A0B1F-BA81-471F-8C32-67CCE20B743A}"/>
    <cellStyle name="Total 9 4 2 4 2" xfId="22341" xr:uid="{104290A5-8900-4E44-A9CE-B1F3252CE211}"/>
    <cellStyle name="Total 9 4 2 5" xfId="16494" xr:uid="{7AE4B050-0B86-47CC-A3CE-9429B2420AD8}"/>
    <cellStyle name="Total 9 4 2 5 2" xfId="31602" xr:uid="{36095F50-F754-44B1-9452-582BC9677496}"/>
    <cellStyle name="Total 9 4 2 6" xfId="17748" xr:uid="{C2527113-56B6-4F19-ADC1-60EABD2435C3}"/>
    <cellStyle name="Total 9 4 3" xfId="2905" xr:uid="{CECBDD97-750A-4D00-BE87-1D0A93849D1A}"/>
    <cellStyle name="Total 9 4 3 2" xfId="5542" xr:uid="{D5C67281-7205-419B-A4A1-EFC46FA7D699}"/>
    <cellStyle name="Total 9 4 3 2 2" xfId="11853" xr:uid="{9CC1A0D2-9F01-489D-954A-98047ACDF3A0}"/>
    <cellStyle name="Total 9 4 3 2 2 2" xfId="26961" xr:uid="{5908088E-6C94-473F-90C7-A5504D9AB20E}"/>
    <cellStyle name="Total 9 4 3 2 3" xfId="7526" xr:uid="{6BAF6C71-3185-4ED4-A0CE-D672E4BD5DB7}"/>
    <cellStyle name="Total 9 4 3 2 3 2" xfId="22634" xr:uid="{53DF3FC0-D31D-432C-9E76-50780B601F94}"/>
    <cellStyle name="Total 9 4 3 2 4" xfId="20650" xr:uid="{71E25B11-4E00-4D30-B321-DBC2E1A650BF}"/>
    <cellStyle name="Total 9 4 3 3" xfId="14175" xr:uid="{8E45DAA9-EC73-4135-BA4F-B23AF60583ED}"/>
    <cellStyle name="Total 9 4 3 3 2" xfId="29283" xr:uid="{47331ED3-DEC7-4C97-A3BA-71781FE2F9C9}"/>
    <cellStyle name="Total 9 4 3 4" xfId="18013" xr:uid="{5C458A62-AB00-491B-B32A-2B0C1077F53C}"/>
    <cellStyle name="Total 9 4 4" xfId="3208" xr:uid="{EDE330A2-D3FE-4065-ACE9-6143B03FFCF9}"/>
    <cellStyle name="Total 9 4 4 2" xfId="5845" xr:uid="{9AC0362D-1292-4CB0-A6C5-E19A9A7908CC}"/>
    <cellStyle name="Total 9 4 4 2 2" xfId="12156" xr:uid="{E3EBC152-1145-4B39-AB0B-A46A538C45D7}"/>
    <cellStyle name="Total 9 4 4 2 2 2" xfId="27264" xr:uid="{5002A0B2-E4D5-4A49-B3AD-40987ADDD79F}"/>
    <cellStyle name="Total 9 4 4 2 3" xfId="15934" xr:uid="{D481FE99-5600-4F05-8C01-5C830AF84E66}"/>
    <cellStyle name="Total 9 4 4 2 3 2" xfId="31042" xr:uid="{6CE7E6F0-99BA-4F27-A138-4ADFE287E8E4}"/>
    <cellStyle name="Total 9 4 4 2 4" xfId="20953" xr:uid="{E0217068-B2B0-4B5A-ADFD-1706072A924D}"/>
    <cellStyle name="Total 9 4 4 3" xfId="9590" xr:uid="{F7E349C6-9549-4143-A582-88D8DBD256A0}"/>
    <cellStyle name="Total 9 4 4 3 2" xfId="24698" xr:uid="{81C4EC93-FC7A-4D43-960C-3442EBD54BEF}"/>
    <cellStyle name="Total 9 4 4 4" xfId="14365" xr:uid="{4097B566-BFB6-4F3D-AC5E-E42DDC33AD51}"/>
    <cellStyle name="Total 9 4 4 4 2" xfId="29473" xr:uid="{73AC2F5E-1C7D-4D7A-BF54-D55B34E5C812}"/>
    <cellStyle name="Total 9 4 4 5" xfId="18316" xr:uid="{64C1341C-EDDC-4F3B-B745-452DBD14528F}"/>
    <cellStyle name="Total 9 4 5" xfId="3534" xr:uid="{B3F522EB-5F2B-420D-929E-23629253E845}"/>
    <cellStyle name="Total 9 4 5 2" xfId="6171" xr:uid="{51F46591-63E4-4F6F-B9EC-1D3B6BC9FC30}"/>
    <cellStyle name="Total 9 4 5 2 2" xfId="12482" xr:uid="{407986DE-A397-48AC-9DDD-9CD997CE7542}"/>
    <cellStyle name="Total 9 4 5 2 2 2" xfId="27590" xr:uid="{A66423AC-2F8C-4B06-9E4E-CE72E2AE25F6}"/>
    <cellStyle name="Total 9 4 5 2 3" xfId="16393" xr:uid="{E1863920-66DA-491A-B338-58384D299623}"/>
    <cellStyle name="Total 9 4 5 2 3 2" xfId="31501" xr:uid="{9E646669-5EF9-4907-B8BE-CC58360D6D6C}"/>
    <cellStyle name="Total 9 4 5 2 4" xfId="21279" xr:uid="{72BA92A0-E653-4EC2-82B4-82D678988D0A}"/>
    <cellStyle name="Total 9 4 5 3" xfId="9916" xr:uid="{42D38139-79D1-4BB8-BFC4-8640C80E61E9}"/>
    <cellStyle name="Total 9 4 5 3 2" xfId="25024" xr:uid="{AFE7FB8D-FD4B-4F3B-8FF3-C261A3E8C143}"/>
    <cellStyle name="Total 9 4 5 4" xfId="9267" xr:uid="{025FCB98-9706-410E-9706-E5C9E36342A3}"/>
    <cellStyle name="Total 9 4 5 4 2" xfId="24375" xr:uid="{CDD313FB-C69B-40F5-AF48-92CE551688BF}"/>
    <cellStyle name="Total 9 4 5 5" xfId="18642" xr:uid="{D1C2F5D4-89B6-468C-8CC4-4EE7FF6B4787}"/>
    <cellStyle name="Total 9 4 6" xfId="3840" xr:uid="{D6DB83EA-2977-450E-A4BA-7D45B7CA3658}"/>
    <cellStyle name="Total 9 4 6 2" xfId="6477" xr:uid="{32166B88-63F9-42DF-9132-C0BB46581FA7}"/>
    <cellStyle name="Total 9 4 6 2 2" xfId="12788" xr:uid="{BDFBFA08-6C89-42D6-8A21-7D21A10FA67A}"/>
    <cellStyle name="Total 9 4 6 2 2 2" xfId="27896" xr:uid="{237D147D-546C-494A-AEEC-0C7BCCFC4FF4}"/>
    <cellStyle name="Total 9 4 6 2 3" xfId="15866" xr:uid="{92BDE8AC-A71C-4586-A4FA-7B7B9170F37C}"/>
    <cellStyle name="Total 9 4 6 2 3 2" xfId="30974" xr:uid="{3C7DCA2F-2DD8-4D48-8478-26F7C18AD92B}"/>
    <cellStyle name="Total 9 4 6 2 4" xfId="21585" xr:uid="{CDDF95FB-C053-4ABB-B8D7-91D132539A41}"/>
    <cellStyle name="Total 9 4 6 3" xfId="10222" xr:uid="{83FCC4B7-AFB1-441F-BD42-FEF7F4E88B0D}"/>
    <cellStyle name="Total 9 4 6 3 2" xfId="25330" xr:uid="{94F27BC4-978E-4827-A035-2E17848D2369}"/>
    <cellStyle name="Total 9 4 6 4" xfId="11786" xr:uid="{52752AE4-3091-47AE-A974-915786B3E105}"/>
    <cellStyle name="Total 9 4 6 4 2" xfId="26894" xr:uid="{E79C9C87-E893-4700-B701-F603EB3CF641}"/>
    <cellStyle name="Total 9 4 6 5" xfId="18948" xr:uid="{D2770ACB-5C6F-4447-9055-802ECF01C64D}"/>
    <cellStyle name="Total 9 4 7" xfId="4222" xr:uid="{740DB3AE-EFC7-4B12-A5C8-83AFE0E1CF5B}"/>
    <cellStyle name="Total 9 4 7 2" xfId="6859" xr:uid="{BA9C0851-3FF8-46D4-A610-00A3038878C8}"/>
    <cellStyle name="Total 9 4 7 2 2" xfId="13170" xr:uid="{29994B8C-DBCB-43DD-AB45-6B097B35163B}"/>
    <cellStyle name="Total 9 4 7 2 2 2" xfId="28278" xr:uid="{3FFA1979-2CFC-42CD-9AF8-FA67F56E0927}"/>
    <cellStyle name="Total 9 4 7 2 3" xfId="16839" xr:uid="{6BCE1FA6-53B0-43E8-A7B5-4BF0E9100A3D}"/>
    <cellStyle name="Total 9 4 7 2 3 2" xfId="31947" xr:uid="{60F72026-C1EF-4298-9503-0D426B8900AA}"/>
    <cellStyle name="Total 9 4 7 2 4" xfId="21967" xr:uid="{911EF84F-84B0-4BD8-AFA5-A0D8E4B23F64}"/>
    <cellStyle name="Total 9 4 7 3" xfId="10604" xr:uid="{DD05D1E5-E867-45E1-B391-B93C79178D59}"/>
    <cellStyle name="Total 9 4 7 3 2" xfId="25712" xr:uid="{3ACB3F6A-4A75-4779-BEB8-9343CDCAEBAC}"/>
    <cellStyle name="Total 9 4 7 4" xfId="16409" xr:uid="{4299ABED-F8DB-4D15-84D1-FDFF7447C243}"/>
    <cellStyle name="Total 9 4 7 4 2" xfId="31517" xr:uid="{00EA845A-2F87-411C-B6E1-42450C972926}"/>
    <cellStyle name="Total 9 4 7 5" xfId="19330" xr:uid="{A7EE1A5A-CF8A-483E-BB88-8FDD997E623C}"/>
    <cellStyle name="Total 9 4 8" xfId="4787" xr:uid="{BD1D4521-8BCF-4319-AE6B-55675FE13C31}"/>
    <cellStyle name="Total 9 4 8 2" xfId="11169" xr:uid="{B35A1B88-5C9E-4F7E-B69E-57BAAF8963C5}"/>
    <cellStyle name="Total 9 4 8 2 2" xfId="26277" xr:uid="{570E1662-A570-4B1E-A0E7-D00730F55F19}"/>
    <cellStyle name="Total 9 4 8 3" xfId="16022" xr:uid="{B83F0D2C-274F-4B1E-BF20-F4CB6D7CDABE}"/>
    <cellStyle name="Total 9 4 8 3 2" xfId="31130" xr:uid="{5597E182-FE04-4DBB-B580-8B4DF226DC46}"/>
    <cellStyle name="Total 9 4 8 4" xfId="19895" xr:uid="{5DD78275-7E85-4D3B-8828-A556A279C35E}"/>
    <cellStyle name="Total 9 4 9" xfId="8648" xr:uid="{D5116405-C32F-4722-BB7B-3182AF56D8C7}"/>
    <cellStyle name="Total 9 4 9 2" xfId="23756" xr:uid="{91E7F7D2-9461-431F-A94D-3BFEF6E0F84D}"/>
    <cellStyle name="Total 9 5" xfId="2165" xr:uid="{08FEEC73-D56E-487A-8228-B87E7F9F904D}"/>
    <cellStyle name="Total 9 5 10" xfId="7875" xr:uid="{62B74C0C-4502-45C0-A781-E1CD55F97E86}"/>
    <cellStyle name="Total 9 5 10 2" xfId="22983" xr:uid="{1FCA423A-AA79-4E2A-B412-5C994A3DEC71}"/>
    <cellStyle name="Total 9 5 11" xfId="17390" xr:uid="{35E3B5F7-A7D5-4871-881E-9EA52E84E8B1}"/>
    <cellStyle name="Total 9 5 2" xfId="2920" xr:uid="{CEA14016-AF4D-41CE-811C-9E56B6E6DF13}"/>
    <cellStyle name="Total 9 5 2 2" xfId="5557" xr:uid="{3C4BA0B0-6F19-4012-99D4-EF9E8BAFC33F}"/>
    <cellStyle name="Total 9 5 2 2 2" xfId="11868" xr:uid="{44CB4DEF-71B4-43C3-B85A-D1A84316551D}"/>
    <cellStyle name="Total 9 5 2 2 2 2" xfId="26976" xr:uid="{645DBD70-B1F3-4AD1-9B20-3EADBC4824F1}"/>
    <cellStyle name="Total 9 5 2 2 3" xfId="16124" xr:uid="{8578DD7B-F4D5-4FD0-86A5-41EDA35232A3}"/>
    <cellStyle name="Total 9 5 2 2 3 2" xfId="31232" xr:uid="{C171BAA8-7A11-4474-96CE-6DC3DE68C446}"/>
    <cellStyle name="Total 9 5 2 2 4" xfId="20665" xr:uid="{E158BA0D-42C6-42AB-AE3D-A3E3B7623E2D}"/>
    <cellStyle name="Total 9 5 2 3" xfId="7845" xr:uid="{CB2B7D7A-3F75-498A-9A33-1FC7186109C6}"/>
    <cellStyle name="Total 9 5 2 3 2" xfId="22953" xr:uid="{91EB2ACD-3E5F-4B8A-8BB4-6FB68A518BA4}"/>
    <cellStyle name="Total 9 5 2 4" xfId="18028" xr:uid="{38B8EF78-FCD5-4679-84CA-0F07358FE07D}"/>
    <cellStyle name="Total 9 5 3" xfId="3223" xr:uid="{590E91B2-35F4-4659-9635-7020A31B7D2E}"/>
    <cellStyle name="Total 9 5 3 2" xfId="5860" xr:uid="{0623B7A4-BAAB-4759-98FF-41C0AC38718D}"/>
    <cellStyle name="Total 9 5 3 2 2" xfId="12171" xr:uid="{06822920-B84B-4B6F-9266-260174799D0F}"/>
    <cellStyle name="Total 9 5 3 2 2 2" xfId="27279" xr:uid="{96F64DDF-FBF2-4E2C-A6E9-E1264259A67D}"/>
    <cellStyle name="Total 9 5 3 2 3" xfId="8158" xr:uid="{7ADFBF84-F78B-4529-A724-34D90198107D}"/>
    <cellStyle name="Total 9 5 3 2 3 2" xfId="23266" xr:uid="{1327211A-BC90-4086-853B-39655F51EAE5}"/>
    <cellStyle name="Total 9 5 3 2 4" xfId="20968" xr:uid="{8CA11DA3-E128-4928-BCF0-86D7784373F8}"/>
    <cellStyle name="Total 9 5 3 3" xfId="9605" xr:uid="{83D56AB7-D759-4A8D-A670-DDD44F4BD615}"/>
    <cellStyle name="Total 9 5 3 3 2" xfId="24713" xr:uid="{8EF7A5AE-92E4-45B8-95A4-D133C013C049}"/>
    <cellStyle name="Total 9 5 3 4" xfId="15386" xr:uid="{8329FEC5-FE77-4260-8BD8-970F0D2CB07B}"/>
    <cellStyle name="Total 9 5 3 4 2" xfId="30494" xr:uid="{9EBE944C-3165-4ADF-BAD0-A81E33294A86}"/>
    <cellStyle name="Total 9 5 3 5" xfId="18331" xr:uid="{893FD732-1EDF-40FD-AA66-A6CA2D908554}"/>
    <cellStyle name="Total 9 5 4" xfId="3549" xr:uid="{67DD82B3-F2F7-47BD-B89F-B95D5DB44398}"/>
    <cellStyle name="Total 9 5 4 2" xfId="6186" xr:uid="{2B7ADDEB-BE8A-48EE-BF61-6659CD11D72E}"/>
    <cellStyle name="Total 9 5 4 2 2" xfId="12497" xr:uid="{E5632D22-2F47-4B6A-AA52-D8ABB47E583E}"/>
    <cellStyle name="Total 9 5 4 2 2 2" xfId="27605" xr:uid="{89436ABF-EA6B-4BCC-AE90-7F9E3F865353}"/>
    <cellStyle name="Total 9 5 4 2 3" xfId="13619" xr:uid="{57F636EB-A18A-49D6-9C49-5D0C7C86795A}"/>
    <cellStyle name="Total 9 5 4 2 3 2" xfId="28727" xr:uid="{8AC17224-19C5-4540-AA3E-3A28ADEF17B0}"/>
    <cellStyle name="Total 9 5 4 2 4" xfId="21294" xr:uid="{9B3A73B0-A530-48D6-BA62-6FD9532DC7C4}"/>
    <cellStyle name="Total 9 5 4 3" xfId="9931" xr:uid="{0D822F19-89F7-46AF-95ED-74884FF3A801}"/>
    <cellStyle name="Total 9 5 4 3 2" xfId="25039" xr:uid="{5FF79EB2-7047-45F3-A173-8D499DE6817F}"/>
    <cellStyle name="Total 9 5 4 4" xfId="7598" xr:uid="{91C02826-76F7-4F57-AF27-E1C17B8D5A3D}"/>
    <cellStyle name="Total 9 5 4 4 2" xfId="22706" xr:uid="{C808292D-93D6-41AE-AED2-956A7AADD396}"/>
    <cellStyle name="Total 9 5 4 5" xfId="18657" xr:uid="{8ED8B94F-4A33-4719-A785-19523E13EDB3}"/>
    <cellStyle name="Total 9 5 5" xfId="3855" xr:uid="{93565F5A-C18C-4C8B-A773-36F8E5B8295A}"/>
    <cellStyle name="Total 9 5 5 2" xfId="6492" xr:uid="{AABA33E7-37A5-46C1-A444-DC10D3F274F1}"/>
    <cellStyle name="Total 9 5 5 2 2" xfId="12803" xr:uid="{41C8B4E3-886C-4079-B834-848A70F0B571}"/>
    <cellStyle name="Total 9 5 5 2 2 2" xfId="27911" xr:uid="{FC41A281-5FAA-42E3-95C2-C52B8DFE3648}"/>
    <cellStyle name="Total 9 5 5 2 3" xfId="15677" xr:uid="{83073798-5ED5-483F-BA76-D5412605501C}"/>
    <cellStyle name="Total 9 5 5 2 3 2" xfId="30785" xr:uid="{F5E8D398-8E5A-438B-A50B-0BAD999D22E8}"/>
    <cellStyle name="Total 9 5 5 2 4" xfId="21600" xr:uid="{96100C7E-5E25-441B-BD89-4D6894912B1A}"/>
    <cellStyle name="Total 9 5 5 3" xfId="10237" xr:uid="{6FA64AC8-D664-4B39-9317-927E328305DB}"/>
    <cellStyle name="Total 9 5 5 3 2" xfId="25345" xr:uid="{572669C2-3CA4-4192-ADA6-AE6E3AF0DA55}"/>
    <cellStyle name="Total 9 5 5 4" xfId="7816" xr:uid="{E66672B8-B464-4080-A610-1DDEA6657A00}"/>
    <cellStyle name="Total 9 5 5 4 2" xfId="22924" xr:uid="{7EDB2330-1BE3-4246-A9FA-78F4E1C3E70D}"/>
    <cellStyle name="Total 9 5 5 5" xfId="18963" xr:uid="{61A6D861-3895-4787-AE36-C68EB54686E5}"/>
    <cellStyle name="Total 9 5 6" xfId="4237" xr:uid="{40A113CB-B90B-4428-8D56-388F87DB0D15}"/>
    <cellStyle name="Total 9 5 6 2" xfId="6874" xr:uid="{B2B684F5-50F6-47BD-AFF0-833505FF35DD}"/>
    <cellStyle name="Total 9 5 6 2 2" xfId="13185" xr:uid="{48A43441-31F8-4DE2-8686-AE761E9ACADE}"/>
    <cellStyle name="Total 9 5 6 2 2 2" xfId="28293" xr:uid="{BA6BC451-9480-4D10-B12D-6B820E559CF8}"/>
    <cellStyle name="Total 9 5 6 2 3" xfId="16854" xr:uid="{899D9DD1-482F-425E-8F52-9842F082BAE2}"/>
    <cellStyle name="Total 9 5 6 2 3 2" xfId="31962" xr:uid="{930E94EA-192C-4CC2-B935-43204708D259}"/>
    <cellStyle name="Total 9 5 6 2 4" xfId="21982" xr:uid="{EB8B5C3C-6654-460E-910B-0EBE933E2FAF}"/>
    <cellStyle name="Total 9 5 6 3" xfId="10619" xr:uid="{9A998D57-9188-4EF2-9249-93BBCA90F356}"/>
    <cellStyle name="Total 9 5 6 3 2" xfId="25727" xr:uid="{C3A826D9-1BA7-4605-932D-F39055BE8C1D}"/>
    <cellStyle name="Total 9 5 6 4" xfId="14466" xr:uid="{DBF55DB3-7341-4981-B4B0-A33F2FE71244}"/>
    <cellStyle name="Total 9 5 6 4 2" xfId="29574" xr:uid="{0FD05A1A-3630-4BA9-9E39-8EA6E51C5295}"/>
    <cellStyle name="Total 9 5 6 5" xfId="19345" xr:uid="{CB992B00-5E2A-4522-A29E-406013D98E68}"/>
    <cellStyle name="Total 9 5 7" xfId="4802" xr:uid="{97CF17DC-F5C6-4669-A131-FC12B4ABE1DC}"/>
    <cellStyle name="Total 9 5 7 2" xfId="11184" xr:uid="{FA598A8F-E5AC-454E-820C-B75039720D99}"/>
    <cellStyle name="Total 9 5 7 2 2" xfId="26292" xr:uid="{B30357A9-9A28-4CD1-AAAC-DF58F38CDC9E}"/>
    <cellStyle name="Total 9 5 7 3" xfId="15076" xr:uid="{9F9D8341-F962-4381-BFBF-BB3959DED18B}"/>
    <cellStyle name="Total 9 5 7 3 2" xfId="30184" xr:uid="{045D49AE-F368-4877-8821-33499AEFD6D1}"/>
    <cellStyle name="Total 9 5 7 4" xfId="19910" xr:uid="{C52D96A6-B350-42A6-9FE6-08703C3D63D4}"/>
    <cellStyle name="Total 9 5 8" xfId="8663" xr:uid="{116D6F08-DCE4-4477-9BC1-14912DEC10FE}"/>
    <cellStyle name="Total 9 5 8 2" xfId="23771" xr:uid="{5E50656E-3590-4EAB-96AE-9925278FB3DF}"/>
    <cellStyle name="Total 9 5 9" xfId="13752" xr:uid="{55970A0B-9F75-4E70-AE23-9880A1AF55CC}"/>
    <cellStyle name="Total 9 5 9 2" xfId="28860" xr:uid="{699BE19C-E781-4B94-95E6-535FB799EC94}"/>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7999999999999995E-2"/>
          <c:y val="5.0761421319797002E-2"/>
          <c:w val="0.52800000000000002"/>
          <c:h val="0.79695431472081202"/>
        </c:manualLayout>
      </c:layout>
      <c:lineChart>
        <c:grouping val="standard"/>
        <c:varyColors val="0"/>
        <c:ser>
          <c:idx val="0"/>
          <c:order val="0"/>
          <c:tx>
            <c:v>#¡REF!</c:v>
          </c:tx>
          <c:cat>
            <c:numLit>
              <c:formatCode>General</c:formatCode>
              <c:ptCount val="1"/>
              <c:pt idx="0">
                <c:v>0</c:v>
              </c:pt>
            </c:numLit>
          </c:cat>
          <c:val>
            <c:numLit>
              <c:formatCode>General</c:formatCode>
              <c:ptCount val="1"/>
              <c:pt idx="0">
                <c:v>0</c:v>
              </c:pt>
            </c:numLit>
          </c:val>
          <c:smooth val="0"/>
          <c:extLst>
            <c:ext xmlns:c16="http://schemas.microsoft.com/office/drawing/2014/chart" uri="{C3380CC4-5D6E-409C-BE32-E72D297353CC}">
              <c16:uniqueId val="{00000000-A39A-474C-9C72-F93F6FADFE99}"/>
            </c:ext>
          </c:extLst>
        </c:ser>
        <c:ser>
          <c:idx val="1"/>
          <c:order val="1"/>
          <c:tx>
            <c:v>#¡REF!</c:v>
          </c:tx>
          <c:cat>
            <c:numLit>
              <c:formatCode>General</c:formatCode>
              <c:ptCount val="1"/>
              <c:pt idx="0">
                <c:v>0</c:v>
              </c:pt>
            </c:numLit>
          </c:cat>
          <c:val>
            <c:numLit>
              <c:formatCode>General</c:formatCode>
              <c:ptCount val="1"/>
              <c:pt idx="0">
                <c:v>0</c:v>
              </c:pt>
            </c:numLit>
          </c:val>
          <c:smooth val="0"/>
          <c:extLst>
            <c:ext xmlns:c16="http://schemas.microsoft.com/office/drawing/2014/chart" uri="{C3380CC4-5D6E-409C-BE32-E72D297353CC}">
              <c16:uniqueId val="{00000001-A39A-474C-9C72-F93F6FADFE99}"/>
            </c:ext>
          </c:extLst>
        </c:ser>
        <c:dLbls>
          <c:showLegendKey val="0"/>
          <c:showVal val="0"/>
          <c:showCatName val="0"/>
          <c:showSerName val="0"/>
          <c:showPercent val="0"/>
          <c:showBubbleSize val="0"/>
        </c:dLbls>
        <c:marker val="1"/>
        <c:smooth val="0"/>
        <c:axId val="2056754392"/>
        <c:axId val="2057206184"/>
      </c:lineChart>
      <c:catAx>
        <c:axId val="2056754392"/>
        <c:scaling>
          <c:orientation val="minMax"/>
        </c:scaling>
        <c:delete val="0"/>
        <c:axPos val="b"/>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O"/>
          </a:p>
        </c:txPr>
        <c:crossAx val="2057206184"/>
        <c:crosses val="autoZero"/>
        <c:auto val="1"/>
        <c:lblAlgn val="ctr"/>
        <c:lblOffset val="100"/>
        <c:noMultiLvlLbl val="0"/>
      </c:catAx>
      <c:valAx>
        <c:axId val="2057206184"/>
        <c:scaling>
          <c:orientation val="minMax"/>
        </c:scaling>
        <c:delete val="0"/>
        <c:axPos val="l"/>
        <c:majorGridlines/>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O"/>
          </a:p>
        </c:txPr>
        <c:crossAx val="2056754392"/>
        <c:crosses val="autoZero"/>
        <c:crossBetween val="between"/>
      </c:valAx>
    </c:plotArea>
    <c:legend>
      <c:legendPos val="r"/>
      <c:layout>
        <c:manualLayout>
          <c:xMode val="edge"/>
          <c:yMode val="edge"/>
          <c:wMode val="edge"/>
          <c:hMode val="edge"/>
          <c:x val="0.78570834645669296"/>
          <c:y val="0.35543120561706398"/>
          <c:w val="0.98403905511811096"/>
          <c:h val="0.79246705836897302"/>
        </c:manualLayout>
      </c:layout>
      <c:overlay val="0"/>
      <c:txPr>
        <a:bodyPr/>
        <a:lstStyle/>
        <a:p>
          <a:pPr>
            <a:defRPr sz="675" b="0" i="0" u="none" strike="noStrike" baseline="0">
              <a:solidFill>
                <a:srgbClr val="000000"/>
              </a:solidFill>
              <a:latin typeface="Calibri"/>
              <a:ea typeface="Calibri"/>
              <a:cs typeface="Calibri"/>
            </a:defRPr>
          </a:pPr>
          <a:endParaRPr lang="es-CO"/>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007119505288198"/>
          <c:y val="5.4495870838984661E-2"/>
          <c:w val="0.60067537753587452"/>
          <c:h val="0.61358389893240162"/>
        </c:manualLayout>
      </c:layout>
      <c:barChart>
        <c:barDir val="col"/>
        <c:grouping val="clustered"/>
        <c:varyColors val="0"/>
        <c:ser>
          <c:idx val="0"/>
          <c:order val="0"/>
          <c:tx>
            <c:strRef>
              <c:f>'META 3'!$C$26</c:f>
              <c:strCache>
                <c:ptCount val="1"/>
                <c:pt idx="0">
                  <c:v>Magnitud programada mensual</c:v>
                </c:pt>
              </c:strCache>
            </c:strRef>
          </c:tx>
          <c:invertIfNegative val="0"/>
          <c:cat>
            <c:strRef>
              <c:f>'META 1'!$B$27:$B$38</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'META 1'!$C$27:$C$38</c:f>
              <c:numCache>
                <c:formatCode>_(* #,##0.000_);_(* \(#,##0.000\);_(* "-"??_);_(@_)</c:formatCode>
                <c:ptCount val="12"/>
                <c:pt idx="0">
                  <c:v>3.7499999999999999E-2</c:v>
                </c:pt>
                <c:pt idx="1">
                  <c:v>3.7499999999999999E-2</c:v>
                </c:pt>
                <c:pt idx="2">
                  <c:v>3.8249999999999999E-2</c:v>
                </c:pt>
                <c:pt idx="3">
                  <c:v>3.7139999999999999E-2</c:v>
                </c:pt>
                <c:pt idx="4">
                  <c:v>0</c:v>
                </c:pt>
                <c:pt idx="5">
                  <c:v>0</c:v>
                </c:pt>
                <c:pt idx="6">
                  <c:v>0</c:v>
                </c:pt>
                <c:pt idx="7">
                  <c:v>0</c:v>
                </c:pt>
                <c:pt idx="8">
                  <c:v>0</c:v>
                </c:pt>
                <c:pt idx="9">
                  <c:v>3.3750000000000002E-2</c:v>
                </c:pt>
                <c:pt idx="10">
                  <c:v>7.4819999999999998E-2</c:v>
                </c:pt>
                <c:pt idx="11">
                  <c:v>4.1069999999999995E-2</c:v>
                </c:pt>
              </c:numCache>
            </c:numRef>
          </c:val>
          <c:extLst>
            <c:ext xmlns:c16="http://schemas.microsoft.com/office/drawing/2014/chart" uri="{C3380CC4-5D6E-409C-BE32-E72D297353CC}">
              <c16:uniqueId val="{00000000-CF99-4ACB-86B3-F9BC4D789514}"/>
            </c:ext>
          </c:extLst>
        </c:ser>
        <c:ser>
          <c:idx val="1"/>
          <c:order val="1"/>
          <c:tx>
            <c:strRef>
              <c:f>'META 1'!$D$26</c:f>
              <c:strCache>
                <c:ptCount val="1"/>
                <c:pt idx="0">
                  <c:v>Magnitud ejecutada mensual</c:v>
                </c:pt>
              </c:strCache>
            </c:strRef>
          </c:tx>
          <c:invertIfNegative val="0"/>
          <c:cat>
            <c:strRef>
              <c:f>'META 1'!$B$27:$B$38</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'META 1'!$D$27:$D$38</c:f>
              <c:numCache>
                <c:formatCode>_(* #,##0.000_);_(* \(#,##0.000\);_(* "-"??_);_(@_)</c:formatCode>
                <c:ptCount val="12"/>
                <c:pt idx="0">
                  <c:v>3.7499999999999999E-2</c:v>
                </c:pt>
                <c:pt idx="1">
                  <c:v>3.7499999999999999E-2</c:v>
                </c:pt>
                <c:pt idx="2">
                  <c:v>2.8140000000000002E-2</c:v>
                </c:pt>
                <c:pt idx="3">
                  <c:v>3.5999999999999997E-2</c:v>
                </c:pt>
                <c:pt idx="4">
                  <c:v>0</c:v>
                </c:pt>
                <c:pt idx="5">
                  <c:v>0</c:v>
                </c:pt>
                <c:pt idx="6">
                  <c:v>0</c:v>
                </c:pt>
                <c:pt idx="7">
                  <c:v>0</c:v>
                </c:pt>
                <c:pt idx="8">
                  <c:v>0</c:v>
                </c:pt>
                <c:pt idx="9">
                  <c:v>1.7999999999999999E-2</c:v>
                </c:pt>
                <c:pt idx="10">
                  <c:v>0</c:v>
                </c:pt>
                <c:pt idx="11">
                  <c:v>0</c:v>
                </c:pt>
              </c:numCache>
            </c:numRef>
          </c:val>
          <c:extLst>
            <c:ext xmlns:c16="http://schemas.microsoft.com/office/drawing/2014/chart" uri="{C3380CC4-5D6E-409C-BE32-E72D297353CC}">
              <c16:uniqueId val="{00000001-CF99-4ACB-86B3-F9BC4D789514}"/>
            </c:ext>
          </c:extLst>
        </c:ser>
        <c:dLbls>
          <c:showLegendKey val="0"/>
          <c:showVal val="0"/>
          <c:showCatName val="0"/>
          <c:showSerName val="0"/>
          <c:showPercent val="0"/>
          <c:showBubbleSize val="0"/>
        </c:dLbls>
        <c:gapWidth val="150"/>
        <c:axId val="237042736"/>
        <c:axId val="250323344"/>
      </c:barChart>
      <c:lineChart>
        <c:grouping val="stacked"/>
        <c:varyColors val="0"/>
        <c:ser>
          <c:idx val="2"/>
          <c:order val="2"/>
          <c:tx>
            <c:strRef>
              <c:f>'META 1'!$H$26</c:f>
              <c:strCache>
                <c:ptCount val="1"/>
                <c:pt idx="0">
                  <c:v>% Avance acumulado</c:v>
                </c:pt>
              </c:strCache>
            </c:strRef>
          </c:tx>
          <c:val>
            <c:numRef>
              <c:f>'META 1'!$H$27:$H$38</c:f>
              <c:numCache>
                <c:formatCode>0%</c:formatCode>
                <c:ptCount val="12"/>
                <c:pt idx="0">
                  <c:v>0.125</c:v>
                </c:pt>
                <c:pt idx="1">
                  <c:v>0.25</c:v>
                </c:pt>
                <c:pt idx="2">
                  <c:v>0.34379999999999999</c:v>
                </c:pt>
                <c:pt idx="3">
                  <c:v>0.46379999999999999</c:v>
                </c:pt>
                <c:pt idx="4">
                  <c:v>0.46379999999999999</c:v>
                </c:pt>
                <c:pt idx="5">
                  <c:v>0.46379999999999999</c:v>
                </c:pt>
                <c:pt idx="6">
                  <c:v>0.46379999999999999</c:v>
                </c:pt>
                <c:pt idx="7">
                  <c:v>0.46379999999999999</c:v>
                </c:pt>
                <c:pt idx="8">
                  <c:v>0.46379999999999999</c:v>
                </c:pt>
                <c:pt idx="9">
                  <c:v>0.52380000000000004</c:v>
                </c:pt>
                <c:pt idx="10">
                  <c:v>0.52380000000000004</c:v>
                </c:pt>
                <c:pt idx="11">
                  <c:v>0.52380000000000004</c:v>
                </c:pt>
              </c:numCache>
            </c:numRef>
          </c:val>
          <c:smooth val="0"/>
          <c:extLst>
            <c:ext xmlns:c16="http://schemas.microsoft.com/office/drawing/2014/chart" uri="{C3380CC4-5D6E-409C-BE32-E72D297353CC}">
              <c16:uniqueId val="{00000002-CF99-4ACB-86B3-F9BC4D789514}"/>
            </c:ext>
          </c:extLst>
        </c:ser>
        <c:dLbls>
          <c:showLegendKey val="0"/>
          <c:showVal val="0"/>
          <c:showCatName val="0"/>
          <c:showSerName val="0"/>
          <c:showPercent val="0"/>
          <c:showBubbleSize val="0"/>
        </c:dLbls>
        <c:marker val="1"/>
        <c:smooth val="0"/>
        <c:axId val="762812752"/>
        <c:axId val="762810456"/>
      </c:lineChart>
      <c:catAx>
        <c:axId val="237042736"/>
        <c:scaling>
          <c:orientation val="minMax"/>
        </c:scaling>
        <c:delete val="0"/>
        <c:axPos val="b"/>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O"/>
          </a:p>
        </c:txPr>
        <c:crossAx val="250323344"/>
        <c:crosses val="autoZero"/>
        <c:auto val="1"/>
        <c:lblAlgn val="ctr"/>
        <c:lblOffset val="100"/>
        <c:noMultiLvlLbl val="0"/>
      </c:catAx>
      <c:valAx>
        <c:axId val="250323344"/>
        <c:scaling>
          <c:orientation val="minMax"/>
        </c:scaling>
        <c:delete val="0"/>
        <c:axPos val="l"/>
        <c:majorGridlines/>
        <c:numFmt formatCode="_(* #,##0.000_);_(* \(#,##0.000\);_(* &quot;-&quot;??_);_(@_)"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O"/>
          </a:p>
        </c:txPr>
        <c:crossAx val="237042736"/>
        <c:crosses val="autoZero"/>
        <c:crossBetween val="between"/>
      </c:valAx>
      <c:valAx>
        <c:axId val="762810456"/>
        <c:scaling>
          <c:orientation val="minMax"/>
          <c:max val="1"/>
        </c:scaling>
        <c:delete val="0"/>
        <c:axPos val="r"/>
        <c:numFmt formatCode="0%" sourceLinked="1"/>
        <c:majorTickMark val="out"/>
        <c:minorTickMark val="none"/>
        <c:tickLblPos val="nextTo"/>
        <c:crossAx val="762812752"/>
        <c:crosses val="max"/>
        <c:crossBetween val="between"/>
      </c:valAx>
      <c:catAx>
        <c:axId val="762812752"/>
        <c:scaling>
          <c:orientation val="minMax"/>
        </c:scaling>
        <c:delete val="1"/>
        <c:axPos val="b"/>
        <c:majorTickMark val="out"/>
        <c:minorTickMark val="none"/>
        <c:tickLblPos val="nextTo"/>
        <c:crossAx val="762810456"/>
        <c:crosses val="autoZero"/>
        <c:auto val="1"/>
        <c:lblAlgn val="ctr"/>
        <c:lblOffset val="100"/>
        <c:noMultiLvlLbl val="0"/>
      </c:catAx>
    </c:plotArea>
    <c:legend>
      <c:legendPos val="r"/>
      <c:layout>
        <c:manualLayout>
          <c:xMode val="edge"/>
          <c:yMode val="edge"/>
          <c:x val="0.75122906445854654"/>
          <c:y val="0.16700022309697812"/>
          <c:w val="0.21949489877691436"/>
          <c:h val="0.44181836172141253"/>
        </c:manualLayout>
      </c:layout>
      <c:overlay val="0"/>
      <c:txPr>
        <a:bodyPr/>
        <a:lstStyle/>
        <a:p>
          <a:pPr>
            <a:defRPr sz="1050" b="0" i="0" u="none" strike="noStrike" baseline="0">
              <a:solidFill>
                <a:srgbClr val="000000"/>
              </a:solidFill>
              <a:latin typeface="Calibri"/>
              <a:ea typeface="Calibri"/>
              <a:cs typeface="Calibri"/>
            </a:defRPr>
          </a:pPr>
          <a:endParaRPr lang="es-CO"/>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O"/>
    </a:p>
  </c:txPr>
  <c:printSettings>
    <c:headerFooter/>
    <c:pageMargins b="0.75000000000000022" l="0.70000000000000018" r="0.70000000000000018" t="0.75000000000000022" header="0.3000000000000001" footer="0.3000000000000001"/>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007119505288198"/>
          <c:y val="5.4495870838984661E-2"/>
          <c:w val="0.60067537753587452"/>
          <c:h val="0.61358389893240162"/>
        </c:manualLayout>
      </c:layout>
      <c:barChart>
        <c:barDir val="col"/>
        <c:grouping val="clustered"/>
        <c:varyColors val="0"/>
        <c:ser>
          <c:idx val="0"/>
          <c:order val="0"/>
          <c:tx>
            <c:strRef>
              <c:f>'META 2'!$C$26</c:f>
              <c:strCache>
                <c:ptCount val="1"/>
                <c:pt idx="0">
                  <c:v>Magnitud programada mensual</c:v>
                </c:pt>
              </c:strCache>
            </c:strRef>
          </c:tx>
          <c:invertIfNegative val="0"/>
          <c:cat>
            <c:strRef>
              <c:f>'META 1'!$B$27:$B$38</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'META 2'!$C$27:$C$38</c:f>
              <c:numCache>
                <c:formatCode>_(* #,##0.000_);_(* \(#,##0.000\);_(* "-"??_);_(@_)</c:formatCode>
                <c:ptCount val="12"/>
                <c:pt idx="0">
                  <c:v>2.6666560000000002E-2</c:v>
                </c:pt>
                <c:pt idx="1">
                  <c:v>2.6666560000000002E-2</c:v>
                </c:pt>
                <c:pt idx="2">
                  <c:v>2.6666560000000002E-2</c:v>
                </c:pt>
                <c:pt idx="3">
                  <c:v>2.6666560000000002E-2</c:v>
                </c:pt>
                <c:pt idx="4">
                  <c:v>2.6666560000000002E-2</c:v>
                </c:pt>
                <c:pt idx="5">
                  <c:v>2.6666560000000002E-2</c:v>
                </c:pt>
                <c:pt idx="6">
                  <c:v>2.6666560000000002E-2</c:v>
                </c:pt>
                <c:pt idx="7">
                  <c:v>2.6666560000000002E-2</c:v>
                </c:pt>
                <c:pt idx="8">
                  <c:v>2.6666560000000002E-2</c:v>
                </c:pt>
                <c:pt idx="9">
                  <c:v>2.6666560000000002E-2</c:v>
                </c:pt>
                <c:pt idx="10">
                  <c:v>2.6666560000000002E-2</c:v>
                </c:pt>
                <c:pt idx="11">
                  <c:v>2.6666560000000002E-2</c:v>
                </c:pt>
              </c:numCache>
            </c:numRef>
          </c:val>
          <c:extLst>
            <c:ext xmlns:c16="http://schemas.microsoft.com/office/drawing/2014/chart" uri="{C3380CC4-5D6E-409C-BE32-E72D297353CC}">
              <c16:uniqueId val="{00000000-1E17-4AED-830C-4A9F9843C60C}"/>
            </c:ext>
          </c:extLst>
        </c:ser>
        <c:ser>
          <c:idx val="1"/>
          <c:order val="1"/>
          <c:tx>
            <c:strRef>
              <c:f>'META 2'!$D$26</c:f>
              <c:strCache>
                <c:ptCount val="1"/>
                <c:pt idx="0">
                  <c:v>Magnitud ejecutada mensual</c:v>
                </c:pt>
              </c:strCache>
            </c:strRef>
          </c:tx>
          <c:invertIfNegative val="0"/>
          <c:cat>
            <c:strRef>
              <c:f>'META 1'!$B$27:$B$38</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'META 2'!$D$27:$D$38</c:f>
              <c:numCache>
                <c:formatCode>_(* #,##0.000_);_(* \(#,##0.000\);_(* "-"??_);_(@_)</c:formatCode>
                <c:ptCount val="12"/>
                <c:pt idx="0">
                  <c:v>2.6666560000000002E-2</c:v>
                </c:pt>
                <c:pt idx="1">
                  <c:v>2.6666560000000002E-2</c:v>
                </c:pt>
                <c:pt idx="2">
                  <c:v>2.6666560000000002E-2</c:v>
                </c:pt>
                <c:pt idx="3">
                  <c:v>2.6666560000000002E-2</c:v>
                </c:pt>
                <c:pt idx="4">
                  <c:v>2.6666560000000002E-2</c:v>
                </c:pt>
                <c:pt idx="5">
                  <c:v>2.6666560000000002E-2</c:v>
                </c:pt>
                <c:pt idx="6">
                  <c:v>2.6666560000000002E-2</c:v>
                </c:pt>
                <c:pt idx="7">
                  <c:v>2.6666560000000002E-2</c:v>
                </c:pt>
                <c:pt idx="8">
                  <c:v>2.6666560000000002E-2</c:v>
                </c:pt>
                <c:pt idx="9">
                  <c:v>2.6666560000000002E-2</c:v>
                </c:pt>
                <c:pt idx="10">
                  <c:v>2.6666560000000002E-2</c:v>
                </c:pt>
              </c:numCache>
            </c:numRef>
          </c:val>
          <c:extLst>
            <c:ext xmlns:c16="http://schemas.microsoft.com/office/drawing/2014/chart" uri="{C3380CC4-5D6E-409C-BE32-E72D297353CC}">
              <c16:uniqueId val="{00000001-1E17-4AED-830C-4A9F9843C60C}"/>
            </c:ext>
          </c:extLst>
        </c:ser>
        <c:dLbls>
          <c:showLegendKey val="0"/>
          <c:showVal val="0"/>
          <c:showCatName val="0"/>
          <c:showSerName val="0"/>
          <c:showPercent val="0"/>
          <c:showBubbleSize val="0"/>
        </c:dLbls>
        <c:gapWidth val="150"/>
        <c:axId val="237042736"/>
        <c:axId val="250323344"/>
      </c:barChart>
      <c:lineChart>
        <c:grouping val="stacked"/>
        <c:varyColors val="0"/>
        <c:ser>
          <c:idx val="2"/>
          <c:order val="2"/>
          <c:tx>
            <c:strRef>
              <c:f>'META 2'!$H$26</c:f>
              <c:strCache>
                <c:ptCount val="1"/>
                <c:pt idx="0">
                  <c:v>% Avance acumulado</c:v>
                </c:pt>
              </c:strCache>
            </c:strRef>
          </c:tx>
          <c:val>
            <c:numRef>
              <c:f>'META 2'!$H$27:$H$38</c:f>
              <c:numCache>
                <c:formatCode>0.00%</c:formatCode>
                <c:ptCount val="12"/>
                <c:pt idx="0">
                  <c:v>8.3333000000000004E-2</c:v>
                </c:pt>
                <c:pt idx="1">
                  <c:v>0.16666600000000001</c:v>
                </c:pt>
                <c:pt idx="2">
                  <c:v>0.24999900000000003</c:v>
                </c:pt>
                <c:pt idx="3">
                  <c:v>0.33333200000000002</c:v>
                </c:pt>
                <c:pt idx="4">
                  <c:v>0.41666500000000001</c:v>
                </c:pt>
                <c:pt idx="5">
                  <c:v>0.499998</c:v>
                </c:pt>
                <c:pt idx="6">
                  <c:v>0.58333100000000004</c:v>
                </c:pt>
                <c:pt idx="7">
                  <c:v>0.66666400000000003</c:v>
                </c:pt>
                <c:pt idx="8">
                  <c:v>0.74999700000000002</c:v>
                </c:pt>
                <c:pt idx="9">
                  <c:v>0.83333000000000002</c:v>
                </c:pt>
                <c:pt idx="10">
                  <c:v>0.91666300000000001</c:v>
                </c:pt>
                <c:pt idx="11">
                  <c:v>0</c:v>
                </c:pt>
              </c:numCache>
            </c:numRef>
          </c:val>
          <c:smooth val="0"/>
          <c:extLst>
            <c:ext xmlns:c16="http://schemas.microsoft.com/office/drawing/2014/chart" uri="{C3380CC4-5D6E-409C-BE32-E72D297353CC}">
              <c16:uniqueId val="{00000002-1E17-4AED-830C-4A9F9843C60C}"/>
            </c:ext>
          </c:extLst>
        </c:ser>
        <c:dLbls>
          <c:showLegendKey val="0"/>
          <c:showVal val="0"/>
          <c:showCatName val="0"/>
          <c:showSerName val="0"/>
          <c:showPercent val="0"/>
          <c:showBubbleSize val="0"/>
        </c:dLbls>
        <c:marker val="1"/>
        <c:smooth val="0"/>
        <c:axId val="762812752"/>
        <c:axId val="762810456"/>
      </c:lineChart>
      <c:catAx>
        <c:axId val="237042736"/>
        <c:scaling>
          <c:orientation val="minMax"/>
        </c:scaling>
        <c:delete val="0"/>
        <c:axPos val="b"/>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O"/>
          </a:p>
        </c:txPr>
        <c:crossAx val="250323344"/>
        <c:crosses val="autoZero"/>
        <c:auto val="1"/>
        <c:lblAlgn val="ctr"/>
        <c:lblOffset val="100"/>
        <c:noMultiLvlLbl val="0"/>
      </c:catAx>
      <c:valAx>
        <c:axId val="250323344"/>
        <c:scaling>
          <c:orientation val="minMax"/>
        </c:scaling>
        <c:delete val="0"/>
        <c:axPos val="l"/>
        <c:majorGridlines/>
        <c:numFmt formatCode="_(* #,##0.000_);_(* \(#,##0.000\);_(* &quot;-&quot;??_);_(@_)"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O"/>
          </a:p>
        </c:txPr>
        <c:crossAx val="237042736"/>
        <c:crosses val="autoZero"/>
        <c:crossBetween val="between"/>
      </c:valAx>
      <c:valAx>
        <c:axId val="762810456"/>
        <c:scaling>
          <c:orientation val="minMax"/>
          <c:max val="1"/>
        </c:scaling>
        <c:delete val="0"/>
        <c:axPos val="r"/>
        <c:numFmt formatCode="0.00%" sourceLinked="1"/>
        <c:majorTickMark val="out"/>
        <c:minorTickMark val="none"/>
        <c:tickLblPos val="nextTo"/>
        <c:crossAx val="762812752"/>
        <c:crosses val="max"/>
        <c:crossBetween val="between"/>
      </c:valAx>
      <c:catAx>
        <c:axId val="762812752"/>
        <c:scaling>
          <c:orientation val="minMax"/>
        </c:scaling>
        <c:delete val="1"/>
        <c:axPos val="b"/>
        <c:majorTickMark val="out"/>
        <c:minorTickMark val="none"/>
        <c:tickLblPos val="nextTo"/>
        <c:crossAx val="762810456"/>
        <c:crosses val="autoZero"/>
        <c:auto val="1"/>
        <c:lblAlgn val="ctr"/>
        <c:lblOffset val="100"/>
        <c:noMultiLvlLbl val="0"/>
      </c:catAx>
    </c:plotArea>
    <c:legend>
      <c:legendPos val="r"/>
      <c:layout>
        <c:manualLayout>
          <c:xMode val="edge"/>
          <c:yMode val="edge"/>
          <c:x val="0.75122906445854654"/>
          <c:y val="0.16700022309697812"/>
          <c:w val="0.21949489877691436"/>
          <c:h val="0.44181836172141253"/>
        </c:manualLayout>
      </c:layout>
      <c:overlay val="0"/>
      <c:txPr>
        <a:bodyPr/>
        <a:lstStyle/>
        <a:p>
          <a:pPr>
            <a:defRPr sz="1050" b="0" i="0" u="none" strike="noStrike" baseline="0">
              <a:solidFill>
                <a:srgbClr val="000000"/>
              </a:solidFill>
              <a:latin typeface="Calibri"/>
              <a:ea typeface="Calibri"/>
              <a:cs typeface="Calibri"/>
            </a:defRPr>
          </a:pPr>
          <a:endParaRPr lang="es-CO"/>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O"/>
    </a:p>
  </c:txPr>
  <c:printSettings>
    <c:headerFooter/>
    <c:pageMargins b="0.75000000000000022" l="0.70000000000000018" r="0.70000000000000018" t="0.75000000000000022" header="0.3000000000000001" footer="0.3000000000000001"/>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255782872372116"/>
          <c:y val="6.6350710900473939E-2"/>
          <c:w val="0.56735713600537252"/>
          <c:h val="0.59091115272710781"/>
        </c:manualLayout>
      </c:layout>
      <c:barChart>
        <c:barDir val="col"/>
        <c:grouping val="clustered"/>
        <c:varyColors val="0"/>
        <c:ser>
          <c:idx val="0"/>
          <c:order val="0"/>
          <c:tx>
            <c:strRef>
              <c:f>'META 3'!$C$26</c:f>
              <c:strCache>
                <c:ptCount val="1"/>
                <c:pt idx="0">
                  <c:v>Magnitud programada mensual</c:v>
                </c:pt>
              </c:strCache>
            </c:strRef>
          </c:tx>
          <c:invertIfNegative val="0"/>
          <c:cat>
            <c:strLit>
              <c:ptCount val="12"/>
              <c:pt idx="0">
                <c:v>Enero </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Lit>
          </c:cat>
          <c:val>
            <c:numRef>
              <c:f>'META 3'!$C$27:$C$38</c:f>
              <c:numCache>
                <c:formatCode>_(* #,##0.00_);_(* \(#,##0.00\);_(* "-"??_);_(@_)</c:formatCode>
                <c:ptCount val="12"/>
                <c:pt idx="0">
                  <c:v>2.7600000000000003E-2</c:v>
                </c:pt>
                <c:pt idx="1">
                  <c:v>1.72E-2</c:v>
                </c:pt>
                <c:pt idx="2">
                  <c:v>1.6E-2</c:v>
                </c:pt>
                <c:pt idx="3">
                  <c:v>3.2640000000000002E-2</c:v>
                </c:pt>
                <c:pt idx="4">
                  <c:v>1.4999999999999999E-2</c:v>
                </c:pt>
                <c:pt idx="5">
                  <c:v>1.6E-2</c:v>
                </c:pt>
                <c:pt idx="6">
                  <c:v>3.7319999999999999E-2</c:v>
                </c:pt>
                <c:pt idx="7">
                  <c:v>2.5000000000000001E-2</c:v>
                </c:pt>
                <c:pt idx="8">
                  <c:v>0.13119999999999998</c:v>
                </c:pt>
                <c:pt idx="9">
                  <c:v>2.8800000000000006E-2</c:v>
                </c:pt>
                <c:pt idx="10">
                  <c:v>2.1640000000000003E-2</c:v>
                </c:pt>
                <c:pt idx="11">
                  <c:v>3.1600000000000003E-2</c:v>
                </c:pt>
              </c:numCache>
            </c:numRef>
          </c:val>
          <c:extLst>
            <c:ext xmlns:c16="http://schemas.microsoft.com/office/drawing/2014/chart" uri="{C3380CC4-5D6E-409C-BE32-E72D297353CC}">
              <c16:uniqueId val="{00000000-BDB3-4AA6-8369-C92DF8CFF6C4}"/>
            </c:ext>
          </c:extLst>
        </c:ser>
        <c:ser>
          <c:idx val="1"/>
          <c:order val="1"/>
          <c:tx>
            <c:strRef>
              <c:f>'META 3'!$D$26</c:f>
              <c:strCache>
                <c:ptCount val="1"/>
                <c:pt idx="0">
                  <c:v>Magnitud ejecutada mensual</c:v>
                </c:pt>
              </c:strCache>
            </c:strRef>
          </c:tx>
          <c:invertIfNegative val="0"/>
          <c:cat>
            <c:strLit>
              <c:ptCount val="12"/>
              <c:pt idx="0">
                <c:v>Enero </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Lit>
          </c:cat>
          <c:val>
            <c:numRef>
              <c:f>'META 3'!$D$27:$D$38</c:f>
              <c:numCache>
                <c:formatCode>_(* #,##0.00_);_(* \(#,##0.00\);_(* "-"??_);_(@_)</c:formatCode>
                <c:ptCount val="12"/>
                <c:pt idx="0">
                  <c:v>2.7600000000000003E-2</c:v>
                </c:pt>
                <c:pt idx="1">
                  <c:v>1.72E-2</c:v>
                </c:pt>
                <c:pt idx="2">
                  <c:v>1.6E-2</c:v>
                </c:pt>
                <c:pt idx="3">
                  <c:v>3.0640000000000001E-2</c:v>
                </c:pt>
                <c:pt idx="4">
                  <c:v>1.6800000000000002E-2</c:v>
                </c:pt>
                <c:pt idx="5">
                  <c:v>1.3519999999999999E-2</c:v>
                </c:pt>
                <c:pt idx="6">
                  <c:v>3.9960000000000002E-2</c:v>
                </c:pt>
                <c:pt idx="7">
                  <c:v>2.5000000000000001E-2</c:v>
                </c:pt>
                <c:pt idx="8">
                  <c:v>0.13260000000000002</c:v>
                </c:pt>
                <c:pt idx="9">
                  <c:v>1.8160000000000003E-2</c:v>
                </c:pt>
                <c:pt idx="10">
                  <c:v>2.1640000000000003E-2</c:v>
                </c:pt>
              </c:numCache>
            </c:numRef>
          </c:val>
          <c:extLst>
            <c:ext xmlns:c16="http://schemas.microsoft.com/office/drawing/2014/chart" uri="{C3380CC4-5D6E-409C-BE32-E72D297353CC}">
              <c16:uniqueId val="{00000001-BDB3-4AA6-8369-C92DF8CFF6C4}"/>
            </c:ext>
          </c:extLst>
        </c:ser>
        <c:dLbls>
          <c:showLegendKey val="0"/>
          <c:showVal val="0"/>
          <c:showCatName val="0"/>
          <c:showSerName val="0"/>
          <c:showPercent val="0"/>
          <c:showBubbleSize val="0"/>
        </c:dLbls>
        <c:gapWidth val="150"/>
        <c:axId val="237042736"/>
        <c:axId val="250323344"/>
      </c:barChart>
      <c:lineChart>
        <c:grouping val="stacked"/>
        <c:varyColors val="0"/>
        <c:ser>
          <c:idx val="2"/>
          <c:order val="2"/>
          <c:tx>
            <c:strRef>
              <c:f>'META 3'!$H$26</c:f>
              <c:strCache>
                <c:ptCount val="1"/>
                <c:pt idx="0">
                  <c:v>% Avance de meta acumulado</c:v>
                </c:pt>
              </c:strCache>
            </c:strRef>
          </c:tx>
          <c:val>
            <c:numRef>
              <c:f>'META 3'!$H$27:$H$38</c:f>
              <c:numCache>
                <c:formatCode>0.00%</c:formatCode>
                <c:ptCount val="12"/>
                <c:pt idx="0">
                  <c:v>6.9000000000000006E-2</c:v>
                </c:pt>
                <c:pt idx="1">
                  <c:v>0.112</c:v>
                </c:pt>
                <c:pt idx="2">
                  <c:v>0.152</c:v>
                </c:pt>
                <c:pt idx="3">
                  <c:v>0.2286</c:v>
                </c:pt>
                <c:pt idx="4">
                  <c:v>0.27060000000000001</c:v>
                </c:pt>
                <c:pt idx="5">
                  <c:v>0.3044</c:v>
                </c:pt>
                <c:pt idx="6">
                  <c:v>0.40429999999999999</c:v>
                </c:pt>
                <c:pt idx="7">
                  <c:v>0.46679999999999999</c:v>
                </c:pt>
                <c:pt idx="8">
                  <c:v>0.79830000000000001</c:v>
                </c:pt>
                <c:pt idx="9">
                  <c:v>0.84370000000000001</c:v>
                </c:pt>
                <c:pt idx="10">
                  <c:v>0.89780000000000004</c:v>
                </c:pt>
                <c:pt idx="11">
                  <c:v>0</c:v>
                </c:pt>
              </c:numCache>
            </c:numRef>
          </c:val>
          <c:smooth val="0"/>
          <c:extLst>
            <c:ext xmlns:c16="http://schemas.microsoft.com/office/drawing/2014/chart" uri="{C3380CC4-5D6E-409C-BE32-E72D297353CC}">
              <c16:uniqueId val="{00000002-BDB3-4AA6-8369-C92DF8CFF6C4}"/>
            </c:ext>
          </c:extLst>
        </c:ser>
        <c:dLbls>
          <c:showLegendKey val="0"/>
          <c:showVal val="0"/>
          <c:showCatName val="0"/>
          <c:showSerName val="0"/>
          <c:showPercent val="0"/>
          <c:showBubbleSize val="0"/>
        </c:dLbls>
        <c:marker val="1"/>
        <c:smooth val="0"/>
        <c:axId val="762812752"/>
        <c:axId val="762810456"/>
      </c:lineChart>
      <c:catAx>
        <c:axId val="237042736"/>
        <c:scaling>
          <c:orientation val="minMax"/>
        </c:scaling>
        <c:delete val="0"/>
        <c:axPos val="b"/>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O"/>
          </a:p>
        </c:txPr>
        <c:crossAx val="250323344"/>
        <c:crosses val="autoZero"/>
        <c:auto val="1"/>
        <c:lblAlgn val="ctr"/>
        <c:lblOffset val="100"/>
        <c:noMultiLvlLbl val="0"/>
      </c:catAx>
      <c:valAx>
        <c:axId val="250323344"/>
        <c:scaling>
          <c:orientation val="minMax"/>
        </c:scaling>
        <c:delete val="0"/>
        <c:axPos val="l"/>
        <c:majorGridlines/>
        <c:numFmt formatCode="_(* #,##0.00_);_(* \(#,##0.00\);_(* &quot;-&quot;??_);_(@_)"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O"/>
          </a:p>
        </c:txPr>
        <c:crossAx val="237042736"/>
        <c:crosses val="autoZero"/>
        <c:crossBetween val="between"/>
      </c:valAx>
      <c:valAx>
        <c:axId val="762810456"/>
        <c:scaling>
          <c:orientation val="minMax"/>
          <c:max val="1"/>
        </c:scaling>
        <c:delete val="0"/>
        <c:axPos val="r"/>
        <c:numFmt formatCode="0.00%" sourceLinked="1"/>
        <c:majorTickMark val="out"/>
        <c:minorTickMark val="none"/>
        <c:tickLblPos val="nextTo"/>
        <c:crossAx val="762812752"/>
        <c:crosses val="max"/>
        <c:crossBetween val="between"/>
      </c:valAx>
      <c:catAx>
        <c:axId val="762812752"/>
        <c:scaling>
          <c:orientation val="minMax"/>
        </c:scaling>
        <c:delete val="1"/>
        <c:axPos val="b"/>
        <c:majorTickMark val="out"/>
        <c:minorTickMark val="none"/>
        <c:tickLblPos val="nextTo"/>
        <c:crossAx val="762810456"/>
        <c:crosses val="autoZero"/>
        <c:auto val="1"/>
        <c:lblAlgn val="ctr"/>
        <c:lblOffset val="100"/>
        <c:noMultiLvlLbl val="0"/>
      </c:catAx>
    </c:plotArea>
    <c:legend>
      <c:legendPos val="r"/>
      <c:layout>
        <c:manualLayout>
          <c:xMode val="edge"/>
          <c:yMode val="edge"/>
          <c:x val="0.71922069950886214"/>
          <c:y val="0.22627509584801264"/>
          <c:w val="0.27047123568464848"/>
          <c:h val="0.29363138285783996"/>
        </c:manualLayout>
      </c:layout>
      <c:overlay val="0"/>
      <c:txPr>
        <a:bodyPr/>
        <a:lstStyle/>
        <a:p>
          <a:pPr>
            <a:defRPr sz="1050" b="0" i="0" u="none" strike="noStrike" baseline="0">
              <a:solidFill>
                <a:srgbClr val="000000"/>
              </a:solidFill>
              <a:latin typeface="Calibri"/>
              <a:ea typeface="Calibri"/>
              <a:cs typeface="Calibri"/>
            </a:defRPr>
          </a:pPr>
          <a:endParaRPr lang="es-CO"/>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O"/>
    </a:p>
  </c:txPr>
  <c:printSettings>
    <c:headerFooter/>
    <c:pageMargins b="0.75000000000000022" l="0.70000000000000018" r="0.70000000000000018" t="0.75000000000000022" header="0.3000000000000001" footer="0.3000000000000001"/>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578947368421059"/>
          <c:y val="6.6350710900473939E-2"/>
          <c:w val="0.46315789473684221"/>
          <c:h val="0.54976303317535569"/>
        </c:manualLayout>
      </c:layout>
      <c:barChart>
        <c:barDir val="col"/>
        <c:grouping val="clustered"/>
        <c:varyColors val="0"/>
        <c:ser>
          <c:idx val="0"/>
          <c:order val="0"/>
          <c:tx>
            <c:strRef>
              <c:f>'META 4'!$C$26</c:f>
              <c:strCache>
                <c:ptCount val="1"/>
                <c:pt idx="0">
                  <c:v>Magnitud programada mensual</c:v>
                </c:pt>
              </c:strCache>
            </c:strRef>
          </c:tx>
          <c:invertIfNegative val="0"/>
          <c:cat>
            <c:strLit>
              <c:ptCount val="12"/>
              <c:pt idx="0">
                <c:v>Enero </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Lit>
          </c:cat>
          <c:val>
            <c:numRef>
              <c:f>'META 4'!$C$27:$C$38</c:f>
              <c:numCache>
                <c:formatCode>0.00%</c:formatCode>
                <c:ptCount val="12"/>
                <c:pt idx="0">
                  <c:v>7.4099999999999999E-2</c:v>
                </c:pt>
                <c:pt idx="1">
                  <c:v>9.9000000000000008E-3</c:v>
                </c:pt>
                <c:pt idx="2">
                  <c:v>8.1000000000000013E-3</c:v>
                </c:pt>
                <c:pt idx="3">
                  <c:v>0.06</c:v>
                </c:pt>
                <c:pt idx="4">
                  <c:v>1.5899999999999997E-2</c:v>
                </c:pt>
                <c:pt idx="5">
                  <c:v>8.1000000000000013E-3</c:v>
                </c:pt>
                <c:pt idx="6">
                  <c:v>8.1000000000000013E-3</c:v>
                </c:pt>
                <c:pt idx="7">
                  <c:v>0.03</c:v>
                </c:pt>
                <c:pt idx="8">
                  <c:v>1.5899999999999997E-2</c:v>
                </c:pt>
                <c:pt idx="9">
                  <c:v>2.01E-2</c:v>
                </c:pt>
                <c:pt idx="10">
                  <c:v>8.1000000000000013E-3</c:v>
                </c:pt>
                <c:pt idx="11">
                  <c:v>4.2299999999999997E-2</c:v>
                </c:pt>
              </c:numCache>
            </c:numRef>
          </c:val>
          <c:extLst>
            <c:ext xmlns:c16="http://schemas.microsoft.com/office/drawing/2014/chart" uri="{C3380CC4-5D6E-409C-BE32-E72D297353CC}">
              <c16:uniqueId val="{00000000-FF7F-46A0-8571-379A4EF4020F}"/>
            </c:ext>
          </c:extLst>
        </c:ser>
        <c:ser>
          <c:idx val="1"/>
          <c:order val="1"/>
          <c:tx>
            <c:strRef>
              <c:f>'META 4'!$D$26</c:f>
              <c:strCache>
                <c:ptCount val="1"/>
                <c:pt idx="0">
                  <c:v>Magnitud ejecutada mensual</c:v>
                </c:pt>
              </c:strCache>
            </c:strRef>
          </c:tx>
          <c:invertIfNegative val="0"/>
          <c:cat>
            <c:strLit>
              <c:ptCount val="12"/>
              <c:pt idx="0">
                <c:v>Enero </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Lit>
          </c:cat>
          <c:val>
            <c:numRef>
              <c:f>'META 4'!$D$27:$D$38</c:f>
              <c:numCache>
                <c:formatCode>0.00%</c:formatCode>
                <c:ptCount val="12"/>
                <c:pt idx="0">
                  <c:v>7.4099999999999999E-2</c:v>
                </c:pt>
                <c:pt idx="1">
                  <c:v>9.9000000000000008E-3</c:v>
                </c:pt>
                <c:pt idx="2">
                  <c:v>8.1000000000000013E-3</c:v>
                </c:pt>
                <c:pt idx="3">
                  <c:v>2.2019999999999998E-2</c:v>
                </c:pt>
                <c:pt idx="4">
                  <c:v>1.2E-2</c:v>
                </c:pt>
                <c:pt idx="5">
                  <c:v>3.8100000000000002E-2</c:v>
                </c:pt>
                <c:pt idx="6">
                  <c:v>8.1000000000000013E-3</c:v>
                </c:pt>
                <c:pt idx="7">
                  <c:v>3.2099999999999997E-2</c:v>
                </c:pt>
                <c:pt idx="8">
                  <c:v>1.5899999999999997E-2</c:v>
                </c:pt>
                <c:pt idx="9">
                  <c:v>8.1000000000000013E-3</c:v>
                </c:pt>
                <c:pt idx="10">
                  <c:v>1.9019999999999999E-2</c:v>
                </c:pt>
              </c:numCache>
            </c:numRef>
          </c:val>
          <c:extLst>
            <c:ext xmlns:c16="http://schemas.microsoft.com/office/drawing/2014/chart" uri="{C3380CC4-5D6E-409C-BE32-E72D297353CC}">
              <c16:uniqueId val="{00000001-FF7F-46A0-8571-379A4EF4020F}"/>
            </c:ext>
          </c:extLst>
        </c:ser>
        <c:dLbls>
          <c:showLegendKey val="0"/>
          <c:showVal val="0"/>
          <c:showCatName val="0"/>
          <c:showSerName val="0"/>
          <c:showPercent val="0"/>
          <c:showBubbleSize val="0"/>
        </c:dLbls>
        <c:gapWidth val="150"/>
        <c:axId val="470388456"/>
        <c:axId val="470386496"/>
      </c:barChart>
      <c:lineChart>
        <c:grouping val="stacked"/>
        <c:varyColors val="0"/>
        <c:ser>
          <c:idx val="2"/>
          <c:order val="2"/>
          <c:tx>
            <c:strRef>
              <c:f>'META 4'!$H$26</c:f>
              <c:strCache>
                <c:ptCount val="1"/>
                <c:pt idx="0">
                  <c:v>% Avance de meta acumulado</c:v>
                </c:pt>
              </c:strCache>
            </c:strRef>
          </c:tx>
          <c:val>
            <c:numRef>
              <c:f>'META 4'!$H$27:$H$38</c:f>
              <c:numCache>
                <c:formatCode>0.00%</c:formatCode>
                <c:ptCount val="12"/>
                <c:pt idx="0">
                  <c:v>0.247</c:v>
                </c:pt>
                <c:pt idx="1">
                  <c:v>0.28000000000000003</c:v>
                </c:pt>
                <c:pt idx="2">
                  <c:v>0.30700000000000005</c:v>
                </c:pt>
                <c:pt idx="3">
                  <c:v>0.38040000000000007</c:v>
                </c:pt>
                <c:pt idx="4">
                  <c:v>0.42040000000000005</c:v>
                </c:pt>
                <c:pt idx="5">
                  <c:v>0.54740000000000011</c:v>
                </c:pt>
                <c:pt idx="6">
                  <c:v>0.57440000000000013</c:v>
                </c:pt>
                <c:pt idx="7">
                  <c:v>0.68140000000000012</c:v>
                </c:pt>
                <c:pt idx="8">
                  <c:v>0.73440000000000016</c:v>
                </c:pt>
                <c:pt idx="9">
                  <c:v>0.76140000000000019</c:v>
                </c:pt>
                <c:pt idx="10">
                  <c:v>0.8248000000000002</c:v>
                </c:pt>
                <c:pt idx="11">
                  <c:v>0</c:v>
                </c:pt>
              </c:numCache>
            </c:numRef>
          </c:val>
          <c:smooth val="0"/>
          <c:extLst>
            <c:ext xmlns:c16="http://schemas.microsoft.com/office/drawing/2014/chart" uri="{C3380CC4-5D6E-409C-BE32-E72D297353CC}">
              <c16:uniqueId val="{00000002-FF7F-46A0-8571-379A4EF4020F}"/>
            </c:ext>
          </c:extLst>
        </c:ser>
        <c:dLbls>
          <c:showLegendKey val="0"/>
          <c:showVal val="0"/>
          <c:showCatName val="0"/>
          <c:showSerName val="0"/>
          <c:showPercent val="0"/>
          <c:showBubbleSize val="0"/>
        </c:dLbls>
        <c:marker val="1"/>
        <c:smooth val="0"/>
        <c:axId val="470386888"/>
        <c:axId val="470388064"/>
      </c:lineChart>
      <c:catAx>
        <c:axId val="470388456"/>
        <c:scaling>
          <c:orientation val="minMax"/>
        </c:scaling>
        <c:delete val="0"/>
        <c:axPos val="b"/>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O"/>
          </a:p>
        </c:txPr>
        <c:crossAx val="470386496"/>
        <c:crosses val="autoZero"/>
        <c:auto val="1"/>
        <c:lblAlgn val="ctr"/>
        <c:lblOffset val="100"/>
        <c:noMultiLvlLbl val="0"/>
      </c:catAx>
      <c:valAx>
        <c:axId val="470386496"/>
        <c:scaling>
          <c:orientation val="minMax"/>
        </c:scaling>
        <c:delete val="0"/>
        <c:axPos val="l"/>
        <c:majorGridlines/>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O"/>
          </a:p>
        </c:txPr>
        <c:crossAx val="470388456"/>
        <c:crosses val="autoZero"/>
        <c:crossBetween val="between"/>
      </c:valAx>
      <c:valAx>
        <c:axId val="470388064"/>
        <c:scaling>
          <c:orientation val="minMax"/>
          <c:max val="1"/>
        </c:scaling>
        <c:delete val="0"/>
        <c:axPos val="r"/>
        <c:numFmt formatCode="0.00%" sourceLinked="1"/>
        <c:majorTickMark val="out"/>
        <c:minorTickMark val="none"/>
        <c:tickLblPos val="nextTo"/>
        <c:crossAx val="470386888"/>
        <c:crosses val="max"/>
        <c:crossBetween val="between"/>
      </c:valAx>
      <c:catAx>
        <c:axId val="470386888"/>
        <c:scaling>
          <c:orientation val="minMax"/>
        </c:scaling>
        <c:delete val="1"/>
        <c:axPos val="b"/>
        <c:majorTickMark val="out"/>
        <c:minorTickMark val="none"/>
        <c:tickLblPos val="nextTo"/>
        <c:crossAx val="470388064"/>
        <c:crosses val="autoZero"/>
        <c:auto val="1"/>
        <c:lblAlgn val="ctr"/>
        <c:lblOffset val="100"/>
        <c:noMultiLvlLbl val="0"/>
      </c:catAx>
    </c:plotArea>
    <c:legend>
      <c:legendPos val="r"/>
      <c:layout>
        <c:manualLayout>
          <c:xMode val="edge"/>
          <c:yMode val="edge"/>
          <c:x val="0.71922069950886214"/>
          <c:y val="0.22627509584801264"/>
          <c:w val="0.27047123568464848"/>
          <c:h val="0.29363138285783996"/>
        </c:manualLayout>
      </c:layout>
      <c:overlay val="0"/>
      <c:txPr>
        <a:bodyPr/>
        <a:lstStyle/>
        <a:p>
          <a:pPr>
            <a:defRPr sz="800" b="0" i="0" u="none" strike="noStrike" baseline="0">
              <a:solidFill>
                <a:srgbClr val="000000"/>
              </a:solidFill>
              <a:latin typeface="Calibri"/>
              <a:ea typeface="Calibri"/>
              <a:cs typeface="Calibri"/>
            </a:defRPr>
          </a:pPr>
          <a:endParaRPr lang="es-CO"/>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O"/>
    </a:p>
  </c:txPr>
  <c:printSettings>
    <c:headerFooter/>
    <c:pageMargins b="0.75000000000000022" l="0.70000000000000018" r="0.70000000000000018" t="0.75000000000000022" header="0.3000000000000001" footer="0.3000000000000001"/>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476442711540503"/>
          <c:y val="0.11691365340195391"/>
          <c:w val="0.52657576681419482"/>
          <c:h val="0.57977521717348346"/>
        </c:manualLayout>
      </c:layout>
      <c:barChart>
        <c:barDir val="col"/>
        <c:grouping val="clustered"/>
        <c:varyColors val="0"/>
        <c:ser>
          <c:idx val="0"/>
          <c:order val="0"/>
          <c:tx>
            <c:strRef>
              <c:f>'META 5'!$C$26</c:f>
              <c:strCache>
                <c:ptCount val="1"/>
                <c:pt idx="0">
                  <c:v>Magnitud programada mensual</c:v>
                </c:pt>
              </c:strCache>
            </c:strRef>
          </c:tx>
          <c:invertIfNegative val="0"/>
          <c:cat>
            <c:strLit>
              <c:ptCount val="12"/>
              <c:pt idx="0">
                <c:v>Enero </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Lit>
          </c:cat>
          <c:val>
            <c:numRef>
              <c:f>'META 5'!$C$27:$C$38</c:f>
              <c:numCache>
                <c:formatCode>_(* #,##0.000_);_(* \(#,##0.000\);_(* "-"??_);_(@_)</c:formatCode>
                <c:ptCount val="12"/>
                <c:pt idx="0">
                  <c:v>2.4989999999999998E-2</c:v>
                </c:pt>
                <c:pt idx="1">
                  <c:v>2.4989999999999998E-2</c:v>
                </c:pt>
                <c:pt idx="2">
                  <c:v>2.4989999999999998E-2</c:v>
                </c:pt>
                <c:pt idx="3">
                  <c:v>2.4989999999999998E-2</c:v>
                </c:pt>
                <c:pt idx="4">
                  <c:v>2.4989999999999998E-2</c:v>
                </c:pt>
                <c:pt idx="5">
                  <c:v>2.4989999999999998E-2</c:v>
                </c:pt>
                <c:pt idx="6">
                  <c:v>2.4989999999999998E-2</c:v>
                </c:pt>
                <c:pt idx="7">
                  <c:v>2.4989999999999998E-2</c:v>
                </c:pt>
                <c:pt idx="8">
                  <c:v>2.5020000000000001E-2</c:v>
                </c:pt>
                <c:pt idx="9">
                  <c:v>2.5020000000000001E-2</c:v>
                </c:pt>
                <c:pt idx="10">
                  <c:v>2.5020000000000001E-2</c:v>
                </c:pt>
                <c:pt idx="11">
                  <c:v>2.5020000000000001E-2</c:v>
                </c:pt>
              </c:numCache>
            </c:numRef>
          </c:val>
          <c:extLst>
            <c:ext xmlns:c16="http://schemas.microsoft.com/office/drawing/2014/chart" uri="{C3380CC4-5D6E-409C-BE32-E72D297353CC}">
              <c16:uniqueId val="{00000000-77BE-4849-A590-E631374463DB}"/>
            </c:ext>
          </c:extLst>
        </c:ser>
        <c:ser>
          <c:idx val="1"/>
          <c:order val="1"/>
          <c:tx>
            <c:strRef>
              <c:f>'META 5'!$D$26</c:f>
              <c:strCache>
                <c:ptCount val="1"/>
                <c:pt idx="0">
                  <c:v>Magnitud ejecutada mensual</c:v>
                </c:pt>
              </c:strCache>
            </c:strRef>
          </c:tx>
          <c:invertIfNegative val="0"/>
          <c:cat>
            <c:strLit>
              <c:ptCount val="12"/>
              <c:pt idx="0">
                <c:v>Enero </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Lit>
          </c:cat>
          <c:val>
            <c:numRef>
              <c:f>'META 5'!$D$27:$D$38</c:f>
              <c:numCache>
                <c:formatCode>_(* #,##0.000_);_(* \(#,##0.000\);_(* "-"??_);_(@_)</c:formatCode>
                <c:ptCount val="12"/>
                <c:pt idx="0">
                  <c:v>2.4900000000000002E-2</c:v>
                </c:pt>
                <c:pt idx="1">
                  <c:v>2.4900000000000002E-2</c:v>
                </c:pt>
                <c:pt idx="2">
                  <c:v>2.4989999999999998E-2</c:v>
                </c:pt>
                <c:pt idx="3">
                  <c:v>2.4989999999999998E-2</c:v>
                </c:pt>
                <c:pt idx="4">
                  <c:v>2.4989999999999998E-2</c:v>
                </c:pt>
                <c:pt idx="5">
                  <c:v>2.4989999999999998E-2</c:v>
                </c:pt>
                <c:pt idx="6">
                  <c:v>2.4989999999999998E-2</c:v>
                </c:pt>
                <c:pt idx="7">
                  <c:v>2.4989999999999998E-2</c:v>
                </c:pt>
                <c:pt idx="8">
                  <c:v>2.5020000000000001E-2</c:v>
                </c:pt>
                <c:pt idx="9">
                  <c:v>2.5020000000000001E-2</c:v>
                </c:pt>
                <c:pt idx="10">
                  <c:v>2.5020000000000001E-2</c:v>
                </c:pt>
                <c:pt idx="11">
                  <c:v>0</c:v>
                </c:pt>
              </c:numCache>
            </c:numRef>
          </c:val>
          <c:extLst>
            <c:ext xmlns:c16="http://schemas.microsoft.com/office/drawing/2014/chart" uri="{C3380CC4-5D6E-409C-BE32-E72D297353CC}">
              <c16:uniqueId val="{00000001-77BE-4849-A590-E631374463DB}"/>
            </c:ext>
          </c:extLst>
        </c:ser>
        <c:dLbls>
          <c:showLegendKey val="0"/>
          <c:showVal val="0"/>
          <c:showCatName val="0"/>
          <c:showSerName val="0"/>
          <c:showPercent val="0"/>
          <c:showBubbleSize val="0"/>
        </c:dLbls>
        <c:gapWidth val="150"/>
        <c:axId val="237042736"/>
        <c:axId val="250323344"/>
      </c:barChart>
      <c:lineChart>
        <c:grouping val="stacked"/>
        <c:varyColors val="0"/>
        <c:ser>
          <c:idx val="2"/>
          <c:order val="2"/>
          <c:tx>
            <c:strRef>
              <c:f>'META 5'!$H$26</c:f>
              <c:strCache>
                <c:ptCount val="1"/>
                <c:pt idx="0">
                  <c:v>% Avance acumulado</c:v>
                </c:pt>
              </c:strCache>
            </c:strRef>
          </c:tx>
          <c:val>
            <c:numRef>
              <c:f>'META 5'!$H$27:$H$38</c:f>
              <c:numCache>
                <c:formatCode>0.00%</c:formatCode>
                <c:ptCount val="12"/>
                <c:pt idx="0">
                  <c:v>8.3000000000000004E-2</c:v>
                </c:pt>
                <c:pt idx="1">
                  <c:v>0.16600000000000001</c:v>
                </c:pt>
                <c:pt idx="2">
                  <c:v>0.24930000000000002</c:v>
                </c:pt>
                <c:pt idx="3">
                  <c:v>0.33260000000000001</c:v>
                </c:pt>
                <c:pt idx="4">
                  <c:v>0.41589999999999999</c:v>
                </c:pt>
                <c:pt idx="5">
                  <c:v>0.49919999999999998</c:v>
                </c:pt>
                <c:pt idx="6">
                  <c:v>0.58250000000000002</c:v>
                </c:pt>
                <c:pt idx="7">
                  <c:v>0.66580000000000006</c:v>
                </c:pt>
                <c:pt idx="8">
                  <c:v>0.74920000000000009</c:v>
                </c:pt>
                <c:pt idx="9">
                  <c:v>0.83260000000000012</c:v>
                </c:pt>
                <c:pt idx="10">
                  <c:v>0.91600000000000015</c:v>
                </c:pt>
                <c:pt idx="11">
                  <c:v>0.91600000000000015</c:v>
                </c:pt>
              </c:numCache>
            </c:numRef>
          </c:val>
          <c:smooth val="0"/>
          <c:extLst>
            <c:ext xmlns:c16="http://schemas.microsoft.com/office/drawing/2014/chart" uri="{C3380CC4-5D6E-409C-BE32-E72D297353CC}">
              <c16:uniqueId val="{00000002-77BE-4849-A590-E631374463DB}"/>
            </c:ext>
          </c:extLst>
        </c:ser>
        <c:dLbls>
          <c:showLegendKey val="0"/>
          <c:showVal val="0"/>
          <c:showCatName val="0"/>
          <c:showSerName val="0"/>
          <c:showPercent val="0"/>
          <c:showBubbleSize val="0"/>
        </c:dLbls>
        <c:marker val="1"/>
        <c:smooth val="0"/>
        <c:axId val="762812752"/>
        <c:axId val="762810456"/>
      </c:lineChart>
      <c:catAx>
        <c:axId val="237042736"/>
        <c:scaling>
          <c:orientation val="minMax"/>
        </c:scaling>
        <c:delete val="0"/>
        <c:axPos val="b"/>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O"/>
          </a:p>
        </c:txPr>
        <c:crossAx val="250323344"/>
        <c:crosses val="autoZero"/>
        <c:auto val="1"/>
        <c:lblAlgn val="ctr"/>
        <c:lblOffset val="100"/>
        <c:noMultiLvlLbl val="0"/>
      </c:catAx>
      <c:valAx>
        <c:axId val="250323344"/>
        <c:scaling>
          <c:orientation val="minMax"/>
          <c:max val="2.5000000000000005E-2"/>
          <c:min val="0"/>
        </c:scaling>
        <c:delete val="0"/>
        <c:axPos val="l"/>
        <c:majorGridlines/>
        <c:numFmt formatCode="_(* #,##0.000_);_(* \(#,##0.000\);_(* &quot;-&quot;??_);_(@_)"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O"/>
          </a:p>
        </c:txPr>
        <c:crossAx val="237042736"/>
        <c:crosses val="autoZero"/>
        <c:crossBetween val="between"/>
      </c:valAx>
      <c:valAx>
        <c:axId val="762810456"/>
        <c:scaling>
          <c:orientation val="minMax"/>
          <c:max val="1"/>
        </c:scaling>
        <c:delete val="0"/>
        <c:axPos val="r"/>
        <c:numFmt formatCode="0.00%" sourceLinked="1"/>
        <c:majorTickMark val="out"/>
        <c:minorTickMark val="none"/>
        <c:tickLblPos val="nextTo"/>
        <c:crossAx val="762812752"/>
        <c:crosses val="max"/>
        <c:crossBetween val="between"/>
      </c:valAx>
      <c:catAx>
        <c:axId val="762812752"/>
        <c:scaling>
          <c:orientation val="minMax"/>
        </c:scaling>
        <c:delete val="1"/>
        <c:axPos val="b"/>
        <c:majorTickMark val="out"/>
        <c:minorTickMark val="none"/>
        <c:tickLblPos val="nextTo"/>
        <c:crossAx val="762810456"/>
        <c:crosses val="autoZero"/>
        <c:auto val="1"/>
        <c:lblAlgn val="ctr"/>
        <c:lblOffset val="100"/>
        <c:noMultiLvlLbl val="0"/>
      </c:catAx>
    </c:plotArea>
    <c:legend>
      <c:legendPos val="r"/>
      <c:layout>
        <c:manualLayout>
          <c:xMode val="edge"/>
          <c:yMode val="edge"/>
          <c:x val="0.71922069950886214"/>
          <c:y val="0.22627509584801264"/>
          <c:w val="0.27047123568464848"/>
          <c:h val="0.29363138285783996"/>
        </c:manualLayout>
      </c:layout>
      <c:overlay val="0"/>
      <c:txPr>
        <a:bodyPr/>
        <a:lstStyle/>
        <a:p>
          <a:pPr>
            <a:defRPr sz="1000" b="0" i="0" u="none" strike="noStrike" baseline="0">
              <a:solidFill>
                <a:srgbClr val="000000"/>
              </a:solidFill>
              <a:latin typeface="Calibri"/>
              <a:ea typeface="Calibri"/>
              <a:cs typeface="Calibri"/>
            </a:defRPr>
          </a:pPr>
          <a:endParaRPr lang="es-CO"/>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O"/>
    </a:p>
  </c:txPr>
  <c:printSettings>
    <c:headerFooter/>
    <c:pageMargins b="0.75000000000000022" l="0.70000000000000018" r="0.70000000000000018" t="0.75000000000000022" header="0.3000000000000001" footer="0.3000000000000001"/>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578947368421059"/>
          <c:y val="6.6350710900473939E-2"/>
          <c:w val="0.52657576681419482"/>
          <c:h val="0.57977521717348346"/>
        </c:manualLayout>
      </c:layout>
      <c:barChart>
        <c:barDir val="col"/>
        <c:grouping val="clustered"/>
        <c:varyColors val="0"/>
        <c:ser>
          <c:idx val="0"/>
          <c:order val="0"/>
          <c:tx>
            <c:strRef>
              <c:f>'META 6'!$C$26</c:f>
              <c:strCache>
                <c:ptCount val="1"/>
                <c:pt idx="0">
                  <c:v>Magnitud programada mensual</c:v>
                </c:pt>
              </c:strCache>
            </c:strRef>
          </c:tx>
          <c:invertIfNegative val="0"/>
          <c:cat>
            <c:strLit>
              <c:ptCount val="12"/>
              <c:pt idx="0">
                <c:v>Enero </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Lit>
          </c:cat>
          <c:val>
            <c:numRef>
              <c:f>'META 6'!$C$27:$C$38</c:f>
              <c:numCache>
                <c:formatCode>0.00%</c:formatCode>
                <c:ptCount val="12"/>
                <c:pt idx="0">
                  <c:v>2.6329599999999998E-2</c:v>
                </c:pt>
                <c:pt idx="1">
                  <c:v>1.9392E-2</c:v>
                </c:pt>
                <c:pt idx="2">
                  <c:v>1.9392E-2</c:v>
                </c:pt>
                <c:pt idx="3">
                  <c:v>2.7392000000000003E-2</c:v>
                </c:pt>
                <c:pt idx="4">
                  <c:v>2.8032000000000001E-2</c:v>
                </c:pt>
                <c:pt idx="5">
                  <c:v>2.9920000000000002E-2</c:v>
                </c:pt>
                <c:pt idx="6">
                  <c:v>3.3503999999999999E-2</c:v>
                </c:pt>
                <c:pt idx="7">
                  <c:v>2.0960000000000003E-2</c:v>
                </c:pt>
                <c:pt idx="8">
                  <c:v>2.5680000000000001E-2</c:v>
                </c:pt>
                <c:pt idx="9">
                  <c:v>1.856E-2</c:v>
                </c:pt>
                <c:pt idx="10">
                  <c:v>2.6112000000000003E-2</c:v>
                </c:pt>
                <c:pt idx="11">
                  <c:v>4.4736000000000005E-2</c:v>
                </c:pt>
              </c:numCache>
            </c:numRef>
          </c:val>
          <c:extLst>
            <c:ext xmlns:c16="http://schemas.microsoft.com/office/drawing/2014/chart" uri="{C3380CC4-5D6E-409C-BE32-E72D297353CC}">
              <c16:uniqueId val="{00000000-6FD6-4FDD-9C4E-21F213ED8945}"/>
            </c:ext>
          </c:extLst>
        </c:ser>
        <c:ser>
          <c:idx val="1"/>
          <c:order val="1"/>
          <c:tx>
            <c:strRef>
              <c:f>'META 6'!$D$26</c:f>
              <c:strCache>
                <c:ptCount val="1"/>
                <c:pt idx="0">
                  <c:v>Magnitud ejecutada mensual</c:v>
                </c:pt>
              </c:strCache>
            </c:strRef>
          </c:tx>
          <c:invertIfNegative val="0"/>
          <c:cat>
            <c:strLit>
              <c:ptCount val="12"/>
              <c:pt idx="0">
                <c:v>Enero </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Lit>
          </c:cat>
          <c:val>
            <c:numRef>
              <c:f>'META 6'!$D$27:$D$38</c:f>
              <c:numCache>
                <c:formatCode>_(* #,##0.000_);_(* \(#,##0.000\);_(* "-"??_);_(@_)</c:formatCode>
                <c:ptCount val="12"/>
                <c:pt idx="0">
                  <c:v>2.6335999999999998E-2</c:v>
                </c:pt>
                <c:pt idx="1">
                  <c:v>1.8463999999999998E-2</c:v>
                </c:pt>
                <c:pt idx="2">
                  <c:v>1.6352000000000002E-2</c:v>
                </c:pt>
                <c:pt idx="3">
                  <c:v>2.3359999999999999E-2</c:v>
                </c:pt>
                <c:pt idx="4">
                  <c:v>3.0304000000000001E-2</c:v>
                </c:pt>
                <c:pt idx="5">
                  <c:v>1.0048000000000001E-2</c:v>
                </c:pt>
                <c:pt idx="6">
                  <c:v>5.7023999999999998E-2</c:v>
                </c:pt>
                <c:pt idx="7">
                  <c:v>2.9344000000000002E-2</c:v>
                </c:pt>
                <c:pt idx="8">
                  <c:v>2.5734399999999998E-2</c:v>
                </c:pt>
                <c:pt idx="9">
                  <c:v>1.856E-2</c:v>
                </c:pt>
                <c:pt idx="10">
                  <c:v>1.6711680000000003E-2</c:v>
                </c:pt>
                <c:pt idx="11">
                  <c:v>0</c:v>
                </c:pt>
              </c:numCache>
            </c:numRef>
          </c:val>
          <c:extLst>
            <c:ext xmlns:c16="http://schemas.microsoft.com/office/drawing/2014/chart" uri="{C3380CC4-5D6E-409C-BE32-E72D297353CC}">
              <c16:uniqueId val="{00000001-6FD6-4FDD-9C4E-21F213ED8945}"/>
            </c:ext>
          </c:extLst>
        </c:ser>
        <c:dLbls>
          <c:showLegendKey val="0"/>
          <c:showVal val="0"/>
          <c:showCatName val="0"/>
          <c:showSerName val="0"/>
          <c:showPercent val="0"/>
          <c:showBubbleSize val="0"/>
        </c:dLbls>
        <c:gapWidth val="150"/>
        <c:axId val="237042736"/>
        <c:axId val="250323344"/>
      </c:barChart>
      <c:lineChart>
        <c:grouping val="stacked"/>
        <c:varyColors val="0"/>
        <c:ser>
          <c:idx val="2"/>
          <c:order val="2"/>
          <c:tx>
            <c:strRef>
              <c:f>'META 6'!$H$26</c:f>
              <c:strCache>
                <c:ptCount val="1"/>
                <c:pt idx="0">
                  <c:v>% Avance acumulado</c:v>
                </c:pt>
              </c:strCache>
            </c:strRef>
          </c:tx>
          <c:val>
            <c:numRef>
              <c:f>'META 6'!$H$27:$H$38</c:f>
              <c:numCache>
                <c:formatCode>0.00%</c:formatCode>
                <c:ptCount val="12"/>
                <c:pt idx="0">
                  <c:v>8.2299999999999998E-2</c:v>
                </c:pt>
                <c:pt idx="1">
                  <c:v>0.13999999999999999</c:v>
                </c:pt>
                <c:pt idx="2">
                  <c:v>0.19109999999999999</c:v>
                </c:pt>
                <c:pt idx="3">
                  <c:v>0.2641</c:v>
                </c:pt>
                <c:pt idx="4">
                  <c:v>0.35880000000000001</c:v>
                </c:pt>
                <c:pt idx="5">
                  <c:v>0.39019999999999999</c:v>
                </c:pt>
                <c:pt idx="6">
                  <c:v>0.56840000000000002</c:v>
                </c:pt>
                <c:pt idx="7">
                  <c:v>0.66010000000000002</c:v>
                </c:pt>
                <c:pt idx="8">
                  <c:v>0.74052000000000007</c:v>
                </c:pt>
                <c:pt idx="9">
                  <c:v>0.79852000000000012</c:v>
                </c:pt>
                <c:pt idx="10">
                  <c:v>0.85074400000000017</c:v>
                </c:pt>
                <c:pt idx="11">
                  <c:v>0.85074400000000017</c:v>
                </c:pt>
              </c:numCache>
            </c:numRef>
          </c:val>
          <c:smooth val="0"/>
          <c:extLst>
            <c:ext xmlns:c16="http://schemas.microsoft.com/office/drawing/2014/chart" uri="{C3380CC4-5D6E-409C-BE32-E72D297353CC}">
              <c16:uniqueId val="{00000002-6FD6-4FDD-9C4E-21F213ED8945}"/>
            </c:ext>
          </c:extLst>
        </c:ser>
        <c:dLbls>
          <c:showLegendKey val="0"/>
          <c:showVal val="0"/>
          <c:showCatName val="0"/>
          <c:showSerName val="0"/>
          <c:showPercent val="0"/>
          <c:showBubbleSize val="0"/>
        </c:dLbls>
        <c:marker val="1"/>
        <c:smooth val="0"/>
        <c:axId val="762812752"/>
        <c:axId val="762810456"/>
      </c:lineChart>
      <c:catAx>
        <c:axId val="237042736"/>
        <c:scaling>
          <c:orientation val="minMax"/>
        </c:scaling>
        <c:delete val="0"/>
        <c:axPos val="b"/>
        <c:numFmt formatCode="General" sourceLinked="1"/>
        <c:majorTickMark val="out"/>
        <c:minorTickMark val="none"/>
        <c:tickLblPos val="nextTo"/>
        <c:txPr>
          <a:bodyPr rot="-5400000" vert="horz"/>
          <a:lstStyle/>
          <a:p>
            <a:pPr>
              <a:defRPr sz="900" b="0" i="0" u="none" strike="noStrike" baseline="0">
                <a:solidFill>
                  <a:srgbClr val="000000"/>
                </a:solidFill>
                <a:latin typeface="Calibri"/>
                <a:ea typeface="Calibri"/>
                <a:cs typeface="Calibri"/>
              </a:defRPr>
            </a:pPr>
            <a:endParaRPr lang="es-CO"/>
          </a:p>
        </c:txPr>
        <c:crossAx val="250323344"/>
        <c:crosses val="autoZero"/>
        <c:auto val="1"/>
        <c:lblAlgn val="ctr"/>
        <c:lblOffset val="100"/>
        <c:noMultiLvlLbl val="0"/>
      </c:catAx>
      <c:valAx>
        <c:axId val="250323344"/>
        <c:scaling>
          <c:orientation val="minMax"/>
          <c:max val="1"/>
          <c:min val="0"/>
        </c:scaling>
        <c:delete val="0"/>
        <c:axPos val="l"/>
        <c:majorGridlines/>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O"/>
          </a:p>
        </c:txPr>
        <c:crossAx val="237042736"/>
        <c:crosses val="autoZero"/>
        <c:crossBetween val="between"/>
        <c:majorUnit val="5.000000000000001E-2"/>
      </c:valAx>
      <c:valAx>
        <c:axId val="762810456"/>
        <c:scaling>
          <c:orientation val="minMax"/>
          <c:max val="1"/>
        </c:scaling>
        <c:delete val="0"/>
        <c:axPos val="r"/>
        <c:numFmt formatCode="0.00%" sourceLinked="1"/>
        <c:majorTickMark val="out"/>
        <c:minorTickMark val="none"/>
        <c:tickLblPos val="nextTo"/>
        <c:crossAx val="762812752"/>
        <c:crosses val="max"/>
        <c:crossBetween val="between"/>
      </c:valAx>
      <c:catAx>
        <c:axId val="762812752"/>
        <c:scaling>
          <c:orientation val="minMax"/>
        </c:scaling>
        <c:delete val="1"/>
        <c:axPos val="b"/>
        <c:majorTickMark val="out"/>
        <c:minorTickMark val="none"/>
        <c:tickLblPos val="nextTo"/>
        <c:crossAx val="762810456"/>
        <c:crosses val="autoZero"/>
        <c:auto val="1"/>
        <c:lblAlgn val="ctr"/>
        <c:lblOffset val="100"/>
        <c:noMultiLvlLbl val="0"/>
      </c:catAx>
    </c:plotArea>
    <c:legend>
      <c:legendPos val="r"/>
      <c:layout>
        <c:manualLayout>
          <c:xMode val="edge"/>
          <c:yMode val="edge"/>
          <c:x val="0.71922065960256576"/>
          <c:y val="0.21477836035181355"/>
          <c:w val="0.27047123568464848"/>
          <c:h val="0.29363138285783996"/>
        </c:manualLayout>
      </c:layout>
      <c:overlay val="0"/>
      <c:txPr>
        <a:bodyPr/>
        <a:lstStyle/>
        <a:p>
          <a:pPr>
            <a:defRPr sz="1050" b="0" i="0" u="none" strike="noStrike" baseline="0">
              <a:solidFill>
                <a:srgbClr val="000000"/>
              </a:solidFill>
              <a:latin typeface="Calibri"/>
              <a:ea typeface="Calibri"/>
              <a:cs typeface="Calibri"/>
            </a:defRPr>
          </a:pPr>
          <a:endParaRPr lang="es-CO"/>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O"/>
    </a:p>
  </c:txPr>
  <c:printSettings>
    <c:headerFooter/>
    <c:pageMargins b="0.75000000000000022" l="0.70000000000000018" r="0.70000000000000018" t="0.75000000000000022" header="0.3000000000000001" footer="0.3000000000000001"/>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578947368421059"/>
          <c:y val="6.6350710900473939E-2"/>
          <c:w val="0.52657576681419482"/>
          <c:h val="0.57977521717348346"/>
        </c:manualLayout>
      </c:layout>
      <c:barChart>
        <c:barDir val="col"/>
        <c:grouping val="clustered"/>
        <c:varyColors val="0"/>
        <c:ser>
          <c:idx val="0"/>
          <c:order val="0"/>
          <c:tx>
            <c:strRef>
              <c:f>'META 7'!$C$26</c:f>
              <c:strCache>
                <c:ptCount val="1"/>
                <c:pt idx="0">
                  <c:v>Magnitud programada mensual</c:v>
                </c:pt>
              </c:strCache>
            </c:strRef>
          </c:tx>
          <c:invertIfNegative val="0"/>
          <c:cat>
            <c:strLit>
              <c:ptCount val="12"/>
              <c:pt idx="0">
                <c:v>Enero </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Lit>
          </c:cat>
          <c:val>
            <c:numRef>
              <c:f>'META 7'!$C$27:$C$38</c:f>
              <c:numCache>
                <c:formatCode>0.000</c:formatCode>
                <c:ptCount val="12"/>
                <c:pt idx="0">
                  <c:v>5.9200000000000008E-3</c:v>
                </c:pt>
                <c:pt idx="1">
                  <c:v>4.3680000000000004E-2</c:v>
                </c:pt>
                <c:pt idx="2">
                  <c:v>4.2720000000000001E-2</c:v>
                </c:pt>
                <c:pt idx="3">
                  <c:v>5.9680000000000004E-2</c:v>
                </c:pt>
                <c:pt idx="4">
                  <c:v>5.2359999999999997E-2</c:v>
                </c:pt>
                <c:pt idx="5">
                  <c:v>3.9960000000000002E-2</c:v>
                </c:pt>
                <c:pt idx="6">
                  <c:v>3.508E-2</c:v>
                </c:pt>
                <c:pt idx="7">
                  <c:v>3.3480000000000003E-2</c:v>
                </c:pt>
                <c:pt idx="8">
                  <c:v>3.3680000000000002E-2</c:v>
                </c:pt>
                <c:pt idx="9">
                  <c:v>2.6520000000000002E-2</c:v>
                </c:pt>
                <c:pt idx="10">
                  <c:v>1.3519999999999999E-2</c:v>
                </c:pt>
                <c:pt idx="11">
                  <c:v>1.3400000000000002E-2</c:v>
                </c:pt>
              </c:numCache>
            </c:numRef>
          </c:val>
          <c:extLst>
            <c:ext xmlns:c16="http://schemas.microsoft.com/office/drawing/2014/chart" uri="{C3380CC4-5D6E-409C-BE32-E72D297353CC}">
              <c16:uniqueId val="{00000000-C70F-4FC8-A3FD-C63E23C19AFB}"/>
            </c:ext>
          </c:extLst>
        </c:ser>
        <c:ser>
          <c:idx val="1"/>
          <c:order val="1"/>
          <c:tx>
            <c:strRef>
              <c:f>'META 7'!$D$26</c:f>
              <c:strCache>
                <c:ptCount val="1"/>
                <c:pt idx="0">
                  <c:v>Magnitud ejecutada mensual</c:v>
                </c:pt>
              </c:strCache>
            </c:strRef>
          </c:tx>
          <c:invertIfNegative val="0"/>
          <c:cat>
            <c:strLit>
              <c:ptCount val="12"/>
              <c:pt idx="0">
                <c:v>Enero </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Lit>
          </c:cat>
          <c:val>
            <c:numRef>
              <c:f>'META 7'!$D$27:$D$38</c:f>
              <c:numCache>
                <c:formatCode>0.000</c:formatCode>
                <c:ptCount val="12"/>
                <c:pt idx="0">
                  <c:v>5.9200000000000008E-3</c:v>
                </c:pt>
                <c:pt idx="1">
                  <c:v>3.0879999999999998E-2</c:v>
                </c:pt>
                <c:pt idx="2">
                  <c:v>4.2720000000000001E-2</c:v>
                </c:pt>
                <c:pt idx="3">
                  <c:v>6.9279999999999994E-2</c:v>
                </c:pt>
                <c:pt idx="4">
                  <c:v>5.2359999999999997E-2</c:v>
                </c:pt>
                <c:pt idx="5">
                  <c:v>3.3360000000000001E-2</c:v>
                </c:pt>
                <c:pt idx="6">
                  <c:v>3.508E-2</c:v>
                </c:pt>
                <c:pt idx="7">
                  <c:v>2.7160000000000004E-2</c:v>
                </c:pt>
                <c:pt idx="8">
                  <c:v>3.3680000000000002E-2</c:v>
                </c:pt>
                <c:pt idx="9">
                  <c:v>2.6520000000000002E-2</c:v>
                </c:pt>
                <c:pt idx="10">
                  <c:v>1.3519999999999999E-2</c:v>
                </c:pt>
              </c:numCache>
            </c:numRef>
          </c:val>
          <c:extLst>
            <c:ext xmlns:c16="http://schemas.microsoft.com/office/drawing/2014/chart" uri="{C3380CC4-5D6E-409C-BE32-E72D297353CC}">
              <c16:uniqueId val="{00000001-C70F-4FC8-A3FD-C63E23C19AFB}"/>
            </c:ext>
          </c:extLst>
        </c:ser>
        <c:dLbls>
          <c:showLegendKey val="0"/>
          <c:showVal val="0"/>
          <c:showCatName val="0"/>
          <c:showSerName val="0"/>
          <c:showPercent val="0"/>
          <c:showBubbleSize val="0"/>
        </c:dLbls>
        <c:gapWidth val="150"/>
        <c:axId val="237042736"/>
        <c:axId val="250323344"/>
      </c:barChart>
      <c:lineChart>
        <c:grouping val="stacked"/>
        <c:varyColors val="0"/>
        <c:ser>
          <c:idx val="2"/>
          <c:order val="2"/>
          <c:tx>
            <c:strRef>
              <c:f>'META 7'!$H$26</c:f>
              <c:strCache>
                <c:ptCount val="1"/>
                <c:pt idx="0">
                  <c:v>% Avance acumulado</c:v>
                </c:pt>
              </c:strCache>
            </c:strRef>
          </c:tx>
          <c:val>
            <c:numRef>
              <c:f>'META 7'!$H$27:$H$38</c:f>
              <c:numCache>
                <c:formatCode>0.00%</c:formatCode>
                <c:ptCount val="12"/>
                <c:pt idx="0">
                  <c:v>1.4800000000000001E-2</c:v>
                </c:pt>
                <c:pt idx="1">
                  <c:v>9.1999999999999998E-2</c:v>
                </c:pt>
                <c:pt idx="2">
                  <c:v>0.19879999999999998</c:v>
                </c:pt>
                <c:pt idx="3">
                  <c:v>0.37199999999999994</c:v>
                </c:pt>
                <c:pt idx="4">
                  <c:v>0.5028999999999999</c:v>
                </c:pt>
                <c:pt idx="5">
                  <c:v>0.58629999999999993</c:v>
                </c:pt>
                <c:pt idx="6">
                  <c:v>0.67399999999999993</c:v>
                </c:pt>
                <c:pt idx="7">
                  <c:v>0.74189999999999989</c:v>
                </c:pt>
                <c:pt idx="8">
                  <c:v>0.82609999999999983</c:v>
                </c:pt>
                <c:pt idx="9">
                  <c:v>0.89239999999999986</c:v>
                </c:pt>
                <c:pt idx="10">
                  <c:v>0.92619999999999991</c:v>
                </c:pt>
                <c:pt idx="11">
                  <c:v>0</c:v>
                </c:pt>
              </c:numCache>
            </c:numRef>
          </c:val>
          <c:smooth val="0"/>
          <c:extLst>
            <c:ext xmlns:c16="http://schemas.microsoft.com/office/drawing/2014/chart" uri="{C3380CC4-5D6E-409C-BE32-E72D297353CC}">
              <c16:uniqueId val="{00000002-C70F-4FC8-A3FD-C63E23C19AFB}"/>
            </c:ext>
          </c:extLst>
        </c:ser>
        <c:dLbls>
          <c:showLegendKey val="0"/>
          <c:showVal val="0"/>
          <c:showCatName val="0"/>
          <c:showSerName val="0"/>
          <c:showPercent val="0"/>
          <c:showBubbleSize val="0"/>
        </c:dLbls>
        <c:marker val="1"/>
        <c:smooth val="0"/>
        <c:axId val="762812752"/>
        <c:axId val="762810456"/>
      </c:lineChart>
      <c:catAx>
        <c:axId val="237042736"/>
        <c:scaling>
          <c:orientation val="minMax"/>
        </c:scaling>
        <c:delete val="0"/>
        <c:axPos val="b"/>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O"/>
          </a:p>
        </c:txPr>
        <c:crossAx val="250323344"/>
        <c:crosses val="autoZero"/>
        <c:auto val="1"/>
        <c:lblAlgn val="ctr"/>
        <c:lblOffset val="100"/>
        <c:noMultiLvlLbl val="0"/>
      </c:catAx>
      <c:valAx>
        <c:axId val="250323344"/>
        <c:scaling>
          <c:orientation val="minMax"/>
        </c:scaling>
        <c:delete val="0"/>
        <c:axPos val="l"/>
        <c:majorGridlines/>
        <c:numFmt formatCode="0.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O"/>
          </a:p>
        </c:txPr>
        <c:crossAx val="237042736"/>
        <c:crosses val="autoZero"/>
        <c:crossBetween val="between"/>
      </c:valAx>
      <c:valAx>
        <c:axId val="762810456"/>
        <c:scaling>
          <c:orientation val="minMax"/>
          <c:max val="1"/>
        </c:scaling>
        <c:delete val="0"/>
        <c:axPos val="r"/>
        <c:numFmt formatCode="0.00%" sourceLinked="1"/>
        <c:majorTickMark val="out"/>
        <c:minorTickMark val="none"/>
        <c:tickLblPos val="nextTo"/>
        <c:crossAx val="762812752"/>
        <c:crosses val="max"/>
        <c:crossBetween val="between"/>
      </c:valAx>
      <c:catAx>
        <c:axId val="762812752"/>
        <c:scaling>
          <c:orientation val="minMax"/>
        </c:scaling>
        <c:delete val="1"/>
        <c:axPos val="b"/>
        <c:majorTickMark val="out"/>
        <c:minorTickMark val="none"/>
        <c:tickLblPos val="nextTo"/>
        <c:crossAx val="762810456"/>
        <c:crosses val="autoZero"/>
        <c:auto val="1"/>
        <c:lblAlgn val="ctr"/>
        <c:lblOffset val="100"/>
        <c:noMultiLvlLbl val="0"/>
      </c:catAx>
    </c:plotArea>
    <c:legend>
      <c:legendPos val="r"/>
      <c:layout>
        <c:manualLayout>
          <c:xMode val="edge"/>
          <c:yMode val="edge"/>
          <c:x val="0.71922069950886214"/>
          <c:y val="0.22627509584801264"/>
          <c:w val="0.27047123568464848"/>
          <c:h val="0.44583511373111917"/>
        </c:manualLayout>
      </c:layout>
      <c:overlay val="0"/>
      <c:txPr>
        <a:bodyPr/>
        <a:lstStyle/>
        <a:p>
          <a:pPr>
            <a:defRPr sz="1000" b="0" i="0" u="none" strike="noStrike" baseline="0">
              <a:solidFill>
                <a:srgbClr val="000000"/>
              </a:solidFill>
              <a:latin typeface="Calibri"/>
              <a:ea typeface="Calibri"/>
              <a:cs typeface="Calibri"/>
            </a:defRPr>
          </a:pPr>
          <a:endParaRPr lang="es-CO"/>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O"/>
    </a:p>
  </c:txPr>
  <c:printSettings>
    <c:headerFooter/>
    <c:pageMargins b="0.75000000000000022" l="0.70000000000000018" r="0.70000000000000018" t="0.75000000000000022" header="0.3000000000000001" footer="0.3000000000000001"/>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
          <c:y val="5.0761421319797002E-3"/>
          <c:w val="0.51600000000000001"/>
          <c:h val="0.54822335025380697"/>
        </c:manualLayout>
      </c:layout>
      <c:lineChart>
        <c:grouping val="standard"/>
        <c:varyColors val="0"/>
        <c:ser>
          <c:idx val="0"/>
          <c:order val="0"/>
          <c:tx>
            <c:strRef>
              <c:f>'HV 14'!$F$29</c:f>
              <c:strCache>
                <c:ptCount val="1"/>
                <c:pt idx="0">
                  <c:v>Denominador Acumulado (Variable 2)</c:v>
                </c:pt>
              </c:strCache>
            </c:strRef>
          </c:tx>
          <c:cat>
            <c:strRef>
              <c:f>'HV 14'!$B$30:$B$41</c:f>
              <c:strCache>
                <c:ptCount val="12"/>
                <c:pt idx="0">
                  <c:v>Enero </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'HV 14'!$F$30:$F$41</c:f>
              <c:numCache>
                <c:formatCode>_(* #,##0.00_);_(* \(#,##0.00\);_(* "-"??_);_(@_)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FDE6-4F98-A4A0-D3494957A20B}"/>
            </c:ext>
          </c:extLst>
        </c:ser>
        <c:ser>
          <c:idx val="1"/>
          <c:order val="1"/>
          <c:tx>
            <c:strRef>
              <c:f>'HV 14'!$D$29</c:f>
              <c:strCache>
                <c:ptCount val="1"/>
                <c:pt idx="0">
                  <c:v>Numerador Acumulado (Variable 1)</c:v>
                </c:pt>
              </c:strCache>
            </c:strRef>
          </c:tx>
          <c:cat>
            <c:strRef>
              <c:f>'HV 14'!$B$30:$B$41</c:f>
              <c:strCache>
                <c:ptCount val="12"/>
                <c:pt idx="0">
                  <c:v>Enero </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'HV 14'!$D$30:$D$41</c:f>
              <c:numCache>
                <c:formatCode>_(* #,##0.00_);_(* \(#,##0.00\);_(* "-"??_);_(@_)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1-FDE6-4F98-A4A0-D3494957A20B}"/>
            </c:ext>
          </c:extLst>
        </c:ser>
        <c:dLbls>
          <c:showLegendKey val="0"/>
          <c:showVal val="0"/>
          <c:showCatName val="0"/>
          <c:showSerName val="0"/>
          <c:showPercent val="0"/>
          <c:showBubbleSize val="0"/>
        </c:dLbls>
        <c:marker val="1"/>
        <c:smooth val="0"/>
        <c:axId val="2058225016"/>
        <c:axId val="2058228168"/>
      </c:lineChart>
      <c:catAx>
        <c:axId val="2058225016"/>
        <c:scaling>
          <c:orientation val="minMax"/>
        </c:scaling>
        <c:delete val="0"/>
        <c:axPos val="b"/>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O"/>
          </a:p>
        </c:txPr>
        <c:crossAx val="2058228168"/>
        <c:crosses val="autoZero"/>
        <c:auto val="1"/>
        <c:lblAlgn val="ctr"/>
        <c:lblOffset val="100"/>
        <c:noMultiLvlLbl val="0"/>
      </c:catAx>
      <c:valAx>
        <c:axId val="2058228168"/>
        <c:scaling>
          <c:orientation val="minMax"/>
        </c:scaling>
        <c:delete val="0"/>
        <c:axPos val="l"/>
        <c:majorGridlines/>
        <c:numFmt formatCode="_(* #,##0.00_);_(* \(#,##0.00\);_(* &quot;-&quot;??_);_(@_)"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O"/>
          </a:p>
        </c:txPr>
        <c:crossAx val="2058225016"/>
        <c:crosses val="autoZero"/>
        <c:crossBetween val="between"/>
      </c:valAx>
    </c:plotArea>
    <c:legend>
      <c:legendPos val="r"/>
      <c:overlay val="0"/>
      <c:txPr>
        <a:bodyPr/>
        <a:lstStyle/>
        <a:p>
          <a:pPr>
            <a:defRPr sz="240" b="0" i="0" u="none" strike="noStrike" baseline="0">
              <a:solidFill>
                <a:srgbClr val="000000"/>
              </a:solidFill>
              <a:latin typeface="Calibri"/>
              <a:ea typeface="Calibri"/>
              <a:cs typeface="Calibri"/>
            </a:defRPr>
          </a:pPr>
          <a:endParaRPr lang="es-CO"/>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image" Target="../media/image4.png"/></Relationships>
</file>

<file path=xl/drawings/_rels/drawing11.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image" Target="../media/image2.emf"/><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emf"/></Relationships>
</file>

<file path=xl/drawings/_rels/drawing2.xml.rels><?xml version="1.0" encoding="UTF-8" standalone="yes"?>
<Relationships xmlns="http://schemas.openxmlformats.org/package/2006/relationships"><Relationship Id="rId3" Type="http://schemas.openxmlformats.org/officeDocument/2006/relationships/chart" Target="../charts/chart1.xml"/><Relationship Id="rId2" Type="http://schemas.openxmlformats.org/officeDocument/2006/relationships/image" Target="../media/image2.emf"/><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emf"/></Relationships>
</file>

<file path=xl/drawings/_rels/drawing4.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2" Type="http://schemas.openxmlformats.org/officeDocument/2006/relationships/chart" Target="../charts/chart3.xml"/><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2" Type="http://schemas.openxmlformats.org/officeDocument/2006/relationships/chart" Target="../charts/chart5.xml"/><Relationship Id="rId1" Type="http://schemas.openxmlformats.org/officeDocument/2006/relationships/image" Target="../media/image4.png"/></Relationships>
</file>

<file path=xl/drawings/_rels/drawing8.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2" Type="http://schemas.openxmlformats.org/officeDocument/2006/relationships/chart" Target="../charts/chart7.xml"/><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7.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xdr:twoCellAnchor>
    <xdr:from>
      <xdr:col>0</xdr:col>
      <xdr:colOff>438150</xdr:colOff>
      <xdr:row>1</xdr:row>
      <xdr:rowOff>85725</xdr:rowOff>
    </xdr:from>
    <xdr:to>
      <xdr:col>1</xdr:col>
      <xdr:colOff>1019175</xdr:colOff>
      <xdr:row>3</xdr:row>
      <xdr:rowOff>533400</xdr:rowOff>
    </xdr:to>
    <xdr:pic>
      <xdr:nvPicPr>
        <xdr:cNvPr id="35779694" name="Imagen 1">
          <a:extLst>
            <a:ext uri="{FF2B5EF4-FFF2-40B4-BE49-F238E27FC236}">
              <a16:creationId xmlns:a16="http://schemas.microsoft.com/office/drawing/2014/main" id="{00000000-0008-0000-0000-00006EF42102}"/>
            </a:ext>
          </a:extLst>
        </xdr:cNvPr>
        <xdr:cNvPicPr>
          <a:picLocks noChangeAspect="1" noChangeArrowheads="1"/>
        </xdr:cNvPicPr>
      </xdr:nvPicPr>
      <xdr:blipFill>
        <a:blip xmlns:r="http://schemas.openxmlformats.org/officeDocument/2006/relationships" r:embed="rId1"/>
        <a:srcRect l="19054" t="6857" r="17615" b="9743"/>
        <a:stretch>
          <a:fillRect/>
        </a:stretch>
      </xdr:blipFill>
      <xdr:spPr bwMode="auto">
        <a:xfrm>
          <a:off x="438150" y="276225"/>
          <a:ext cx="1638300" cy="1609725"/>
        </a:xfrm>
        <a:prstGeom prst="rect">
          <a:avLst/>
        </a:prstGeom>
        <a:noFill/>
        <a:ln w="9525">
          <a:noFill/>
          <a:miter lim="800000"/>
          <a:headEnd/>
          <a:tailEnd/>
        </a:ln>
      </xdr:spPr>
    </xdr:pic>
    <xdr:clientData/>
  </xdr:twoCellAnchor>
  <xdr:twoCellAnchor>
    <xdr:from>
      <xdr:col>31</xdr:col>
      <xdr:colOff>1876425</xdr:colOff>
      <xdr:row>1</xdr:row>
      <xdr:rowOff>38100</xdr:rowOff>
    </xdr:from>
    <xdr:to>
      <xdr:col>31</xdr:col>
      <xdr:colOff>3905250</xdr:colOff>
      <xdr:row>4</xdr:row>
      <xdr:rowOff>314325</xdr:rowOff>
    </xdr:to>
    <xdr:pic>
      <xdr:nvPicPr>
        <xdr:cNvPr id="35779695" name="Imagen 2">
          <a:extLst>
            <a:ext uri="{FF2B5EF4-FFF2-40B4-BE49-F238E27FC236}">
              <a16:creationId xmlns:a16="http://schemas.microsoft.com/office/drawing/2014/main" id="{00000000-0008-0000-0000-00006FF42102}"/>
            </a:ext>
          </a:extLst>
        </xdr:cNvPr>
        <xdr:cNvPicPr>
          <a:picLocks noChangeAspect="1" noChangeArrowheads="1"/>
        </xdr:cNvPicPr>
      </xdr:nvPicPr>
      <xdr:blipFill>
        <a:blip xmlns:r="http://schemas.openxmlformats.org/officeDocument/2006/relationships" r:embed="rId2"/>
        <a:srcRect l="16048" t="5251" r="18559" b="2000"/>
        <a:stretch>
          <a:fillRect/>
        </a:stretch>
      </xdr:blipFill>
      <xdr:spPr bwMode="auto">
        <a:xfrm>
          <a:off x="42157650" y="228600"/>
          <a:ext cx="2028825" cy="2019300"/>
        </a:xfrm>
        <a:prstGeom prst="rect">
          <a:avLst/>
        </a:prstGeom>
        <a:noFill/>
        <a:ln w="9525">
          <a:noFill/>
          <a:miter lim="800000"/>
          <a:headEnd/>
          <a:tailEnd/>
        </a:ln>
      </xdr:spPr>
    </xdr:pic>
    <xdr:clientData/>
  </xdr:twoCellAnchor>
</xdr:wsDr>
</file>

<file path=xl/drawings/drawing10.xml><?xml version="1.0" encoding="utf-8"?>
<xdr:wsDr xmlns:xdr="http://schemas.openxmlformats.org/drawingml/2006/spreadsheetDrawing" xmlns:a="http://schemas.openxmlformats.org/drawingml/2006/main">
  <xdr:twoCellAnchor>
    <xdr:from>
      <xdr:col>1</xdr:col>
      <xdr:colOff>314325</xdr:colOff>
      <xdr:row>0</xdr:row>
      <xdr:rowOff>123825</xdr:rowOff>
    </xdr:from>
    <xdr:to>
      <xdr:col>1</xdr:col>
      <xdr:colOff>1323975</xdr:colOff>
      <xdr:row>2</xdr:row>
      <xdr:rowOff>438150</xdr:rowOff>
    </xdr:to>
    <xdr:pic>
      <xdr:nvPicPr>
        <xdr:cNvPr id="2" name="Imagen 4" descr="escudo_negro">
          <a:extLst>
            <a:ext uri="{FF2B5EF4-FFF2-40B4-BE49-F238E27FC236}">
              <a16:creationId xmlns:a16="http://schemas.microsoft.com/office/drawing/2014/main" id="{00000000-0008-0000-09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82905" y="123825"/>
          <a:ext cx="1009650" cy="1259205"/>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xdr:from>
          <xdr:col>8</xdr:col>
          <xdr:colOff>47625</xdr:colOff>
          <xdr:row>1</xdr:row>
          <xdr:rowOff>28575</xdr:rowOff>
        </xdr:from>
        <xdr:to>
          <xdr:col>8</xdr:col>
          <xdr:colOff>1447800</xdr:colOff>
          <xdr:row>1</xdr:row>
          <xdr:rowOff>447675</xdr:rowOff>
        </xdr:to>
        <xdr:sp macro="" textlink="">
          <xdr:nvSpPr>
            <xdr:cNvPr id="35859457" name="Object 1" hidden="1">
              <a:extLst>
                <a:ext uri="{63B3BB69-23CF-44E3-9099-C40C66FF867C}">
                  <a14:compatExt spid="_x0000_s35859457"/>
                </a:ext>
                <a:ext uri="{FF2B5EF4-FFF2-40B4-BE49-F238E27FC236}">
                  <a16:creationId xmlns:a16="http://schemas.microsoft.com/office/drawing/2014/main" id="{00000000-0008-0000-0900-0000012C230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1</xdr:col>
      <xdr:colOff>54683</xdr:colOff>
      <xdr:row>38</xdr:row>
      <xdr:rowOff>654424</xdr:rowOff>
    </xdr:from>
    <xdr:to>
      <xdr:col>8</xdr:col>
      <xdr:colOff>1485900</xdr:colOff>
      <xdr:row>44</xdr:row>
      <xdr:rowOff>8965</xdr:rowOff>
    </xdr:to>
    <xdr:graphicFrame macro="">
      <xdr:nvGraphicFramePr>
        <xdr:cNvPr id="5" name="3 Gráfico">
          <a:extLst>
            <a:ext uri="{FF2B5EF4-FFF2-40B4-BE49-F238E27FC236}">
              <a16:creationId xmlns:a16="http://schemas.microsoft.com/office/drawing/2014/main" id="{00000000-0008-0000-09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1</xdr:col>
      <xdr:colOff>342900</xdr:colOff>
      <xdr:row>1</xdr:row>
      <xdr:rowOff>47625</xdr:rowOff>
    </xdr:from>
    <xdr:to>
      <xdr:col>1</xdr:col>
      <xdr:colOff>1333500</xdr:colOff>
      <xdr:row>4</xdr:row>
      <xdr:rowOff>247650</xdr:rowOff>
    </xdr:to>
    <xdr:pic>
      <xdr:nvPicPr>
        <xdr:cNvPr id="35786917" name="Imagen 1">
          <a:extLst>
            <a:ext uri="{FF2B5EF4-FFF2-40B4-BE49-F238E27FC236}">
              <a16:creationId xmlns:a16="http://schemas.microsoft.com/office/drawing/2014/main" id="{00000000-0008-0000-0A00-0000A5102202}"/>
            </a:ext>
          </a:extLst>
        </xdr:cNvPr>
        <xdr:cNvPicPr>
          <a:picLocks noChangeAspect="1" noChangeArrowheads="1"/>
        </xdr:cNvPicPr>
      </xdr:nvPicPr>
      <xdr:blipFill>
        <a:blip xmlns:r="http://schemas.openxmlformats.org/officeDocument/2006/relationships" r:embed="rId1"/>
        <a:srcRect l="20409" t="8356" r="19293" b="10925"/>
        <a:stretch>
          <a:fillRect/>
        </a:stretch>
      </xdr:blipFill>
      <xdr:spPr bwMode="auto">
        <a:xfrm>
          <a:off x="409575" y="123825"/>
          <a:ext cx="990600" cy="1171575"/>
        </a:xfrm>
        <a:prstGeom prst="rect">
          <a:avLst/>
        </a:prstGeom>
        <a:noFill/>
        <a:ln w="9525">
          <a:noFill/>
          <a:miter lim="800000"/>
          <a:headEnd/>
          <a:tailEnd/>
        </a:ln>
      </xdr:spPr>
    </xdr:pic>
    <xdr:clientData/>
  </xdr:twoCellAnchor>
  <xdr:twoCellAnchor>
    <xdr:from>
      <xdr:col>8</xdr:col>
      <xdr:colOff>152400</xdr:colOff>
      <xdr:row>1</xdr:row>
      <xdr:rowOff>28575</xdr:rowOff>
    </xdr:from>
    <xdr:to>
      <xdr:col>8</xdr:col>
      <xdr:colOff>1228725</xdr:colOff>
      <xdr:row>4</xdr:row>
      <xdr:rowOff>238125</xdr:rowOff>
    </xdr:to>
    <xdr:pic>
      <xdr:nvPicPr>
        <xdr:cNvPr id="35786918" name="Imagen 2">
          <a:extLst>
            <a:ext uri="{FF2B5EF4-FFF2-40B4-BE49-F238E27FC236}">
              <a16:creationId xmlns:a16="http://schemas.microsoft.com/office/drawing/2014/main" id="{00000000-0008-0000-0A00-0000A6102202}"/>
            </a:ext>
          </a:extLst>
        </xdr:cNvPr>
        <xdr:cNvPicPr>
          <a:picLocks noChangeAspect="1" noChangeArrowheads="1"/>
        </xdr:cNvPicPr>
      </xdr:nvPicPr>
      <xdr:blipFill>
        <a:blip xmlns:r="http://schemas.openxmlformats.org/officeDocument/2006/relationships" r:embed="rId2"/>
        <a:srcRect l="16048" t="5251" r="18559" b="2000"/>
        <a:stretch>
          <a:fillRect/>
        </a:stretch>
      </xdr:blipFill>
      <xdr:spPr bwMode="auto">
        <a:xfrm>
          <a:off x="9829800" y="104775"/>
          <a:ext cx="1076325" cy="1181100"/>
        </a:xfrm>
        <a:prstGeom prst="rect">
          <a:avLst/>
        </a:prstGeom>
        <a:noFill/>
        <a:ln w="9525">
          <a:noFill/>
          <a:miter lim="800000"/>
          <a:headEnd/>
          <a:tailEnd/>
        </a:ln>
      </xdr:spPr>
    </xdr:pic>
    <xdr:clientData/>
  </xdr:twoCellAnchor>
  <xdr:twoCellAnchor>
    <xdr:from>
      <xdr:col>3</xdr:col>
      <xdr:colOff>361950</xdr:colOff>
      <xdr:row>43</xdr:row>
      <xdr:rowOff>95250</xdr:rowOff>
    </xdr:from>
    <xdr:to>
      <xdr:col>6</xdr:col>
      <xdr:colOff>1019175</xdr:colOff>
      <xdr:row>47</xdr:row>
      <xdr:rowOff>333375</xdr:rowOff>
    </xdr:to>
    <xdr:graphicFrame macro="">
      <xdr:nvGraphicFramePr>
        <xdr:cNvPr id="35786919" name="3 Gráfico">
          <a:extLst>
            <a:ext uri="{FF2B5EF4-FFF2-40B4-BE49-F238E27FC236}">
              <a16:creationId xmlns:a16="http://schemas.microsoft.com/office/drawing/2014/main" id="{00000000-0008-0000-0A00-0000A71022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8</xdr:col>
      <xdr:colOff>428625</xdr:colOff>
      <xdr:row>0</xdr:row>
      <xdr:rowOff>19050</xdr:rowOff>
    </xdr:from>
    <xdr:to>
      <xdr:col>9</xdr:col>
      <xdr:colOff>581025</xdr:colOff>
      <xdr:row>3</xdr:row>
      <xdr:rowOff>152400</xdr:rowOff>
    </xdr:to>
    <xdr:pic>
      <xdr:nvPicPr>
        <xdr:cNvPr id="35924264" name="Imagen 2">
          <a:extLst>
            <a:ext uri="{FF2B5EF4-FFF2-40B4-BE49-F238E27FC236}">
              <a16:creationId xmlns:a16="http://schemas.microsoft.com/office/drawing/2014/main" id="{00000000-0008-0000-0B00-00002829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1079182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24265" name="Imagen 1">
          <a:extLst>
            <a:ext uri="{FF2B5EF4-FFF2-40B4-BE49-F238E27FC236}">
              <a16:creationId xmlns:a16="http://schemas.microsoft.com/office/drawing/2014/main" id="{00000000-0008-0000-0B00-00002929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24266" name="Imagen 2">
          <a:extLst>
            <a:ext uri="{FF2B5EF4-FFF2-40B4-BE49-F238E27FC236}">
              <a16:creationId xmlns:a16="http://schemas.microsoft.com/office/drawing/2014/main" id="{00000000-0008-0000-0B00-00002A29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1079182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24267" name="Imagen 1">
          <a:extLst>
            <a:ext uri="{FF2B5EF4-FFF2-40B4-BE49-F238E27FC236}">
              <a16:creationId xmlns:a16="http://schemas.microsoft.com/office/drawing/2014/main" id="{00000000-0008-0000-0B00-00002B29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24268" name="Imagen 2">
          <a:extLst>
            <a:ext uri="{FF2B5EF4-FFF2-40B4-BE49-F238E27FC236}">
              <a16:creationId xmlns:a16="http://schemas.microsoft.com/office/drawing/2014/main" id="{00000000-0008-0000-0B00-00002C29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1079182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24269" name="Imagen 1">
          <a:extLst>
            <a:ext uri="{FF2B5EF4-FFF2-40B4-BE49-F238E27FC236}">
              <a16:creationId xmlns:a16="http://schemas.microsoft.com/office/drawing/2014/main" id="{00000000-0008-0000-0B00-00002D29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24270" name="Imagen 2">
          <a:extLst>
            <a:ext uri="{FF2B5EF4-FFF2-40B4-BE49-F238E27FC236}">
              <a16:creationId xmlns:a16="http://schemas.microsoft.com/office/drawing/2014/main" id="{00000000-0008-0000-0B00-00002E29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1079182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24271" name="Imagen 1">
          <a:extLst>
            <a:ext uri="{FF2B5EF4-FFF2-40B4-BE49-F238E27FC236}">
              <a16:creationId xmlns:a16="http://schemas.microsoft.com/office/drawing/2014/main" id="{00000000-0008-0000-0B00-00002F29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24272" name="Imagen 2">
          <a:extLst>
            <a:ext uri="{FF2B5EF4-FFF2-40B4-BE49-F238E27FC236}">
              <a16:creationId xmlns:a16="http://schemas.microsoft.com/office/drawing/2014/main" id="{00000000-0008-0000-0B00-00003029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1079182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24273" name="Imagen 1">
          <a:extLst>
            <a:ext uri="{FF2B5EF4-FFF2-40B4-BE49-F238E27FC236}">
              <a16:creationId xmlns:a16="http://schemas.microsoft.com/office/drawing/2014/main" id="{00000000-0008-0000-0B00-00003129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24274" name="Imagen 2">
          <a:extLst>
            <a:ext uri="{FF2B5EF4-FFF2-40B4-BE49-F238E27FC236}">
              <a16:creationId xmlns:a16="http://schemas.microsoft.com/office/drawing/2014/main" id="{00000000-0008-0000-0B00-00003229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1079182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24275" name="Imagen 1">
          <a:extLst>
            <a:ext uri="{FF2B5EF4-FFF2-40B4-BE49-F238E27FC236}">
              <a16:creationId xmlns:a16="http://schemas.microsoft.com/office/drawing/2014/main" id="{00000000-0008-0000-0B00-00003329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24276" name="Imagen 2">
          <a:extLst>
            <a:ext uri="{FF2B5EF4-FFF2-40B4-BE49-F238E27FC236}">
              <a16:creationId xmlns:a16="http://schemas.microsoft.com/office/drawing/2014/main" id="{00000000-0008-0000-0B00-00003429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1079182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24277" name="Imagen 1">
          <a:extLst>
            <a:ext uri="{FF2B5EF4-FFF2-40B4-BE49-F238E27FC236}">
              <a16:creationId xmlns:a16="http://schemas.microsoft.com/office/drawing/2014/main" id="{00000000-0008-0000-0B00-00003529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24278" name="Imagen 2">
          <a:extLst>
            <a:ext uri="{FF2B5EF4-FFF2-40B4-BE49-F238E27FC236}">
              <a16:creationId xmlns:a16="http://schemas.microsoft.com/office/drawing/2014/main" id="{00000000-0008-0000-0B00-00003629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1079182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24279" name="Imagen 1">
          <a:extLst>
            <a:ext uri="{FF2B5EF4-FFF2-40B4-BE49-F238E27FC236}">
              <a16:creationId xmlns:a16="http://schemas.microsoft.com/office/drawing/2014/main" id="{00000000-0008-0000-0B00-00003729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24280" name="Imagen 2">
          <a:extLst>
            <a:ext uri="{FF2B5EF4-FFF2-40B4-BE49-F238E27FC236}">
              <a16:creationId xmlns:a16="http://schemas.microsoft.com/office/drawing/2014/main" id="{00000000-0008-0000-0B00-00003829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1079182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24281" name="Imagen 1">
          <a:extLst>
            <a:ext uri="{FF2B5EF4-FFF2-40B4-BE49-F238E27FC236}">
              <a16:creationId xmlns:a16="http://schemas.microsoft.com/office/drawing/2014/main" id="{00000000-0008-0000-0B00-00003929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24282" name="Imagen 2">
          <a:extLst>
            <a:ext uri="{FF2B5EF4-FFF2-40B4-BE49-F238E27FC236}">
              <a16:creationId xmlns:a16="http://schemas.microsoft.com/office/drawing/2014/main" id="{00000000-0008-0000-0B00-00003A29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1079182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24283" name="Imagen 1">
          <a:extLst>
            <a:ext uri="{FF2B5EF4-FFF2-40B4-BE49-F238E27FC236}">
              <a16:creationId xmlns:a16="http://schemas.microsoft.com/office/drawing/2014/main" id="{00000000-0008-0000-0B00-00003B29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24284" name="Imagen 2">
          <a:extLst>
            <a:ext uri="{FF2B5EF4-FFF2-40B4-BE49-F238E27FC236}">
              <a16:creationId xmlns:a16="http://schemas.microsoft.com/office/drawing/2014/main" id="{00000000-0008-0000-0B00-00003C29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1079182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24285" name="Imagen 1">
          <a:extLst>
            <a:ext uri="{FF2B5EF4-FFF2-40B4-BE49-F238E27FC236}">
              <a16:creationId xmlns:a16="http://schemas.microsoft.com/office/drawing/2014/main" id="{00000000-0008-0000-0B00-00003D29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24286" name="Imagen 2">
          <a:extLst>
            <a:ext uri="{FF2B5EF4-FFF2-40B4-BE49-F238E27FC236}">
              <a16:creationId xmlns:a16="http://schemas.microsoft.com/office/drawing/2014/main" id="{00000000-0008-0000-0B00-00003E29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1079182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24287" name="Imagen 1">
          <a:extLst>
            <a:ext uri="{FF2B5EF4-FFF2-40B4-BE49-F238E27FC236}">
              <a16:creationId xmlns:a16="http://schemas.microsoft.com/office/drawing/2014/main" id="{00000000-0008-0000-0B00-00003F29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142875</xdr:colOff>
      <xdr:row>0</xdr:row>
      <xdr:rowOff>28575</xdr:rowOff>
    </xdr:from>
    <xdr:to>
      <xdr:col>1</xdr:col>
      <xdr:colOff>1143000</xdr:colOff>
      <xdr:row>3</xdr:row>
      <xdr:rowOff>171450</xdr:rowOff>
    </xdr:to>
    <xdr:pic>
      <xdr:nvPicPr>
        <xdr:cNvPr id="35781103" name="Imagen 1">
          <a:extLst>
            <a:ext uri="{FF2B5EF4-FFF2-40B4-BE49-F238E27FC236}">
              <a16:creationId xmlns:a16="http://schemas.microsoft.com/office/drawing/2014/main" id="{00000000-0008-0000-0100-0000EFF9210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09550" y="28575"/>
          <a:ext cx="1000125" cy="866775"/>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781104" name="Imagen 1">
          <a:extLst>
            <a:ext uri="{FF2B5EF4-FFF2-40B4-BE49-F238E27FC236}">
              <a16:creationId xmlns:a16="http://schemas.microsoft.com/office/drawing/2014/main" id="{00000000-0008-0000-0100-0000F0F9210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09550" y="28575"/>
          <a:ext cx="1000125" cy="866775"/>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781105" name="Imagen 1">
          <a:extLst>
            <a:ext uri="{FF2B5EF4-FFF2-40B4-BE49-F238E27FC236}">
              <a16:creationId xmlns:a16="http://schemas.microsoft.com/office/drawing/2014/main" id="{00000000-0008-0000-0100-0000F1F9210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09550" y="28575"/>
          <a:ext cx="1000125" cy="866775"/>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781106" name="Imagen 1">
          <a:extLst>
            <a:ext uri="{FF2B5EF4-FFF2-40B4-BE49-F238E27FC236}">
              <a16:creationId xmlns:a16="http://schemas.microsoft.com/office/drawing/2014/main" id="{00000000-0008-0000-0100-0000F2F9210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09550" y="28575"/>
          <a:ext cx="1000125" cy="866775"/>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781107" name="Imagen 1">
          <a:extLst>
            <a:ext uri="{FF2B5EF4-FFF2-40B4-BE49-F238E27FC236}">
              <a16:creationId xmlns:a16="http://schemas.microsoft.com/office/drawing/2014/main" id="{00000000-0008-0000-0100-0000F3F9210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09550" y="28575"/>
          <a:ext cx="1000125" cy="866775"/>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781108" name="Imagen 1">
          <a:extLst>
            <a:ext uri="{FF2B5EF4-FFF2-40B4-BE49-F238E27FC236}">
              <a16:creationId xmlns:a16="http://schemas.microsoft.com/office/drawing/2014/main" id="{00000000-0008-0000-0100-0000F4F9210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09550" y="28575"/>
          <a:ext cx="1000125" cy="866775"/>
        </a:xfrm>
        <a:prstGeom prst="rect">
          <a:avLst/>
        </a:prstGeom>
        <a:noFill/>
        <a:ln w="9525">
          <a:noFill/>
          <a:miter lim="800000"/>
          <a:headEnd/>
          <a:tailEnd/>
        </a:ln>
      </xdr:spPr>
    </xdr:pic>
    <xdr:clientData/>
  </xdr:twoCellAnchor>
  <xdr:twoCellAnchor>
    <xdr:from>
      <xdr:col>1</xdr:col>
      <xdr:colOff>342900</xdr:colOff>
      <xdr:row>1</xdr:row>
      <xdr:rowOff>47625</xdr:rowOff>
    </xdr:from>
    <xdr:to>
      <xdr:col>1</xdr:col>
      <xdr:colOff>1333500</xdr:colOff>
      <xdr:row>4</xdr:row>
      <xdr:rowOff>247650</xdr:rowOff>
    </xdr:to>
    <xdr:pic>
      <xdr:nvPicPr>
        <xdr:cNvPr id="35781109" name="Imagen 1">
          <a:extLst>
            <a:ext uri="{FF2B5EF4-FFF2-40B4-BE49-F238E27FC236}">
              <a16:creationId xmlns:a16="http://schemas.microsoft.com/office/drawing/2014/main" id="{00000000-0008-0000-0100-0000F5F92102}"/>
            </a:ext>
          </a:extLst>
        </xdr:cNvPr>
        <xdr:cNvPicPr>
          <a:picLocks noChangeAspect="1" noChangeArrowheads="1"/>
        </xdr:cNvPicPr>
      </xdr:nvPicPr>
      <xdr:blipFill>
        <a:blip xmlns:r="http://schemas.openxmlformats.org/officeDocument/2006/relationships" r:embed="rId1"/>
        <a:srcRect l="20409" t="8356" r="19293" b="10925"/>
        <a:stretch>
          <a:fillRect/>
        </a:stretch>
      </xdr:blipFill>
      <xdr:spPr bwMode="auto">
        <a:xfrm>
          <a:off x="409575" y="123825"/>
          <a:ext cx="990600" cy="1171575"/>
        </a:xfrm>
        <a:prstGeom prst="rect">
          <a:avLst/>
        </a:prstGeom>
        <a:noFill/>
        <a:ln w="9525">
          <a:noFill/>
          <a:miter lim="800000"/>
          <a:headEnd/>
          <a:tailEnd/>
        </a:ln>
      </xdr:spPr>
    </xdr:pic>
    <xdr:clientData/>
  </xdr:twoCellAnchor>
  <xdr:twoCellAnchor>
    <xdr:from>
      <xdr:col>8</xdr:col>
      <xdr:colOff>152400</xdr:colOff>
      <xdr:row>1</xdr:row>
      <xdr:rowOff>28575</xdr:rowOff>
    </xdr:from>
    <xdr:to>
      <xdr:col>8</xdr:col>
      <xdr:colOff>1228725</xdr:colOff>
      <xdr:row>4</xdr:row>
      <xdr:rowOff>238125</xdr:rowOff>
    </xdr:to>
    <xdr:pic>
      <xdr:nvPicPr>
        <xdr:cNvPr id="35781110" name="Imagen 2">
          <a:extLst>
            <a:ext uri="{FF2B5EF4-FFF2-40B4-BE49-F238E27FC236}">
              <a16:creationId xmlns:a16="http://schemas.microsoft.com/office/drawing/2014/main" id="{00000000-0008-0000-0100-0000F6F92102}"/>
            </a:ext>
          </a:extLst>
        </xdr:cNvPr>
        <xdr:cNvPicPr>
          <a:picLocks noChangeAspect="1" noChangeArrowheads="1"/>
        </xdr:cNvPicPr>
      </xdr:nvPicPr>
      <xdr:blipFill>
        <a:blip xmlns:r="http://schemas.openxmlformats.org/officeDocument/2006/relationships" r:embed="rId2"/>
        <a:srcRect l="16048" t="5251" r="18559" b="2000"/>
        <a:stretch>
          <a:fillRect/>
        </a:stretch>
      </xdr:blipFill>
      <xdr:spPr bwMode="auto">
        <a:xfrm>
          <a:off x="9829800" y="104775"/>
          <a:ext cx="1076325" cy="1181100"/>
        </a:xfrm>
        <a:prstGeom prst="rect">
          <a:avLst/>
        </a:prstGeom>
        <a:noFill/>
        <a:ln w="9525">
          <a:noFill/>
          <a:miter lim="800000"/>
          <a:headEnd/>
          <a:tailEnd/>
        </a:ln>
      </xdr:spPr>
    </xdr:pic>
    <xdr:clientData/>
  </xdr:twoCellAnchor>
  <xdr:twoCellAnchor>
    <xdr:from>
      <xdr:col>3</xdr:col>
      <xdr:colOff>361950</xdr:colOff>
      <xdr:row>43</xdr:row>
      <xdr:rowOff>95250</xdr:rowOff>
    </xdr:from>
    <xdr:to>
      <xdr:col>6</xdr:col>
      <xdr:colOff>1019175</xdr:colOff>
      <xdr:row>47</xdr:row>
      <xdr:rowOff>333375</xdr:rowOff>
    </xdr:to>
    <xdr:graphicFrame macro="">
      <xdr:nvGraphicFramePr>
        <xdr:cNvPr id="35781111" name="3 Gráfico">
          <a:extLst>
            <a:ext uri="{FF2B5EF4-FFF2-40B4-BE49-F238E27FC236}">
              <a16:creationId xmlns:a16="http://schemas.microsoft.com/office/drawing/2014/main" id="{00000000-0008-0000-0100-0000F7F92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8</xdr:col>
      <xdr:colOff>428625</xdr:colOff>
      <xdr:row>0</xdr:row>
      <xdr:rowOff>19050</xdr:rowOff>
    </xdr:from>
    <xdr:to>
      <xdr:col>9</xdr:col>
      <xdr:colOff>581025</xdr:colOff>
      <xdr:row>3</xdr:row>
      <xdr:rowOff>152400</xdr:rowOff>
    </xdr:to>
    <xdr:pic>
      <xdr:nvPicPr>
        <xdr:cNvPr id="35956896" name="Imagen 2">
          <a:extLst>
            <a:ext uri="{FF2B5EF4-FFF2-40B4-BE49-F238E27FC236}">
              <a16:creationId xmlns:a16="http://schemas.microsoft.com/office/drawing/2014/main" id="{00000000-0008-0000-0200-0000A0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897" name="Imagen 1">
          <a:extLst>
            <a:ext uri="{FF2B5EF4-FFF2-40B4-BE49-F238E27FC236}">
              <a16:creationId xmlns:a16="http://schemas.microsoft.com/office/drawing/2014/main" id="{00000000-0008-0000-0200-0000A1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898" name="Imagen 2">
          <a:extLst>
            <a:ext uri="{FF2B5EF4-FFF2-40B4-BE49-F238E27FC236}">
              <a16:creationId xmlns:a16="http://schemas.microsoft.com/office/drawing/2014/main" id="{00000000-0008-0000-0200-0000A2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899" name="Imagen 1">
          <a:extLst>
            <a:ext uri="{FF2B5EF4-FFF2-40B4-BE49-F238E27FC236}">
              <a16:creationId xmlns:a16="http://schemas.microsoft.com/office/drawing/2014/main" id="{00000000-0008-0000-0200-0000A3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00" name="Imagen 2">
          <a:extLst>
            <a:ext uri="{FF2B5EF4-FFF2-40B4-BE49-F238E27FC236}">
              <a16:creationId xmlns:a16="http://schemas.microsoft.com/office/drawing/2014/main" id="{00000000-0008-0000-0200-0000A4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01" name="Imagen 1">
          <a:extLst>
            <a:ext uri="{FF2B5EF4-FFF2-40B4-BE49-F238E27FC236}">
              <a16:creationId xmlns:a16="http://schemas.microsoft.com/office/drawing/2014/main" id="{00000000-0008-0000-0200-0000A5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02" name="Imagen 2">
          <a:extLst>
            <a:ext uri="{FF2B5EF4-FFF2-40B4-BE49-F238E27FC236}">
              <a16:creationId xmlns:a16="http://schemas.microsoft.com/office/drawing/2014/main" id="{00000000-0008-0000-0200-0000A6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03" name="Imagen 1">
          <a:extLst>
            <a:ext uri="{FF2B5EF4-FFF2-40B4-BE49-F238E27FC236}">
              <a16:creationId xmlns:a16="http://schemas.microsoft.com/office/drawing/2014/main" id="{00000000-0008-0000-0200-0000A7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04" name="Imagen 2">
          <a:extLst>
            <a:ext uri="{FF2B5EF4-FFF2-40B4-BE49-F238E27FC236}">
              <a16:creationId xmlns:a16="http://schemas.microsoft.com/office/drawing/2014/main" id="{00000000-0008-0000-0200-0000A8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05" name="Imagen 1">
          <a:extLst>
            <a:ext uri="{FF2B5EF4-FFF2-40B4-BE49-F238E27FC236}">
              <a16:creationId xmlns:a16="http://schemas.microsoft.com/office/drawing/2014/main" id="{00000000-0008-0000-0200-0000A9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06" name="Imagen 2">
          <a:extLst>
            <a:ext uri="{FF2B5EF4-FFF2-40B4-BE49-F238E27FC236}">
              <a16:creationId xmlns:a16="http://schemas.microsoft.com/office/drawing/2014/main" id="{00000000-0008-0000-0200-0000AA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07" name="Imagen 1">
          <a:extLst>
            <a:ext uri="{FF2B5EF4-FFF2-40B4-BE49-F238E27FC236}">
              <a16:creationId xmlns:a16="http://schemas.microsoft.com/office/drawing/2014/main" id="{00000000-0008-0000-0200-0000AB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08" name="Imagen 2">
          <a:extLst>
            <a:ext uri="{FF2B5EF4-FFF2-40B4-BE49-F238E27FC236}">
              <a16:creationId xmlns:a16="http://schemas.microsoft.com/office/drawing/2014/main" id="{00000000-0008-0000-0200-0000AC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09" name="Imagen 1">
          <a:extLst>
            <a:ext uri="{FF2B5EF4-FFF2-40B4-BE49-F238E27FC236}">
              <a16:creationId xmlns:a16="http://schemas.microsoft.com/office/drawing/2014/main" id="{00000000-0008-0000-0200-0000AD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10" name="Imagen 2">
          <a:extLst>
            <a:ext uri="{FF2B5EF4-FFF2-40B4-BE49-F238E27FC236}">
              <a16:creationId xmlns:a16="http://schemas.microsoft.com/office/drawing/2014/main" id="{00000000-0008-0000-0200-0000AE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11" name="Imagen 1">
          <a:extLst>
            <a:ext uri="{FF2B5EF4-FFF2-40B4-BE49-F238E27FC236}">
              <a16:creationId xmlns:a16="http://schemas.microsoft.com/office/drawing/2014/main" id="{00000000-0008-0000-0200-0000AF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12" name="Imagen 2">
          <a:extLst>
            <a:ext uri="{FF2B5EF4-FFF2-40B4-BE49-F238E27FC236}">
              <a16:creationId xmlns:a16="http://schemas.microsoft.com/office/drawing/2014/main" id="{00000000-0008-0000-0200-0000B0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13" name="Imagen 1">
          <a:extLst>
            <a:ext uri="{FF2B5EF4-FFF2-40B4-BE49-F238E27FC236}">
              <a16:creationId xmlns:a16="http://schemas.microsoft.com/office/drawing/2014/main" id="{00000000-0008-0000-0200-0000B1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14" name="Imagen 2">
          <a:extLst>
            <a:ext uri="{FF2B5EF4-FFF2-40B4-BE49-F238E27FC236}">
              <a16:creationId xmlns:a16="http://schemas.microsoft.com/office/drawing/2014/main" id="{00000000-0008-0000-0200-0000B2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15" name="Imagen 1">
          <a:extLst>
            <a:ext uri="{FF2B5EF4-FFF2-40B4-BE49-F238E27FC236}">
              <a16:creationId xmlns:a16="http://schemas.microsoft.com/office/drawing/2014/main" id="{00000000-0008-0000-0200-0000B3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16" name="Imagen 2">
          <a:extLst>
            <a:ext uri="{FF2B5EF4-FFF2-40B4-BE49-F238E27FC236}">
              <a16:creationId xmlns:a16="http://schemas.microsoft.com/office/drawing/2014/main" id="{00000000-0008-0000-0200-0000B4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17" name="Imagen 1">
          <a:extLst>
            <a:ext uri="{FF2B5EF4-FFF2-40B4-BE49-F238E27FC236}">
              <a16:creationId xmlns:a16="http://schemas.microsoft.com/office/drawing/2014/main" id="{00000000-0008-0000-0200-0000B5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18" name="Imagen 2">
          <a:extLst>
            <a:ext uri="{FF2B5EF4-FFF2-40B4-BE49-F238E27FC236}">
              <a16:creationId xmlns:a16="http://schemas.microsoft.com/office/drawing/2014/main" id="{00000000-0008-0000-0200-0000B6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19" name="Imagen 1">
          <a:extLst>
            <a:ext uri="{FF2B5EF4-FFF2-40B4-BE49-F238E27FC236}">
              <a16:creationId xmlns:a16="http://schemas.microsoft.com/office/drawing/2014/main" id="{00000000-0008-0000-0200-0000B7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20" name="Imagen 2">
          <a:extLst>
            <a:ext uri="{FF2B5EF4-FFF2-40B4-BE49-F238E27FC236}">
              <a16:creationId xmlns:a16="http://schemas.microsoft.com/office/drawing/2014/main" id="{00000000-0008-0000-0200-0000B8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21" name="Imagen 1">
          <a:extLst>
            <a:ext uri="{FF2B5EF4-FFF2-40B4-BE49-F238E27FC236}">
              <a16:creationId xmlns:a16="http://schemas.microsoft.com/office/drawing/2014/main" id="{00000000-0008-0000-0200-0000B9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22" name="Imagen 2">
          <a:extLst>
            <a:ext uri="{FF2B5EF4-FFF2-40B4-BE49-F238E27FC236}">
              <a16:creationId xmlns:a16="http://schemas.microsoft.com/office/drawing/2014/main" id="{00000000-0008-0000-0200-0000BA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23" name="Imagen 1">
          <a:extLst>
            <a:ext uri="{FF2B5EF4-FFF2-40B4-BE49-F238E27FC236}">
              <a16:creationId xmlns:a16="http://schemas.microsoft.com/office/drawing/2014/main" id="{00000000-0008-0000-0200-0000BB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24" name="Imagen 2">
          <a:extLst>
            <a:ext uri="{FF2B5EF4-FFF2-40B4-BE49-F238E27FC236}">
              <a16:creationId xmlns:a16="http://schemas.microsoft.com/office/drawing/2014/main" id="{00000000-0008-0000-0200-0000BC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25" name="Imagen 1">
          <a:extLst>
            <a:ext uri="{FF2B5EF4-FFF2-40B4-BE49-F238E27FC236}">
              <a16:creationId xmlns:a16="http://schemas.microsoft.com/office/drawing/2014/main" id="{00000000-0008-0000-0200-0000BD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26" name="Imagen 2">
          <a:extLst>
            <a:ext uri="{FF2B5EF4-FFF2-40B4-BE49-F238E27FC236}">
              <a16:creationId xmlns:a16="http://schemas.microsoft.com/office/drawing/2014/main" id="{00000000-0008-0000-0200-0000BE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27" name="Imagen 1">
          <a:extLst>
            <a:ext uri="{FF2B5EF4-FFF2-40B4-BE49-F238E27FC236}">
              <a16:creationId xmlns:a16="http://schemas.microsoft.com/office/drawing/2014/main" id="{00000000-0008-0000-0200-0000BF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28" name="Imagen 2">
          <a:extLst>
            <a:ext uri="{FF2B5EF4-FFF2-40B4-BE49-F238E27FC236}">
              <a16:creationId xmlns:a16="http://schemas.microsoft.com/office/drawing/2014/main" id="{00000000-0008-0000-0200-0000C0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29" name="Imagen 1">
          <a:extLst>
            <a:ext uri="{FF2B5EF4-FFF2-40B4-BE49-F238E27FC236}">
              <a16:creationId xmlns:a16="http://schemas.microsoft.com/office/drawing/2014/main" id="{00000000-0008-0000-0200-0000C1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30" name="Imagen 2">
          <a:extLst>
            <a:ext uri="{FF2B5EF4-FFF2-40B4-BE49-F238E27FC236}">
              <a16:creationId xmlns:a16="http://schemas.microsoft.com/office/drawing/2014/main" id="{00000000-0008-0000-0200-0000C2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31" name="Imagen 1">
          <a:extLst>
            <a:ext uri="{FF2B5EF4-FFF2-40B4-BE49-F238E27FC236}">
              <a16:creationId xmlns:a16="http://schemas.microsoft.com/office/drawing/2014/main" id="{00000000-0008-0000-0200-0000C3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32" name="Imagen 2">
          <a:extLst>
            <a:ext uri="{FF2B5EF4-FFF2-40B4-BE49-F238E27FC236}">
              <a16:creationId xmlns:a16="http://schemas.microsoft.com/office/drawing/2014/main" id="{00000000-0008-0000-0200-0000C4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33" name="Imagen 1">
          <a:extLst>
            <a:ext uri="{FF2B5EF4-FFF2-40B4-BE49-F238E27FC236}">
              <a16:creationId xmlns:a16="http://schemas.microsoft.com/office/drawing/2014/main" id="{00000000-0008-0000-0200-0000C5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34" name="Imagen 2">
          <a:extLst>
            <a:ext uri="{FF2B5EF4-FFF2-40B4-BE49-F238E27FC236}">
              <a16:creationId xmlns:a16="http://schemas.microsoft.com/office/drawing/2014/main" id="{00000000-0008-0000-0200-0000C6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35" name="Imagen 1">
          <a:extLst>
            <a:ext uri="{FF2B5EF4-FFF2-40B4-BE49-F238E27FC236}">
              <a16:creationId xmlns:a16="http://schemas.microsoft.com/office/drawing/2014/main" id="{00000000-0008-0000-0200-0000C7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36" name="Imagen 2">
          <a:extLst>
            <a:ext uri="{FF2B5EF4-FFF2-40B4-BE49-F238E27FC236}">
              <a16:creationId xmlns:a16="http://schemas.microsoft.com/office/drawing/2014/main" id="{00000000-0008-0000-0200-0000C8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37" name="Imagen 1">
          <a:extLst>
            <a:ext uri="{FF2B5EF4-FFF2-40B4-BE49-F238E27FC236}">
              <a16:creationId xmlns:a16="http://schemas.microsoft.com/office/drawing/2014/main" id="{00000000-0008-0000-0200-0000C9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38" name="Imagen 2">
          <a:extLst>
            <a:ext uri="{FF2B5EF4-FFF2-40B4-BE49-F238E27FC236}">
              <a16:creationId xmlns:a16="http://schemas.microsoft.com/office/drawing/2014/main" id="{00000000-0008-0000-0200-0000CA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39" name="Imagen 1">
          <a:extLst>
            <a:ext uri="{FF2B5EF4-FFF2-40B4-BE49-F238E27FC236}">
              <a16:creationId xmlns:a16="http://schemas.microsoft.com/office/drawing/2014/main" id="{00000000-0008-0000-0200-0000CB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40" name="Imagen 2">
          <a:extLst>
            <a:ext uri="{FF2B5EF4-FFF2-40B4-BE49-F238E27FC236}">
              <a16:creationId xmlns:a16="http://schemas.microsoft.com/office/drawing/2014/main" id="{00000000-0008-0000-0200-0000CC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41" name="Imagen 1">
          <a:extLst>
            <a:ext uri="{FF2B5EF4-FFF2-40B4-BE49-F238E27FC236}">
              <a16:creationId xmlns:a16="http://schemas.microsoft.com/office/drawing/2014/main" id="{00000000-0008-0000-0200-0000CD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42" name="Imagen 2">
          <a:extLst>
            <a:ext uri="{FF2B5EF4-FFF2-40B4-BE49-F238E27FC236}">
              <a16:creationId xmlns:a16="http://schemas.microsoft.com/office/drawing/2014/main" id="{00000000-0008-0000-0200-0000CE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43" name="Imagen 1">
          <a:extLst>
            <a:ext uri="{FF2B5EF4-FFF2-40B4-BE49-F238E27FC236}">
              <a16:creationId xmlns:a16="http://schemas.microsoft.com/office/drawing/2014/main" id="{00000000-0008-0000-0200-0000CF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44" name="Imagen 2">
          <a:extLst>
            <a:ext uri="{FF2B5EF4-FFF2-40B4-BE49-F238E27FC236}">
              <a16:creationId xmlns:a16="http://schemas.microsoft.com/office/drawing/2014/main" id="{00000000-0008-0000-0200-0000D0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45" name="Imagen 1">
          <a:extLst>
            <a:ext uri="{FF2B5EF4-FFF2-40B4-BE49-F238E27FC236}">
              <a16:creationId xmlns:a16="http://schemas.microsoft.com/office/drawing/2014/main" id="{00000000-0008-0000-0200-0000D1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46" name="Imagen 2">
          <a:extLst>
            <a:ext uri="{FF2B5EF4-FFF2-40B4-BE49-F238E27FC236}">
              <a16:creationId xmlns:a16="http://schemas.microsoft.com/office/drawing/2014/main" id="{00000000-0008-0000-0200-0000D2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47" name="Imagen 1">
          <a:extLst>
            <a:ext uri="{FF2B5EF4-FFF2-40B4-BE49-F238E27FC236}">
              <a16:creationId xmlns:a16="http://schemas.microsoft.com/office/drawing/2014/main" id="{00000000-0008-0000-0200-0000D3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48" name="Imagen 2">
          <a:extLst>
            <a:ext uri="{FF2B5EF4-FFF2-40B4-BE49-F238E27FC236}">
              <a16:creationId xmlns:a16="http://schemas.microsoft.com/office/drawing/2014/main" id="{00000000-0008-0000-0200-0000D4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49" name="Imagen 1">
          <a:extLst>
            <a:ext uri="{FF2B5EF4-FFF2-40B4-BE49-F238E27FC236}">
              <a16:creationId xmlns:a16="http://schemas.microsoft.com/office/drawing/2014/main" id="{00000000-0008-0000-0200-0000D5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50" name="Imagen 2">
          <a:extLst>
            <a:ext uri="{FF2B5EF4-FFF2-40B4-BE49-F238E27FC236}">
              <a16:creationId xmlns:a16="http://schemas.microsoft.com/office/drawing/2014/main" id="{00000000-0008-0000-0200-0000D6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51" name="Imagen 1">
          <a:extLst>
            <a:ext uri="{FF2B5EF4-FFF2-40B4-BE49-F238E27FC236}">
              <a16:creationId xmlns:a16="http://schemas.microsoft.com/office/drawing/2014/main" id="{00000000-0008-0000-0200-0000D7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52" name="Imagen 2">
          <a:extLst>
            <a:ext uri="{FF2B5EF4-FFF2-40B4-BE49-F238E27FC236}">
              <a16:creationId xmlns:a16="http://schemas.microsoft.com/office/drawing/2014/main" id="{00000000-0008-0000-0200-0000D8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53" name="Imagen 1">
          <a:extLst>
            <a:ext uri="{FF2B5EF4-FFF2-40B4-BE49-F238E27FC236}">
              <a16:creationId xmlns:a16="http://schemas.microsoft.com/office/drawing/2014/main" id="{00000000-0008-0000-0200-0000D9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54" name="Imagen 2">
          <a:extLst>
            <a:ext uri="{FF2B5EF4-FFF2-40B4-BE49-F238E27FC236}">
              <a16:creationId xmlns:a16="http://schemas.microsoft.com/office/drawing/2014/main" id="{00000000-0008-0000-0200-0000DA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55" name="Imagen 1">
          <a:extLst>
            <a:ext uri="{FF2B5EF4-FFF2-40B4-BE49-F238E27FC236}">
              <a16:creationId xmlns:a16="http://schemas.microsoft.com/office/drawing/2014/main" id="{00000000-0008-0000-0200-0000DB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56" name="Imagen 2">
          <a:extLst>
            <a:ext uri="{FF2B5EF4-FFF2-40B4-BE49-F238E27FC236}">
              <a16:creationId xmlns:a16="http://schemas.microsoft.com/office/drawing/2014/main" id="{00000000-0008-0000-0200-0000DC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57" name="Imagen 1">
          <a:extLst>
            <a:ext uri="{FF2B5EF4-FFF2-40B4-BE49-F238E27FC236}">
              <a16:creationId xmlns:a16="http://schemas.microsoft.com/office/drawing/2014/main" id="{00000000-0008-0000-0200-0000DD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58" name="Imagen 2">
          <a:extLst>
            <a:ext uri="{FF2B5EF4-FFF2-40B4-BE49-F238E27FC236}">
              <a16:creationId xmlns:a16="http://schemas.microsoft.com/office/drawing/2014/main" id="{00000000-0008-0000-0200-0000DE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59" name="Imagen 1">
          <a:extLst>
            <a:ext uri="{FF2B5EF4-FFF2-40B4-BE49-F238E27FC236}">
              <a16:creationId xmlns:a16="http://schemas.microsoft.com/office/drawing/2014/main" id="{00000000-0008-0000-0200-0000DF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60" name="Imagen 2">
          <a:extLst>
            <a:ext uri="{FF2B5EF4-FFF2-40B4-BE49-F238E27FC236}">
              <a16:creationId xmlns:a16="http://schemas.microsoft.com/office/drawing/2014/main" id="{00000000-0008-0000-0200-0000E0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61" name="Imagen 1">
          <a:extLst>
            <a:ext uri="{FF2B5EF4-FFF2-40B4-BE49-F238E27FC236}">
              <a16:creationId xmlns:a16="http://schemas.microsoft.com/office/drawing/2014/main" id="{00000000-0008-0000-0200-0000E1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62" name="Imagen 2">
          <a:extLst>
            <a:ext uri="{FF2B5EF4-FFF2-40B4-BE49-F238E27FC236}">
              <a16:creationId xmlns:a16="http://schemas.microsoft.com/office/drawing/2014/main" id="{00000000-0008-0000-0200-0000E2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63" name="Imagen 1">
          <a:extLst>
            <a:ext uri="{FF2B5EF4-FFF2-40B4-BE49-F238E27FC236}">
              <a16:creationId xmlns:a16="http://schemas.microsoft.com/office/drawing/2014/main" id="{00000000-0008-0000-0200-0000E3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64" name="Imagen 2">
          <a:extLst>
            <a:ext uri="{FF2B5EF4-FFF2-40B4-BE49-F238E27FC236}">
              <a16:creationId xmlns:a16="http://schemas.microsoft.com/office/drawing/2014/main" id="{00000000-0008-0000-0200-0000E4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65" name="Imagen 1">
          <a:extLst>
            <a:ext uri="{FF2B5EF4-FFF2-40B4-BE49-F238E27FC236}">
              <a16:creationId xmlns:a16="http://schemas.microsoft.com/office/drawing/2014/main" id="{00000000-0008-0000-0200-0000E5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66" name="Imagen 2">
          <a:extLst>
            <a:ext uri="{FF2B5EF4-FFF2-40B4-BE49-F238E27FC236}">
              <a16:creationId xmlns:a16="http://schemas.microsoft.com/office/drawing/2014/main" id="{00000000-0008-0000-0200-0000E6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67" name="Imagen 1">
          <a:extLst>
            <a:ext uri="{FF2B5EF4-FFF2-40B4-BE49-F238E27FC236}">
              <a16:creationId xmlns:a16="http://schemas.microsoft.com/office/drawing/2014/main" id="{00000000-0008-0000-0200-0000E7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68" name="Imagen 2">
          <a:extLst>
            <a:ext uri="{FF2B5EF4-FFF2-40B4-BE49-F238E27FC236}">
              <a16:creationId xmlns:a16="http://schemas.microsoft.com/office/drawing/2014/main" id="{00000000-0008-0000-0200-0000E8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69" name="Imagen 1">
          <a:extLst>
            <a:ext uri="{FF2B5EF4-FFF2-40B4-BE49-F238E27FC236}">
              <a16:creationId xmlns:a16="http://schemas.microsoft.com/office/drawing/2014/main" id="{00000000-0008-0000-0200-0000E9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70" name="Imagen 2">
          <a:extLst>
            <a:ext uri="{FF2B5EF4-FFF2-40B4-BE49-F238E27FC236}">
              <a16:creationId xmlns:a16="http://schemas.microsoft.com/office/drawing/2014/main" id="{00000000-0008-0000-0200-0000EA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71" name="Imagen 1">
          <a:extLst>
            <a:ext uri="{FF2B5EF4-FFF2-40B4-BE49-F238E27FC236}">
              <a16:creationId xmlns:a16="http://schemas.microsoft.com/office/drawing/2014/main" id="{00000000-0008-0000-0200-0000EB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72" name="Imagen 2">
          <a:extLst>
            <a:ext uri="{FF2B5EF4-FFF2-40B4-BE49-F238E27FC236}">
              <a16:creationId xmlns:a16="http://schemas.microsoft.com/office/drawing/2014/main" id="{00000000-0008-0000-0200-0000EC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73" name="Imagen 1">
          <a:extLst>
            <a:ext uri="{FF2B5EF4-FFF2-40B4-BE49-F238E27FC236}">
              <a16:creationId xmlns:a16="http://schemas.microsoft.com/office/drawing/2014/main" id="{00000000-0008-0000-0200-0000ED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74" name="Imagen 2">
          <a:extLst>
            <a:ext uri="{FF2B5EF4-FFF2-40B4-BE49-F238E27FC236}">
              <a16:creationId xmlns:a16="http://schemas.microsoft.com/office/drawing/2014/main" id="{00000000-0008-0000-0200-0000EE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75" name="Imagen 1">
          <a:extLst>
            <a:ext uri="{FF2B5EF4-FFF2-40B4-BE49-F238E27FC236}">
              <a16:creationId xmlns:a16="http://schemas.microsoft.com/office/drawing/2014/main" id="{00000000-0008-0000-0200-0000EF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76" name="Imagen 2">
          <a:extLst>
            <a:ext uri="{FF2B5EF4-FFF2-40B4-BE49-F238E27FC236}">
              <a16:creationId xmlns:a16="http://schemas.microsoft.com/office/drawing/2014/main" id="{00000000-0008-0000-0200-0000F0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77" name="Imagen 1">
          <a:extLst>
            <a:ext uri="{FF2B5EF4-FFF2-40B4-BE49-F238E27FC236}">
              <a16:creationId xmlns:a16="http://schemas.microsoft.com/office/drawing/2014/main" id="{00000000-0008-0000-0200-0000F1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78" name="Imagen 2">
          <a:extLst>
            <a:ext uri="{FF2B5EF4-FFF2-40B4-BE49-F238E27FC236}">
              <a16:creationId xmlns:a16="http://schemas.microsoft.com/office/drawing/2014/main" id="{00000000-0008-0000-0200-0000F2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79" name="Imagen 1">
          <a:extLst>
            <a:ext uri="{FF2B5EF4-FFF2-40B4-BE49-F238E27FC236}">
              <a16:creationId xmlns:a16="http://schemas.microsoft.com/office/drawing/2014/main" id="{00000000-0008-0000-0200-0000F3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80" name="Imagen 2">
          <a:extLst>
            <a:ext uri="{FF2B5EF4-FFF2-40B4-BE49-F238E27FC236}">
              <a16:creationId xmlns:a16="http://schemas.microsoft.com/office/drawing/2014/main" id="{00000000-0008-0000-0200-0000F4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81" name="Imagen 1">
          <a:extLst>
            <a:ext uri="{FF2B5EF4-FFF2-40B4-BE49-F238E27FC236}">
              <a16:creationId xmlns:a16="http://schemas.microsoft.com/office/drawing/2014/main" id="{00000000-0008-0000-0200-0000F5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82" name="Imagen 2">
          <a:extLst>
            <a:ext uri="{FF2B5EF4-FFF2-40B4-BE49-F238E27FC236}">
              <a16:creationId xmlns:a16="http://schemas.microsoft.com/office/drawing/2014/main" id="{00000000-0008-0000-0200-0000F6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83" name="Imagen 1">
          <a:extLst>
            <a:ext uri="{FF2B5EF4-FFF2-40B4-BE49-F238E27FC236}">
              <a16:creationId xmlns:a16="http://schemas.microsoft.com/office/drawing/2014/main" id="{00000000-0008-0000-0200-0000F7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84" name="Imagen 2">
          <a:extLst>
            <a:ext uri="{FF2B5EF4-FFF2-40B4-BE49-F238E27FC236}">
              <a16:creationId xmlns:a16="http://schemas.microsoft.com/office/drawing/2014/main" id="{00000000-0008-0000-0200-0000F8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85" name="Imagen 1">
          <a:extLst>
            <a:ext uri="{FF2B5EF4-FFF2-40B4-BE49-F238E27FC236}">
              <a16:creationId xmlns:a16="http://schemas.microsoft.com/office/drawing/2014/main" id="{00000000-0008-0000-0200-0000F9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86" name="Imagen 2">
          <a:extLst>
            <a:ext uri="{FF2B5EF4-FFF2-40B4-BE49-F238E27FC236}">
              <a16:creationId xmlns:a16="http://schemas.microsoft.com/office/drawing/2014/main" id="{00000000-0008-0000-0200-0000FA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87" name="Imagen 1">
          <a:extLst>
            <a:ext uri="{FF2B5EF4-FFF2-40B4-BE49-F238E27FC236}">
              <a16:creationId xmlns:a16="http://schemas.microsoft.com/office/drawing/2014/main" id="{00000000-0008-0000-0200-0000FB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88" name="Imagen 2">
          <a:extLst>
            <a:ext uri="{FF2B5EF4-FFF2-40B4-BE49-F238E27FC236}">
              <a16:creationId xmlns:a16="http://schemas.microsoft.com/office/drawing/2014/main" id="{00000000-0008-0000-0200-0000FC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89" name="Imagen 1">
          <a:extLst>
            <a:ext uri="{FF2B5EF4-FFF2-40B4-BE49-F238E27FC236}">
              <a16:creationId xmlns:a16="http://schemas.microsoft.com/office/drawing/2014/main" id="{00000000-0008-0000-0200-0000FD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90" name="Imagen 2">
          <a:extLst>
            <a:ext uri="{FF2B5EF4-FFF2-40B4-BE49-F238E27FC236}">
              <a16:creationId xmlns:a16="http://schemas.microsoft.com/office/drawing/2014/main" id="{00000000-0008-0000-0200-0000FE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91" name="Imagen 1">
          <a:extLst>
            <a:ext uri="{FF2B5EF4-FFF2-40B4-BE49-F238E27FC236}">
              <a16:creationId xmlns:a16="http://schemas.microsoft.com/office/drawing/2014/main" id="{00000000-0008-0000-0200-0000FF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314325</xdr:colOff>
      <xdr:row>0</xdr:row>
      <xdr:rowOff>123825</xdr:rowOff>
    </xdr:from>
    <xdr:to>
      <xdr:col>1</xdr:col>
      <xdr:colOff>1323975</xdr:colOff>
      <xdr:row>2</xdr:row>
      <xdr:rowOff>438150</xdr:rowOff>
    </xdr:to>
    <xdr:pic>
      <xdr:nvPicPr>
        <xdr:cNvPr id="2" name="Imagen 4" descr="escudo_negro">
          <a:extLst>
            <a:ext uri="{FF2B5EF4-FFF2-40B4-BE49-F238E27FC236}">
              <a16:creationId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81000" y="123825"/>
          <a:ext cx="1009650" cy="1266825"/>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xdr:from>
          <xdr:col>8</xdr:col>
          <xdr:colOff>47625</xdr:colOff>
          <xdr:row>1</xdr:row>
          <xdr:rowOff>28575</xdr:rowOff>
        </xdr:from>
        <xdr:to>
          <xdr:col>8</xdr:col>
          <xdr:colOff>1447800</xdr:colOff>
          <xdr:row>1</xdr:row>
          <xdr:rowOff>447675</xdr:rowOff>
        </xdr:to>
        <xdr:sp macro="" textlink="">
          <xdr:nvSpPr>
            <xdr:cNvPr id="35828737" name="Object 1" hidden="1">
              <a:extLst>
                <a:ext uri="{63B3BB69-23CF-44E3-9099-C40C66FF867C}">
                  <a14:compatExt spid="_x0000_s35828737"/>
                </a:ext>
                <a:ext uri="{FF2B5EF4-FFF2-40B4-BE49-F238E27FC236}">
                  <a16:creationId xmlns:a16="http://schemas.microsoft.com/office/drawing/2014/main" id="{00000000-0008-0000-0300-000001B4220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1</xdr:col>
      <xdr:colOff>40343</xdr:colOff>
      <xdr:row>39</xdr:row>
      <xdr:rowOff>6722</xdr:rowOff>
    </xdr:from>
    <xdr:to>
      <xdr:col>8</xdr:col>
      <xdr:colOff>1030942</xdr:colOff>
      <xdr:row>43</xdr:row>
      <xdr:rowOff>434789</xdr:rowOff>
    </xdr:to>
    <xdr:graphicFrame macro="">
      <xdr:nvGraphicFramePr>
        <xdr:cNvPr id="8" name="3 Gráfico">
          <a:extLst>
            <a:ext uri="{FF2B5EF4-FFF2-40B4-BE49-F238E27FC236}">
              <a16:creationId xmlns:a16="http://schemas.microsoft.com/office/drawing/2014/main" id="{00000000-0008-0000-03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xdr:col>
      <xdr:colOff>314325</xdr:colOff>
      <xdr:row>0</xdr:row>
      <xdr:rowOff>123825</xdr:rowOff>
    </xdr:from>
    <xdr:to>
      <xdr:col>1</xdr:col>
      <xdr:colOff>1246094</xdr:colOff>
      <xdr:row>2</xdr:row>
      <xdr:rowOff>340604</xdr:rowOff>
    </xdr:to>
    <xdr:pic>
      <xdr:nvPicPr>
        <xdr:cNvPr id="2" name="Imagen 4" descr="escudo_negro">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86043" y="123825"/>
          <a:ext cx="931769" cy="1167038"/>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xdr:from>
          <xdr:col>8</xdr:col>
          <xdr:colOff>19050</xdr:colOff>
          <xdr:row>1</xdr:row>
          <xdr:rowOff>28575</xdr:rowOff>
        </xdr:from>
        <xdr:to>
          <xdr:col>8</xdr:col>
          <xdr:colOff>1714500</xdr:colOff>
          <xdr:row>2</xdr:row>
          <xdr:rowOff>57150</xdr:rowOff>
        </xdr:to>
        <xdr:sp macro="" textlink="">
          <xdr:nvSpPr>
            <xdr:cNvPr id="35854337" name="Object 1" hidden="1">
              <a:extLst>
                <a:ext uri="{63B3BB69-23CF-44E3-9099-C40C66FF867C}">
                  <a14:compatExt spid="_x0000_s35854337"/>
                </a:ext>
                <a:ext uri="{FF2B5EF4-FFF2-40B4-BE49-F238E27FC236}">
                  <a16:creationId xmlns:a16="http://schemas.microsoft.com/office/drawing/2014/main" id="{00000000-0008-0000-0400-00000118230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1</xdr:col>
      <xdr:colOff>0</xdr:colOff>
      <xdr:row>38</xdr:row>
      <xdr:rowOff>642258</xdr:rowOff>
    </xdr:from>
    <xdr:to>
      <xdr:col>8</xdr:col>
      <xdr:colOff>1709057</xdr:colOff>
      <xdr:row>43</xdr:row>
      <xdr:rowOff>391887</xdr:rowOff>
    </xdr:to>
    <xdr:graphicFrame macro="">
      <xdr:nvGraphicFramePr>
        <xdr:cNvPr id="5" name="3 Gráfico">
          <a:extLst>
            <a:ext uri="{FF2B5EF4-FFF2-40B4-BE49-F238E27FC236}">
              <a16:creationId xmlns:a16="http://schemas.microsoft.com/office/drawing/2014/main" id="{00000000-0008-0000-04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1</xdr:col>
      <xdr:colOff>314325</xdr:colOff>
      <xdr:row>0</xdr:row>
      <xdr:rowOff>123825</xdr:rowOff>
    </xdr:from>
    <xdr:to>
      <xdr:col>1</xdr:col>
      <xdr:colOff>1323975</xdr:colOff>
      <xdr:row>2</xdr:row>
      <xdr:rowOff>438150</xdr:rowOff>
    </xdr:to>
    <xdr:pic>
      <xdr:nvPicPr>
        <xdr:cNvPr id="2" name="Imagen 4" descr="escudo_negro">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82905" y="123825"/>
          <a:ext cx="1009650" cy="1259205"/>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xdr:from>
          <xdr:col>8</xdr:col>
          <xdr:colOff>47625</xdr:colOff>
          <xdr:row>1</xdr:row>
          <xdr:rowOff>19050</xdr:rowOff>
        </xdr:from>
        <xdr:to>
          <xdr:col>8</xdr:col>
          <xdr:colOff>1447800</xdr:colOff>
          <xdr:row>1</xdr:row>
          <xdr:rowOff>447675</xdr:rowOff>
        </xdr:to>
        <xdr:sp macro="" textlink="">
          <xdr:nvSpPr>
            <xdr:cNvPr id="35864577" name="Object 1" hidden="1">
              <a:extLst>
                <a:ext uri="{63B3BB69-23CF-44E3-9099-C40C66FF867C}">
                  <a14:compatExt spid="_x0000_s35864577"/>
                </a:ext>
                <a:ext uri="{FF2B5EF4-FFF2-40B4-BE49-F238E27FC236}">
                  <a16:creationId xmlns:a16="http://schemas.microsoft.com/office/drawing/2014/main" id="{00000000-0008-0000-0500-00000140230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1</xdr:col>
      <xdr:colOff>44825</xdr:colOff>
      <xdr:row>39</xdr:row>
      <xdr:rowOff>42039</xdr:rowOff>
    </xdr:from>
    <xdr:to>
      <xdr:col>8</xdr:col>
      <xdr:colOff>1445560</xdr:colOff>
      <xdr:row>44</xdr:row>
      <xdr:rowOff>17387</xdr:rowOff>
    </xdr:to>
    <xdr:graphicFrame macro="">
      <xdr:nvGraphicFramePr>
        <xdr:cNvPr id="4" name="3 Gráfico">
          <a:extLst>
            <a:ext uri="{FF2B5EF4-FFF2-40B4-BE49-F238E27FC236}">
              <a16:creationId xmlns:a16="http://schemas.microsoft.com/office/drawing/2014/main" id="{00000000-0008-0000-05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1</xdr:col>
      <xdr:colOff>314325</xdr:colOff>
      <xdr:row>0</xdr:row>
      <xdr:rowOff>123825</xdr:rowOff>
    </xdr:from>
    <xdr:to>
      <xdr:col>1</xdr:col>
      <xdr:colOff>1323975</xdr:colOff>
      <xdr:row>2</xdr:row>
      <xdr:rowOff>438150</xdr:rowOff>
    </xdr:to>
    <xdr:pic>
      <xdr:nvPicPr>
        <xdr:cNvPr id="2" name="Imagen 4" descr="escudo_negro">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81000" y="123825"/>
          <a:ext cx="1009650" cy="1266825"/>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xdr:from>
          <xdr:col>8</xdr:col>
          <xdr:colOff>47625</xdr:colOff>
          <xdr:row>1</xdr:row>
          <xdr:rowOff>19050</xdr:rowOff>
        </xdr:from>
        <xdr:to>
          <xdr:col>8</xdr:col>
          <xdr:colOff>1447800</xdr:colOff>
          <xdr:row>1</xdr:row>
          <xdr:rowOff>447675</xdr:rowOff>
        </xdr:to>
        <xdr:sp macro="" textlink="">
          <xdr:nvSpPr>
            <xdr:cNvPr id="35871745" name="Object 1" hidden="1">
              <a:extLst>
                <a:ext uri="{63B3BB69-23CF-44E3-9099-C40C66FF867C}">
                  <a14:compatExt spid="_x0000_s35871745"/>
                </a:ext>
                <a:ext uri="{FF2B5EF4-FFF2-40B4-BE49-F238E27FC236}">
                  <a16:creationId xmlns:a16="http://schemas.microsoft.com/office/drawing/2014/main" id="{00000000-0008-0000-0600-0000015C230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2</xdr:col>
      <xdr:colOff>380999</xdr:colOff>
      <xdr:row>39</xdr:row>
      <xdr:rowOff>11906</xdr:rowOff>
    </xdr:from>
    <xdr:to>
      <xdr:col>7</xdr:col>
      <xdr:colOff>761999</xdr:colOff>
      <xdr:row>43</xdr:row>
      <xdr:rowOff>413656</xdr:rowOff>
    </xdr:to>
    <xdr:graphicFrame macro="">
      <xdr:nvGraphicFramePr>
        <xdr:cNvPr id="4" name="3 Gráfico">
          <a:extLst>
            <a:ext uri="{FF2B5EF4-FFF2-40B4-BE49-F238E27FC236}">
              <a16:creationId xmlns:a16="http://schemas.microsoft.com/office/drawing/2014/main" id="{00000000-0008-0000-06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1</xdr:col>
      <xdr:colOff>314325</xdr:colOff>
      <xdr:row>0</xdr:row>
      <xdr:rowOff>123825</xdr:rowOff>
    </xdr:from>
    <xdr:to>
      <xdr:col>1</xdr:col>
      <xdr:colOff>1323975</xdr:colOff>
      <xdr:row>2</xdr:row>
      <xdr:rowOff>438150</xdr:rowOff>
    </xdr:to>
    <xdr:pic>
      <xdr:nvPicPr>
        <xdr:cNvPr id="2" name="Imagen 4" descr="escudo_negro">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82905" y="123825"/>
          <a:ext cx="1009650" cy="1259205"/>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xdr:from>
          <xdr:col>8</xdr:col>
          <xdr:colOff>47625</xdr:colOff>
          <xdr:row>1</xdr:row>
          <xdr:rowOff>28575</xdr:rowOff>
        </xdr:from>
        <xdr:to>
          <xdr:col>8</xdr:col>
          <xdr:colOff>1447800</xdr:colOff>
          <xdr:row>1</xdr:row>
          <xdr:rowOff>447675</xdr:rowOff>
        </xdr:to>
        <xdr:sp macro="" textlink="">
          <xdr:nvSpPr>
            <xdr:cNvPr id="35857409" name="Object 1" hidden="1">
              <a:extLst>
                <a:ext uri="{63B3BB69-23CF-44E3-9099-C40C66FF867C}">
                  <a14:compatExt spid="_x0000_s35857409"/>
                </a:ext>
                <a:ext uri="{FF2B5EF4-FFF2-40B4-BE49-F238E27FC236}">
                  <a16:creationId xmlns:a16="http://schemas.microsoft.com/office/drawing/2014/main" id="{00000000-0008-0000-0700-00000124230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0</xdr:col>
      <xdr:colOff>53787</xdr:colOff>
      <xdr:row>39</xdr:row>
      <xdr:rowOff>0</xdr:rowOff>
    </xdr:from>
    <xdr:to>
      <xdr:col>9</xdr:col>
      <xdr:colOff>8963</xdr:colOff>
      <xdr:row>44</xdr:row>
      <xdr:rowOff>10885</xdr:rowOff>
    </xdr:to>
    <xdr:graphicFrame macro="">
      <xdr:nvGraphicFramePr>
        <xdr:cNvPr id="5" name="3 Gráfico">
          <a:extLst>
            <a:ext uri="{FF2B5EF4-FFF2-40B4-BE49-F238E27FC236}">
              <a16:creationId xmlns:a16="http://schemas.microsoft.com/office/drawing/2014/main" id="{00000000-0008-0000-07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xdr:col>
      <xdr:colOff>314325</xdr:colOff>
      <xdr:row>0</xdr:row>
      <xdr:rowOff>123825</xdr:rowOff>
    </xdr:from>
    <xdr:to>
      <xdr:col>1</xdr:col>
      <xdr:colOff>1323975</xdr:colOff>
      <xdr:row>2</xdr:row>
      <xdr:rowOff>438150</xdr:rowOff>
    </xdr:to>
    <xdr:pic>
      <xdr:nvPicPr>
        <xdr:cNvPr id="2" name="Imagen 4" descr="escudo_negro">
          <a:extLst>
            <a:ext uri="{FF2B5EF4-FFF2-40B4-BE49-F238E27FC236}">
              <a16:creationId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82905" y="123825"/>
          <a:ext cx="1009650" cy="1259205"/>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xdr:from>
          <xdr:col>8</xdr:col>
          <xdr:colOff>47625</xdr:colOff>
          <xdr:row>1</xdr:row>
          <xdr:rowOff>28575</xdr:rowOff>
        </xdr:from>
        <xdr:to>
          <xdr:col>8</xdr:col>
          <xdr:colOff>1447800</xdr:colOff>
          <xdr:row>1</xdr:row>
          <xdr:rowOff>447675</xdr:rowOff>
        </xdr:to>
        <xdr:sp macro="" textlink="">
          <xdr:nvSpPr>
            <xdr:cNvPr id="35858433" name="Object 1" hidden="1">
              <a:extLst>
                <a:ext uri="{63B3BB69-23CF-44E3-9099-C40C66FF867C}">
                  <a14:compatExt spid="_x0000_s35858433"/>
                </a:ext>
                <a:ext uri="{FF2B5EF4-FFF2-40B4-BE49-F238E27FC236}">
                  <a16:creationId xmlns:a16="http://schemas.microsoft.com/office/drawing/2014/main" id="{00000000-0008-0000-0800-00000128230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1</xdr:col>
      <xdr:colOff>0</xdr:colOff>
      <xdr:row>39</xdr:row>
      <xdr:rowOff>-1</xdr:rowOff>
    </xdr:from>
    <xdr:to>
      <xdr:col>9</xdr:col>
      <xdr:colOff>0</xdr:colOff>
      <xdr:row>43</xdr:row>
      <xdr:rowOff>414617</xdr:rowOff>
    </xdr:to>
    <xdr:graphicFrame macro="">
      <xdr:nvGraphicFramePr>
        <xdr:cNvPr id="5" name="3 Gráfico">
          <a:extLst>
            <a:ext uri="{FF2B5EF4-FFF2-40B4-BE49-F238E27FC236}">
              <a16:creationId xmlns:a16="http://schemas.microsoft.com/office/drawing/2014/main" id="{00000000-0008-0000-08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0.xml"/><Relationship Id="rId1" Type="http://schemas.openxmlformats.org/officeDocument/2006/relationships/printerSettings" Target="../printerSettings/printerSettings9.bin"/><Relationship Id="rId5" Type="http://schemas.openxmlformats.org/officeDocument/2006/relationships/image" Target="../media/image3.emf"/><Relationship Id="rId4" Type="http://schemas.openxmlformats.org/officeDocument/2006/relationships/oleObject" Target="../embeddings/oleObject7.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printerSettings" Target="../printerSettings/printerSettings3.bin"/><Relationship Id="rId5" Type="http://schemas.openxmlformats.org/officeDocument/2006/relationships/image" Target="../media/image3.emf"/><Relationship Id="rId4" Type="http://schemas.openxmlformats.org/officeDocument/2006/relationships/oleObject" Target="../embeddings/oleObject1.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5.xml"/><Relationship Id="rId1" Type="http://schemas.openxmlformats.org/officeDocument/2006/relationships/printerSettings" Target="../printerSettings/printerSettings4.bin"/><Relationship Id="rId5" Type="http://schemas.openxmlformats.org/officeDocument/2006/relationships/image" Target="../media/image3.emf"/><Relationship Id="rId4" Type="http://schemas.openxmlformats.org/officeDocument/2006/relationships/oleObject" Target="../embeddings/oleObject2.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5.bin"/><Relationship Id="rId6" Type="http://schemas.openxmlformats.org/officeDocument/2006/relationships/comments" Target="../comments1.xml"/><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7.xml"/><Relationship Id="rId1" Type="http://schemas.openxmlformats.org/officeDocument/2006/relationships/printerSettings" Target="../printerSettings/printerSettings6.bin"/><Relationship Id="rId6" Type="http://schemas.openxmlformats.org/officeDocument/2006/relationships/comments" Target="../comments2.xml"/><Relationship Id="rId5" Type="http://schemas.openxmlformats.org/officeDocument/2006/relationships/image" Target="../media/image3.emf"/><Relationship Id="rId4" Type="http://schemas.openxmlformats.org/officeDocument/2006/relationships/oleObject" Target="../embeddings/oleObject4.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8.xml"/><Relationship Id="rId1" Type="http://schemas.openxmlformats.org/officeDocument/2006/relationships/printerSettings" Target="../printerSettings/printerSettings7.bin"/><Relationship Id="rId5" Type="http://schemas.openxmlformats.org/officeDocument/2006/relationships/image" Target="../media/image3.emf"/><Relationship Id="rId4" Type="http://schemas.openxmlformats.org/officeDocument/2006/relationships/oleObject" Target="../embeddings/oleObject5.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9.xml"/><Relationship Id="rId1" Type="http://schemas.openxmlformats.org/officeDocument/2006/relationships/printerSettings" Target="../printerSettings/printerSettings8.bin"/><Relationship Id="rId5" Type="http://schemas.openxmlformats.org/officeDocument/2006/relationships/image" Target="../media/image3.emf"/><Relationship Id="rId4" Type="http://schemas.openxmlformats.org/officeDocument/2006/relationships/oleObject" Target="../embeddings/oleObject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2:BO22"/>
  <sheetViews>
    <sheetView showGridLines="0" topLeftCell="A11" zoomScale="70" zoomScaleNormal="70" zoomScaleSheetLayoutView="80" zoomScalePageLayoutView="70" workbookViewId="0">
      <selection activeCell="AE13" sqref="AE13:AE14"/>
    </sheetView>
  </sheetViews>
  <sheetFormatPr baseColWidth="10" defaultColWidth="10.85546875" defaultRowHeight="15" x14ac:dyDescent="0.25"/>
  <cols>
    <col min="1" max="1" width="15.85546875" style="74" customWidth="1"/>
    <col min="2" max="2" width="23.140625" style="74" customWidth="1"/>
    <col min="3" max="3" width="16.140625" style="74" customWidth="1"/>
    <col min="4" max="4" width="16.42578125" style="82" customWidth="1"/>
    <col min="5" max="5" width="17.42578125" style="74" customWidth="1"/>
    <col min="6" max="6" width="23.42578125" style="74" customWidth="1"/>
    <col min="7" max="7" width="17.140625" style="74" customWidth="1"/>
    <col min="8" max="8" width="16.42578125" style="74" customWidth="1"/>
    <col min="9" max="9" width="18.140625" style="74" customWidth="1"/>
    <col min="10" max="10" width="13.85546875" style="74" customWidth="1"/>
    <col min="11" max="11" width="13.85546875" style="94" customWidth="1"/>
    <col min="12" max="14" width="13.85546875" style="74" customWidth="1"/>
    <col min="15" max="17" width="13.7109375" style="74" customWidth="1"/>
    <col min="18" max="18" width="11.7109375" style="74" customWidth="1"/>
    <col min="19" max="19" width="9.85546875" style="74" customWidth="1"/>
    <col min="20" max="20" width="10.28515625" style="74" customWidth="1"/>
    <col min="21" max="21" width="14.140625" style="74" customWidth="1"/>
    <col min="22" max="22" width="11.7109375" style="74" customWidth="1"/>
    <col min="23" max="23" width="12.42578125" style="74" customWidth="1"/>
    <col min="24" max="26" width="14.7109375" style="74" customWidth="1"/>
    <col min="27" max="27" width="16.42578125" style="116" customWidth="1"/>
    <col min="28" max="28" width="14.85546875" style="74" customWidth="1"/>
    <col min="29" max="29" width="14.42578125" style="74" customWidth="1"/>
    <col min="30" max="30" width="89.85546875" style="74" customWidth="1"/>
    <col min="31" max="31" width="79.42578125" style="74" customWidth="1"/>
    <col min="32" max="32" width="87.42578125" style="74" customWidth="1"/>
    <col min="33" max="16384" width="10.85546875" style="74"/>
  </cols>
  <sheetData>
    <row r="2" spans="1:67" s="118" customFormat="1" ht="45.75" customHeight="1" x14ac:dyDescent="0.25">
      <c r="A2" s="368"/>
      <c r="B2" s="368"/>
      <c r="C2" s="353" t="s">
        <v>24</v>
      </c>
      <c r="D2" s="353"/>
      <c r="E2" s="353"/>
      <c r="F2" s="353"/>
      <c r="G2" s="353"/>
      <c r="H2" s="353"/>
      <c r="I2" s="353"/>
      <c r="J2" s="353"/>
      <c r="K2" s="353"/>
      <c r="L2" s="353"/>
      <c r="M2" s="353"/>
      <c r="N2" s="353"/>
      <c r="O2" s="353"/>
      <c r="P2" s="353"/>
      <c r="Q2" s="353"/>
      <c r="R2" s="353"/>
      <c r="S2" s="353"/>
      <c r="T2" s="353"/>
      <c r="U2" s="353"/>
      <c r="V2" s="353"/>
      <c r="W2" s="353"/>
      <c r="X2" s="353"/>
      <c r="Y2" s="353"/>
      <c r="Z2" s="353"/>
      <c r="AA2" s="353"/>
      <c r="AB2" s="353"/>
      <c r="AC2" s="353"/>
      <c r="AD2" s="353"/>
      <c r="AE2" s="353"/>
      <c r="AF2" s="360"/>
    </row>
    <row r="3" spans="1:67" s="118" customFormat="1" ht="45.75" customHeight="1" x14ac:dyDescent="0.25">
      <c r="A3" s="368"/>
      <c r="B3" s="368"/>
      <c r="C3" s="353" t="s">
        <v>25</v>
      </c>
      <c r="D3" s="353"/>
      <c r="E3" s="353"/>
      <c r="F3" s="353"/>
      <c r="G3" s="353"/>
      <c r="H3" s="353"/>
      <c r="I3" s="353"/>
      <c r="J3" s="353"/>
      <c r="K3" s="353"/>
      <c r="L3" s="353"/>
      <c r="M3" s="353"/>
      <c r="N3" s="353"/>
      <c r="O3" s="353"/>
      <c r="P3" s="353"/>
      <c r="Q3" s="353"/>
      <c r="R3" s="353"/>
      <c r="S3" s="353"/>
      <c r="T3" s="353"/>
      <c r="U3" s="353"/>
      <c r="V3" s="353"/>
      <c r="W3" s="353"/>
      <c r="X3" s="353"/>
      <c r="Y3" s="353"/>
      <c r="Z3" s="353"/>
      <c r="AA3" s="353"/>
      <c r="AB3" s="353"/>
      <c r="AC3" s="353"/>
      <c r="AD3" s="353"/>
      <c r="AE3" s="353"/>
      <c r="AF3" s="361"/>
    </row>
    <row r="4" spans="1:67" s="118" customFormat="1" ht="45.75" customHeight="1" x14ac:dyDescent="0.25">
      <c r="A4" s="368"/>
      <c r="B4" s="368"/>
      <c r="C4" s="353" t="s">
        <v>198</v>
      </c>
      <c r="D4" s="353"/>
      <c r="E4" s="353"/>
      <c r="F4" s="353"/>
      <c r="G4" s="353"/>
      <c r="H4" s="353"/>
      <c r="I4" s="353"/>
      <c r="J4" s="353"/>
      <c r="K4" s="353"/>
      <c r="L4" s="353"/>
      <c r="M4" s="353"/>
      <c r="N4" s="353"/>
      <c r="O4" s="353"/>
      <c r="P4" s="353"/>
      <c r="Q4" s="353"/>
      <c r="R4" s="353"/>
      <c r="S4" s="353"/>
      <c r="T4" s="353"/>
      <c r="U4" s="353"/>
      <c r="V4" s="353"/>
      <c r="W4" s="353"/>
      <c r="X4" s="353"/>
      <c r="Y4" s="353"/>
      <c r="Z4" s="353"/>
      <c r="AA4" s="353"/>
      <c r="AB4" s="353"/>
      <c r="AC4" s="353"/>
      <c r="AD4" s="353"/>
      <c r="AE4" s="353"/>
      <c r="AF4" s="361"/>
    </row>
    <row r="5" spans="1:67" s="118" customFormat="1" ht="45.75" customHeight="1" x14ac:dyDescent="0.25">
      <c r="A5" s="368"/>
      <c r="B5" s="368"/>
      <c r="C5" s="371" t="s">
        <v>29</v>
      </c>
      <c r="D5" s="371"/>
      <c r="E5" s="371"/>
      <c r="F5" s="371"/>
      <c r="G5" s="371"/>
      <c r="H5" s="371"/>
      <c r="I5" s="371"/>
      <c r="J5" s="371"/>
      <c r="K5" s="371"/>
      <c r="L5" s="371"/>
      <c r="M5" s="371"/>
      <c r="N5" s="371"/>
      <c r="O5" s="371"/>
      <c r="P5" s="371"/>
      <c r="Q5" s="371"/>
      <c r="R5" s="358" t="s">
        <v>189</v>
      </c>
      <c r="S5" s="358"/>
      <c r="T5" s="358"/>
      <c r="U5" s="358"/>
      <c r="V5" s="358"/>
      <c r="W5" s="358"/>
      <c r="X5" s="358"/>
      <c r="Y5" s="358"/>
      <c r="Z5" s="358"/>
      <c r="AA5" s="358"/>
      <c r="AB5" s="358"/>
      <c r="AC5" s="358"/>
      <c r="AD5" s="358"/>
      <c r="AE5" s="358"/>
      <c r="AF5" s="362"/>
    </row>
    <row r="6" spans="1:67" s="119" customFormat="1" ht="30.75" customHeight="1" x14ac:dyDescent="0.25">
      <c r="D6" s="120"/>
      <c r="K6" s="121"/>
      <c r="AA6" s="122"/>
    </row>
    <row r="7" spans="1:67" s="119" customFormat="1" ht="42" customHeight="1" x14ac:dyDescent="0.25">
      <c r="B7" s="123" t="s">
        <v>32</v>
      </c>
      <c r="C7" s="367" t="e">
        <f>+#REF!</f>
        <v>#REF!</v>
      </c>
      <c r="D7" s="367"/>
      <c r="E7" s="367"/>
      <c r="F7" s="367"/>
      <c r="G7" s="367"/>
      <c r="K7" s="121"/>
      <c r="AA7" s="122"/>
    </row>
    <row r="8" spans="1:67" s="119" customFormat="1" ht="42" customHeight="1" x14ac:dyDescent="0.25">
      <c r="B8" s="123" t="s">
        <v>1</v>
      </c>
      <c r="C8" s="367" t="e">
        <f>+#REF!</f>
        <v>#REF!</v>
      </c>
      <c r="D8" s="367"/>
      <c r="E8" s="367"/>
      <c r="F8" s="367"/>
      <c r="G8" s="367"/>
      <c r="K8" s="121"/>
      <c r="AA8" s="122"/>
    </row>
    <row r="9" spans="1:67" s="119" customFormat="1" ht="42" customHeight="1" x14ac:dyDescent="0.25">
      <c r="B9" s="124" t="s">
        <v>30</v>
      </c>
      <c r="C9" s="367" t="e">
        <f>+#REF!</f>
        <v>#REF!</v>
      </c>
      <c r="D9" s="367"/>
      <c r="E9" s="367"/>
      <c r="F9" s="367"/>
      <c r="G9" s="367"/>
      <c r="K9" s="121"/>
      <c r="Q9" s="125"/>
      <c r="R9" s="126"/>
      <c r="AA9" s="122"/>
    </row>
    <row r="10" spans="1:67" s="85" customFormat="1" ht="24.75" customHeight="1" x14ac:dyDescent="0.2">
      <c r="A10" s="83"/>
      <c r="B10" s="83"/>
      <c r="C10" s="83"/>
      <c r="D10" s="83"/>
      <c r="E10" s="84"/>
      <c r="F10" s="84"/>
      <c r="G10" s="84"/>
      <c r="H10" s="84"/>
      <c r="I10" s="84"/>
      <c r="J10" s="84"/>
      <c r="K10" s="99"/>
      <c r="L10" s="84"/>
      <c r="M10" s="84"/>
      <c r="N10" s="84"/>
      <c r="O10" s="84"/>
      <c r="P10" s="84"/>
      <c r="Q10" s="84"/>
      <c r="R10" s="84"/>
      <c r="S10" s="84"/>
      <c r="T10" s="84"/>
      <c r="U10" s="84"/>
      <c r="V10" s="84"/>
      <c r="W10" s="84"/>
      <c r="X10" s="84"/>
      <c r="Y10" s="84"/>
      <c r="Z10" s="84"/>
      <c r="AA10" s="117"/>
      <c r="AB10" s="84"/>
      <c r="AC10" s="84"/>
    </row>
    <row r="11" spans="1:67" s="86" customFormat="1" ht="35.25" customHeight="1" x14ac:dyDescent="0.2">
      <c r="A11" s="342" t="s">
        <v>373</v>
      </c>
      <c r="B11" s="343"/>
      <c r="C11" s="343"/>
      <c r="D11" s="343"/>
      <c r="E11" s="343"/>
      <c r="F11" s="343"/>
      <c r="G11" s="343"/>
      <c r="H11" s="344"/>
      <c r="I11" s="364" t="s">
        <v>36</v>
      </c>
      <c r="J11" s="365"/>
      <c r="K11" s="365"/>
      <c r="L11" s="365"/>
      <c r="M11" s="365"/>
      <c r="N11" s="366"/>
      <c r="O11" s="359" t="s">
        <v>38</v>
      </c>
      <c r="P11" s="359"/>
      <c r="Q11" s="359"/>
      <c r="R11" s="359"/>
      <c r="S11" s="359"/>
      <c r="T11" s="359"/>
      <c r="U11" s="359"/>
      <c r="V11" s="359"/>
      <c r="W11" s="359"/>
      <c r="X11" s="359"/>
      <c r="Y11" s="359"/>
      <c r="Z11" s="359"/>
      <c r="AA11" s="359"/>
      <c r="AB11" s="359"/>
      <c r="AC11" s="359"/>
      <c r="AD11" s="342" t="s">
        <v>18</v>
      </c>
      <c r="AE11" s="343"/>
      <c r="AF11" s="344"/>
    </row>
    <row r="12" spans="1:67" s="86" customFormat="1" ht="56.25" customHeight="1" x14ac:dyDescent="0.2">
      <c r="A12" s="79" t="s">
        <v>35</v>
      </c>
      <c r="B12" s="79" t="s">
        <v>27</v>
      </c>
      <c r="C12" s="79" t="s">
        <v>34</v>
      </c>
      <c r="D12" s="79" t="s">
        <v>33</v>
      </c>
      <c r="E12" s="79" t="s">
        <v>26</v>
      </c>
      <c r="F12" s="79" t="s">
        <v>3</v>
      </c>
      <c r="G12" s="79" t="s">
        <v>2</v>
      </c>
      <c r="H12" s="79" t="s">
        <v>150</v>
      </c>
      <c r="I12" s="81" t="s">
        <v>31</v>
      </c>
      <c r="J12" s="81">
        <v>2016</v>
      </c>
      <c r="K12" s="81">
        <v>2017</v>
      </c>
      <c r="L12" s="81">
        <v>2018</v>
      </c>
      <c r="M12" s="81">
        <v>2019</v>
      </c>
      <c r="N12" s="81">
        <v>2020</v>
      </c>
      <c r="O12" s="89" t="s">
        <v>23</v>
      </c>
      <c r="P12" s="89" t="s">
        <v>19</v>
      </c>
      <c r="Q12" s="89" t="s">
        <v>20</v>
      </c>
      <c r="R12" s="89" t="s">
        <v>21</v>
      </c>
      <c r="S12" s="89" t="s">
        <v>22</v>
      </c>
      <c r="T12" s="89" t="s">
        <v>10</v>
      </c>
      <c r="U12" s="89" t="s">
        <v>11</v>
      </c>
      <c r="V12" s="89" t="s">
        <v>12</v>
      </c>
      <c r="W12" s="89" t="s">
        <v>13</v>
      </c>
      <c r="X12" s="89" t="s">
        <v>14</v>
      </c>
      <c r="Y12" s="89" t="s">
        <v>15</v>
      </c>
      <c r="Z12" s="89" t="s">
        <v>16</v>
      </c>
      <c r="AA12" s="89" t="s">
        <v>37</v>
      </c>
      <c r="AB12" s="90" t="s">
        <v>5</v>
      </c>
      <c r="AC12" s="89" t="s">
        <v>6</v>
      </c>
      <c r="AD12" s="80" t="s">
        <v>7</v>
      </c>
      <c r="AE12" s="80" t="s">
        <v>9</v>
      </c>
      <c r="AF12" s="80" t="s">
        <v>8</v>
      </c>
    </row>
    <row r="13" spans="1:67" s="88" customFormat="1" ht="84.75" customHeight="1" x14ac:dyDescent="0.25">
      <c r="A13" s="308" t="s">
        <v>154</v>
      </c>
      <c r="B13" s="308" t="s">
        <v>366</v>
      </c>
      <c r="C13" s="308">
        <v>224</v>
      </c>
      <c r="D13" s="308" t="s">
        <v>187</v>
      </c>
      <c r="E13" s="308">
        <v>171</v>
      </c>
      <c r="F13" s="312" t="s">
        <v>175</v>
      </c>
      <c r="G13" s="308" t="s">
        <v>152</v>
      </c>
      <c r="H13" s="308" t="s">
        <v>70</v>
      </c>
      <c r="I13" s="363" t="e">
        <f>SUM(J13:N14)</f>
        <v>#REF!</v>
      </c>
      <c r="J13" s="345" t="e">
        <f>+#REF!</f>
        <v>#REF!</v>
      </c>
      <c r="K13" s="347" t="e">
        <f>+#REF!</f>
        <v>#REF!</v>
      </c>
      <c r="L13" s="369" t="e">
        <f>+#REF!</f>
        <v>#REF!</v>
      </c>
      <c r="M13" s="345" t="e">
        <f>+#REF!</f>
        <v>#REF!</v>
      </c>
      <c r="N13" s="345" t="e">
        <f>+#REF!</f>
        <v>#REF!</v>
      </c>
      <c r="O13" s="340" t="e">
        <f>+#REF!</f>
        <v>#REF!</v>
      </c>
      <c r="P13" s="340">
        <v>6.45</v>
      </c>
      <c r="Q13" s="340">
        <v>31.03</v>
      </c>
      <c r="R13" s="340"/>
      <c r="S13" s="340" t="e">
        <f>+#REF!</f>
        <v>#REF!</v>
      </c>
      <c r="T13" s="340" t="e">
        <f>+#REF!</f>
        <v>#REF!</v>
      </c>
      <c r="U13" s="340" t="e">
        <f>+#REF!</f>
        <v>#REF!</v>
      </c>
      <c r="V13" s="340" t="e">
        <f>+#REF!</f>
        <v>#REF!</v>
      </c>
      <c r="W13" s="340" t="e">
        <f>+#REF!</f>
        <v>#REF!</v>
      </c>
      <c r="X13" s="340" t="e">
        <f>+#REF!</f>
        <v>#REF!</v>
      </c>
      <c r="Y13" s="340" t="e">
        <f>+#REF!</f>
        <v>#REF!</v>
      </c>
      <c r="Z13" s="340" t="e">
        <f>+#REF!</f>
        <v>#REF!</v>
      </c>
      <c r="AA13" s="351" t="e">
        <f>SUM(O13:Z14)</f>
        <v>#REF!</v>
      </c>
      <c r="AB13" s="315" t="e">
        <f>+AA13/K13</f>
        <v>#REF!</v>
      </c>
      <c r="AC13" s="315" t="e">
        <f>+(J13+AA13)/I13</f>
        <v>#REF!</v>
      </c>
      <c r="AD13" s="349" t="s">
        <v>219</v>
      </c>
      <c r="AE13" s="302" t="s">
        <v>223</v>
      </c>
      <c r="AF13" s="349" t="s">
        <v>220</v>
      </c>
      <c r="AG13" s="87"/>
      <c r="AH13" s="87"/>
      <c r="AI13" s="87"/>
      <c r="AJ13" s="87"/>
      <c r="AK13" s="87"/>
      <c r="AL13" s="87"/>
      <c r="AM13" s="87"/>
      <c r="AN13" s="87"/>
      <c r="AO13" s="87"/>
      <c r="AP13" s="87"/>
      <c r="AQ13" s="87"/>
      <c r="AR13" s="87"/>
      <c r="AS13" s="87"/>
      <c r="AT13" s="87"/>
      <c r="AU13" s="87"/>
      <c r="AV13" s="87"/>
      <c r="AW13" s="87"/>
      <c r="AX13" s="87"/>
      <c r="AY13" s="87"/>
      <c r="AZ13" s="87"/>
      <c r="BA13" s="87"/>
      <c r="BB13" s="87"/>
      <c r="BC13" s="87"/>
      <c r="BD13" s="87"/>
      <c r="BE13" s="87"/>
      <c r="BF13" s="87"/>
      <c r="BG13" s="87"/>
      <c r="BH13" s="87"/>
      <c r="BI13" s="87"/>
      <c r="BJ13" s="87"/>
      <c r="BK13" s="87"/>
      <c r="BL13" s="87"/>
      <c r="BM13" s="87"/>
      <c r="BN13" s="87"/>
      <c r="BO13" s="87"/>
    </row>
    <row r="14" spans="1:67" ht="195.75" customHeight="1" x14ac:dyDescent="0.25">
      <c r="A14" s="308"/>
      <c r="B14" s="308"/>
      <c r="C14" s="308"/>
      <c r="D14" s="308"/>
      <c r="E14" s="308"/>
      <c r="F14" s="312"/>
      <c r="G14" s="308"/>
      <c r="H14" s="308"/>
      <c r="I14" s="363"/>
      <c r="J14" s="346"/>
      <c r="K14" s="348"/>
      <c r="L14" s="370"/>
      <c r="M14" s="346"/>
      <c r="N14" s="346"/>
      <c r="O14" s="341"/>
      <c r="P14" s="341"/>
      <c r="Q14" s="341"/>
      <c r="R14" s="341"/>
      <c r="S14" s="341"/>
      <c r="T14" s="341"/>
      <c r="U14" s="341"/>
      <c r="V14" s="341"/>
      <c r="W14" s="341"/>
      <c r="X14" s="341"/>
      <c r="Y14" s="341"/>
      <c r="Z14" s="341"/>
      <c r="AA14" s="352"/>
      <c r="AB14" s="315"/>
      <c r="AC14" s="315"/>
      <c r="AD14" s="350"/>
      <c r="AE14" s="303"/>
      <c r="AF14" s="350"/>
    </row>
    <row r="15" spans="1:67" ht="89.25" customHeight="1" x14ac:dyDescent="0.25">
      <c r="A15" s="308" t="s">
        <v>154</v>
      </c>
      <c r="B15" s="308" t="s">
        <v>367</v>
      </c>
      <c r="C15" s="308">
        <v>223</v>
      </c>
      <c r="D15" s="308" t="s">
        <v>188</v>
      </c>
      <c r="E15" s="308">
        <v>170</v>
      </c>
      <c r="F15" s="312" t="s">
        <v>174</v>
      </c>
      <c r="G15" s="308" t="s">
        <v>152</v>
      </c>
      <c r="H15" s="308" t="s">
        <v>70</v>
      </c>
      <c r="I15" s="363" t="e">
        <f>SUM(J15:N16)</f>
        <v>#REF!</v>
      </c>
      <c r="J15" s="338" t="e">
        <f>+#REF!</f>
        <v>#REF!</v>
      </c>
      <c r="K15" s="354" t="e">
        <f>+#REF!</f>
        <v>#REF!</v>
      </c>
      <c r="L15" s="356" t="e">
        <f>+#REF!</f>
        <v>#REF!</v>
      </c>
      <c r="M15" s="338" t="e">
        <f>+#REF!</f>
        <v>#REF!</v>
      </c>
      <c r="N15" s="338" t="e">
        <f>+#REF!</f>
        <v>#REF!</v>
      </c>
      <c r="O15" s="340">
        <v>53</v>
      </c>
      <c r="P15" s="340">
        <v>712</v>
      </c>
      <c r="Q15" s="340">
        <v>881</v>
      </c>
      <c r="R15" s="340"/>
      <c r="S15" s="340" t="e">
        <f>+#REF!</f>
        <v>#REF!</v>
      </c>
      <c r="T15" s="340" t="e">
        <f>+#REF!</f>
        <v>#REF!</v>
      </c>
      <c r="U15" s="340" t="e">
        <f>+#REF!</f>
        <v>#REF!</v>
      </c>
      <c r="V15" s="340" t="e">
        <f>+#REF!</f>
        <v>#REF!</v>
      </c>
      <c r="W15" s="340" t="e">
        <f>+#REF!</f>
        <v>#REF!</v>
      </c>
      <c r="X15" s="340" t="e">
        <f>+#REF!</f>
        <v>#REF!</v>
      </c>
      <c r="Y15" s="340" t="e">
        <f>+#REF!</f>
        <v>#REF!</v>
      </c>
      <c r="Z15" s="340" t="e">
        <f>+#REF!</f>
        <v>#REF!</v>
      </c>
      <c r="AA15" s="351" t="e">
        <f>SUM(O15:Z16)</f>
        <v>#REF!</v>
      </c>
      <c r="AB15" s="315" t="e">
        <f>+AA15/K15</f>
        <v>#REF!</v>
      </c>
      <c r="AC15" s="315" t="e">
        <f>+(J15+AA15)/I15</f>
        <v>#REF!</v>
      </c>
      <c r="AD15" s="349" t="s">
        <v>221</v>
      </c>
      <c r="AE15" s="302" t="s">
        <v>223</v>
      </c>
      <c r="AF15" s="349" t="s">
        <v>222</v>
      </c>
    </row>
    <row r="16" spans="1:67" ht="140.25" customHeight="1" x14ac:dyDescent="0.25">
      <c r="A16" s="308"/>
      <c r="B16" s="308"/>
      <c r="C16" s="308"/>
      <c r="D16" s="308"/>
      <c r="E16" s="308"/>
      <c r="F16" s="312"/>
      <c r="G16" s="308"/>
      <c r="H16" s="308"/>
      <c r="I16" s="363"/>
      <c r="J16" s="339"/>
      <c r="K16" s="355"/>
      <c r="L16" s="357"/>
      <c r="M16" s="339"/>
      <c r="N16" s="339"/>
      <c r="O16" s="341"/>
      <c r="P16" s="341"/>
      <c r="Q16" s="341"/>
      <c r="R16" s="341"/>
      <c r="S16" s="341"/>
      <c r="T16" s="341"/>
      <c r="U16" s="341"/>
      <c r="V16" s="341"/>
      <c r="W16" s="341"/>
      <c r="X16" s="341"/>
      <c r="Y16" s="341"/>
      <c r="Z16" s="341"/>
      <c r="AA16" s="352"/>
      <c r="AB16" s="315"/>
      <c r="AC16" s="315"/>
      <c r="AD16" s="350"/>
      <c r="AE16" s="303"/>
      <c r="AF16" s="350"/>
    </row>
    <row r="17" spans="1:32" ht="62.25" customHeight="1" x14ac:dyDescent="0.25">
      <c r="A17" s="308" t="s">
        <v>154</v>
      </c>
      <c r="B17" s="309" t="s">
        <v>368</v>
      </c>
      <c r="C17" s="308">
        <v>231</v>
      </c>
      <c r="D17" s="308" t="s">
        <v>176</v>
      </c>
      <c r="E17" s="308">
        <v>178</v>
      </c>
      <c r="F17" s="312" t="s">
        <v>177</v>
      </c>
      <c r="G17" s="308" t="s">
        <v>151</v>
      </c>
      <c r="H17" s="308" t="s">
        <v>70</v>
      </c>
      <c r="I17" s="316">
        <f>SUM(J17:N18)</f>
        <v>1</v>
      </c>
      <c r="J17" s="313">
        <v>0.05</v>
      </c>
      <c r="K17" s="310">
        <v>0.28999999999999998</v>
      </c>
      <c r="L17" s="326">
        <v>0.25</v>
      </c>
      <c r="M17" s="310">
        <v>0.4</v>
      </c>
      <c r="N17" s="310">
        <v>0.01</v>
      </c>
      <c r="O17" s="318">
        <v>0.19</v>
      </c>
      <c r="P17" s="319"/>
      <c r="Q17" s="319"/>
      <c r="R17" s="322">
        <v>0</v>
      </c>
      <c r="S17" s="323"/>
      <c r="T17" s="323"/>
      <c r="U17" s="332">
        <v>0</v>
      </c>
      <c r="V17" s="333"/>
      <c r="W17" s="333"/>
      <c r="X17" s="332">
        <v>0</v>
      </c>
      <c r="Y17" s="333"/>
      <c r="Z17" s="333"/>
      <c r="AA17" s="336">
        <f>+R17+O17+U17+X17</f>
        <v>0.19</v>
      </c>
      <c r="AB17" s="315">
        <f>+AA17/K17</f>
        <v>0.65517241379310354</v>
      </c>
      <c r="AC17" s="315">
        <f>+(J17+AA17)/I17</f>
        <v>0.24</v>
      </c>
      <c r="AD17" s="328" t="s">
        <v>224</v>
      </c>
      <c r="AE17" s="302" t="s">
        <v>223</v>
      </c>
      <c r="AF17" s="328" t="s">
        <v>225</v>
      </c>
    </row>
    <row r="18" spans="1:32" ht="200.25" customHeight="1" x14ac:dyDescent="0.25">
      <c r="A18" s="308"/>
      <c r="B18" s="309"/>
      <c r="C18" s="308"/>
      <c r="D18" s="308"/>
      <c r="E18" s="308"/>
      <c r="F18" s="312"/>
      <c r="G18" s="308"/>
      <c r="H18" s="308"/>
      <c r="I18" s="317"/>
      <c r="J18" s="314"/>
      <c r="K18" s="311"/>
      <c r="L18" s="327"/>
      <c r="M18" s="311"/>
      <c r="N18" s="311"/>
      <c r="O18" s="320"/>
      <c r="P18" s="321"/>
      <c r="Q18" s="321"/>
      <c r="R18" s="324"/>
      <c r="S18" s="325"/>
      <c r="T18" s="325"/>
      <c r="U18" s="334"/>
      <c r="V18" s="335"/>
      <c r="W18" s="335"/>
      <c r="X18" s="334"/>
      <c r="Y18" s="335"/>
      <c r="Z18" s="335"/>
      <c r="AA18" s="337"/>
      <c r="AB18" s="315"/>
      <c r="AC18" s="315"/>
      <c r="AD18" s="329"/>
      <c r="AE18" s="303"/>
      <c r="AF18" s="329"/>
    </row>
    <row r="19" spans="1:32" ht="62.25" customHeight="1" x14ac:dyDescent="0.25">
      <c r="A19" s="308" t="s">
        <v>154</v>
      </c>
      <c r="B19" s="309" t="s">
        <v>369</v>
      </c>
      <c r="C19" s="308">
        <v>232</v>
      </c>
      <c r="D19" s="308" t="s">
        <v>178</v>
      </c>
      <c r="E19" s="308">
        <v>179</v>
      </c>
      <c r="F19" s="312" t="s">
        <v>179</v>
      </c>
      <c r="G19" s="308" t="s">
        <v>151</v>
      </c>
      <c r="H19" s="308" t="s">
        <v>70</v>
      </c>
      <c r="I19" s="316">
        <f>SUM(J19:N20)</f>
        <v>1</v>
      </c>
      <c r="J19" s="313">
        <v>0.01</v>
      </c>
      <c r="K19" s="310">
        <v>0.15</v>
      </c>
      <c r="L19" s="326">
        <v>0.42</v>
      </c>
      <c r="M19" s="310">
        <v>0.42</v>
      </c>
      <c r="N19" s="310">
        <v>0</v>
      </c>
      <c r="O19" s="304">
        <v>0.35</v>
      </c>
      <c r="P19" s="305"/>
      <c r="Q19" s="305"/>
      <c r="R19" s="318">
        <v>0</v>
      </c>
      <c r="S19" s="319"/>
      <c r="T19" s="319"/>
      <c r="U19" s="304">
        <v>0</v>
      </c>
      <c r="V19" s="305"/>
      <c r="W19" s="305"/>
      <c r="X19" s="304">
        <v>0</v>
      </c>
      <c r="Y19" s="305"/>
      <c r="Z19" s="305"/>
      <c r="AA19" s="330">
        <f>+R19+O19+U19+X19</f>
        <v>0.35</v>
      </c>
      <c r="AB19" s="315">
        <f>+AA19/K19</f>
        <v>2.3333333333333335</v>
      </c>
      <c r="AC19" s="315">
        <f>+(J19+AA19)/I19</f>
        <v>0.36</v>
      </c>
      <c r="AD19" s="328" t="s">
        <v>227</v>
      </c>
      <c r="AE19" s="302" t="s">
        <v>223</v>
      </c>
      <c r="AF19" s="328" t="s">
        <v>225</v>
      </c>
    </row>
    <row r="20" spans="1:32" ht="298.5" customHeight="1" x14ac:dyDescent="0.25">
      <c r="A20" s="308"/>
      <c r="B20" s="309"/>
      <c r="C20" s="308"/>
      <c r="D20" s="308"/>
      <c r="E20" s="308"/>
      <c r="F20" s="312"/>
      <c r="G20" s="308"/>
      <c r="H20" s="308"/>
      <c r="I20" s="317"/>
      <c r="J20" s="314"/>
      <c r="K20" s="311"/>
      <c r="L20" s="327"/>
      <c r="M20" s="311"/>
      <c r="N20" s="311"/>
      <c r="O20" s="306"/>
      <c r="P20" s="307"/>
      <c r="Q20" s="307"/>
      <c r="R20" s="320"/>
      <c r="S20" s="321"/>
      <c r="T20" s="321"/>
      <c r="U20" s="306"/>
      <c r="V20" s="307"/>
      <c r="W20" s="307"/>
      <c r="X20" s="306"/>
      <c r="Y20" s="307"/>
      <c r="Z20" s="307"/>
      <c r="AA20" s="331"/>
      <c r="AB20" s="315"/>
      <c r="AC20" s="315"/>
      <c r="AD20" s="329"/>
      <c r="AE20" s="303"/>
      <c r="AF20" s="329"/>
    </row>
    <row r="21" spans="1:32" ht="62.25" customHeight="1" x14ac:dyDescent="0.25">
      <c r="A21" s="308" t="s">
        <v>154</v>
      </c>
      <c r="B21" s="309" t="s">
        <v>370</v>
      </c>
      <c r="C21" s="308">
        <v>233</v>
      </c>
      <c r="D21" s="308" t="s">
        <v>180</v>
      </c>
      <c r="E21" s="308">
        <v>180</v>
      </c>
      <c r="F21" s="312" t="s">
        <v>181</v>
      </c>
      <c r="G21" s="308" t="s">
        <v>151</v>
      </c>
      <c r="H21" s="308" t="s">
        <v>70</v>
      </c>
      <c r="I21" s="316">
        <f>SUM(J21:N22)</f>
        <v>1</v>
      </c>
      <c r="J21" s="313">
        <v>0.01</v>
      </c>
      <c r="K21" s="310">
        <v>0.1</v>
      </c>
      <c r="L21" s="326">
        <v>0.3</v>
      </c>
      <c r="M21" s="310">
        <v>0.55000000000000004</v>
      </c>
      <c r="N21" s="310">
        <v>0.04</v>
      </c>
      <c r="O21" s="304">
        <v>4.4999999999999998E-2</v>
      </c>
      <c r="P21" s="305"/>
      <c r="Q21" s="305"/>
      <c r="R21" s="304">
        <v>0</v>
      </c>
      <c r="S21" s="305"/>
      <c r="T21" s="305"/>
      <c r="U21" s="304">
        <v>0</v>
      </c>
      <c r="V21" s="305"/>
      <c r="W21" s="305"/>
      <c r="X21" s="304">
        <v>0</v>
      </c>
      <c r="Y21" s="305"/>
      <c r="Z21" s="305"/>
      <c r="AA21" s="330">
        <f>+R21+O21+U21+X21</f>
        <v>4.4999999999999998E-2</v>
      </c>
      <c r="AB21" s="315">
        <f>+AA21/K21</f>
        <v>0.44999999999999996</v>
      </c>
      <c r="AC21" s="315">
        <f>+(J21+AA21)/I21</f>
        <v>5.5E-2</v>
      </c>
      <c r="AD21" s="328" t="s">
        <v>228</v>
      </c>
      <c r="AE21" s="302" t="s">
        <v>223</v>
      </c>
      <c r="AF21" s="328" t="s">
        <v>225</v>
      </c>
    </row>
    <row r="22" spans="1:32" ht="124.5" customHeight="1" x14ac:dyDescent="0.25">
      <c r="A22" s="308"/>
      <c r="B22" s="309"/>
      <c r="C22" s="308"/>
      <c r="D22" s="308"/>
      <c r="E22" s="308"/>
      <c r="F22" s="312"/>
      <c r="G22" s="308"/>
      <c r="H22" s="308"/>
      <c r="I22" s="317"/>
      <c r="J22" s="314"/>
      <c r="K22" s="311"/>
      <c r="L22" s="327"/>
      <c r="M22" s="311"/>
      <c r="N22" s="311"/>
      <c r="O22" s="306"/>
      <c r="P22" s="307"/>
      <c r="Q22" s="307"/>
      <c r="R22" s="306"/>
      <c r="S22" s="307"/>
      <c r="T22" s="307"/>
      <c r="U22" s="306"/>
      <c r="V22" s="307"/>
      <c r="W22" s="307"/>
      <c r="X22" s="306"/>
      <c r="Y22" s="307"/>
      <c r="Z22" s="307"/>
      <c r="AA22" s="331"/>
      <c r="AB22" s="315"/>
      <c r="AC22" s="315"/>
      <c r="AD22" s="329"/>
      <c r="AE22" s="303"/>
      <c r="AF22" s="329"/>
    </row>
  </sheetData>
  <mergeCells count="150">
    <mergeCell ref="C2:AE2"/>
    <mergeCell ref="G13:G14"/>
    <mergeCell ref="C7:G7"/>
    <mergeCell ref="C8:G8"/>
    <mergeCell ref="C9:G9"/>
    <mergeCell ref="A2:B5"/>
    <mergeCell ref="AE13:AE14"/>
    <mergeCell ref="L13:L14"/>
    <mergeCell ref="M13:M14"/>
    <mergeCell ref="N13:N14"/>
    <mergeCell ref="C5:Q5"/>
    <mergeCell ref="C4:AE4"/>
    <mergeCell ref="I13:I14"/>
    <mergeCell ref="X13:X14"/>
    <mergeCell ref="AB13:AB14"/>
    <mergeCell ref="O13:O14"/>
    <mergeCell ref="AC13:AC14"/>
    <mergeCell ref="AD13:AD14"/>
    <mergeCell ref="W13:W14"/>
    <mergeCell ref="Z13:Z14"/>
    <mergeCell ref="Y13:Y14"/>
    <mergeCell ref="AA13:AA14"/>
    <mergeCell ref="P13:P14"/>
    <mergeCell ref="Q13:Q14"/>
    <mergeCell ref="AD11:AF11"/>
    <mergeCell ref="C3:AE3"/>
    <mergeCell ref="K15:K16"/>
    <mergeCell ref="L15:L16"/>
    <mergeCell ref="M15:M16"/>
    <mergeCell ref="AF13:AF14"/>
    <mergeCell ref="R5:AE5"/>
    <mergeCell ref="C13:C14"/>
    <mergeCell ref="V13:V14"/>
    <mergeCell ref="O11:AC11"/>
    <mergeCell ref="D15:D16"/>
    <mergeCell ref="AF2:AF5"/>
    <mergeCell ref="R13:R14"/>
    <mergeCell ref="S13:S14"/>
    <mergeCell ref="T13:T14"/>
    <mergeCell ref="U13:U14"/>
    <mergeCell ref="F15:F16"/>
    <mergeCell ref="G15:G16"/>
    <mergeCell ref="H15:H16"/>
    <mergeCell ref="I15:I16"/>
    <mergeCell ref="J15:J16"/>
    <mergeCell ref="F13:F14"/>
    <mergeCell ref="E13:E14"/>
    <mergeCell ref="I11:N11"/>
    <mergeCell ref="A11:H11"/>
    <mergeCell ref="H13:H14"/>
    <mergeCell ref="B13:B14"/>
    <mergeCell ref="J13:J14"/>
    <mergeCell ref="K13:K14"/>
    <mergeCell ref="A13:A14"/>
    <mergeCell ref="D13:D14"/>
    <mergeCell ref="AF15:AF16"/>
    <mergeCell ref="E17:E18"/>
    <mergeCell ref="F17:F18"/>
    <mergeCell ref="G17:G18"/>
    <mergeCell ref="H17:H18"/>
    <mergeCell ref="I17:I18"/>
    <mergeCell ref="Z15:Z16"/>
    <mergeCell ref="AA15:AA16"/>
    <mergeCell ref="AB15:AB16"/>
    <mergeCell ref="AC15:AC16"/>
    <mergeCell ref="AD15:AD16"/>
    <mergeCell ref="T15:T16"/>
    <mergeCell ref="U15:U16"/>
    <mergeCell ref="V15:V16"/>
    <mergeCell ref="W15:W16"/>
    <mergeCell ref="X15:X16"/>
    <mergeCell ref="Y15:Y16"/>
    <mergeCell ref="N15:N16"/>
    <mergeCell ref="O15:O16"/>
    <mergeCell ref="P15:P16"/>
    <mergeCell ref="Q15:Q16"/>
    <mergeCell ref="R15:R16"/>
    <mergeCell ref="S15:S16"/>
    <mergeCell ref="E15:E16"/>
    <mergeCell ref="C17:C18"/>
    <mergeCell ref="D17:D18"/>
    <mergeCell ref="AF17:AF18"/>
    <mergeCell ref="AB17:AB18"/>
    <mergeCell ref="AC17:AC18"/>
    <mergeCell ref="AD17:AD18"/>
    <mergeCell ref="X17:Z18"/>
    <mergeCell ref="AA17:AA18"/>
    <mergeCell ref="AE17:AE18"/>
    <mergeCell ref="U17:W18"/>
    <mergeCell ref="AF21:AF22"/>
    <mergeCell ref="A15:A16"/>
    <mergeCell ref="B15:B16"/>
    <mergeCell ref="C15:C16"/>
    <mergeCell ref="AF19:AF20"/>
    <mergeCell ref="AB19:AB20"/>
    <mergeCell ref="AD19:AD20"/>
    <mergeCell ref="AD21:AD22"/>
    <mergeCell ref="G21:G22"/>
    <mergeCell ref="AE21:AE22"/>
    <mergeCell ref="AA21:AA22"/>
    <mergeCell ref="AB21:AB22"/>
    <mergeCell ref="E21:E22"/>
    <mergeCell ref="AE19:AE20"/>
    <mergeCell ref="U19:W20"/>
    <mergeCell ref="X19:Z20"/>
    <mergeCell ref="AA19:AA20"/>
    <mergeCell ref="H19:H20"/>
    <mergeCell ref="AC21:AC22"/>
    <mergeCell ref="M17:M18"/>
    <mergeCell ref="N17:N18"/>
    <mergeCell ref="A17:A18"/>
    <mergeCell ref="B17:B18"/>
    <mergeCell ref="L19:L20"/>
    <mergeCell ref="M19:M20"/>
    <mergeCell ref="M21:M22"/>
    <mergeCell ref="N21:N22"/>
    <mergeCell ref="O17:Q18"/>
    <mergeCell ref="R17:T18"/>
    <mergeCell ref="L21:L22"/>
    <mergeCell ref="I19:I20"/>
    <mergeCell ref="J19:J20"/>
    <mergeCell ref="K19:K20"/>
    <mergeCell ref="R19:T20"/>
    <mergeCell ref="J17:J18"/>
    <mergeCell ref="K17:K18"/>
    <mergeCell ref="L17:L18"/>
    <mergeCell ref="AE15:AE16"/>
    <mergeCell ref="X21:Z22"/>
    <mergeCell ref="A21:A22"/>
    <mergeCell ref="B21:B22"/>
    <mergeCell ref="C21:C22"/>
    <mergeCell ref="D21:D22"/>
    <mergeCell ref="O21:Q22"/>
    <mergeCell ref="R21:T22"/>
    <mergeCell ref="K21:K22"/>
    <mergeCell ref="F21:F22"/>
    <mergeCell ref="A19:A20"/>
    <mergeCell ref="B19:B20"/>
    <mergeCell ref="C19:C20"/>
    <mergeCell ref="D19:D20"/>
    <mergeCell ref="O19:Q20"/>
    <mergeCell ref="J21:J22"/>
    <mergeCell ref="N19:N20"/>
    <mergeCell ref="E19:E20"/>
    <mergeCell ref="F19:F20"/>
    <mergeCell ref="G19:G20"/>
    <mergeCell ref="AC19:AC20"/>
    <mergeCell ref="U21:W22"/>
    <mergeCell ref="H21:H22"/>
    <mergeCell ref="I21:I22"/>
  </mergeCells>
  <phoneticPr fontId="6" type="noConversion"/>
  <printOptions horizontalCentered="1"/>
  <pageMargins left="0.23622047244094491" right="0.23622047244094491" top="0.74803149606299213" bottom="0.74803149606299213" header="0.31496062992125984" footer="0.31496062992125984"/>
  <pageSetup scale="30" fitToWidth="0" orientation="landscape" r:id="rId1"/>
  <headerFooter>
    <oddFooter>&amp;L&amp;"Arial,Normal"&amp;7PE01-PR01-F01&amp;C&amp;"Arial,Normal"&amp;7Versión Impresa no controlada, verificar su vigencia en el listado Maestro de Documentos&amp;R&amp;"Arial,Normal"Pag &amp;P de  &amp;N</oddFooter>
  </headerFooter>
  <drawing r:id="rId2"/>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048D67-DFC3-4D93-95A3-BA2B31D20AFB}">
  <sheetPr>
    <tabColor rgb="FF92D050"/>
  </sheetPr>
  <dimension ref="B1:X61"/>
  <sheetViews>
    <sheetView topLeftCell="A31" zoomScale="80" zoomScaleNormal="80" zoomScaleSheetLayoutView="50" zoomScalePageLayoutView="85" workbookViewId="0">
      <selection activeCell="J41" sqref="J41"/>
    </sheetView>
  </sheetViews>
  <sheetFormatPr baseColWidth="10" defaultColWidth="10.85546875" defaultRowHeight="12.75" x14ac:dyDescent="0.2"/>
  <cols>
    <col min="1" max="1" width="1" style="173" customWidth="1"/>
    <col min="2" max="2" width="25.42578125" style="208" customWidth="1"/>
    <col min="3" max="3" width="14.42578125" style="173" customWidth="1"/>
    <col min="4" max="4" width="14.7109375" style="173" customWidth="1"/>
    <col min="5" max="5" width="16.42578125" style="173" customWidth="1"/>
    <col min="6" max="6" width="25" style="173" customWidth="1"/>
    <col min="7" max="7" width="22" style="208" customWidth="1"/>
    <col min="8" max="8" width="20.42578125" style="173" customWidth="1"/>
    <col min="9" max="11" width="22.42578125" style="173" customWidth="1"/>
    <col min="12" max="24" width="10.85546875" style="171"/>
    <col min="25" max="16384" width="10.85546875" style="173"/>
  </cols>
  <sheetData>
    <row r="1" spans="2:14" ht="37.5" customHeight="1" x14ac:dyDescent="0.2">
      <c r="B1" s="596"/>
      <c r="C1" s="599" t="s">
        <v>25</v>
      </c>
      <c r="D1" s="599"/>
      <c r="E1" s="599"/>
      <c r="F1" s="599"/>
      <c r="G1" s="599"/>
      <c r="H1" s="599"/>
      <c r="I1" s="600"/>
      <c r="J1" s="170"/>
      <c r="K1" s="170"/>
      <c r="M1" s="172" t="s">
        <v>47</v>
      </c>
    </row>
    <row r="2" spans="2:14" ht="37.5" customHeight="1" x14ac:dyDescent="0.2">
      <c r="B2" s="597"/>
      <c r="C2" s="603" t="s">
        <v>239</v>
      </c>
      <c r="D2" s="603"/>
      <c r="E2" s="603"/>
      <c r="F2" s="603"/>
      <c r="G2" s="603"/>
      <c r="H2" s="603"/>
      <c r="I2" s="601"/>
      <c r="J2" s="170"/>
      <c r="K2" s="170"/>
      <c r="M2" s="172" t="s">
        <v>48</v>
      </c>
    </row>
    <row r="3" spans="2:14" ht="37.5" customHeight="1" thickBot="1" x14ac:dyDescent="0.25">
      <c r="B3" s="598"/>
      <c r="C3" s="604" t="s">
        <v>240</v>
      </c>
      <c r="D3" s="604"/>
      <c r="E3" s="604"/>
      <c r="F3" s="604" t="s">
        <v>241</v>
      </c>
      <c r="G3" s="604"/>
      <c r="H3" s="604"/>
      <c r="I3" s="602"/>
      <c r="J3" s="170"/>
      <c r="K3" s="170"/>
      <c r="M3" s="172" t="s">
        <v>50</v>
      </c>
    </row>
    <row r="4" spans="2:14" ht="23.25" customHeight="1" x14ac:dyDescent="0.2">
      <c r="B4" s="592" t="s">
        <v>357</v>
      </c>
      <c r="C4" s="593"/>
      <c r="D4" s="593"/>
      <c r="E4" s="593"/>
      <c r="F4" s="593"/>
      <c r="G4" s="593"/>
      <c r="H4" s="593"/>
      <c r="I4" s="594"/>
      <c r="J4" s="174"/>
      <c r="K4" s="174"/>
    </row>
    <row r="5" spans="2:14" ht="24" customHeight="1" x14ac:dyDescent="0.2">
      <c r="B5" s="509" t="s">
        <v>234</v>
      </c>
      <c r="C5" s="510"/>
      <c r="D5" s="510"/>
      <c r="E5" s="510"/>
      <c r="F5" s="510"/>
      <c r="G5" s="510"/>
      <c r="H5" s="510"/>
      <c r="I5" s="511"/>
      <c r="J5" s="175"/>
      <c r="K5" s="175"/>
      <c r="N5" s="176" t="s">
        <v>57</v>
      </c>
    </row>
    <row r="6" spans="2:14" ht="46.15" customHeight="1" x14ac:dyDescent="0.2">
      <c r="B6" s="224" t="s">
        <v>242</v>
      </c>
      <c r="C6" s="222">
        <v>7</v>
      </c>
      <c r="D6" s="595" t="s">
        <v>243</v>
      </c>
      <c r="E6" s="595"/>
      <c r="F6" s="567" t="s">
        <v>300</v>
      </c>
      <c r="G6" s="567"/>
      <c r="H6" s="567"/>
      <c r="I6" s="568"/>
      <c r="J6" s="177"/>
      <c r="K6" s="177"/>
      <c r="M6" s="172" t="s">
        <v>60</v>
      </c>
      <c r="N6" s="176" t="s">
        <v>61</v>
      </c>
    </row>
    <row r="7" spans="2:14" ht="30.75" customHeight="1" x14ac:dyDescent="0.2">
      <c r="B7" s="224" t="s">
        <v>244</v>
      </c>
      <c r="C7" s="222" t="s">
        <v>81</v>
      </c>
      <c r="D7" s="595" t="s">
        <v>245</v>
      </c>
      <c r="E7" s="595"/>
      <c r="F7" s="567" t="s">
        <v>301</v>
      </c>
      <c r="G7" s="567"/>
      <c r="H7" s="178" t="s">
        <v>246</v>
      </c>
      <c r="I7" s="223" t="s">
        <v>81</v>
      </c>
      <c r="J7" s="179"/>
      <c r="K7" s="179"/>
      <c r="M7" s="172" t="s">
        <v>65</v>
      </c>
      <c r="N7" s="176" t="s">
        <v>66</v>
      </c>
    </row>
    <row r="8" spans="2:14" ht="30.75" customHeight="1" x14ac:dyDescent="0.2">
      <c r="B8" s="224" t="s">
        <v>247</v>
      </c>
      <c r="C8" s="567" t="s">
        <v>289</v>
      </c>
      <c r="D8" s="567"/>
      <c r="E8" s="567"/>
      <c r="F8" s="567"/>
      <c r="G8" s="178" t="s">
        <v>248</v>
      </c>
      <c r="H8" s="582">
        <v>7550</v>
      </c>
      <c r="I8" s="583"/>
      <c r="J8" s="180"/>
      <c r="K8" s="180"/>
      <c r="M8" s="172" t="s">
        <v>69</v>
      </c>
      <c r="N8" s="176" t="s">
        <v>70</v>
      </c>
    </row>
    <row r="9" spans="2:14" ht="30.75" customHeight="1" x14ac:dyDescent="0.2">
      <c r="B9" s="224" t="s">
        <v>48</v>
      </c>
      <c r="C9" s="584" t="s">
        <v>60</v>
      </c>
      <c r="D9" s="584"/>
      <c r="E9" s="584"/>
      <c r="F9" s="584"/>
      <c r="G9" s="178" t="s">
        <v>249</v>
      </c>
      <c r="H9" s="585" t="s">
        <v>298</v>
      </c>
      <c r="I9" s="586"/>
      <c r="J9" s="181"/>
      <c r="K9" s="181"/>
      <c r="M9" s="182" t="s">
        <v>73</v>
      </c>
    </row>
    <row r="10" spans="2:14" ht="58.9" customHeight="1" x14ac:dyDescent="0.2">
      <c r="B10" s="224" t="s">
        <v>250</v>
      </c>
      <c r="C10" s="567" t="s">
        <v>350</v>
      </c>
      <c r="D10" s="567"/>
      <c r="E10" s="567"/>
      <c r="F10" s="567"/>
      <c r="G10" s="567"/>
      <c r="H10" s="567"/>
      <c r="I10" s="568"/>
      <c r="J10" s="183"/>
      <c r="K10" s="183"/>
      <c r="M10" s="182"/>
    </row>
    <row r="11" spans="2:14" ht="30.75" customHeight="1" x14ac:dyDescent="0.2">
      <c r="B11" s="224" t="s">
        <v>251</v>
      </c>
      <c r="C11" s="560" t="s">
        <v>363</v>
      </c>
      <c r="D11" s="560"/>
      <c r="E11" s="560"/>
      <c r="F11" s="560"/>
      <c r="G11" s="560"/>
      <c r="H11" s="560"/>
      <c r="I11" s="751"/>
      <c r="J11" s="179"/>
      <c r="K11" s="179"/>
      <c r="M11" s="182"/>
      <c r="N11" s="176" t="s">
        <v>76</v>
      </c>
    </row>
    <row r="12" spans="2:14" ht="30.75" customHeight="1" x14ac:dyDescent="0.2">
      <c r="B12" s="224" t="s">
        <v>254</v>
      </c>
      <c r="C12" s="558" t="s">
        <v>299</v>
      </c>
      <c r="D12" s="558"/>
      <c r="E12" s="558"/>
      <c r="F12" s="558"/>
      <c r="G12" s="178" t="s">
        <v>252</v>
      </c>
      <c r="H12" s="572" t="s">
        <v>91</v>
      </c>
      <c r="I12" s="573"/>
      <c r="J12" s="179"/>
      <c r="K12" s="179"/>
      <c r="M12" s="182" t="s">
        <v>80</v>
      </c>
      <c r="N12" s="176" t="s">
        <v>81</v>
      </c>
    </row>
    <row r="13" spans="2:14" ht="30.75" customHeight="1" x14ac:dyDescent="0.2">
      <c r="B13" s="224" t="s">
        <v>255</v>
      </c>
      <c r="C13" s="591" t="s">
        <v>330</v>
      </c>
      <c r="D13" s="591"/>
      <c r="E13" s="591"/>
      <c r="F13" s="591"/>
      <c r="G13" s="178" t="s">
        <v>253</v>
      </c>
      <c r="H13" s="560" t="s">
        <v>57</v>
      </c>
      <c r="I13" s="751"/>
      <c r="J13" s="179"/>
      <c r="K13" s="179"/>
      <c r="M13" s="182" t="s">
        <v>84</v>
      </c>
    </row>
    <row r="14" spans="2:14" ht="30" customHeight="1" x14ac:dyDescent="0.2">
      <c r="B14" s="224" t="s">
        <v>256</v>
      </c>
      <c r="C14" s="558" t="s">
        <v>312</v>
      </c>
      <c r="D14" s="558"/>
      <c r="E14" s="558"/>
      <c r="F14" s="558"/>
      <c r="G14" s="558"/>
      <c r="H14" s="558"/>
      <c r="I14" s="559"/>
      <c r="J14" s="183"/>
      <c r="K14" s="183"/>
      <c r="M14" s="182" t="s">
        <v>86</v>
      </c>
      <c r="N14" s="176"/>
    </row>
    <row r="15" spans="2:14" ht="30.75" customHeight="1" x14ac:dyDescent="0.2">
      <c r="B15" s="224" t="s">
        <v>257</v>
      </c>
      <c r="C15" s="558" t="s">
        <v>310</v>
      </c>
      <c r="D15" s="558"/>
      <c r="E15" s="558"/>
      <c r="F15" s="558"/>
      <c r="G15" s="558"/>
      <c r="H15" s="558"/>
      <c r="I15" s="559"/>
      <c r="J15" s="184"/>
      <c r="K15" s="184"/>
      <c r="M15" s="182" t="s">
        <v>88</v>
      </c>
      <c r="N15" s="176"/>
    </row>
    <row r="16" spans="2:14" ht="42.6" customHeight="1" x14ac:dyDescent="0.2">
      <c r="B16" s="224" t="s">
        <v>258</v>
      </c>
      <c r="C16" s="567" t="s">
        <v>313</v>
      </c>
      <c r="D16" s="567"/>
      <c r="E16" s="567"/>
      <c r="F16" s="567"/>
      <c r="G16" s="567"/>
      <c r="H16" s="567"/>
      <c r="I16" s="568"/>
      <c r="J16" s="185"/>
      <c r="K16" s="185"/>
      <c r="M16" s="182"/>
      <c r="N16" s="176"/>
    </row>
    <row r="17" spans="2:14" ht="30.75" customHeight="1" x14ac:dyDescent="0.2">
      <c r="B17" s="224" t="s">
        <v>259</v>
      </c>
      <c r="C17" s="560" t="s">
        <v>152</v>
      </c>
      <c r="D17" s="561"/>
      <c r="E17" s="561"/>
      <c r="F17" s="561"/>
      <c r="G17" s="561"/>
      <c r="H17" s="561"/>
      <c r="I17" s="562"/>
      <c r="J17" s="186"/>
      <c r="K17" s="186"/>
      <c r="M17" s="182" t="s">
        <v>91</v>
      </c>
      <c r="N17" s="176"/>
    </row>
    <row r="18" spans="2:14" ht="18" customHeight="1" x14ac:dyDescent="0.2">
      <c r="B18" s="563" t="s">
        <v>265</v>
      </c>
      <c r="C18" s="564" t="s">
        <v>237</v>
      </c>
      <c r="D18" s="564"/>
      <c r="E18" s="564"/>
      <c r="F18" s="565" t="s">
        <v>238</v>
      </c>
      <c r="G18" s="565"/>
      <c r="H18" s="565"/>
      <c r="I18" s="566"/>
      <c r="J18" s="187"/>
      <c r="K18" s="187"/>
      <c r="M18" s="182" t="s">
        <v>79</v>
      </c>
      <c r="N18" s="176"/>
    </row>
    <row r="19" spans="2:14" ht="39.75" customHeight="1" x14ac:dyDescent="0.2">
      <c r="B19" s="563"/>
      <c r="C19" s="577" t="s">
        <v>296</v>
      </c>
      <c r="D19" s="578"/>
      <c r="E19" s="666"/>
      <c r="F19" s="567" t="str">
        <f>C19</f>
        <v>Actividades que se ejecutaron para la implementacion de los procesos transversales</v>
      </c>
      <c r="G19" s="567"/>
      <c r="H19" s="567"/>
      <c r="I19" s="568"/>
      <c r="J19" s="185"/>
      <c r="K19" s="185"/>
      <c r="M19" s="182" t="s">
        <v>95</v>
      </c>
      <c r="N19" s="176"/>
    </row>
    <row r="20" spans="2:14" ht="39.75" customHeight="1" x14ac:dyDescent="0.2">
      <c r="B20" s="224" t="s">
        <v>266</v>
      </c>
      <c r="C20" s="577" t="s">
        <v>297</v>
      </c>
      <c r="D20" s="578"/>
      <c r="E20" s="666"/>
      <c r="F20" s="567" t="str">
        <f>C20</f>
        <v>Cantidad de actividades que se ejecutaron para la implementacion de los procesos transversales</v>
      </c>
      <c r="G20" s="567"/>
      <c r="H20" s="567"/>
      <c r="I20" s="568"/>
      <c r="J20" s="179"/>
      <c r="K20" s="179"/>
      <c r="M20" s="182"/>
      <c r="N20" s="176"/>
    </row>
    <row r="21" spans="2:14" ht="27" customHeight="1" x14ac:dyDescent="0.2">
      <c r="B21" s="224" t="s">
        <v>267</v>
      </c>
      <c r="C21" s="577" t="s">
        <v>152</v>
      </c>
      <c r="D21" s="578"/>
      <c r="E21" s="666"/>
      <c r="F21" s="577" t="s">
        <v>152</v>
      </c>
      <c r="G21" s="578"/>
      <c r="H21" s="578"/>
      <c r="I21" s="579"/>
      <c r="J21" s="184"/>
      <c r="K21" s="184"/>
      <c r="M21" s="188"/>
      <c r="N21" s="176"/>
    </row>
    <row r="22" spans="2:14" ht="23.25" customHeight="1" x14ac:dyDescent="0.2">
      <c r="B22" s="224" t="s">
        <v>268</v>
      </c>
      <c r="C22" s="624">
        <v>44197</v>
      </c>
      <c r="D22" s="635"/>
      <c r="E22" s="636"/>
      <c r="F22" s="178" t="s">
        <v>271</v>
      </c>
      <c r="G22" s="225">
        <v>0.1</v>
      </c>
      <c r="H22" s="178" t="s">
        <v>275</v>
      </c>
      <c r="I22" s="260">
        <v>0.1</v>
      </c>
      <c r="J22" s="173">
        <v>3.377402597402597E-2</v>
      </c>
      <c r="K22" s="189"/>
      <c r="M22" s="188"/>
    </row>
    <row r="23" spans="2:14" ht="27" customHeight="1" x14ac:dyDescent="0.2">
      <c r="B23" s="224" t="s">
        <v>269</v>
      </c>
      <c r="C23" s="624">
        <v>44561</v>
      </c>
      <c r="D23" s="625"/>
      <c r="E23" s="626"/>
      <c r="F23" s="178" t="s">
        <v>272</v>
      </c>
      <c r="G23" s="555">
        <v>0.4</v>
      </c>
      <c r="H23" s="556"/>
      <c r="I23" s="557"/>
      <c r="J23" s="190"/>
      <c r="K23" s="190"/>
      <c r="M23" s="188"/>
    </row>
    <row r="24" spans="2:14" ht="30.75" customHeight="1" x14ac:dyDescent="0.2">
      <c r="B24" s="231" t="s">
        <v>270</v>
      </c>
      <c r="C24" s="612" t="s">
        <v>321</v>
      </c>
      <c r="D24" s="613"/>
      <c r="E24" s="614"/>
      <c r="F24" s="227" t="s">
        <v>274</v>
      </c>
      <c r="G24" s="529" t="s">
        <v>223</v>
      </c>
      <c r="H24" s="530"/>
      <c r="I24" s="531"/>
      <c r="J24" s="187"/>
      <c r="K24" s="187"/>
      <c r="M24" s="188"/>
    </row>
    <row r="25" spans="2:14" ht="22.5" customHeight="1" x14ac:dyDescent="0.2">
      <c r="B25" s="509" t="s">
        <v>235</v>
      </c>
      <c r="C25" s="510"/>
      <c r="D25" s="510"/>
      <c r="E25" s="510"/>
      <c r="F25" s="510"/>
      <c r="G25" s="510"/>
      <c r="H25" s="510"/>
      <c r="I25" s="511"/>
      <c r="J25" s="175"/>
      <c r="K25" s="175"/>
      <c r="M25" s="188"/>
    </row>
    <row r="26" spans="2:14" ht="43.5" customHeight="1" x14ac:dyDescent="0.2">
      <c r="B26" s="191" t="s">
        <v>105</v>
      </c>
      <c r="C26" s="221" t="s">
        <v>261</v>
      </c>
      <c r="D26" s="221" t="s">
        <v>260</v>
      </c>
      <c r="E26" s="192" t="s">
        <v>264</v>
      </c>
      <c r="F26" s="221" t="s">
        <v>263</v>
      </c>
      <c r="G26" s="221" t="s">
        <v>262</v>
      </c>
      <c r="H26" s="192" t="s">
        <v>276</v>
      </c>
      <c r="I26" s="193" t="s">
        <v>273</v>
      </c>
      <c r="J26" s="185"/>
      <c r="K26" s="185"/>
      <c r="M26" s="188"/>
    </row>
    <row r="27" spans="2:14" ht="15.6" customHeight="1" x14ac:dyDescent="0.2">
      <c r="B27" s="191" t="s">
        <v>323</v>
      </c>
      <c r="C27" s="210">
        <f>1.48%*G23</f>
        <v>5.9200000000000008E-3</v>
      </c>
      <c r="D27" s="262">
        <f>1.48%*G23</f>
        <v>5.9200000000000008E-3</v>
      </c>
      <c r="E27" s="263">
        <f>IF(OR(C27=0,C27=""),0,D27/C27)</f>
        <v>1</v>
      </c>
      <c r="F27" s="550">
        <f>SUM(C27:C38)</f>
        <v>0.39999999999999997</v>
      </c>
      <c r="G27" s="550">
        <f>SUM(D27:D38)</f>
        <v>0.37047999999999992</v>
      </c>
      <c r="H27" s="264">
        <f>+(D27*100%)/$G$23</f>
        <v>1.4800000000000001E-2</v>
      </c>
      <c r="I27" s="793">
        <f>G27+I22</f>
        <v>0.4704799999999999</v>
      </c>
      <c r="J27" s="185"/>
      <c r="K27" s="185"/>
      <c r="M27" s="188"/>
    </row>
    <row r="28" spans="2:14" ht="15.6" customHeight="1" x14ac:dyDescent="0.2">
      <c r="B28" s="191" t="s">
        <v>114</v>
      </c>
      <c r="C28" s="210">
        <f>10.92%*G23</f>
        <v>4.3680000000000004E-2</v>
      </c>
      <c r="D28" s="262">
        <f>7.72%*G23</f>
        <v>3.0879999999999998E-2</v>
      </c>
      <c r="E28" s="263">
        <f t="shared" ref="E28:E38" si="0">IF(OR(C28=0,C28=""),0,D28/C28)</f>
        <v>0.70695970695970689</v>
      </c>
      <c r="F28" s="551"/>
      <c r="G28" s="551"/>
      <c r="H28" s="264">
        <f>+IF(D28="","",((D28*100%)/$G$23)+H27)</f>
        <v>9.1999999999999998E-2</v>
      </c>
      <c r="I28" s="794"/>
      <c r="J28" s="185"/>
      <c r="K28" s="185"/>
      <c r="M28" s="188"/>
    </row>
    <row r="29" spans="2:14" ht="15.6" customHeight="1" x14ac:dyDescent="0.2">
      <c r="B29" s="191" t="s">
        <v>115</v>
      </c>
      <c r="C29" s="210">
        <f>10.68%*G23</f>
        <v>4.2720000000000001E-2</v>
      </c>
      <c r="D29" s="262">
        <f>10.68%*G23</f>
        <v>4.2720000000000001E-2</v>
      </c>
      <c r="E29" s="263">
        <f t="shared" si="0"/>
        <v>1</v>
      </c>
      <c r="F29" s="551"/>
      <c r="G29" s="551"/>
      <c r="H29" s="264">
        <f t="shared" ref="H29:H38" si="1">+IF(D29="","",((D29*100%)/$G$23)+H28)</f>
        <v>0.19879999999999998</v>
      </c>
      <c r="I29" s="794"/>
      <c r="J29" s="185"/>
      <c r="K29" s="185"/>
      <c r="M29" s="188"/>
    </row>
    <row r="30" spans="2:14" ht="15.6" customHeight="1" x14ac:dyDescent="0.2">
      <c r="B30" s="191" t="s">
        <v>116</v>
      </c>
      <c r="C30" s="210">
        <f>14.92%*G23</f>
        <v>5.9680000000000004E-2</v>
      </c>
      <c r="D30" s="262">
        <f>17.32%*G23</f>
        <v>6.9279999999999994E-2</v>
      </c>
      <c r="E30" s="263">
        <f t="shared" si="0"/>
        <v>1.1608579088471849</v>
      </c>
      <c r="F30" s="551"/>
      <c r="G30" s="551"/>
      <c r="H30" s="264">
        <f t="shared" si="1"/>
        <v>0.37199999999999994</v>
      </c>
      <c r="I30" s="794"/>
      <c r="J30" s="185"/>
      <c r="K30" s="185"/>
      <c r="M30" s="188"/>
    </row>
    <row r="31" spans="2:14" ht="15.6" customHeight="1" x14ac:dyDescent="0.2">
      <c r="B31" s="191" t="s">
        <v>117</v>
      </c>
      <c r="C31" s="210">
        <f>13.09%*G23</f>
        <v>5.2359999999999997E-2</v>
      </c>
      <c r="D31" s="262">
        <f>13.09%*G23</f>
        <v>5.2359999999999997E-2</v>
      </c>
      <c r="E31" s="263">
        <f t="shared" si="0"/>
        <v>1</v>
      </c>
      <c r="F31" s="551"/>
      <c r="G31" s="551"/>
      <c r="H31" s="264">
        <f t="shared" si="1"/>
        <v>0.5028999999999999</v>
      </c>
      <c r="I31" s="794"/>
      <c r="J31" s="185"/>
      <c r="K31" s="185"/>
      <c r="M31" s="188"/>
    </row>
    <row r="32" spans="2:14" ht="15.6" customHeight="1" x14ac:dyDescent="0.2">
      <c r="B32" s="191" t="s">
        <v>118</v>
      </c>
      <c r="C32" s="210">
        <f>9.99%*G23</f>
        <v>3.9960000000000002E-2</v>
      </c>
      <c r="D32" s="262">
        <f>8.34%*G23</f>
        <v>3.3360000000000001E-2</v>
      </c>
      <c r="E32" s="263">
        <f t="shared" si="0"/>
        <v>0.83483483483483478</v>
      </c>
      <c r="F32" s="551"/>
      <c r="G32" s="551"/>
      <c r="H32" s="264">
        <f t="shared" si="1"/>
        <v>0.58629999999999993</v>
      </c>
      <c r="I32" s="794"/>
      <c r="J32" s="185"/>
      <c r="K32" s="185"/>
      <c r="M32" s="188"/>
    </row>
    <row r="33" spans="2:11" ht="19.5" customHeight="1" x14ac:dyDescent="0.2">
      <c r="B33" s="191" t="s">
        <v>119</v>
      </c>
      <c r="C33" s="210">
        <f>8.77%*G23</f>
        <v>3.508E-2</v>
      </c>
      <c r="D33" s="262">
        <v>3.508E-2</v>
      </c>
      <c r="E33" s="263">
        <f t="shared" si="0"/>
        <v>1</v>
      </c>
      <c r="F33" s="551"/>
      <c r="G33" s="551"/>
      <c r="H33" s="264">
        <f t="shared" si="1"/>
        <v>0.67399999999999993</v>
      </c>
      <c r="I33" s="794"/>
      <c r="J33" s="195"/>
      <c r="K33" s="195"/>
    </row>
    <row r="34" spans="2:11" ht="19.5" customHeight="1" x14ac:dyDescent="0.2">
      <c r="B34" s="191" t="s">
        <v>120</v>
      </c>
      <c r="C34" s="210">
        <f>8.37%*G23</f>
        <v>3.3480000000000003E-2</v>
      </c>
      <c r="D34" s="262">
        <f>6.79%*G23</f>
        <v>2.7160000000000004E-2</v>
      </c>
      <c r="E34" s="263">
        <f t="shared" si="0"/>
        <v>0.81123058542413384</v>
      </c>
      <c r="F34" s="551"/>
      <c r="G34" s="551"/>
      <c r="H34" s="264">
        <f t="shared" si="1"/>
        <v>0.74189999999999989</v>
      </c>
      <c r="I34" s="794"/>
      <c r="J34" s="195"/>
      <c r="K34" s="195"/>
    </row>
    <row r="35" spans="2:11" ht="19.5" customHeight="1" x14ac:dyDescent="0.2">
      <c r="B35" s="191" t="s">
        <v>121</v>
      </c>
      <c r="C35" s="210">
        <f>8.42%*G23</f>
        <v>3.3680000000000002E-2</v>
      </c>
      <c r="D35" s="262">
        <v>3.3680000000000002E-2</v>
      </c>
      <c r="E35" s="263">
        <f t="shared" si="0"/>
        <v>1</v>
      </c>
      <c r="F35" s="551"/>
      <c r="G35" s="551"/>
      <c r="H35" s="264">
        <f t="shared" si="1"/>
        <v>0.82609999999999983</v>
      </c>
      <c r="I35" s="794"/>
      <c r="J35" s="195"/>
      <c r="K35" s="195"/>
    </row>
    <row r="36" spans="2:11" ht="19.5" customHeight="1" x14ac:dyDescent="0.2">
      <c r="B36" s="191" t="s">
        <v>122</v>
      </c>
      <c r="C36" s="210">
        <f>6.63%*G23</f>
        <v>2.6520000000000002E-2</v>
      </c>
      <c r="D36" s="262">
        <f>6.63%*G23</f>
        <v>2.6520000000000002E-2</v>
      </c>
      <c r="E36" s="263">
        <f t="shared" si="0"/>
        <v>1</v>
      </c>
      <c r="F36" s="551"/>
      <c r="G36" s="551"/>
      <c r="H36" s="264">
        <f t="shared" si="1"/>
        <v>0.89239999999999986</v>
      </c>
      <c r="I36" s="794"/>
      <c r="J36" s="195"/>
      <c r="K36" s="195"/>
    </row>
    <row r="37" spans="2:11" ht="19.5" customHeight="1" x14ac:dyDescent="0.2">
      <c r="B37" s="191" t="s">
        <v>123</v>
      </c>
      <c r="C37" s="210">
        <f>3.38%*G23</f>
        <v>1.3519999999999999E-2</v>
      </c>
      <c r="D37" s="262">
        <v>1.3519999999999999E-2</v>
      </c>
      <c r="E37" s="263">
        <f t="shared" si="0"/>
        <v>1</v>
      </c>
      <c r="F37" s="551"/>
      <c r="G37" s="551"/>
      <c r="H37" s="264">
        <f t="shared" si="1"/>
        <v>0.92619999999999991</v>
      </c>
      <c r="I37" s="794"/>
      <c r="J37" s="195"/>
      <c r="K37" s="195"/>
    </row>
    <row r="38" spans="2:11" ht="19.5" customHeight="1" x14ac:dyDescent="0.2">
      <c r="B38" s="191" t="s">
        <v>124</v>
      </c>
      <c r="C38" s="210">
        <f>3.35%*G23</f>
        <v>1.3400000000000002E-2</v>
      </c>
      <c r="D38" s="262"/>
      <c r="E38" s="263">
        <f t="shared" si="0"/>
        <v>0</v>
      </c>
      <c r="F38" s="552"/>
      <c r="G38" s="552"/>
      <c r="H38" s="264" t="str">
        <f t="shared" si="1"/>
        <v/>
      </c>
      <c r="I38" s="795"/>
      <c r="J38" s="195"/>
      <c r="K38" s="195"/>
    </row>
    <row r="39" spans="2:11" ht="52.5" customHeight="1" x14ac:dyDescent="0.2">
      <c r="B39" s="229" t="s">
        <v>277</v>
      </c>
      <c r="C39" s="796"/>
      <c r="D39" s="797"/>
      <c r="E39" s="797"/>
      <c r="F39" s="797"/>
      <c r="G39" s="797"/>
      <c r="H39" s="797"/>
      <c r="I39" s="798"/>
      <c r="J39" s="196"/>
      <c r="K39" s="196"/>
    </row>
    <row r="40" spans="2:11" ht="34.5" customHeight="1" x14ac:dyDescent="0.2">
      <c r="B40" s="535"/>
      <c r="C40" s="536"/>
      <c r="D40" s="536"/>
      <c r="E40" s="536"/>
      <c r="F40" s="536"/>
      <c r="G40" s="536"/>
      <c r="H40" s="536"/>
      <c r="I40" s="537"/>
      <c r="J40" s="175"/>
      <c r="K40" s="175"/>
    </row>
    <row r="41" spans="2:11" ht="34.5" customHeight="1" x14ac:dyDescent="0.2">
      <c r="B41" s="538"/>
      <c r="C41" s="539"/>
      <c r="D41" s="539"/>
      <c r="E41" s="539"/>
      <c r="F41" s="539"/>
      <c r="G41" s="539"/>
      <c r="H41" s="539"/>
      <c r="I41" s="540"/>
      <c r="J41" s="196"/>
      <c r="K41" s="196"/>
    </row>
    <row r="42" spans="2:11" ht="34.5" customHeight="1" x14ac:dyDescent="0.2">
      <c r="B42" s="538"/>
      <c r="C42" s="539"/>
      <c r="D42" s="539"/>
      <c r="E42" s="539"/>
      <c r="F42" s="539"/>
      <c r="G42" s="539"/>
      <c r="H42" s="539"/>
      <c r="I42" s="540"/>
      <c r="J42" s="196"/>
      <c r="K42" s="196"/>
    </row>
    <row r="43" spans="2:11" ht="34.5" customHeight="1" x14ac:dyDescent="0.2">
      <c r="B43" s="538"/>
      <c r="C43" s="539"/>
      <c r="D43" s="539"/>
      <c r="E43" s="539"/>
      <c r="F43" s="539"/>
      <c r="G43" s="539"/>
      <c r="H43" s="539"/>
      <c r="I43" s="540"/>
      <c r="J43" s="196"/>
      <c r="K43" s="196"/>
    </row>
    <row r="44" spans="2:11" ht="34.5" customHeight="1" x14ac:dyDescent="0.2">
      <c r="B44" s="541"/>
      <c r="C44" s="542"/>
      <c r="D44" s="542"/>
      <c r="E44" s="542"/>
      <c r="F44" s="542"/>
      <c r="G44" s="542"/>
      <c r="H44" s="542"/>
      <c r="I44" s="543"/>
      <c r="J44" s="174"/>
      <c r="K44" s="174"/>
    </row>
    <row r="45" spans="2:11" ht="156" customHeight="1" x14ac:dyDescent="0.2">
      <c r="B45" s="224" t="s">
        <v>278</v>
      </c>
      <c r="C45" s="802" t="s">
        <v>412</v>
      </c>
      <c r="D45" s="803"/>
      <c r="E45" s="803"/>
      <c r="F45" s="803"/>
      <c r="G45" s="803"/>
      <c r="H45" s="803"/>
      <c r="I45" s="804"/>
      <c r="J45" s="197"/>
      <c r="K45" s="197"/>
    </row>
    <row r="46" spans="2:11" ht="93.75" customHeight="1" x14ac:dyDescent="0.2">
      <c r="B46" s="224" t="s">
        <v>279</v>
      </c>
      <c r="C46" s="802" t="s">
        <v>413</v>
      </c>
      <c r="D46" s="803"/>
      <c r="E46" s="803"/>
      <c r="F46" s="803"/>
      <c r="G46" s="803"/>
      <c r="H46" s="803"/>
      <c r="I46" s="804"/>
      <c r="J46" s="197"/>
      <c r="K46" s="197"/>
    </row>
    <row r="47" spans="2:11" ht="66" customHeight="1" x14ac:dyDescent="0.2">
      <c r="B47" s="230" t="s">
        <v>280</v>
      </c>
      <c r="C47" s="799" t="s">
        <v>414</v>
      </c>
      <c r="D47" s="800"/>
      <c r="E47" s="800"/>
      <c r="F47" s="800"/>
      <c r="G47" s="800"/>
      <c r="H47" s="800"/>
      <c r="I47" s="801"/>
      <c r="J47" s="197"/>
      <c r="K47" s="197"/>
    </row>
    <row r="48" spans="2:11" ht="22.5" customHeight="1" x14ac:dyDescent="0.2">
      <c r="B48" s="509" t="s">
        <v>236</v>
      </c>
      <c r="C48" s="510"/>
      <c r="D48" s="510"/>
      <c r="E48" s="510"/>
      <c r="F48" s="510"/>
      <c r="G48" s="510"/>
      <c r="H48" s="510"/>
      <c r="I48" s="511"/>
      <c r="J48" s="197"/>
      <c r="K48" s="197"/>
    </row>
    <row r="49" spans="2:11" ht="22.5" customHeight="1" x14ac:dyDescent="0.2">
      <c r="B49" s="522" t="s">
        <v>281</v>
      </c>
      <c r="C49" s="218" t="s">
        <v>282</v>
      </c>
      <c r="D49" s="524" t="s">
        <v>283</v>
      </c>
      <c r="E49" s="524"/>
      <c r="F49" s="524"/>
      <c r="G49" s="524" t="s">
        <v>284</v>
      </c>
      <c r="H49" s="524"/>
      <c r="I49" s="525"/>
      <c r="J49" s="198"/>
      <c r="K49" s="198"/>
    </row>
    <row r="50" spans="2:11" ht="30.75" customHeight="1" x14ac:dyDescent="0.2">
      <c r="B50" s="523"/>
      <c r="C50" s="261"/>
      <c r="D50" s="740"/>
      <c r="E50" s="740"/>
      <c r="F50" s="740"/>
      <c r="G50" s="740"/>
      <c r="H50" s="740"/>
      <c r="I50" s="741"/>
      <c r="J50" s="198"/>
      <c r="K50" s="198"/>
    </row>
    <row r="51" spans="2:11" ht="32.25" customHeight="1" x14ac:dyDescent="0.2">
      <c r="B51" s="233" t="s">
        <v>285</v>
      </c>
      <c r="C51" s="740" t="s">
        <v>358</v>
      </c>
      <c r="D51" s="740"/>
      <c r="E51" s="740"/>
      <c r="F51" s="740"/>
      <c r="G51" s="740"/>
      <c r="H51" s="740"/>
      <c r="I51" s="741"/>
      <c r="J51" s="200"/>
      <c r="K51" s="200"/>
    </row>
    <row r="52" spans="2:11" ht="28.5" customHeight="1" x14ac:dyDescent="0.2">
      <c r="B52" s="234" t="s">
        <v>286</v>
      </c>
      <c r="C52" s="740" t="s">
        <v>358</v>
      </c>
      <c r="D52" s="740"/>
      <c r="E52" s="740"/>
      <c r="F52" s="740"/>
      <c r="G52" s="740"/>
      <c r="H52" s="740"/>
      <c r="I52" s="741"/>
      <c r="J52" s="200"/>
      <c r="K52" s="200"/>
    </row>
    <row r="53" spans="2:11" ht="30" customHeight="1" x14ac:dyDescent="0.2">
      <c r="B53" s="230" t="s">
        <v>287</v>
      </c>
      <c r="C53" s="787" t="s">
        <v>355</v>
      </c>
      <c r="D53" s="788"/>
      <c r="E53" s="788"/>
      <c r="F53" s="788"/>
      <c r="G53" s="788"/>
      <c r="H53" s="788"/>
      <c r="I53" s="789"/>
      <c r="J53" s="201"/>
      <c r="K53" s="201"/>
    </row>
    <row r="54" spans="2:11" ht="31.5" customHeight="1" thickBot="1" x14ac:dyDescent="0.25">
      <c r="B54" s="211" t="s">
        <v>288</v>
      </c>
      <c r="C54" s="790" t="s">
        <v>324</v>
      </c>
      <c r="D54" s="791"/>
      <c r="E54" s="791"/>
      <c r="F54" s="791"/>
      <c r="G54" s="791"/>
      <c r="H54" s="791"/>
      <c r="I54" s="792"/>
      <c r="J54" s="202"/>
      <c r="K54" s="202"/>
    </row>
    <row r="55" spans="2:11" ht="13.15" customHeight="1" x14ac:dyDescent="0.2">
      <c r="B55" s="203"/>
      <c r="C55" s="204"/>
      <c r="D55" s="204"/>
      <c r="E55" s="205"/>
      <c r="F55" s="205"/>
      <c r="G55" s="212"/>
      <c r="H55" s="207"/>
      <c r="I55" s="204"/>
      <c r="J55" s="202"/>
      <c r="K55" s="202"/>
    </row>
    <row r="56" spans="2:11" ht="13.15" customHeight="1" x14ac:dyDescent="0.2">
      <c r="B56" s="203"/>
      <c r="C56" s="204"/>
      <c r="D56" s="204"/>
      <c r="E56" s="205"/>
      <c r="F56" s="205"/>
      <c r="G56" s="212"/>
      <c r="H56" s="207"/>
      <c r="I56" s="204"/>
      <c r="J56" s="202"/>
      <c r="K56" s="202"/>
    </row>
    <row r="57" spans="2:11" ht="13.15" customHeight="1" x14ac:dyDescent="0.2">
      <c r="B57" s="203"/>
      <c r="C57" s="204"/>
      <c r="D57" s="204"/>
      <c r="E57" s="205"/>
      <c r="F57" s="205"/>
      <c r="G57" s="212"/>
      <c r="H57" s="207"/>
      <c r="I57" s="204"/>
      <c r="J57" s="202"/>
      <c r="K57" s="202"/>
    </row>
    <row r="58" spans="2:11" ht="13.15" customHeight="1" x14ac:dyDescent="0.2">
      <c r="B58" s="203"/>
      <c r="C58" s="204"/>
      <c r="D58" s="204"/>
      <c r="E58" s="205"/>
      <c r="F58" s="205"/>
      <c r="G58" s="212"/>
      <c r="H58" s="207"/>
      <c r="I58" s="204"/>
      <c r="J58" s="202"/>
      <c r="K58" s="202"/>
    </row>
    <row r="59" spans="2:11" ht="13.15" customHeight="1" x14ac:dyDescent="0.2">
      <c r="B59" s="203"/>
      <c r="C59" s="204"/>
      <c r="D59" s="204"/>
      <c r="E59" s="205"/>
      <c r="F59" s="205"/>
      <c r="G59" s="212"/>
      <c r="H59" s="207"/>
      <c r="I59" s="204"/>
      <c r="J59" s="202"/>
      <c r="K59" s="202"/>
    </row>
    <row r="60" spans="2:11" ht="25.5" customHeight="1" x14ac:dyDescent="0.2">
      <c r="B60" s="203"/>
      <c r="C60" s="204"/>
      <c r="D60" s="204"/>
      <c r="E60" s="205"/>
      <c r="F60" s="205"/>
      <c r="G60" s="212"/>
      <c r="H60" s="207"/>
      <c r="I60" s="204"/>
      <c r="J60" s="202"/>
      <c r="K60" s="202"/>
    </row>
    <row r="61" spans="2:11" ht="13.9" customHeight="1" x14ac:dyDescent="0.2"/>
  </sheetData>
  <mergeCells count="59">
    <mergeCell ref="B1:B3"/>
    <mergeCell ref="C1:H1"/>
    <mergeCell ref="I1:I3"/>
    <mergeCell ref="C2:H2"/>
    <mergeCell ref="C3:E3"/>
    <mergeCell ref="F3:H3"/>
    <mergeCell ref="B4:I4"/>
    <mergeCell ref="B5:I5"/>
    <mergeCell ref="D6:E6"/>
    <mergeCell ref="F6:I6"/>
    <mergeCell ref="D7:E7"/>
    <mergeCell ref="F7:G7"/>
    <mergeCell ref="C15:I15"/>
    <mergeCell ref="C8:F8"/>
    <mergeCell ref="H8:I8"/>
    <mergeCell ref="C9:F9"/>
    <mergeCell ref="H9:I9"/>
    <mergeCell ref="C10:I10"/>
    <mergeCell ref="C11:I11"/>
    <mergeCell ref="C12:F12"/>
    <mergeCell ref="H12:I12"/>
    <mergeCell ref="C13:F13"/>
    <mergeCell ref="H13:I13"/>
    <mergeCell ref="C14:I14"/>
    <mergeCell ref="C23:E23"/>
    <mergeCell ref="G23:I23"/>
    <mergeCell ref="C16:I16"/>
    <mergeCell ref="C17:I17"/>
    <mergeCell ref="B18:B19"/>
    <mergeCell ref="C18:E18"/>
    <mergeCell ref="F18:I18"/>
    <mergeCell ref="C19:E19"/>
    <mergeCell ref="F19:I19"/>
    <mergeCell ref="C20:E20"/>
    <mergeCell ref="F20:I20"/>
    <mergeCell ref="C21:E21"/>
    <mergeCell ref="F21:I21"/>
    <mergeCell ref="C22:E22"/>
    <mergeCell ref="B48:I48"/>
    <mergeCell ref="C24:E24"/>
    <mergeCell ref="G24:I24"/>
    <mergeCell ref="B25:I25"/>
    <mergeCell ref="F27:F38"/>
    <mergeCell ref="G27:G38"/>
    <mergeCell ref="I27:I38"/>
    <mergeCell ref="C39:I39"/>
    <mergeCell ref="B40:I44"/>
    <mergeCell ref="C47:I47"/>
    <mergeCell ref="C45:I45"/>
    <mergeCell ref="C46:I46"/>
    <mergeCell ref="C52:I52"/>
    <mergeCell ref="C53:I53"/>
    <mergeCell ref="C54:I54"/>
    <mergeCell ref="B49:B50"/>
    <mergeCell ref="D49:F49"/>
    <mergeCell ref="G49:I49"/>
    <mergeCell ref="D50:F50"/>
    <mergeCell ref="G50:I50"/>
    <mergeCell ref="C51:I51"/>
  </mergeCells>
  <dataValidations disablePrompts="1" count="7">
    <dataValidation type="list" allowBlank="1" showInputMessage="1" showErrorMessage="1" sqref="C7 I7" xr:uid="{968016B7-3826-49D0-B5BF-1DB95A3FCB20}">
      <formula1>$N$11:$N$12</formula1>
    </dataValidation>
    <dataValidation type="list" allowBlank="1" showInputMessage="1" showErrorMessage="1" sqref="H13:I13" xr:uid="{87C34EF0-948E-478D-A485-53E7C339C546}">
      <formula1>$N$5:$N$8</formula1>
    </dataValidation>
    <dataValidation type="list" allowBlank="1" showInputMessage="1" showErrorMessage="1" sqref="C9:F9" xr:uid="{3DB9E810-D11E-4D79-8825-512BBF4191C1}">
      <formula1>$M$6:$M$9</formula1>
    </dataValidation>
    <dataValidation type="list" allowBlank="1" showInputMessage="1" showErrorMessage="1" sqref="C24:E24" xr:uid="{12C7ED17-E012-4ABD-8B76-480AAB16263F}">
      <formula1>$M$12:$M$15</formula1>
    </dataValidation>
    <dataValidation type="list" allowBlank="1" showInputMessage="1" showErrorMessage="1" sqref="H12:I12" xr:uid="{2E3795A6-3702-427E-860B-9EDD61862EF3}">
      <formula1>M17:M19</formula1>
    </dataValidation>
    <dataValidation type="list" showDropDown="1" showInputMessage="1" showErrorMessage="1" sqref="K12" xr:uid="{93264538-D010-4943-815A-73AD5B4732D4}">
      <formula1>O17:O19</formula1>
    </dataValidation>
    <dataValidation type="list" allowBlank="1" showInputMessage="1" showErrorMessage="1" sqref="J10:K10" xr:uid="{E92A5872-B4FE-4D92-A067-2B3A2A61D592}">
      <formula1>$M$21:$M$26</formula1>
    </dataValidation>
  </dataValidations>
  <pageMargins left="0.7" right="0.7" top="0.75" bottom="0.75" header="0.3" footer="0.3"/>
  <pageSetup orientation="portrait" r:id="rId1"/>
  <drawing r:id="rId2"/>
  <legacyDrawing r:id="rId3"/>
  <oleObjects>
    <mc:AlternateContent xmlns:mc="http://schemas.openxmlformats.org/markup-compatibility/2006">
      <mc:Choice Requires="x14">
        <oleObject progId="PBrush" shapeId="35859457" r:id="rId4">
          <objectPr defaultSize="0" autoPict="0" r:id="rId5">
            <anchor moveWithCells="1" sizeWithCells="1">
              <from>
                <xdr:col>8</xdr:col>
                <xdr:colOff>47625</xdr:colOff>
                <xdr:row>1</xdr:row>
                <xdr:rowOff>28575</xdr:rowOff>
              </from>
              <to>
                <xdr:col>8</xdr:col>
                <xdr:colOff>1447800</xdr:colOff>
                <xdr:row>1</xdr:row>
                <xdr:rowOff>447675</xdr:rowOff>
              </to>
            </anchor>
          </objectPr>
        </oleObject>
      </mc:Choice>
      <mc:Fallback>
        <oleObject progId="PBrush" shapeId="35859457" r:id="rId4"/>
      </mc:Fallback>
    </mc:AlternateContent>
  </oleObjec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1">
    <tabColor theme="3" tint="0.79998168889431442"/>
  </sheetPr>
  <dimension ref="B1:X68"/>
  <sheetViews>
    <sheetView topLeftCell="B22" zoomScale="90" zoomScaleNormal="90" zoomScalePageLayoutView="90" workbookViewId="0">
      <selection activeCell="C30" sqref="C30:I41"/>
    </sheetView>
  </sheetViews>
  <sheetFormatPr baseColWidth="10" defaultColWidth="10.85546875" defaultRowHeight="12.75" x14ac:dyDescent="0.2"/>
  <cols>
    <col min="1" max="1" width="1" style="7" customWidth="1"/>
    <col min="2" max="2" width="25.42578125" style="8" customWidth="1"/>
    <col min="3" max="3" width="14.42578125" style="7" customWidth="1"/>
    <col min="4" max="4" width="20.140625" style="7" customWidth="1"/>
    <col min="5" max="5" width="16.42578125" style="7" customWidth="1"/>
    <col min="6" max="6" width="25" style="7" customWidth="1"/>
    <col min="7" max="7" width="22" style="9" customWidth="1"/>
    <col min="8" max="8" width="20.42578125" style="7" customWidth="1"/>
    <col min="9" max="9" width="22.42578125" style="7" customWidth="1"/>
    <col min="10" max="11" width="22.42578125" style="10" customWidth="1"/>
    <col min="12" max="21" width="10.85546875" style="11"/>
    <col min="22" max="24" width="10.85546875" style="12"/>
    <col min="25" max="16384" width="10.85546875" style="7"/>
  </cols>
  <sheetData>
    <row r="1" spans="2:14" ht="6" customHeight="1" thickBot="1" x14ac:dyDescent="0.25"/>
    <row r="2" spans="2:14" ht="25.5" customHeight="1" x14ac:dyDescent="0.2">
      <c r="B2" s="468"/>
      <c r="C2" s="466" t="s">
        <v>24</v>
      </c>
      <c r="D2" s="466"/>
      <c r="E2" s="466"/>
      <c r="F2" s="466"/>
      <c r="G2" s="466"/>
      <c r="H2" s="466"/>
      <c r="I2" s="470"/>
      <c r="J2" s="13"/>
      <c r="K2" s="13"/>
      <c r="M2" s="14" t="s">
        <v>47</v>
      </c>
    </row>
    <row r="3" spans="2:14" ht="25.5" customHeight="1" x14ac:dyDescent="0.2">
      <c r="B3" s="469"/>
      <c r="C3" s="467" t="s">
        <v>25</v>
      </c>
      <c r="D3" s="467"/>
      <c r="E3" s="467"/>
      <c r="F3" s="467"/>
      <c r="G3" s="467"/>
      <c r="H3" s="467"/>
      <c r="I3" s="471"/>
      <c r="J3" s="13"/>
      <c r="K3" s="13"/>
      <c r="M3" s="14" t="s">
        <v>48</v>
      </c>
    </row>
    <row r="4" spans="2:14" ht="25.5" customHeight="1" x14ac:dyDescent="0.2">
      <c r="B4" s="469"/>
      <c r="C4" s="467" t="s">
        <v>49</v>
      </c>
      <c r="D4" s="467"/>
      <c r="E4" s="467"/>
      <c r="F4" s="467"/>
      <c r="G4" s="467"/>
      <c r="H4" s="467"/>
      <c r="I4" s="471"/>
      <c r="J4" s="13"/>
      <c r="K4" s="13"/>
      <c r="M4" s="14" t="s">
        <v>50</v>
      </c>
    </row>
    <row r="5" spans="2:14" ht="25.5" customHeight="1" x14ac:dyDescent="0.2">
      <c r="B5" s="469"/>
      <c r="C5" s="467" t="s">
        <v>51</v>
      </c>
      <c r="D5" s="467"/>
      <c r="E5" s="467"/>
      <c r="F5" s="467"/>
      <c r="G5" s="472" t="s">
        <v>52</v>
      </c>
      <c r="H5" s="472"/>
      <c r="I5" s="471"/>
      <c r="J5" s="13"/>
      <c r="K5" s="13"/>
      <c r="M5" s="14" t="s">
        <v>53</v>
      </c>
    </row>
    <row r="6" spans="2:14" ht="23.25" customHeight="1" x14ac:dyDescent="0.2">
      <c r="B6" s="451" t="s">
        <v>54</v>
      </c>
      <c r="C6" s="452"/>
      <c r="D6" s="452"/>
      <c r="E6" s="452"/>
      <c r="F6" s="452"/>
      <c r="G6" s="452"/>
      <c r="H6" s="452"/>
      <c r="I6" s="453"/>
      <c r="J6" s="15"/>
      <c r="K6" s="15"/>
    </row>
    <row r="7" spans="2:14" ht="24" customHeight="1" x14ac:dyDescent="0.2">
      <c r="B7" s="454" t="s">
        <v>55</v>
      </c>
      <c r="C7" s="455"/>
      <c r="D7" s="455"/>
      <c r="E7" s="455"/>
      <c r="F7" s="455"/>
      <c r="G7" s="455"/>
      <c r="H7" s="455"/>
      <c r="I7" s="456"/>
      <c r="J7" s="16"/>
      <c r="K7" s="16"/>
    </row>
    <row r="8" spans="2:14" ht="24" customHeight="1" x14ac:dyDescent="0.2">
      <c r="B8" s="457" t="s">
        <v>56</v>
      </c>
      <c r="C8" s="458"/>
      <c r="D8" s="458"/>
      <c r="E8" s="458"/>
      <c r="F8" s="458"/>
      <c r="G8" s="458"/>
      <c r="H8" s="458"/>
      <c r="I8" s="459"/>
      <c r="J8" s="58"/>
      <c r="K8" s="58"/>
      <c r="N8" s="6" t="s">
        <v>57</v>
      </c>
    </row>
    <row r="9" spans="2:14" ht="30.75" customHeight="1" x14ac:dyDescent="0.2">
      <c r="B9" s="98" t="s">
        <v>58</v>
      </c>
      <c r="C9" s="59">
        <v>14</v>
      </c>
      <c r="D9" s="463" t="s">
        <v>59</v>
      </c>
      <c r="E9" s="463"/>
      <c r="F9" s="414" t="s">
        <v>207</v>
      </c>
      <c r="G9" s="415"/>
      <c r="H9" s="415"/>
      <c r="I9" s="416"/>
      <c r="J9" s="17"/>
      <c r="K9" s="17"/>
      <c r="M9" s="14" t="s">
        <v>60</v>
      </c>
      <c r="N9" s="6" t="s">
        <v>61</v>
      </c>
    </row>
    <row r="10" spans="2:14" ht="30.75" customHeight="1" x14ac:dyDescent="0.2">
      <c r="B10" s="20" t="s">
        <v>62</v>
      </c>
      <c r="C10" s="60" t="s">
        <v>81</v>
      </c>
      <c r="D10" s="464" t="s">
        <v>63</v>
      </c>
      <c r="E10" s="465"/>
      <c r="F10" s="448" t="s">
        <v>155</v>
      </c>
      <c r="G10" s="449"/>
      <c r="H10" s="18" t="s">
        <v>64</v>
      </c>
      <c r="I10" s="76" t="s">
        <v>81</v>
      </c>
      <c r="J10" s="19"/>
      <c r="K10" s="19"/>
      <c r="M10" s="14" t="s">
        <v>65</v>
      </c>
      <c r="N10" s="6" t="s">
        <v>66</v>
      </c>
    </row>
    <row r="11" spans="2:14" ht="30.75" customHeight="1" x14ac:dyDescent="0.2">
      <c r="B11" s="20" t="s">
        <v>67</v>
      </c>
      <c r="C11" s="460" t="s">
        <v>156</v>
      </c>
      <c r="D11" s="460"/>
      <c r="E11" s="460"/>
      <c r="F11" s="460"/>
      <c r="G11" s="18" t="s">
        <v>68</v>
      </c>
      <c r="H11" s="461">
        <v>1032</v>
      </c>
      <c r="I11" s="462"/>
      <c r="J11" s="21"/>
      <c r="K11" s="21"/>
      <c r="M11" s="14" t="s">
        <v>69</v>
      </c>
      <c r="N11" s="6" t="s">
        <v>70</v>
      </c>
    </row>
    <row r="12" spans="2:14" ht="30.75" customHeight="1" x14ac:dyDescent="0.2">
      <c r="B12" s="20" t="s">
        <v>71</v>
      </c>
      <c r="C12" s="445" t="s">
        <v>65</v>
      </c>
      <c r="D12" s="445"/>
      <c r="E12" s="445"/>
      <c r="F12" s="445"/>
      <c r="G12" s="18" t="s">
        <v>72</v>
      </c>
      <c r="H12" s="805" t="s">
        <v>165</v>
      </c>
      <c r="I12" s="806"/>
      <c r="J12" s="22"/>
      <c r="K12" s="22"/>
      <c r="M12" s="23" t="s">
        <v>73</v>
      </c>
    </row>
    <row r="13" spans="2:14" ht="30.75" customHeight="1" x14ac:dyDescent="0.2">
      <c r="B13" s="20" t="s">
        <v>74</v>
      </c>
      <c r="C13" s="441" t="s">
        <v>45</v>
      </c>
      <c r="D13" s="441"/>
      <c r="E13" s="441"/>
      <c r="F13" s="441"/>
      <c r="G13" s="441"/>
      <c r="H13" s="441"/>
      <c r="I13" s="442"/>
      <c r="J13" s="24"/>
      <c r="K13" s="24"/>
      <c r="M13" s="23"/>
    </row>
    <row r="14" spans="2:14" ht="30.75" customHeight="1" x14ac:dyDescent="0.2">
      <c r="B14" s="20" t="s">
        <v>75</v>
      </c>
      <c r="C14" s="448" t="s">
        <v>153</v>
      </c>
      <c r="D14" s="449"/>
      <c r="E14" s="449"/>
      <c r="F14" s="449"/>
      <c r="G14" s="449"/>
      <c r="H14" s="449"/>
      <c r="I14" s="450"/>
      <c r="J14" s="19"/>
      <c r="K14" s="19"/>
      <c r="M14" s="23"/>
      <c r="N14" s="6" t="s">
        <v>76</v>
      </c>
    </row>
    <row r="15" spans="2:14" ht="30.75" customHeight="1" x14ac:dyDescent="0.2">
      <c r="B15" s="20" t="s">
        <v>77</v>
      </c>
      <c r="C15" s="414" t="s">
        <v>166</v>
      </c>
      <c r="D15" s="415"/>
      <c r="E15" s="415"/>
      <c r="F15" s="807"/>
      <c r="G15" s="18" t="s">
        <v>78</v>
      </c>
      <c r="H15" s="437" t="s">
        <v>91</v>
      </c>
      <c r="I15" s="438"/>
      <c r="J15" s="19"/>
      <c r="K15" s="19"/>
      <c r="M15" s="23" t="s">
        <v>80</v>
      </c>
      <c r="N15" s="6" t="s">
        <v>81</v>
      </c>
    </row>
    <row r="16" spans="2:14" ht="30.75" customHeight="1" x14ac:dyDescent="0.2">
      <c r="B16" s="20" t="s">
        <v>82</v>
      </c>
      <c r="C16" s="439" t="s">
        <v>215</v>
      </c>
      <c r="D16" s="440"/>
      <c r="E16" s="440"/>
      <c r="F16" s="440"/>
      <c r="G16" s="18" t="s">
        <v>83</v>
      </c>
      <c r="H16" s="437" t="s">
        <v>70</v>
      </c>
      <c r="I16" s="438"/>
      <c r="J16" s="19"/>
      <c r="K16" s="19"/>
      <c r="M16" s="23" t="s">
        <v>84</v>
      </c>
    </row>
    <row r="17" spans="2:14" ht="36" customHeight="1" x14ac:dyDescent="0.2">
      <c r="B17" s="20" t="s">
        <v>85</v>
      </c>
      <c r="C17" s="808" t="s">
        <v>167</v>
      </c>
      <c r="D17" s="809"/>
      <c r="E17" s="809"/>
      <c r="F17" s="809"/>
      <c r="G17" s="809"/>
      <c r="H17" s="809"/>
      <c r="I17" s="810"/>
      <c r="J17" s="24"/>
      <c r="K17" s="24"/>
      <c r="M17" s="23" t="s">
        <v>86</v>
      </c>
      <c r="N17" s="6" t="s">
        <v>39</v>
      </c>
    </row>
    <row r="18" spans="2:14" ht="30.75" customHeight="1" x14ac:dyDescent="0.2">
      <c r="B18" s="20" t="s">
        <v>87</v>
      </c>
      <c r="C18" s="414" t="s">
        <v>168</v>
      </c>
      <c r="D18" s="415"/>
      <c r="E18" s="415"/>
      <c r="F18" s="415"/>
      <c r="G18" s="415"/>
      <c r="H18" s="415"/>
      <c r="I18" s="416"/>
      <c r="J18" s="25"/>
      <c r="K18" s="25"/>
      <c r="M18" s="23" t="s">
        <v>88</v>
      </c>
      <c r="N18" s="6" t="s">
        <v>40</v>
      </c>
    </row>
    <row r="19" spans="2:14" ht="30.75" customHeight="1" x14ac:dyDescent="0.2">
      <c r="B19" s="20" t="s">
        <v>89</v>
      </c>
      <c r="C19" s="811" t="s">
        <v>200</v>
      </c>
      <c r="D19" s="812"/>
      <c r="E19" s="812"/>
      <c r="F19" s="812"/>
      <c r="G19" s="812"/>
      <c r="H19" s="812"/>
      <c r="I19" s="813"/>
      <c r="J19" s="26"/>
      <c r="K19" s="26"/>
      <c r="M19" s="23"/>
      <c r="N19" s="6" t="s">
        <v>41</v>
      </c>
    </row>
    <row r="20" spans="2:14" ht="30.75" customHeight="1" x14ac:dyDescent="0.2">
      <c r="B20" s="20" t="s">
        <v>90</v>
      </c>
      <c r="C20" s="814" t="s">
        <v>152</v>
      </c>
      <c r="D20" s="815"/>
      <c r="E20" s="815"/>
      <c r="F20" s="815"/>
      <c r="G20" s="815"/>
      <c r="H20" s="815"/>
      <c r="I20" s="816"/>
      <c r="J20" s="27"/>
      <c r="K20" s="27"/>
      <c r="M20" s="23" t="s">
        <v>91</v>
      </c>
      <c r="N20" s="6" t="s">
        <v>42</v>
      </c>
    </row>
    <row r="21" spans="2:14" ht="27.75" customHeight="1" x14ac:dyDescent="0.2">
      <c r="B21" s="430" t="s">
        <v>92</v>
      </c>
      <c r="C21" s="432" t="s">
        <v>93</v>
      </c>
      <c r="D21" s="432"/>
      <c r="E21" s="432"/>
      <c r="F21" s="433" t="s">
        <v>94</v>
      </c>
      <c r="G21" s="433"/>
      <c r="H21" s="433"/>
      <c r="I21" s="434"/>
      <c r="J21" s="28"/>
      <c r="K21" s="28"/>
      <c r="M21" s="23" t="s">
        <v>79</v>
      </c>
      <c r="N21" s="6" t="s">
        <v>43</v>
      </c>
    </row>
    <row r="22" spans="2:14" ht="27" customHeight="1" x14ac:dyDescent="0.2">
      <c r="B22" s="431"/>
      <c r="C22" s="811" t="s">
        <v>169</v>
      </c>
      <c r="D22" s="812"/>
      <c r="E22" s="817"/>
      <c r="F22" s="811" t="s">
        <v>171</v>
      </c>
      <c r="G22" s="812"/>
      <c r="H22" s="812"/>
      <c r="I22" s="813"/>
      <c r="J22" s="26"/>
      <c r="K22" s="26"/>
      <c r="M22" s="23" t="s">
        <v>95</v>
      </c>
      <c r="N22" s="6" t="s">
        <v>44</v>
      </c>
    </row>
    <row r="23" spans="2:14" ht="39.75" customHeight="1" x14ac:dyDescent="0.2">
      <c r="B23" s="20" t="s">
        <v>96</v>
      </c>
      <c r="C23" s="448" t="s">
        <v>152</v>
      </c>
      <c r="D23" s="449"/>
      <c r="E23" s="818"/>
      <c r="F23" s="448" t="s">
        <v>152</v>
      </c>
      <c r="G23" s="449"/>
      <c r="H23" s="449"/>
      <c r="I23" s="450"/>
      <c r="J23" s="19"/>
      <c r="K23" s="19"/>
      <c r="M23" s="23"/>
      <c r="N23" s="6" t="s">
        <v>45</v>
      </c>
    </row>
    <row r="24" spans="2:14" ht="44.25" customHeight="1" x14ac:dyDescent="0.2">
      <c r="B24" s="20" t="s">
        <v>97</v>
      </c>
      <c r="C24" s="819" t="s">
        <v>170</v>
      </c>
      <c r="D24" s="820"/>
      <c r="E24" s="821"/>
      <c r="F24" s="811" t="s">
        <v>172</v>
      </c>
      <c r="G24" s="812"/>
      <c r="H24" s="812"/>
      <c r="I24" s="813"/>
      <c r="J24" s="25"/>
      <c r="K24" s="25"/>
      <c r="M24" s="29"/>
      <c r="N24" s="6" t="s">
        <v>46</v>
      </c>
    </row>
    <row r="25" spans="2:14" ht="29.25" customHeight="1" x14ac:dyDescent="0.2">
      <c r="B25" s="20" t="s">
        <v>98</v>
      </c>
      <c r="C25" s="417" t="s">
        <v>215</v>
      </c>
      <c r="D25" s="418"/>
      <c r="E25" s="419"/>
      <c r="F25" s="18" t="s">
        <v>99</v>
      </c>
      <c r="G25" s="822">
        <v>74</v>
      </c>
      <c r="H25" s="823"/>
      <c r="I25" s="824"/>
      <c r="J25" s="30"/>
      <c r="K25" s="30"/>
      <c r="M25" s="29"/>
    </row>
    <row r="26" spans="2:14" ht="27" customHeight="1" x14ac:dyDescent="0.2">
      <c r="B26" s="20" t="s">
        <v>100</v>
      </c>
      <c r="C26" s="414" t="s">
        <v>216</v>
      </c>
      <c r="D26" s="415"/>
      <c r="E26" s="807"/>
      <c r="F26" s="18" t="s">
        <v>101</v>
      </c>
      <c r="G26" s="822">
        <v>0</v>
      </c>
      <c r="H26" s="823"/>
      <c r="I26" s="824"/>
      <c r="J26" s="31"/>
      <c r="K26" s="31"/>
      <c r="M26" s="29"/>
    </row>
    <row r="27" spans="2:14" ht="47.25" customHeight="1" x14ac:dyDescent="0.2">
      <c r="B27" s="97" t="s">
        <v>102</v>
      </c>
      <c r="C27" s="448" t="s">
        <v>86</v>
      </c>
      <c r="D27" s="449"/>
      <c r="E27" s="818"/>
      <c r="F27" s="32" t="s">
        <v>103</v>
      </c>
      <c r="G27" s="424" t="s">
        <v>182</v>
      </c>
      <c r="H27" s="425"/>
      <c r="I27" s="426"/>
      <c r="J27" s="28"/>
      <c r="K27" s="28"/>
      <c r="M27" s="29"/>
    </row>
    <row r="28" spans="2:14" ht="30" customHeight="1" x14ac:dyDescent="0.2">
      <c r="B28" s="394" t="s">
        <v>104</v>
      </c>
      <c r="C28" s="395"/>
      <c r="D28" s="395"/>
      <c r="E28" s="395"/>
      <c r="F28" s="395"/>
      <c r="G28" s="395"/>
      <c r="H28" s="395"/>
      <c r="I28" s="396"/>
      <c r="J28" s="58"/>
      <c r="K28" s="58"/>
      <c r="M28" s="29"/>
    </row>
    <row r="29" spans="2:14" ht="56.25" customHeight="1" x14ac:dyDescent="0.2">
      <c r="B29" s="33" t="s">
        <v>105</v>
      </c>
      <c r="C29" s="34" t="s">
        <v>106</v>
      </c>
      <c r="D29" s="34" t="s">
        <v>107</v>
      </c>
      <c r="E29" s="34" t="s">
        <v>108</v>
      </c>
      <c r="F29" s="34" t="s">
        <v>109</v>
      </c>
      <c r="G29" s="35" t="s">
        <v>110</v>
      </c>
      <c r="H29" s="35" t="s">
        <v>111</v>
      </c>
      <c r="I29" s="36" t="s">
        <v>112</v>
      </c>
      <c r="J29" s="70" t="s">
        <v>162</v>
      </c>
      <c r="K29" s="26"/>
      <c r="M29" s="29"/>
    </row>
    <row r="30" spans="2:14" ht="19.5" customHeight="1" x14ac:dyDescent="0.2">
      <c r="B30" s="37" t="s">
        <v>113</v>
      </c>
      <c r="C30" s="141">
        <v>0</v>
      </c>
      <c r="D30" s="142">
        <f>+C30</f>
        <v>0</v>
      </c>
      <c r="E30" s="143">
        <v>0</v>
      </c>
      <c r="F30" s="144">
        <f>+E30</f>
        <v>0</v>
      </c>
      <c r="G30" s="145" t="e">
        <f>+C30/E30</f>
        <v>#DIV/0!</v>
      </c>
      <c r="H30" s="146" t="e">
        <f>+D30/F30</f>
        <v>#DIV/0!</v>
      </c>
      <c r="I30" s="147" t="e">
        <f>+D30/$G$26</f>
        <v>#DIV/0!</v>
      </c>
      <c r="J30" s="69">
        <v>0.99</v>
      </c>
      <c r="K30" s="38"/>
      <c r="M30" s="29"/>
    </row>
    <row r="31" spans="2:14" ht="19.5" customHeight="1" x14ac:dyDescent="0.2">
      <c r="B31" s="37" t="s">
        <v>114</v>
      </c>
      <c r="C31" s="141">
        <v>0</v>
      </c>
      <c r="D31" s="142">
        <f>+D30+C31</f>
        <v>0</v>
      </c>
      <c r="E31" s="143">
        <v>0</v>
      </c>
      <c r="F31" s="144">
        <f>+F30+E31</f>
        <v>0</v>
      </c>
      <c r="G31" s="145" t="e">
        <f t="shared" ref="G31:G41" si="0">+C31/E31</f>
        <v>#DIV/0!</v>
      </c>
      <c r="H31" s="146" t="e">
        <f t="shared" ref="H31:H41" si="1">+D31/F31</f>
        <v>#DIV/0!</v>
      </c>
      <c r="I31" s="147" t="e">
        <f t="shared" ref="I31:I40" si="2">+D31/$G$26</f>
        <v>#DIV/0!</v>
      </c>
      <c r="J31" s="69">
        <v>0.99</v>
      </c>
      <c r="K31" s="38"/>
      <c r="M31" s="29"/>
    </row>
    <row r="32" spans="2:14" ht="19.5" customHeight="1" x14ac:dyDescent="0.2">
      <c r="B32" s="37" t="s">
        <v>115</v>
      </c>
      <c r="C32" s="141">
        <v>0</v>
      </c>
      <c r="D32" s="142">
        <f t="shared" ref="D32:D41" si="3">+D31+C32</f>
        <v>0</v>
      </c>
      <c r="E32" s="143">
        <v>0</v>
      </c>
      <c r="F32" s="144">
        <f t="shared" ref="F32:F41" si="4">+F31+E32</f>
        <v>0</v>
      </c>
      <c r="G32" s="145" t="e">
        <f t="shared" si="0"/>
        <v>#DIV/0!</v>
      </c>
      <c r="H32" s="146" t="e">
        <f t="shared" si="1"/>
        <v>#DIV/0!</v>
      </c>
      <c r="I32" s="147" t="e">
        <f t="shared" si="2"/>
        <v>#DIV/0!</v>
      </c>
      <c r="J32" s="69">
        <v>0.99</v>
      </c>
      <c r="K32" s="38"/>
      <c r="M32" s="29"/>
    </row>
    <row r="33" spans="2:11" ht="19.5" customHeight="1" x14ac:dyDescent="0.2">
      <c r="B33" s="37" t="s">
        <v>116</v>
      </c>
      <c r="C33" s="141">
        <v>0</v>
      </c>
      <c r="D33" s="142">
        <f t="shared" si="3"/>
        <v>0</v>
      </c>
      <c r="E33" s="143">
        <v>0</v>
      </c>
      <c r="F33" s="144">
        <f t="shared" si="4"/>
        <v>0</v>
      </c>
      <c r="G33" s="145" t="e">
        <f t="shared" si="0"/>
        <v>#DIV/0!</v>
      </c>
      <c r="H33" s="146" t="e">
        <f t="shared" si="1"/>
        <v>#DIV/0!</v>
      </c>
      <c r="I33" s="147" t="e">
        <f t="shared" si="2"/>
        <v>#DIV/0!</v>
      </c>
      <c r="J33" s="69">
        <v>0.99</v>
      </c>
      <c r="K33" s="38"/>
    </row>
    <row r="34" spans="2:11" ht="19.5" customHeight="1" x14ac:dyDescent="0.2">
      <c r="B34" s="37" t="s">
        <v>117</v>
      </c>
      <c r="C34" s="141">
        <v>0</v>
      </c>
      <c r="D34" s="142">
        <f t="shared" si="3"/>
        <v>0</v>
      </c>
      <c r="E34" s="143">
        <v>0</v>
      </c>
      <c r="F34" s="144">
        <f t="shared" si="4"/>
        <v>0</v>
      </c>
      <c r="G34" s="145" t="e">
        <f t="shared" si="0"/>
        <v>#DIV/0!</v>
      </c>
      <c r="H34" s="146" t="e">
        <f t="shared" si="1"/>
        <v>#DIV/0!</v>
      </c>
      <c r="I34" s="147" t="e">
        <f t="shared" si="2"/>
        <v>#DIV/0!</v>
      </c>
      <c r="J34" s="69">
        <v>0.99</v>
      </c>
      <c r="K34" s="38"/>
    </row>
    <row r="35" spans="2:11" ht="19.5" customHeight="1" x14ac:dyDescent="0.2">
      <c r="B35" s="37" t="s">
        <v>118</v>
      </c>
      <c r="C35" s="141">
        <v>0</v>
      </c>
      <c r="D35" s="142">
        <f t="shared" si="3"/>
        <v>0</v>
      </c>
      <c r="E35" s="143">
        <v>0</v>
      </c>
      <c r="F35" s="144">
        <f t="shared" si="4"/>
        <v>0</v>
      </c>
      <c r="G35" s="145" t="e">
        <f t="shared" si="0"/>
        <v>#DIV/0!</v>
      </c>
      <c r="H35" s="146" t="e">
        <f t="shared" si="1"/>
        <v>#DIV/0!</v>
      </c>
      <c r="I35" s="147" t="e">
        <f t="shared" si="2"/>
        <v>#DIV/0!</v>
      </c>
      <c r="J35" s="69">
        <v>0.99</v>
      </c>
      <c r="K35" s="38"/>
    </row>
    <row r="36" spans="2:11" ht="19.5" customHeight="1" x14ac:dyDescent="0.2">
      <c r="B36" s="37" t="s">
        <v>119</v>
      </c>
      <c r="C36" s="141">
        <v>0</v>
      </c>
      <c r="D36" s="142">
        <f t="shared" si="3"/>
        <v>0</v>
      </c>
      <c r="E36" s="143">
        <v>0</v>
      </c>
      <c r="F36" s="144">
        <f t="shared" si="4"/>
        <v>0</v>
      </c>
      <c r="G36" s="145" t="e">
        <f t="shared" si="0"/>
        <v>#DIV/0!</v>
      </c>
      <c r="H36" s="146" t="e">
        <f t="shared" si="1"/>
        <v>#DIV/0!</v>
      </c>
      <c r="I36" s="147" t="e">
        <f t="shared" si="2"/>
        <v>#DIV/0!</v>
      </c>
      <c r="J36" s="69">
        <v>0.99</v>
      </c>
      <c r="K36" s="38"/>
    </row>
    <row r="37" spans="2:11" ht="19.5" customHeight="1" x14ac:dyDescent="0.2">
      <c r="B37" s="37" t="s">
        <v>120</v>
      </c>
      <c r="C37" s="141">
        <v>0</v>
      </c>
      <c r="D37" s="142">
        <f t="shared" si="3"/>
        <v>0</v>
      </c>
      <c r="E37" s="143">
        <v>0</v>
      </c>
      <c r="F37" s="144">
        <f t="shared" si="4"/>
        <v>0</v>
      </c>
      <c r="G37" s="145" t="e">
        <f t="shared" si="0"/>
        <v>#DIV/0!</v>
      </c>
      <c r="H37" s="146" t="e">
        <f t="shared" si="1"/>
        <v>#DIV/0!</v>
      </c>
      <c r="I37" s="147" t="e">
        <f t="shared" si="2"/>
        <v>#DIV/0!</v>
      </c>
      <c r="J37" s="69">
        <v>0.99</v>
      </c>
      <c r="K37" s="38"/>
    </row>
    <row r="38" spans="2:11" ht="19.5" customHeight="1" x14ac:dyDescent="0.2">
      <c r="B38" s="37" t="s">
        <v>121</v>
      </c>
      <c r="C38" s="141">
        <v>0</v>
      </c>
      <c r="D38" s="142">
        <f t="shared" si="3"/>
        <v>0</v>
      </c>
      <c r="E38" s="143">
        <v>0</v>
      </c>
      <c r="F38" s="144">
        <f t="shared" si="4"/>
        <v>0</v>
      </c>
      <c r="G38" s="145" t="e">
        <f t="shared" si="0"/>
        <v>#DIV/0!</v>
      </c>
      <c r="H38" s="146" t="e">
        <f t="shared" si="1"/>
        <v>#DIV/0!</v>
      </c>
      <c r="I38" s="147" t="e">
        <f t="shared" si="2"/>
        <v>#DIV/0!</v>
      </c>
      <c r="J38" s="69">
        <v>0.99</v>
      </c>
      <c r="K38" s="38"/>
    </row>
    <row r="39" spans="2:11" ht="19.5" customHeight="1" x14ac:dyDescent="0.2">
      <c r="B39" s="37" t="s">
        <v>122</v>
      </c>
      <c r="C39" s="141">
        <v>0</v>
      </c>
      <c r="D39" s="142">
        <f t="shared" si="3"/>
        <v>0</v>
      </c>
      <c r="E39" s="143">
        <v>0</v>
      </c>
      <c r="F39" s="144">
        <f t="shared" si="4"/>
        <v>0</v>
      </c>
      <c r="G39" s="145" t="e">
        <f t="shared" si="0"/>
        <v>#DIV/0!</v>
      </c>
      <c r="H39" s="146" t="e">
        <f t="shared" si="1"/>
        <v>#DIV/0!</v>
      </c>
      <c r="I39" s="147" t="e">
        <f t="shared" si="2"/>
        <v>#DIV/0!</v>
      </c>
      <c r="J39" s="69">
        <v>0.99</v>
      </c>
      <c r="K39" s="38"/>
    </row>
    <row r="40" spans="2:11" ht="19.5" customHeight="1" x14ac:dyDescent="0.2">
      <c r="B40" s="37" t="s">
        <v>123</v>
      </c>
      <c r="C40" s="141">
        <v>0</v>
      </c>
      <c r="D40" s="142">
        <f t="shared" si="3"/>
        <v>0</v>
      </c>
      <c r="E40" s="143">
        <v>0</v>
      </c>
      <c r="F40" s="144">
        <f t="shared" si="4"/>
        <v>0</v>
      </c>
      <c r="G40" s="145" t="e">
        <f t="shared" si="0"/>
        <v>#DIV/0!</v>
      </c>
      <c r="H40" s="146" t="e">
        <f t="shared" si="1"/>
        <v>#DIV/0!</v>
      </c>
      <c r="I40" s="147" t="e">
        <f t="shared" si="2"/>
        <v>#DIV/0!</v>
      </c>
      <c r="J40" s="69">
        <v>0.99</v>
      </c>
      <c r="K40" s="38"/>
    </row>
    <row r="41" spans="2:11" ht="19.5" customHeight="1" x14ac:dyDescent="0.2">
      <c r="B41" s="37" t="s">
        <v>124</v>
      </c>
      <c r="C41" s="141">
        <v>0</v>
      </c>
      <c r="D41" s="142">
        <f t="shared" si="3"/>
        <v>0</v>
      </c>
      <c r="E41" s="143">
        <v>0</v>
      </c>
      <c r="F41" s="144">
        <f t="shared" si="4"/>
        <v>0</v>
      </c>
      <c r="G41" s="145" t="e">
        <f t="shared" si="0"/>
        <v>#DIV/0!</v>
      </c>
      <c r="H41" s="146" t="e">
        <f t="shared" si="1"/>
        <v>#DIV/0!</v>
      </c>
      <c r="I41" s="147" t="e">
        <f>+D41/$G$26</f>
        <v>#DIV/0!</v>
      </c>
      <c r="J41" s="69">
        <v>0.99</v>
      </c>
      <c r="K41" s="38"/>
    </row>
    <row r="42" spans="2:11" ht="54.75" customHeight="1" x14ac:dyDescent="0.2">
      <c r="B42" s="77" t="s">
        <v>125</v>
      </c>
      <c r="C42" s="372"/>
      <c r="D42" s="372"/>
      <c r="E42" s="372"/>
      <c r="F42" s="372"/>
      <c r="G42" s="372"/>
      <c r="H42" s="372"/>
      <c r="I42" s="390"/>
      <c r="J42" s="39"/>
      <c r="K42" s="39"/>
    </row>
    <row r="43" spans="2:11" ht="29.25" customHeight="1" x14ac:dyDescent="0.2">
      <c r="B43" s="394" t="s">
        <v>126</v>
      </c>
      <c r="C43" s="395"/>
      <c r="D43" s="395"/>
      <c r="E43" s="395"/>
      <c r="F43" s="395"/>
      <c r="G43" s="395"/>
      <c r="H43" s="395"/>
      <c r="I43" s="396"/>
      <c r="J43" s="58"/>
      <c r="K43" s="58"/>
    </row>
    <row r="44" spans="2:11" ht="32.25" customHeight="1" x14ac:dyDescent="0.2">
      <c r="B44" s="402"/>
      <c r="C44" s="403"/>
      <c r="D44" s="403"/>
      <c r="E44" s="403"/>
      <c r="F44" s="403"/>
      <c r="G44" s="403"/>
      <c r="H44" s="403"/>
      <c r="I44" s="404"/>
      <c r="J44" s="58"/>
      <c r="K44" s="58"/>
    </row>
    <row r="45" spans="2:11" ht="32.25" customHeight="1" x14ac:dyDescent="0.2">
      <c r="B45" s="405"/>
      <c r="C45" s="406"/>
      <c r="D45" s="406"/>
      <c r="E45" s="406"/>
      <c r="F45" s="406"/>
      <c r="G45" s="406"/>
      <c r="H45" s="406"/>
      <c r="I45" s="407"/>
      <c r="J45" s="39"/>
      <c r="K45" s="39"/>
    </row>
    <row r="46" spans="2:11" ht="32.25" customHeight="1" x14ac:dyDescent="0.2">
      <c r="B46" s="405"/>
      <c r="C46" s="406"/>
      <c r="D46" s="406"/>
      <c r="E46" s="406"/>
      <c r="F46" s="406"/>
      <c r="G46" s="406"/>
      <c r="H46" s="406"/>
      <c r="I46" s="407"/>
      <c r="J46" s="39"/>
      <c r="K46" s="39"/>
    </row>
    <row r="47" spans="2:11" ht="32.25" customHeight="1" x14ac:dyDescent="0.2">
      <c r="B47" s="405"/>
      <c r="C47" s="406"/>
      <c r="D47" s="406"/>
      <c r="E47" s="406"/>
      <c r="F47" s="406"/>
      <c r="G47" s="406"/>
      <c r="H47" s="406"/>
      <c r="I47" s="407"/>
      <c r="J47" s="39"/>
      <c r="K47" s="39"/>
    </row>
    <row r="48" spans="2:11" ht="32.25" customHeight="1" x14ac:dyDescent="0.2">
      <c r="B48" s="408"/>
      <c r="C48" s="409"/>
      <c r="D48" s="409"/>
      <c r="E48" s="409"/>
      <c r="F48" s="409"/>
      <c r="G48" s="409"/>
      <c r="H48" s="409"/>
      <c r="I48" s="410"/>
      <c r="J48" s="40"/>
      <c r="K48" s="40"/>
    </row>
    <row r="49" spans="2:11" ht="79.5" customHeight="1" x14ac:dyDescent="0.2">
      <c r="B49" s="20" t="s">
        <v>127</v>
      </c>
      <c r="C49" s="825"/>
      <c r="D49" s="826"/>
      <c r="E49" s="826"/>
      <c r="F49" s="826"/>
      <c r="G49" s="826"/>
      <c r="H49" s="826"/>
      <c r="I49" s="827"/>
      <c r="J49" s="41"/>
      <c r="K49" s="41"/>
    </row>
    <row r="50" spans="2:11" ht="26.25" customHeight="1" x14ac:dyDescent="0.2">
      <c r="B50" s="20" t="s">
        <v>128</v>
      </c>
      <c r="C50" s="828"/>
      <c r="D50" s="829"/>
      <c r="E50" s="829"/>
      <c r="F50" s="829"/>
      <c r="G50" s="829"/>
      <c r="H50" s="829"/>
      <c r="I50" s="830"/>
      <c r="J50" s="41"/>
      <c r="K50" s="41"/>
    </row>
    <row r="51" spans="2:11" ht="64.5" customHeight="1" x14ac:dyDescent="0.2">
      <c r="B51" s="127" t="s">
        <v>129</v>
      </c>
      <c r="C51" s="825"/>
      <c r="D51" s="826"/>
      <c r="E51" s="826"/>
      <c r="F51" s="826"/>
      <c r="G51" s="826"/>
      <c r="H51" s="826"/>
      <c r="I51" s="827"/>
      <c r="J51" s="41"/>
      <c r="K51" s="41"/>
    </row>
    <row r="52" spans="2:11" ht="29.25" customHeight="1" x14ac:dyDescent="0.2">
      <c r="B52" s="394" t="s">
        <v>130</v>
      </c>
      <c r="C52" s="395"/>
      <c r="D52" s="395"/>
      <c r="E52" s="395"/>
      <c r="F52" s="395"/>
      <c r="G52" s="395"/>
      <c r="H52" s="395"/>
      <c r="I52" s="396"/>
      <c r="J52" s="41"/>
      <c r="K52" s="41"/>
    </row>
    <row r="53" spans="2:11" ht="33" customHeight="1" x14ac:dyDescent="0.2">
      <c r="B53" s="397" t="s">
        <v>131</v>
      </c>
      <c r="C53" s="128" t="s">
        <v>132</v>
      </c>
      <c r="D53" s="398" t="s">
        <v>133</v>
      </c>
      <c r="E53" s="398"/>
      <c r="F53" s="398"/>
      <c r="G53" s="398" t="s">
        <v>134</v>
      </c>
      <c r="H53" s="398"/>
      <c r="I53" s="399"/>
      <c r="J53" s="42"/>
      <c r="K53" s="42"/>
    </row>
    <row r="54" spans="2:11" ht="31.5" customHeight="1" x14ac:dyDescent="0.2">
      <c r="B54" s="397"/>
      <c r="C54" s="107"/>
      <c r="D54" s="372"/>
      <c r="E54" s="372"/>
      <c r="F54" s="372"/>
      <c r="G54" s="400"/>
      <c r="H54" s="400"/>
      <c r="I54" s="401"/>
      <c r="J54" s="42"/>
      <c r="K54" s="42"/>
    </row>
    <row r="55" spans="2:11" ht="31.5" customHeight="1" x14ac:dyDescent="0.2">
      <c r="B55" s="127" t="s">
        <v>135</v>
      </c>
      <c r="C55" s="831" t="s">
        <v>173</v>
      </c>
      <c r="D55" s="832"/>
      <c r="E55" s="385" t="s">
        <v>136</v>
      </c>
      <c r="F55" s="385"/>
      <c r="G55" s="384" t="s">
        <v>158</v>
      </c>
      <c r="H55" s="384"/>
      <c r="I55" s="386"/>
      <c r="J55" s="44"/>
      <c r="K55" s="44"/>
    </row>
    <row r="56" spans="2:11" ht="31.5" customHeight="1" x14ac:dyDescent="0.2">
      <c r="B56" s="127" t="s">
        <v>137</v>
      </c>
      <c r="C56" s="372" t="s">
        <v>372</v>
      </c>
      <c r="D56" s="372"/>
      <c r="E56" s="387" t="s">
        <v>138</v>
      </c>
      <c r="F56" s="387"/>
      <c r="G56" s="384" t="s">
        <v>184</v>
      </c>
      <c r="H56" s="384"/>
      <c r="I56" s="386"/>
      <c r="J56" s="44"/>
      <c r="K56" s="44"/>
    </row>
    <row r="57" spans="2:11" ht="31.5" customHeight="1" x14ac:dyDescent="0.2">
      <c r="B57" s="127" t="s">
        <v>139</v>
      </c>
      <c r="C57" s="372"/>
      <c r="D57" s="372"/>
      <c r="E57" s="373" t="s">
        <v>140</v>
      </c>
      <c r="F57" s="374"/>
      <c r="G57" s="377"/>
      <c r="H57" s="378"/>
      <c r="I57" s="379"/>
      <c r="J57" s="45"/>
      <c r="K57" s="45"/>
    </row>
    <row r="58" spans="2:11" ht="31.5" customHeight="1" thickBot="1" x14ac:dyDescent="0.25">
      <c r="B58" s="78" t="s">
        <v>141</v>
      </c>
      <c r="C58" s="383"/>
      <c r="D58" s="383"/>
      <c r="E58" s="375"/>
      <c r="F58" s="376"/>
      <c r="G58" s="380"/>
      <c r="H58" s="381"/>
      <c r="I58" s="382"/>
      <c r="J58" s="45"/>
      <c r="K58" s="45"/>
    </row>
    <row r="59" spans="2:11" hidden="1" x14ac:dyDescent="0.2">
      <c r="B59" s="3"/>
      <c r="C59" s="3"/>
      <c r="D59" s="5"/>
      <c r="E59" s="5"/>
      <c r="F59" s="5"/>
      <c r="G59" s="5"/>
      <c r="H59" s="5"/>
      <c r="I59" s="61"/>
      <c r="J59" s="46"/>
      <c r="K59" s="46"/>
    </row>
    <row r="60" spans="2:11" hidden="1" x14ac:dyDescent="0.2">
      <c r="B60" s="62"/>
      <c r="C60" s="63"/>
      <c r="D60" s="63"/>
      <c r="E60" s="64"/>
      <c r="F60" s="64"/>
      <c r="G60" s="65"/>
      <c r="H60" s="66"/>
      <c r="I60" s="63"/>
      <c r="J60" s="47"/>
      <c r="K60" s="47"/>
    </row>
    <row r="61" spans="2:11" hidden="1" x14ac:dyDescent="0.2">
      <c r="B61" s="62"/>
      <c r="C61" s="63"/>
      <c r="D61" s="63"/>
      <c r="E61" s="64"/>
      <c r="F61" s="64"/>
      <c r="G61" s="65"/>
      <c r="H61" s="66"/>
      <c r="I61" s="63"/>
      <c r="J61" s="47"/>
      <c r="K61" s="47"/>
    </row>
    <row r="62" spans="2:11" hidden="1" x14ac:dyDescent="0.2">
      <c r="B62" s="62"/>
      <c r="C62" s="63"/>
      <c r="D62" s="63"/>
      <c r="E62" s="64"/>
      <c r="F62" s="64"/>
      <c r="G62" s="65"/>
      <c r="H62" s="66"/>
      <c r="I62" s="63"/>
      <c r="J62" s="47"/>
      <c r="K62" s="47"/>
    </row>
    <row r="63" spans="2:11" hidden="1" x14ac:dyDescent="0.2">
      <c r="B63" s="62"/>
      <c r="C63" s="63"/>
      <c r="D63" s="63"/>
      <c r="E63" s="64"/>
      <c r="F63" s="64"/>
      <c r="G63" s="65"/>
      <c r="H63" s="66"/>
      <c r="I63" s="63"/>
      <c r="J63" s="47"/>
      <c r="K63" s="47"/>
    </row>
    <row r="64" spans="2:11" hidden="1" x14ac:dyDescent="0.2">
      <c r="B64" s="62"/>
      <c r="C64" s="63"/>
      <c r="D64" s="63"/>
      <c r="E64" s="64"/>
      <c r="F64" s="64"/>
      <c r="G64" s="65"/>
      <c r="H64" s="66"/>
      <c r="I64" s="63"/>
      <c r="J64" s="47"/>
      <c r="K64" s="47"/>
    </row>
    <row r="65" spans="2:11" hidden="1" x14ac:dyDescent="0.2">
      <c r="B65" s="62"/>
      <c r="C65" s="63"/>
      <c r="D65" s="63"/>
      <c r="E65" s="64"/>
      <c r="F65" s="64"/>
      <c r="G65" s="65"/>
      <c r="H65" s="66"/>
      <c r="I65" s="63"/>
      <c r="J65" s="47"/>
      <c r="K65" s="47"/>
    </row>
    <row r="66" spans="2:11" hidden="1" x14ac:dyDescent="0.2">
      <c r="B66" s="62"/>
      <c r="C66" s="63"/>
      <c r="D66" s="63"/>
      <c r="E66" s="64"/>
      <c r="F66" s="64"/>
      <c r="G66" s="65"/>
      <c r="H66" s="66"/>
      <c r="I66" s="63"/>
      <c r="J66" s="47"/>
      <c r="K66" s="47"/>
    </row>
    <row r="67" spans="2:11" hidden="1" x14ac:dyDescent="0.2">
      <c r="B67" s="62"/>
      <c r="C67" s="63"/>
      <c r="D67" s="63"/>
      <c r="E67" s="64"/>
      <c r="F67" s="64"/>
      <c r="G67" s="65"/>
      <c r="H67" s="66"/>
      <c r="I67" s="63"/>
      <c r="J67" s="47"/>
      <c r="K67" s="47"/>
    </row>
    <row r="68" spans="2:11" x14ac:dyDescent="0.2">
      <c r="B68" s="67"/>
      <c r="C68" s="12"/>
      <c r="D68" s="12"/>
      <c r="E68" s="12"/>
      <c r="F68" s="12"/>
      <c r="G68" s="68"/>
      <c r="H68" s="12"/>
      <c r="I68" s="12"/>
    </row>
  </sheetData>
  <mergeCells count="66">
    <mergeCell ref="C57:D57"/>
    <mergeCell ref="E57:F58"/>
    <mergeCell ref="G57:I58"/>
    <mergeCell ref="C58:D58"/>
    <mergeCell ref="C55:D55"/>
    <mergeCell ref="E55:F55"/>
    <mergeCell ref="G55:I55"/>
    <mergeCell ref="C56:D56"/>
    <mergeCell ref="E56:F56"/>
    <mergeCell ref="G56:I56"/>
    <mergeCell ref="C51:I51"/>
    <mergeCell ref="B52:I52"/>
    <mergeCell ref="B53:B54"/>
    <mergeCell ref="D53:F53"/>
    <mergeCell ref="G53:I53"/>
    <mergeCell ref="D54:F54"/>
    <mergeCell ref="G54:I54"/>
    <mergeCell ref="C42:I42"/>
    <mergeCell ref="B43:I43"/>
    <mergeCell ref="B44:I48"/>
    <mergeCell ref="C49:I49"/>
    <mergeCell ref="C50:I50"/>
    <mergeCell ref="C26:E26"/>
    <mergeCell ref="G26:I26"/>
    <mergeCell ref="C27:E27"/>
    <mergeCell ref="G27:I27"/>
    <mergeCell ref="B28:I28"/>
    <mergeCell ref="C23:E23"/>
    <mergeCell ref="F23:I23"/>
    <mergeCell ref="C24:E24"/>
    <mergeCell ref="F24:I24"/>
    <mergeCell ref="C25:E25"/>
    <mergeCell ref="G25:I25"/>
    <mergeCell ref="C17:I17"/>
    <mergeCell ref="C18:I18"/>
    <mergeCell ref="C19:I19"/>
    <mergeCell ref="C20:I20"/>
    <mergeCell ref="B21:B22"/>
    <mergeCell ref="C21:E21"/>
    <mergeCell ref="F21:I21"/>
    <mergeCell ref="C22:E22"/>
    <mergeCell ref="F22:I22"/>
    <mergeCell ref="C13:I13"/>
    <mergeCell ref="C14:I14"/>
    <mergeCell ref="C15:F15"/>
    <mergeCell ref="H15:I15"/>
    <mergeCell ref="C16:F16"/>
    <mergeCell ref="H16:I16"/>
    <mergeCell ref="D10:E10"/>
    <mergeCell ref="F10:G10"/>
    <mergeCell ref="C11:F11"/>
    <mergeCell ref="H11:I11"/>
    <mergeCell ref="C12:F12"/>
    <mergeCell ref="H12:I12"/>
    <mergeCell ref="B6:I6"/>
    <mergeCell ref="B7:I7"/>
    <mergeCell ref="B8:I8"/>
    <mergeCell ref="D9:E9"/>
    <mergeCell ref="F9:I9"/>
    <mergeCell ref="B2:B5"/>
    <mergeCell ref="C2:H2"/>
    <mergeCell ref="I2:I5"/>
    <mergeCell ref="C3:H3"/>
    <mergeCell ref="C4:H4"/>
    <mergeCell ref="C5:F5"/>
    <mergeCell ref="G5:H5"/>
  </mergeCells>
  <dataValidations count="8">
    <dataValidation type="list" allowBlank="1" showInputMessage="1" showErrorMessage="1" sqref="C27:E27" xr:uid="{00000000-0002-0000-0A00-000000000000}">
      <formula1>$M$15:$M$18</formula1>
    </dataValidation>
    <dataValidation type="list" allowBlank="1" showInputMessage="1" showErrorMessage="1" sqref="C12:F12" xr:uid="{00000000-0002-0000-0A00-000001000000}">
      <formula1>$M$9:$M$12</formula1>
    </dataValidation>
    <dataValidation type="list" allowBlank="1" showInputMessage="1" showErrorMessage="1" sqref="K15" xr:uid="{00000000-0002-0000-0A00-000002000000}">
      <formula1>O20:O22</formula1>
    </dataValidation>
    <dataValidation type="list" allowBlank="1" showInputMessage="1" showErrorMessage="1" sqref="H15:J15" xr:uid="{00000000-0002-0000-0A00-000003000000}">
      <formula1>M20:M22</formula1>
    </dataValidation>
    <dataValidation type="list" allowBlank="1" showInputMessage="1" showErrorMessage="1" sqref="J13:K13" xr:uid="{00000000-0002-0000-0A00-000004000000}">
      <formula1>$M$24:$M$31</formula1>
    </dataValidation>
    <dataValidation type="list" allowBlank="1" showInputMessage="1" showErrorMessage="1" sqref="C13:I13" xr:uid="{00000000-0002-0000-0A00-000005000000}">
      <formula1>$N$17:$N$24</formula1>
    </dataValidation>
    <dataValidation type="list" allowBlank="1" showInputMessage="1" showErrorMessage="1" sqref="H16:I16" xr:uid="{00000000-0002-0000-0A00-000006000000}">
      <formula1>$N$8:$N$11</formula1>
    </dataValidation>
    <dataValidation type="list" allowBlank="1" showInputMessage="1" showErrorMessage="1" sqref="C10 I10" xr:uid="{00000000-0002-0000-0A00-000007000000}">
      <formula1>$N$14:$N$15</formula1>
    </dataValidation>
  </dataValidations>
  <pageMargins left="0.70866141732283472" right="0.70866141732283472" top="0.74803149606299213" bottom="0.74803149606299213" header="0.31496062992125984" footer="0.31496062992125984"/>
  <pageSetup scale="50" orientation="portrait" r:id="rId1"/>
  <drawing r:id="rId2"/>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2"/>
  <dimension ref="B1:L30"/>
  <sheetViews>
    <sheetView topLeftCell="A7" workbookViewId="0">
      <selection activeCell="B14" sqref="B14:K19"/>
    </sheetView>
  </sheetViews>
  <sheetFormatPr baseColWidth="10" defaultRowHeight="15" x14ac:dyDescent="0.25"/>
  <cols>
    <col min="1" max="1" width="1.28515625" customWidth="1"/>
    <col min="2" max="2" width="20.140625" style="55" customWidth="1"/>
    <col min="3" max="3" width="34.42578125" customWidth="1"/>
    <col min="4" max="4" width="14.28515625" customWidth="1"/>
    <col min="5" max="5" width="5.85546875" customWidth="1"/>
    <col min="6" max="6" width="47" customWidth="1"/>
    <col min="7" max="8" width="16.140625" customWidth="1"/>
    <col min="9" max="9" width="16.28515625" customWidth="1"/>
    <col min="10" max="10" width="15.7109375" customWidth="1"/>
    <col min="11" max="11" width="20" customWidth="1"/>
    <col min="13" max="13" width="17.85546875" bestFit="1" customWidth="1"/>
    <col min="108" max="108" width="11.42578125" customWidth="1"/>
    <col min="198" max="198" width="1.42578125" customWidth="1"/>
  </cols>
  <sheetData>
    <row r="1" spans="2:11" ht="18" customHeight="1" thickBot="1" x14ac:dyDescent="0.3">
      <c r="B1" s="489"/>
      <c r="C1" s="492" t="s">
        <v>24</v>
      </c>
      <c r="D1" s="493"/>
      <c r="E1" s="493"/>
      <c r="F1" s="493"/>
      <c r="G1" s="493"/>
      <c r="H1" s="494"/>
      <c r="I1" s="495"/>
      <c r="J1" s="496"/>
    </row>
    <row r="2" spans="2:11" ht="18" customHeight="1" thickBot="1" x14ac:dyDescent="0.3">
      <c r="B2" s="490"/>
      <c r="C2" s="501" t="s">
        <v>25</v>
      </c>
      <c r="D2" s="502"/>
      <c r="E2" s="502"/>
      <c r="F2" s="502"/>
      <c r="G2" s="502"/>
      <c r="H2" s="503"/>
      <c r="I2" s="497"/>
      <c r="J2" s="498"/>
    </row>
    <row r="3" spans="2:11" ht="18" customHeight="1" thickBot="1" x14ac:dyDescent="0.3">
      <c r="B3" s="490"/>
      <c r="C3" s="501" t="s">
        <v>183</v>
      </c>
      <c r="D3" s="502"/>
      <c r="E3" s="502"/>
      <c r="F3" s="502"/>
      <c r="G3" s="502"/>
      <c r="H3" s="503"/>
      <c r="I3" s="497"/>
      <c r="J3" s="498"/>
    </row>
    <row r="4" spans="2:11" ht="18" customHeight="1" thickBot="1" x14ac:dyDescent="0.3">
      <c r="B4" s="491"/>
      <c r="C4" s="501" t="s">
        <v>143</v>
      </c>
      <c r="D4" s="502"/>
      <c r="E4" s="502"/>
      <c r="F4" s="503"/>
      <c r="G4" s="504" t="s">
        <v>190</v>
      </c>
      <c r="H4" s="505"/>
      <c r="I4" s="499"/>
      <c r="J4" s="500"/>
    </row>
    <row r="5" spans="2:11" ht="18" customHeight="1" thickBot="1" x14ac:dyDescent="0.3">
      <c r="B5" s="51"/>
      <c r="C5" s="52"/>
      <c r="D5" s="52"/>
      <c r="E5" s="52"/>
      <c r="F5" s="52"/>
      <c r="G5" s="52"/>
      <c r="H5" s="52"/>
      <c r="I5" s="52"/>
      <c r="J5" s="53"/>
    </row>
    <row r="6" spans="2:11" ht="51.75" customHeight="1" thickBot="1" x14ac:dyDescent="0.3">
      <c r="B6" s="1" t="s">
        <v>199</v>
      </c>
      <c r="C6" s="506" t="s">
        <v>154</v>
      </c>
      <c r="D6" s="507"/>
      <c r="E6" s="508"/>
      <c r="F6" s="54"/>
      <c r="G6" s="52"/>
      <c r="H6" s="52"/>
      <c r="I6" s="52"/>
      <c r="J6" s="53"/>
    </row>
    <row r="7" spans="2:11" ht="32.25" customHeight="1" thickBot="1" x14ac:dyDescent="0.3">
      <c r="B7" s="2" t="s">
        <v>0</v>
      </c>
      <c r="C7" s="506" t="s">
        <v>155</v>
      </c>
      <c r="D7" s="507"/>
      <c r="E7" s="508"/>
      <c r="F7" s="54"/>
      <c r="G7" s="52"/>
      <c r="H7" s="52"/>
      <c r="I7" s="52"/>
      <c r="J7" s="53"/>
    </row>
    <row r="8" spans="2:11" ht="32.25" customHeight="1" thickBot="1" x14ac:dyDescent="0.3">
      <c r="B8" s="2" t="s">
        <v>144</v>
      </c>
      <c r="C8" s="506" t="s">
        <v>371</v>
      </c>
      <c r="D8" s="507"/>
      <c r="E8" s="508"/>
      <c r="F8" s="4"/>
      <c r="G8" s="52"/>
      <c r="H8" s="52"/>
      <c r="I8" s="52"/>
      <c r="J8" s="53"/>
    </row>
    <row r="9" spans="2:11" ht="33.75" customHeight="1" thickBot="1" x14ac:dyDescent="0.3">
      <c r="B9" s="2" t="s">
        <v>28</v>
      </c>
      <c r="C9" s="506" t="s">
        <v>184</v>
      </c>
      <c r="D9" s="507"/>
      <c r="E9" s="508"/>
      <c r="F9" s="54"/>
      <c r="G9" s="52"/>
      <c r="H9" s="52"/>
      <c r="I9" s="52"/>
      <c r="J9" s="53"/>
    </row>
    <row r="10" spans="2:11" ht="33.75" customHeight="1" thickBot="1" x14ac:dyDescent="0.3">
      <c r="B10" s="100" t="s">
        <v>197</v>
      </c>
      <c r="C10" s="506" t="s">
        <v>365</v>
      </c>
      <c r="D10" s="507"/>
      <c r="E10" s="508"/>
      <c r="F10" s="54"/>
      <c r="G10" s="52"/>
      <c r="H10" s="52"/>
      <c r="I10" s="52"/>
      <c r="J10" s="53"/>
    </row>
    <row r="11" spans="2:11" ht="34.5" customHeight="1" x14ac:dyDescent="0.25"/>
    <row r="12" spans="2:11" ht="21.75" customHeight="1" x14ac:dyDescent="0.25">
      <c r="B12" s="482" t="s">
        <v>218</v>
      </c>
      <c r="C12" s="483"/>
      <c r="D12" s="483"/>
      <c r="E12" s="483"/>
      <c r="F12" s="483"/>
      <c r="G12" s="483"/>
      <c r="H12" s="484"/>
      <c r="I12" s="839" t="s">
        <v>145</v>
      </c>
      <c r="J12" s="840"/>
      <c r="K12" s="840"/>
    </row>
    <row r="13" spans="2:11" s="56" customFormat="1" ht="30" customHeight="1" x14ac:dyDescent="0.25">
      <c r="B13" s="130" t="s">
        <v>146</v>
      </c>
      <c r="C13" s="130" t="s">
        <v>147</v>
      </c>
      <c r="D13" s="130" t="s">
        <v>196</v>
      </c>
      <c r="E13" s="130" t="s">
        <v>148</v>
      </c>
      <c r="F13" s="130" t="s">
        <v>149</v>
      </c>
      <c r="G13" s="130" t="s">
        <v>191</v>
      </c>
      <c r="H13" s="130" t="s">
        <v>192</v>
      </c>
      <c r="I13" s="129" t="s">
        <v>193</v>
      </c>
      <c r="J13" s="129" t="s">
        <v>194</v>
      </c>
      <c r="K13" s="129" t="s">
        <v>195</v>
      </c>
    </row>
    <row r="14" spans="2:11" s="56" customFormat="1" x14ac:dyDescent="0.25">
      <c r="B14" s="148"/>
      <c r="C14" s="149"/>
      <c r="D14" s="150"/>
      <c r="E14" s="151"/>
      <c r="F14" s="149"/>
      <c r="G14" s="150"/>
      <c r="H14" s="152"/>
      <c r="I14" s="153"/>
      <c r="J14" s="154"/>
      <c r="K14" s="155"/>
    </row>
    <row r="15" spans="2:11" ht="165" customHeight="1" x14ac:dyDescent="0.25">
      <c r="B15" s="148"/>
      <c r="C15" s="156"/>
      <c r="D15" s="150"/>
      <c r="E15" s="157"/>
      <c r="F15" s="158"/>
      <c r="G15" s="150"/>
      <c r="H15" s="152"/>
      <c r="I15" s="153"/>
      <c r="J15" s="154"/>
      <c r="K15" s="837"/>
    </row>
    <row r="16" spans="2:11" x14ac:dyDescent="0.25">
      <c r="B16" s="148"/>
      <c r="C16" s="149"/>
      <c r="D16" s="150"/>
      <c r="E16" s="151"/>
      <c r="F16" s="149"/>
      <c r="G16" s="150"/>
      <c r="H16" s="152"/>
      <c r="I16" s="153"/>
      <c r="J16" s="154"/>
      <c r="K16" s="838"/>
    </row>
    <row r="17" spans="2:12" x14ac:dyDescent="0.25">
      <c r="B17" s="148"/>
      <c r="C17" s="159"/>
      <c r="D17" s="150"/>
      <c r="E17" s="151"/>
      <c r="F17" s="159"/>
      <c r="G17" s="150"/>
      <c r="H17" s="160"/>
      <c r="I17" s="153"/>
      <c r="J17" s="154"/>
      <c r="K17" s="155"/>
    </row>
    <row r="18" spans="2:12" x14ac:dyDescent="0.25">
      <c r="B18" s="148"/>
      <c r="C18" s="159"/>
      <c r="D18" s="150"/>
      <c r="E18" s="151"/>
      <c r="F18" s="159"/>
      <c r="G18" s="150"/>
      <c r="H18" s="160"/>
      <c r="I18" s="161"/>
      <c r="J18" s="154"/>
      <c r="K18" s="162"/>
    </row>
    <row r="19" spans="2:12" ht="15" customHeight="1" x14ac:dyDescent="0.25">
      <c r="B19" s="833" t="s">
        <v>17</v>
      </c>
      <c r="C19" s="834"/>
      <c r="D19" s="163">
        <f>SUM(D15:D16)</f>
        <v>0</v>
      </c>
      <c r="E19" s="835" t="s">
        <v>17</v>
      </c>
      <c r="F19" s="836"/>
      <c r="G19" s="163">
        <v>1</v>
      </c>
      <c r="H19" s="164"/>
      <c r="I19" s="165">
        <f>SUM(I14:I18)</f>
        <v>0</v>
      </c>
      <c r="J19" s="166"/>
      <c r="K19" s="166"/>
    </row>
    <row r="23" spans="2:12" x14ac:dyDescent="0.25">
      <c r="L23" s="137"/>
    </row>
    <row r="24" spans="2:12" x14ac:dyDescent="0.25">
      <c r="L24" s="137"/>
    </row>
    <row r="25" spans="2:12" x14ac:dyDescent="0.25">
      <c r="L25" s="137"/>
    </row>
    <row r="26" spans="2:12" x14ac:dyDescent="0.25">
      <c r="L26" s="137"/>
    </row>
    <row r="27" spans="2:12" x14ac:dyDescent="0.25">
      <c r="L27" s="137"/>
    </row>
    <row r="28" spans="2:12" x14ac:dyDescent="0.25">
      <c r="L28" s="137"/>
    </row>
    <row r="30" spans="2:12" x14ac:dyDescent="0.25">
      <c r="L30" s="138"/>
    </row>
  </sheetData>
  <mergeCells count="17">
    <mergeCell ref="B19:C19"/>
    <mergeCell ref="E19:F19"/>
    <mergeCell ref="K15:K16"/>
    <mergeCell ref="C10:E10"/>
    <mergeCell ref="I12:K12"/>
    <mergeCell ref="C8:E8"/>
    <mergeCell ref="C9:E9"/>
    <mergeCell ref="B12:H12"/>
    <mergeCell ref="C6:E6"/>
    <mergeCell ref="C7:E7"/>
    <mergeCell ref="B1:B4"/>
    <mergeCell ref="C1:H1"/>
    <mergeCell ref="I1:J4"/>
    <mergeCell ref="C2:H2"/>
    <mergeCell ref="C3:H3"/>
    <mergeCell ref="C4:F4"/>
    <mergeCell ref="G4:H4"/>
  </mergeCells>
  <pageMargins left="0.7" right="0.7" top="0.75" bottom="0.75" header="0.3" footer="0.3"/>
  <pageSetup orientation="portrait" r:id="rId1"/>
  <drawing r:id="rId2"/>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3"/>
  <dimension ref="J9:N27"/>
  <sheetViews>
    <sheetView workbookViewId="0">
      <selection activeCell="G36" sqref="G36"/>
    </sheetView>
  </sheetViews>
  <sheetFormatPr baseColWidth="10" defaultRowHeight="15" x14ac:dyDescent="0.25"/>
  <sheetData>
    <row r="9" spans="10:12" x14ac:dyDescent="0.25">
      <c r="K9" s="136" t="s">
        <v>213</v>
      </c>
      <c r="L9" s="136" t="s">
        <v>214</v>
      </c>
    </row>
    <row r="10" spans="10:12" x14ac:dyDescent="0.25">
      <c r="J10" s="133" t="s">
        <v>208</v>
      </c>
      <c r="K10" s="133">
        <v>77</v>
      </c>
      <c r="L10" s="133">
        <v>2</v>
      </c>
    </row>
    <row r="11" spans="10:12" x14ac:dyDescent="0.25">
      <c r="J11" s="102"/>
      <c r="K11" s="102"/>
      <c r="L11" s="102">
        <v>37</v>
      </c>
    </row>
    <row r="12" spans="10:12" x14ac:dyDescent="0.25">
      <c r="J12" s="102"/>
      <c r="K12" s="102"/>
      <c r="L12" s="102">
        <v>43</v>
      </c>
    </row>
    <row r="13" spans="10:12" x14ac:dyDescent="0.25">
      <c r="K13" s="102" t="s">
        <v>4</v>
      </c>
      <c r="L13" s="131">
        <f>SUM(L10:L12)</f>
        <v>82</v>
      </c>
    </row>
    <row r="14" spans="10:12" x14ac:dyDescent="0.25">
      <c r="J14" s="133" t="s">
        <v>209</v>
      </c>
      <c r="K14" s="133">
        <v>115</v>
      </c>
      <c r="L14" s="133">
        <v>16</v>
      </c>
    </row>
    <row r="15" spans="10:12" x14ac:dyDescent="0.25">
      <c r="J15" s="102"/>
      <c r="K15" s="102"/>
      <c r="L15" s="102">
        <v>27</v>
      </c>
    </row>
    <row r="16" spans="10:12" x14ac:dyDescent="0.25">
      <c r="J16" s="102"/>
      <c r="K16" s="102"/>
      <c r="L16" s="102">
        <v>10</v>
      </c>
    </row>
    <row r="17" spans="10:14" x14ac:dyDescent="0.25">
      <c r="J17" s="102"/>
      <c r="K17" s="102" t="s">
        <v>4</v>
      </c>
      <c r="L17" s="131">
        <f>SUM(L14:L16)</f>
        <v>53</v>
      </c>
    </row>
    <row r="18" spans="10:14" x14ac:dyDescent="0.25">
      <c r="J18" s="133" t="s">
        <v>210</v>
      </c>
      <c r="K18" s="133">
        <v>7</v>
      </c>
      <c r="L18" s="133">
        <v>13</v>
      </c>
    </row>
    <row r="19" spans="10:14" x14ac:dyDescent="0.25">
      <c r="J19" s="102"/>
      <c r="K19" s="102"/>
      <c r="L19" s="102">
        <v>14</v>
      </c>
    </row>
    <row r="20" spans="10:14" x14ac:dyDescent="0.25">
      <c r="J20" s="102"/>
      <c r="K20" s="102"/>
      <c r="L20" s="102">
        <v>10</v>
      </c>
    </row>
    <row r="21" spans="10:14" x14ac:dyDescent="0.25">
      <c r="J21" s="102"/>
      <c r="K21" s="102" t="s">
        <v>4</v>
      </c>
      <c r="L21" s="131">
        <f>SUM(L18:L20)</f>
        <v>37</v>
      </c>
    </row>
    <row r="22" spans="10:14" x14ac:dyDescent="0.25">
      <c r="J22" s="133" t="s">
        <v>211</v>
      </c>
      <c r="K22" s="133">
        <v>52</v>
      </c>
      <c r="L22" s="133">
        <v>10</v>
      </c>
    </row>
    <row r="23" spans="10:14" x14ac:dyDescent="0.25">
      <c r="J23" s="102"/>
      <c r="K23" s="102"/>
      <c r="L23" s="102">
        <v>0</v>
      </c>
    </row>
    <row r="24" spans="10:14" x14ac:dyDescent="0.25">
      <c r="J24" s="102"/>
      <c r="K24" s="102"/>
      <c r="L24" s="102">
        <v>59</v>
      </c>
    </row>
    <row r="25" spans="10:14" x14ac:dyDescent="0.25">
      <c r="J25" s="102"/>
      <c r="K25" s="102" t="s">
        <v>4</v>
      </c>
      <c r="L25" s="131">
        <f>SUM(L22:L24)</f>
        <v>69</v>
      </c>
    </row>
    <row r="27" spans="10:14" x14ac:dyDescent="0.25">
      <c r="J27" s="134" t="s">
        <v>212</v>
      </c>
      <c r="K27" s="134">
        <f>SUM(K10:K22)</f>
        <v>251</v>
      </c>
      <c r="L27" s="134">
        <f>+L13+L17+L21+L25</f>
        <v>241</v>
      </c>
      <c r="M27" s="135">
        <f>+L27/K27</f>
        <v>0.96015936254980083</v>
      </c>
      <c r="N27" s="132"/>
    </row>
  </sheetData>
  <pageMargins left="0.7" right="0.7" top="0.75" bottom="0.75" header="0.3" footer="0.3"/>
  <pageSetup orientation="portrait" r:id="rId1"/>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4"/>
  <dimension ref="A1"/>
  <sheetViews>
    <sheetView workbookViewId="0">
      <selection activeCell="D15" sqref="D15:D35"/>
    </sheetView>
  </sheetViews>
  <sheetFormatPr baseColWidth="10" defaultRowHeight="15" x14ac:dyDescent="0.25"/>
  <sheetData/>
  <pageMargins left="0.7" right="0.7" top="0.75" bottom="0.75" header="0.3" footer="0.3"/>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tabColor theme="9" tint="-0.249977111117893"/>
  </sheetPr>
  <dimension ref="B1:X68"/>
  <sheetViews>
    <sheetView topLeftCell="A37" zoomScale="90" zoomScaleNormal="90" zoomScalePageLayoutView="90" workbookViewId="0">
      <selection activeCell="C51" sqref="C51:I51"/>
    </sheetView>
  </sheetViews>
  <sheetFormatPr baseColWidth="10" defaultColWidth="10.85546875" defaultRowHeight="12.75" x14ac:dyDescent="0.2"/>
  <cols>
    <col min="1" max="1" width="1" style="7" customWidth="1"/>
    <col min="2" max="2" width="25.42578125" style="8" customWidth="1"/>
    <col min="3" max="3" width="14.42578125" style="7" customWidth="1"/>
    <col min="4" max="4" width="20.140625" style="7" customWidth="1"/>
    <col min="5" max="5" width="16.42578125" style="7" customWidth="1"/>
    <col min="6" max="6" width="25" style="7" customWidth="1"/>
    <col min="7" max="7" width="22" style="9" customWidth="1"/>
    <col min="8" max="8" width="20.42578125" style="7" customWidth="1"/>
    <col min="9" max="9" width="22.42578125" style="7" customWidth="1"/>
    <col min="10" max="11" width="22.42578125" style="10" customWidth="1"/>
    <col min="12" max="21" width="10.85546875" style="11"/>
    <col min="22" max="24" width="10.85546875" style="12"/>
    <col min="25" max="16384" width="10.85546875" style="7"/>
  </cols>
  <sheetData>
    <row r="1" spans="2:14" ht="6" customHeight="1" thickBot="1" x14ac:dyDescent="0.25"/>
    <row r="2" spans="2:14" ht="25.5" customHeight="1" x14ac:dyDescent="0.2">
      <c r="B2" s="468"/>
      <c r="C2" s="466" t="s">
        <v>24</v>
      </c>
      <c r="D2" s="466"/>
      <c r="E2" s="466"/>
      <c r="F2" s="466"/>
      <c r="G2" s="466"/>
      <c r="H2" s="466"/>
      <c r="I2" s="470"/>
      <c r="J2" s="13"/>
      <c r="K2" s="13"/>
      <c r="M2" s="14" t="s">
        <v>47</v>
      </c>
    </row>
    <row r="3" spans="2:14" ht="25.5" customHeight="1" x14ac:dyDescent="0.2">
      <c r="B3" s="469"/>
      <c r="C3" s="467" t="s">
        <v>25</v>
      </c>
      <c r="D3" s="467"/>
      <c r="E3" s="467"/>
      <c r="F3" s="467"/>
      <c r="G3" s="467"/>
      <c r="H3" s="467"/>
      <c r="I3" s="471"/>
      <c r="J3" s="13"/>
      <c r="K3" s="13"/>
      <c r="M3" s="14" t="s">
        <v>48</v>
      </c>
    </row>
    <row r="4" spans="2:14" ht="25.5" customHeight="1" x14ac:dyDescent="0.2">
      <c r="B4" s="469"/>
      <c r="C4" s="467" t="s">
        <v>49</v>
      </c>
      <c r="D4" s="467"/>
      <c r="E4" s="467"/>
      <c r="F4" s="467"/>
      <c r="G4" s="467"/>
      <c r="H4" s="467"/>
      <c r="I4" s="471"/>
      <c r="J4" s="13"/>
      <c r="K4" s="13"/>
      <c r="M4" s="14" t="s">
        <v>50</v>
      </c>
    </row>
    <row r="5" spans="2:14" ht="25.5" customHeight="1" x14ac:dyDescent="0.2">
      <c r="B5" s="469"/>
      <c r="C5" s="467" t="s">
        <v>51</v>
      </c>
      <c r="D5" s="467"/>
      <c r="E5" s="467"/>
      <c r="F5" s="467"/>
      <c r="G5" s="472" t="s">
        <v>52</v>
      </c>
      <c r="H5" s="472"/>
      <c r="I5" s="471"/>
      <c r="J5" s="13"/>
      <c r="K5" s="13"/>
      <c r="M5" s="14" t="s">
        <v>53</v>
      </c>
    </row>
    <row r="6" spans="2:14" ht="23.25" customHeight="1" x14ac:dyDescent="0.2">
      <c r="B6" s="451" t="s">
        <v>54</v>
      </c>
      <c r="C6" s="452"/>
      <c r="D6" s="452"/>
      <c r="E6" s="452"/>
      <c r="F6" s="452"/>
      <c r="G6" s="452"/>
      <c r="H6" s="452"/>
      <c r="I6" s="453"/>
      <c r="J6" s="15"/>
      <c r="K6" s="15"/>
    </row>
    <row r="7" spans="2:14" ht="24" customHeight="1" x14ac:dyDescent="0.2">
      <c r="B7" s="454" t="s">
        <v>55</v>
      </c>
      <c r="C7" s="455"/>
      <c r="D7" s="455"/>
      <c r="E7" s="455"/>
      <c r="F7" s="455"/>
      <c r="G7" s="455"/>
      <c r="H7" s="455"/>
      <c r="I7" s="456"/>
      <c r="J7" s="16"/>
      <c r="K7" s="16"/>
    </row>
    <row r="8" spans="2:14" ht="24" customHeight="1" x14ac:dyDescent="0.2">
      <c r="B8" s="457" t="s">
        <v>56</v>
      </c>
      <c r="C8" s="458"/>
      <c r="D8" s="458"/>
      <c r="E8" s="458"/>
      <c r="F8" s="458"/>
      <c r="G8" s="458"/>
      <c r="H8" s="458"/>
      <c r="I8" s="459"/>
      <c r="J8" s="58"/>
      <c r="K8" s="58"/>
      <c r="N8" s="6" t="s">
        <v>57</v>
      </c>
    </row>
    <row r="9" spans="2:14" ht="30.75" customHeight="1" x14ac:dyDescent="0.2">
      <c r="B9" s="113" t="s">
        <v>58</v>
      </c>
      <c r="C9" s="59">
        <v>231</v>
      </c>
      <c r="D9" s="463" t="s">
        <v>59</v>
      </c>
      <c r="E9" s="463"/>
      <c r="F9" s="414" t="s">
        <v>201</v>
      </c>
      <c r="G9" s="415"/>
      <c r="H9" s="415"/>
      <c r="I9" s="416"/>
      <c r="J9" s="17"/>
      <c r="K9" s="17"/>
      <c r="M9" s="14" t="s">
        <v>60</v>
      </c>
      <c r="N9" s="6" t="s">
        <v>61</v>
      </c>
    </row>
    <row r="10" spans="2:14" ht="30.75" customHeight="1" x14ac:dyDescent="0.2">
      <c r="B10" s="20" t="s">
        <v>62</v>
      </c>
      <c r="C10" s="60" t="s">
        <v>81</v>
      </c>
      <c r="D10" s="464" t="s">
        <v>63</v>
      </c>
      <c r="E10" s="465"/>
      <c r="F10" s="448" t="s">
        <v>155</v>
      </c>
      <c r="G10" s="449"/>
      <c r="H10" s="18" t="s">
        <v>64</v>
      </c>
      <c r="I10" s="115" t="s">
        <v>81</v>
      </c>
      <c r="J10" s="19"/>
      <c r="K10" s="19"/>
      <c r="M10" s="14" t="s">
        <v>65</v>
      </c>
      <c r="N10" s="6" t="s">
        <v>66</v>
      </c>
    </row>
    <row r="11" spans="2:14" ht="30.75" customHeight="1" x14ac:dyDescent="0.2">
      <c r="B11" s="20" t="s">
        <v>67</v>
      </c>
      <c r="C11" s="460" t="s">
        <v>156</v>
      </c>
      <c r="D11" s="460"/>
      <c r="E11" s="460"/>
      <c r="F11" s="460"/>
      <c r="G11" s="18" t="s">
        <v>68</v>
      </c>
      <c r="H11" s="461">
        <v>1032</v>
      </c>
      <c r="I11" s="462"/>
      <c r="J11" s="21"/>
      <c r="K11" s="21"/>
      <c r="M11" s="14" t="s">
        <v>69</v>
      </c>
      <c r="N11" s="6" t="s">
        <v>70</v>
      </c>
    </row>
    <row r="12" spans="2:14" ht="30.75" customHeight="1" x14ac:dyDescent="0.2">
      <c r="B12" s="20" t="s">
        <v>71</v>
      </c>
      <c r="C12" s="445" t="s">
        <v>65</v>
      </c>
      <c r="D12" s="445"/>
      <c r="E12" s="445"/>
      <c r="F12" s="445"/>
      <c r="G12" s="18" t="s">
        <v>72</v>
      </c>
      <c r="H12" s="446" t="s">
        <v>157</v>
      </c>
      <c r="I12" s="447"/>
      <c r="J12" s="22"/>
      <c r="K12" s="22"/>
      <c r="M12" s="23" t="s">
        <v>73</v>
      </c>
    </row>
    <row r="13" spans="2:14" ht="30.75" customHeight="1" x14ac:dyDescent="0.2">
      <c r="B13" s="20" t="s">
        <v>74</v>
      </c>
      <c r="C13" s="441" t="s">
        <v>45</v>
      </c>
      <c r="D13" s="441"/>
      <c r="E13" s="441"/>
      <c r="F13" s="441"/>
      <c r="G13" s="441"/>
      <c r="H13" s="441"/>
      <c r="I13" s="442"/>
      <c r="J13" s="24"/>
      <c r="K13" s="24"/>
      <c r="M13" s="23"/>
    </row>
    <row r="14" spans="2:14" ht="30.75" customHeight="1" x14ac:dyDescent="0.2">
      <c r="B14" s="20" t="s">
        <v>75</v>
      </c>
      <c r="C14" s="448" t="s">
        <v>202</v>
      </c>
      <c r="D14" s="449"/>
      <c r="E14" s="449"/>
      <c r="F14" s="449"/>
      <c r="G14" s="449"/>
      <c r="H14" s="449"/>
      <c r="I14" s="450"/>
      <c r="J14" s="19"/>
      <c r="K14" s="19"/>
      <c r="M14" s="23"/>
      <c r="N14" s="6" t="s">
        <v>76</v>
      </c>
    </row>
    <row r="15" spans="2:14" ht="30.75" customHeight="1" x14ac:dyDescent="0.2">
      <c r="B15" s="20" t="s">
        <v>77</v>
      </c>
      <c r="C15" s="435" t="s">
        <v>203</v>
      </c>
      <c r="D15" s="435"/>
      <c r="E15" s="435"/>
      <c r="F15" s="435"/>
      <c r="G15" s="18" t="s">
        <v>78</v>
      </c>
      <c r="H15" s="437" t="s">
        <v>91</v>
      </c>
      <c r="I15" s="438"/>
      <c r="J15" s="19"/>
      <c r="K15" s="19"/>
      <c r="M15" s="23" t="s">
        <v>80</v>
      </c>
      <c r="N15" s="6" t="s">
        <v>81</v>
      </c>
    </row>
    <row r="16" spans="2:14" ht="30.75" customHeight="1" x14ac:dyDescent="0.2">
      <c r="B16" s="20" t="s">
        <v>82</v>
      </c>
      <c r="C16" s="439" t="s">
        <v>215</v>
      </c>
      <c r="D16" s="440"/>
      <c r="E16" s="440"/>
      <c r="F16" s="440"/>
      <c r="G16" s="18" t="s">
        <v>83</v>
      </c>
      <c r="H16" s="437" t="s">
        <v>70</v>
      </c>
      <c r="I16" s="438"/>
      <c r="J16" s="19"/>
      <c r="K16" s="19"/>
      <c r="M16" s="23" t="s">
        <v>84</v>
      </c>
    </row>
    <row r="17" spans="2:14" ht="36" customHeight="1" x14ac:dyDescent="0.2">
      <c r="B17" s="20" t="s">
        <v>85</v>
      </c>
      <c r="C17" s="441" t="s">
        <v>204</v>
      </c>
      <c r="D17" s="441"/>
      <c r="E17" s="441"/>
      <c r="F17" s="441"/>
      <c r="G17" s="441"/>
      <c r="H17" s="441"/>
      <c r="I17" s="442"/>
      <c r="J17" s="24"/>
      <c r="K17" s="24"/>
      <c r="M17" s="23" t="s">
        <v>86</v>
      </c>
      <c r="N17" s="6" t="s">
        <v>39</v>
      </c>
    </row>
    <row r="18" spans="2:14" ht="30.75" customHeight="1" x14ac:dyDescent="0.2">
      <c r="B18" s="20" t="s">
        <v>87</v>
      </c>
      <c r="C18" s="435" t="s">
        <v>163</v>
      </c>
      <c r="D18" s="435"/>
      <c r="E18" s="435"/>
      <c r="F18" s="435"/>
      <c r="G18" s="435"/>
      <c r="H18" s="435"/>
      <c r="I18" s="436"/>
      <c r="J18" s="25"/>
      <c r="K18" s="25"/>
      <c r="M18" s="23" t="s">
        <v>88</v>
      </c>
      <c r="N18" s="6" t="s">
        <v>40</v>
      </c>
    </row>
    <row r="19" spans="2:14" ht="30.75" customHeight="1" x14ac:dyDescent="0.2">
      <c r="B19" s="20" t="s">
        <v>89</v>
      </c>
      <c r="C19" s="435" t="s">
        <v>159</v>
      </c>
      <c r="D19" s="435"/>
      <c r="E19" s="435"/>
      <c r="F19" s="435"/>
      <c r="G19" s="435"/>
      <c r="H19" s="435"/>
      <c r="I19" s="436"/>
      <c r="J19" s="26"/>
      <c r="K19" s="26"/>
      <c r="M19" s="23"/>
      <c r="N19" s="6" t="s">
        <v>41</v>
      </c>
    </row>
    <row r="20" spans="2:14" ht="30.75" customHeight="1" x14ac:dyDescent="0.2">
      <c r="B20" s="20" t="s">
        <v>90</v>
      </c>
      <c r="C20" s="443" t="s">
        <v>151</v>
      </c>
      <c r="D20" s="443"/>
      <c r="E20" s="443"/>
      <c r="F20" s="443"/>
      <c r="G20" s="443"/>
      <c r="H20" s="443"/>
      <c r="I20" s="444"/>
      <c r="J20" s="27"/>
      <c r="K20" s="27"/>
      <c r="M20" s="23" t="s">
        <v>91</v>
      </c>
      <c r="N20" s="6" t="s">
        <v>42</v>
      </c>
    </row>
    <row r="21" spans="2:14" ht="27.75" customHeight="1" x14ac:dyDescent="0.2">
      <c r="B21" s="430" t="s">
        <v>92</v>
      </c>
      <c r="C21" s="432" t="s">
        <v>93</v>
      </c>
      <c r="D21" s="432"/>
      <c r="E21" s="432"/>
      <c r="F21" s="433" t="s">
        <v>94</v>
      </c>
      <c r="G21" s="433"/>
      <c r="H21" s="433"/>
      <c r="I21" s="434"/>
      <c r="J21" s="28"/>
      <c r="K21" s="28"/>
      <c r="M21" s="23" t="s">
        <v>79</v>
      </c>
      <c r="N21" s="6" t="s">
        <v>43</v>
      </c>
    </row>
    <row r="22" spans="2:14" ht="27" customHeight="1" x14ac:dyDescent="0.2">
      <c r="B22" s="431"/>
      <c r="C22" s="435" t="s">
        <v>160</v>
      </c>
      <c r="D22" s="435"/>
      <c r="E22" s="435"/>
      <c r="F22" s="435" t="s">
        <v>161</v>
      </c>
      <c r="G22" s="435"/>
      <c r="H22" s="435"/>
      <c r="I22" s="436"/>
      <c r="J22" s="26"/>
      <c r="K22" s="26"/>
      <c r="M22" s="23" t="s">
        <v>95</v>
      </c>
      <c r="N22" s="6" t="s">
        <v>44</v>
      </c>
    </row>
    <row r="23" spans="2:14" ht="39.75" customHeight="1" x14ac:dyDescent="0.2">
      <c r="B23" s="20" t="s">
        <v>96</v>
      </c>
      <c r="C23" s="437" t="s">
        <v>151</v>
      </c>
      <c r="D23" s="437"/>
      <c r="E23" s="437"/>
      <c r="F23" s="437" t="s">
        <v>151</v>
      </c>
      <c r="G23" s="437"/>
      <c r="H23" s="437"/>
      <c r="I23" s="438"/>
      <c r="J23" s="19"/>
      <c r="K23" s="19"/>
      <c r="M23" s="23"/>
      <c r="N23" s="6" t="s">
        <v>45</v>
      </c>
    </row>
    <row r="24" spans="2:14" ht="44.25" customHeight="1" x14ac:dyDescent="0.2">
      <c r="B24" s="20" t="s">
        <v>97</v>
      </c>
      <c r="C24" s="411" t="s">
        <v>205</v>
      </c>
      <c r="D24" s="412"/>
      <c r="E24" s="413"/>
      <c r="F24" s="414" t="s">
        <v>206</v>
      </c>
      <c r="G24" s="415"/>
      <c r="H24" s="415"/>
      <c r="I24" s="416"/>
      <c r="J24" s="25"/>
      <c r="K24" s="25"/>
      <c r="M24" s="29"/>
      <c r="N24" s="6" t="s">
        <v>46</v>
      </c>
    </row>
    <row r="25" spans="2:14" ht="29.25" customHeight="1" x14ac:dyDescent="0.2">
      <c r="B25" s="20" t="s">
        <v>98</v>
      </c>
      <c r="C25" s="417" t="s">
        <v>215</v>
      </c>
      <c r="D25" s="418"/>
      <c r="E25" s="419"/>
      <c r="F25" s="18" t="s">
        <v>99</v>
      </c>
      <c r="G25" s="420">
        <v>0.3</v>
      </c>
      <c r="H25" s="421"/>
      <c r="I25" s="422"/>
      <c r="J25" s="30"/>
      <c r="K25" s="30"/>
      <c r="M25" s="29"/>
    </row>
    <row r="26" spans="2:14" ht="27" customHeight="1" x14ac:dyDescent="0.2">
      <c r="B26" s="20" t="s">
        <v>100</v>
      </c>
      <c r="C26" s="414" t="s">
        <v>216</v>
      </c>
      <c r="D26" s="415"/>
      <c r="E26" s="423"/>
      <c r="F26" s="18" t="s">
        <v>101</v>
      </c>
      <c r="G26" s="424">
        <v>0.3</v>
      </c>
      <c r="H26" s="425"/>
      <c r="I26" s="426"/>
      <c r="J26" s="31"/>
      <c r="K26" s="31"/>
      <c r="M26" s="29"/>
    </row>
    <row r="27" spans="2:14" ht="47.25" customHeight="1" x14ac:dyDescent="0.2">
      <c r="B27" s="112" t="s">
        <v>102</v>
      </c>
      <c r="C27" s="427" t="s">
        <v>86</v>
      </c>
      <c r="D27" s="428"/>
      <c r="E27" s="429"/>
      <c r="F27" s="32" t="s">
        <v>103</v>
      </c>
      <c r="G27" s="424" t="s">
        <v>182</v>
      </c>
      <c r="H27" s="425"/>
      <c r="I27" s="426"/>
      <c r="J27" s="28"/>
      <c r="K27" s="28"/>
      <c r="M27" s="29"/>
    </row>
    <row r="28" spans="2:14" ht="30" customHeight="1" x14ac:dyDescent="0.2">
      <c r="B28" s="394" t="s">
        <v>104</v>
      </c>
      <c r="C28" s="395"/>
      <c r="D28" s="395"/>
      <c r="E28" s="395"/>
      <c r="F28" s="395"/>
      <c r="G28" s="395"/>
      <c r="H28" s="395"/>
      <c r="I28" s="396"/>
      <c r="J28" s="58"/>
      <c r="K28" s="58"/>
      <c r="M28" s="29"/>
    </row>
    <row r="29" spans="2:14" ht="56.25" customHeight="1" x14ac:dyDescent="0.2">
      <c r="B29" s="33" t="s">
        <v>105</v>
      </c>
      <c r="C29" s="34" t="s">
        <v>106</v>
      </c>
      <c r="D29" s="34" t="s">
        <v>107</v>
      </c>
      <c r="E29" s="34" t="s">
        <v>108</v>
      </c>
      <c r="F29" s="34" t="s">
        <v>109</v>
      </c>
      <c r="G29" s="35" t="s">
        <v>110</v>
      </c>
      <c r="H29" s="35" t="s">
        <v>111</v>
      </c>
      <c r="I29" s="36" t="s">
        <v>112</v>
      </c>
      <c r="J29" s="70" t="s">
        <v>162</v>
      </c>
      <c r="K29" s="26"/>
      <c r="M29" s="29"/>
    </row>
    <row r="30" spans="2:14" ht="19.5" customHeight="1" x14ac:dyDescent="0.2">
      <c r="B30" s="37" t="s">
        <v>113</v>
      </c>
      <c r="C30" s="71">
        <v>0</v>
      </c>
      <c r="D30" s="72">
        <f>+C30</f>
        <v>0</v>
      </c>
      <c r="E30" s="92">
        <v>0</v>
      </c>
      <c r="F30" s="73">
        <f>+E30</f>
        <v>0</v>
      </c>
      <c r="G30" s="48" t="e">
        <f>+C30/E30</f>
        <v>#DIV/0!</v>
      </c>
      <c r="H30" s="49" t="e">
        <f>+D30/F30</f>
        <v>#DIV/0!</v>
      </c>
      <c r="I30" s="50">
        <f>+D30/$G$26</f>
        <v>0</v>
      </c>
      <c r="J30" s="69">
        <v>0.99</v>
      </c>
      <c r="K30" s="38"/>
      <c r="M30" s="29"/>
    </row>
    <row r="31" spans="2:14" ht="19.5" customHeight="1" x14ac:dyDescent="0.2">
      <c r="B31" s="37" t="s">
        <v>114</v>
      </c>
      <c r="C31" s="71">
        <v>0</v>
      </c>
      <c r="D31" s="72">
        <f>+D30+C31</f>
        <v>0</v>
      </c>
      <c r="E31" s="92">
        <v>0</v>
      </c>
      <c r="F31" s="73">
        <f>+F30+E31</f>
        <v>0</v>
      </c>
      <c r="G31" s="48" t="e">
        <f t="shared" ref="G31:H40" si="0">+C31/E31</f>
        <v>#DIV/0!</v>
      </c>
      <c r="H31" s="49" t="e">
        <f t="shared" si="0"/>
        <v>#DIV/0!</v>
      </c>
      <c r="I31" s="50">
        <f t="shared" ref="I31:I41" si="1">+D31/$G$26</f>
        <v>0</v>
      </c>
      <c r="J31" s="69">
        <v>0.99</v>
      </c>
      <c r="K31" s="38"/>
      <c r="M31" s="29"/>
    </row>
    <row r="32" spans="2:14" ht="19.5" customHeight="1" x14ac:dyDescent="0.2">
      <c r="B32" s="37" t="s">
        <v>115</v>
      </c>
      <c r="C32" s="71">
        <v>0</v>
      </c>
      <c r="D32" s="72">
        <f t="shared" ref="D32:D40" si="2">+D31+C32</f>
        <v>0</v>
      </c>
      <c r="E32" s="92">
        <v>0.19</v>
      </c>
      <c r="F32" s="73">
        <f t="shared" ref="F32:F41" si="3">+F31+E32</f>
        <v>0.19</v>
      </c>
      <c r="G32" s="48">
        <f t="shared" si="0"/>
        <v>0</v>
      </c>
      <c r="H32" s="49">
        <f t="shared" si="0"/>
        <v>0</v>
      </c>
      <c r="I32" s="50">
        <f t="shared" si="1"/>
        <v>0</v>
      </c>
      <c r="J32" s="69">
        <v>0.99</v>
      </c>
      <c r="K32" s="38"/>
      <c r="M32" s="29"/>
    </row>
    <row r="33" spans="2:11" ht="19.5" customHeight="1" x14ac:dyDescent="0.2">
      <c r="B33" s="37" t="s">
        <v>116</v>
      </c>
      <c r="C33" s="71">
        <v>0</v>
      </c>
      <c r="D33" s="72">
        <f t="shared" si="2"/>
        <v>0</v>
      </c>
      <c r="E33" s="92">
        <v>0</v>
      </c>
      <c r="F33" s="73">
        <f t="shared" si="3"/>
        <v>0.19</v>
      </c>
      <c r="G33" s="48" t="e">
        <f t="shared" si="0"/>
        <v>#DIV/0!</v>
      </c>
      <c r="H33" s="49">
        <f t="shared" si="0"/>
        <v>0</v>
      </c>
      <c r="I33" s="50">
        <f t="shared" si="1"/>
        <v>0</v>
      </c>
      <c r="J33" s="69">
        <v>0.99</v>
      </c>
      <c r="K33" s="38"/>
    </row>
    <row r="34" spans="2:11" ht="19.5" customHeight="1" x14ac:dyDescent="0.2">
      <c r="B34" s="37" t="s">
        <v>117</v>
      </c>
      <c r="C34" s="71">
        <v>0</v>
      </c>
      <c r="D34" s="72">
        <f t="shared" si="2"/>
        <v>0</v>
      </c>
      <c r="E34" s="92">
        <v>0</v>
      </c>
      <c r="F34" s="73">
        <f t="shared" si="3"/>
        <v>0.19</v>
      </c>
      <c r="G34" s="48" t="e">
        <f t="shared" si="0"/>
        <v>#DIV/0!</v>
      </c>
      <c r="H34" s="49">
        <f t="shared" si="0"/>
        <v>0</v>
      </c>
      <c r="I34" s="50">
        <f t="shared" si="1"/>
        <v>0</v>
      </c>
      <c r="J34" s="69">
        <v>0.99</v>
      </c>
      <c r="K34" s="38"/>
    </row>
    <row r="35" spans="2:11" ht="19.5" customHeight="1" x14ac:dyDescent="0.2">
      <c r="B35" s="37" t="s">
        <v>118</v>
      </c>
      <c r="C35" s="71">
        <v>0</v>
      </c>
      <c r="D35" s="72">
        <f t="shared" si="2"/>
        <v>0</v>
      </c>
      <c r="E35" s="92">
        <v>0</v>
      </c>
      <c r="F35" s="73">
        <f t="shared" si="3"/>
        <v>0.19</v>
      </c>
      <c r="G35" s="48" t="e">
        <f t="shared" si="0"/>
        <v>#DIV/0!</v>
      </c>
      <c r="H35" s="49">
        <f t="shared" si="0"/>
        <v>0</v>
      </c>
      <c r="I35" s="50">
        <f t="shared" si="1"/>
        <v>0</v>
      </c>
      <c r="J35" s="69">
        <v>0.99</v>
      </c>
      <c r="K35" s="38"/>
    </row>
    <row r="36" spans="2:11" ht="19.5" customHeight="1" x14ac:dyDescent="0.2">
      <c r="B36" s="37" t="s">
        <v>119</v>
      </c>
      <c r="C36" s="71">
        <v>0</v>
      </c>
      <c r="D36" s="72">
        <f t="shared" si="2"/>
        <v>0</v>
      </c>
      <c r="E36" s="92">
        <v>0</v>
      </c>
      <c r="F36" s="73">
        <f t="shared" si="3"/>
        <v>0.19</v>
      </c>
      <c r="G36" s="48" t="e">
        <f t="shared" si="0"/>
        <v>#DIV/0!</v>
      </c>
      <c r="H36" s="49">
        <f t="shared" si="0"/>
        <v>0</v>
      </c>
      <c r="I36" s="50">
        <f t="shared" si="1"/>
        <v>0</v>
      </c>
      <c r="J36" s="69">
        <v>0.99</v>
      </c>
      <c r="K36" s="38"/>
    </row>
    <row r="37" spans="2:11" ht="19.5" customHeight="1" x14ac:dyDescent="0.2">
      <c r="B37" s="37" t="s">
        <v>120</v>
      </c>
      <c r="C37" s="71">
        <v>0</v>
      </c>
      <c r="D37" s="72">
        <f t="shared" si="2"/>
        <v>0</v>
      </c>
      <c r="E37" s="92">
        <v>0</v>
      </c>
      <c r="F37" s="73">
        <f t="shared" si="3"/>
        <v>0.19</v>
      </c>
      <c r="G37" s="48" t="e">
        <f t="shared" si="0"/>
        <v>#DIV/0!</v>
      </c>
      <c r="H37" s="49">
        <f t="shared" si="0"/>
        <v>0</v>
      </c>
      <c r="I37" s="50">
        <f t="shared" si="1"/>
        <v>0</v>
      </c>
      <c r="J37" s="69">
        <v>0.99</v>
      </c>
      <c r="K37" s="38"/>
    </row>
    <row r="38" spans="2:11" ht="19.5" customHeight="1" x14ac:dyDescent="0.2">
      <c r="B38" s="37" t="s">
        <v>121</v>
      </c>
      <c r="C38" s="71">
        <v>0</v>
      </c>
      <c r="D38" s="72">
        <f t="shared" si="2"/>
        <v>0</v>
      </c>
      <c r="E38" s="92">
        <v>0.02</v>
      </c>
      <c r="F38" s="73">
        <f t="shared" si="3"/>
        <v>0.21</v>
      </c>
      <c r="G38" s="48">
        <f t="shared" si="0"/>
        <v>0</v>
      </c>
      <c r="H38" s="49">
        <f t="shared" si="0"/>
        <v>0</v>
      </c>
      <c r="I38" s="50">
        <f t="shared" si="1"/>
        <v>0</v>
      </c>
      <c r="J38" s="69">
        <v>0.99</v>
      </c>
      <c r="K38" s="38"/>
    </row>
    <row r="39" spans="2:11" ht="19.5" customHeight="1" x14ac:dyDescent="0.2">
      <c r="B39" s="37" t="s">
        <v>122</v>
      </c>
      <c r="C39" s="71">
        <v>0</v>
      </c>
      <c r="D39" s="72">
        <f t="shared" si="2"/>
        <v>0</v>
      </c>
      <c r="E39" s="92">
        <v>0</v>
      </c>
      <c r="F39" s="73">
        <f t="shared" si="3"/>
        <v>0.21</v>
      </c>
      <c r="G39" s="48" t="e">
        <f t="shared" si="0"/>
        <v>#DIV/0!</v>
      </c>
      <c r="H39" s="49">
        <f t="shared" si="0"/>
        <v>0</v>
      </c>
      <c r="I39" s="50">
        <f t="shared" si="1"/>
        <v>0</v>
      </c>
      <c r="J39" s="69">
        <v>0.99</v>
      </c>
      <c r="K39" s="38"/>
    </row>
    <row r="40" spans="2:11" ht="19.5" customHeight="1" x14ac:dyDescent="0.2">
      <c r="B40" s="37" t="s">
        <v>123</v>
      </c>
      <c r="C40" s="71">
        <v>0</v>
      </c>
      <c r="D40" s="72">
        <f t="shared" si="2"/>
        <v>0</v>
      </c>
      <c r="E40" s="92">
        <v>0</v>
      </c>
      <c r="F40" s="73">
        <f t="shared" si="3"/>
        <v>0.21</v>
      </c>
      <c r="G40" s="48" t="e">
        <f t="shared" si="0"/>
        <v>#DIV/0!</v>
      </c>
      <c r="H40" s="49">
        <f t="shared" si="0"/>
        <v>0</v>
      </c>
      <c r="I40" s="50">
        <f t="shared" si="1"/>
        <v>0</v>
      </c>
      <c r="J40" s="69">
        <v>0.99</v>
      </c>
      <c r="K40" s="38"/>
    </row>
    <row r="41" spans="2:11" ht="19.5" customHeight="1" x14ac:dyDescent="0.2">
      <c r="B41" s="37" t="s">
        <v>124</v>
      </c>
      <c r="C41" s="71">
        <v>0</v>
      </c>
      <c r="D41" s="72">
        <f>+D40+C41</f>
        <v>0</v>
      </c>
      <c r="E41" s="92">
        <v>0.04</v>
      </c>
      <c r="F41" s="73">
        <f t="shared" si="3"/>
        <v>0.25</v>
      </c>
      <c r="G41" s="48">
        <f>+C41/E41</f>
        <v>0</v>
      </c>
      <c r="H41" s="49">
        <f>+D41/F41</f>
        <v>0</v>
      </c>
      <c r="I41" s="50">
        <f t="shared" si="1"/>
        <v>0</v>
      </c>
      <c r="J41" s="69">
        <v>0.99</v>
      </c>
      <c r="K41" s="38"/>
    </row>
    <row r="42" spans="2:11" ht="54.75" customHeight="1" x14ac:dyDescent="0.2">
      <c r="B42" s="77" t="s">
        <v>125</v>
      </c>
      <c r="C42" s="388" t="s">
        <v>224</v>
      </c>
      <c r="D42" s="388"/>
      <c r="E42" s="388"/>
      <c r="F42" s="388"/>
      <c r="G42" s="388"/>
      <c r="H42" s="388"/>
      <c r="I42" s="389"/>
      <c r="J42" s="39"/>
      <c r="K42" s="39"/>
    </row>
    <row r="43" spans="2:11" ht="29.25" customHeight="1" x14ac:dyDescent="0.2">
      <c r="B43" s="394" t="s">
        <v>126</v>
      </c>
      <c r="C43" s="395"/>
      <c r="D43" s="395"/>
      <c r="E43" s="395"/>
      <c r="F43" s="395"/>
      <c r="G43" s="395"/>
      <c r="H43" s="395"/>
      <c r="I43" s="396"/>
      <c r="J43" s="58"/>
      <c r="K43" s="58"/>
    </row>
    <row r="44" spans="2:11" ht="32.25" customHeight="1" x14ac:dyDescent="0.2">
      <c r="B44" s="402"/>
      <c r="C44" s="403"/>
      <c r="D44" s="403"/>
      <c r="E44" s="403"/>
      <c r="F44" s="403"/>
      <c r="G44" s="403"/>
      <c r="H44" s="403"/>
      <c r="I44" s="404"/>
      <c r="J44" s="58"/>
      <c r="K44" s="58"/>
    </row>
    <row r="45" spans="2:11" ht="32.25" customHeight="1" x14ac:dyDescent="0.2">
      <c r="B45" s="405"/>
      <c r="C45" s="406"/>
      <c r="D45" s="406"/>
      <c r="E45" s="406"/>
      <c r="F45" s="406"/>
      <c r="G45" s="406"/>
      <c r="H45" s="406"/>
      <c r="I45" s="407"/>
      <c r="J45" s="39"/>
      <c r="K45" s="39"/>
    </row>
    <row r="46" spans="2:11" ht="32.25" customHeight="1" x14ac:dyDescent="0.2">
      <c r="B46" s="405"/>
      <c r="C46" s="406"/>
      <c r="D46" s="406"/>
      <c r="E46" s="406"/>
      <c r="F46" s="406"/>
      <c r="G46" s="406"/>
      <c r="H46" s="406"/>
      <c r="I46" s="407"/>
      <c r="J46" s="39"/>
      <c r="K46" s="39"/>
    </row>
    <row r="47" spans="2:11" ht="32.25" customHeight="1" x14ac:dyDescent="0.2">
      <c r="B47" s="405"/>
      <c r="C47" s="406"/>
      <c r="D47" s="406"/>
      <c r="E47" s="406"/>
      <c r="F47" s="406"/>
      <c r="G47" s="406"/>
      <c r="H47" s="406"/>
      <c r="I47" s="407"/>
      <c r="J47" s="39"/>
      <c r="K47" s="39"/>
    </row>
    <row r="48" spans="2:11" ht="32.25" customHeight="1" x14ac:dyDescent="0.2">
      <c r="B48" s="408"/>
      <c r="C48" s="409"/>
      <c r="D48" s="409"/>
      <c r="E48" s="409"/>
      <c r="F48" s="409"/>
      <c r="G48" s="409"/>
      <c r="H48" s="409"/>
      <c r="I48" s="410"/>
      <c r="J48" s="40"/>
      <c r="K48" s="40"/>
    </row>
    <row r="49" spans="2:11" ht="83.25" customHeight="1" x14ac:dyDescent="0.2">
      <c r="B49" s="20" t="s">
        <v>127</v>
      </c>
      <c r="C49" s="388" t="s">
        <v>224</v>
      </c>
      <c r="D49" s="388"/>
      <c r="E49" s="388"/>
      <c r="F49" s="388"/>
      <c r="G49" s="388"/>
      <c r="H49" s="388"/>
      <c r="I49" s="389"/>
      <c r="J49" s="41"/>
      <c r="K49" s="41"/>
    </row>
    <row r="50" spans="2:11" ht="34.5" customHeight="1" x14ac:dyDescent="0.2">
      <c r="B50" s="20" t="s">
        <v>128</v>
      </c>
      <c r="C50" s="372" t="s">
        <v>182</v>
      </c>
      <c r="D50" s="372"/>
      <c r="E50" s="372"/>
      <c r="F50" s="372"/>
      <c r="G50" s="372"/>
      <c r="H50" s="372"/>
      <c r="I50" s="390"/>
      <c r="J50" s="41"/>
      <c r="K50" s="41"/>
    </row>
    <row r="51" spans="2:11" ht="34.5" customHeight="1" x14ac:dyDescent="0.2">
      <c r="B51" s="114" t="s">
        <v>129</v>
      </c>
      <c r="C51" s="391" t="s">
        <v>225</v>
      </c>
      <c r="D51" s="392"/>
      <c r="E51" s="392"/>
      <c r="F51" s="392"/>
      <c r="G51" s="392"/>
      <c r="H51" s="392"/>
      <c r="I51" s="393"/>
      <c r="J51" s="41"/>
      <c r="K51" s="41"/>
    </row>
    <row r="52" spans="2:11" ht="29.25" customHeight="1" x14ac:dyDescent="0.2">
      <c r="B52" s="394" t="s">
        <v>130</v>
      </c>
      <c r="C52" s="395"/>
      <c r="D52" s="395"/>
      <c r="E52" s="395"/>
      <c r="F52" s="395"/>
      <c r="G52" s="395"/>
      <c r="H52" s="395"/>
      <c r="I52" s="396"/>
      <c r="J52" s="41"/>
      <c r="K52" s="41"/>
    </row>
    <row r="53" spans="2:11" ht="33" customHeight="1" x14ac:dyDescent="0.2">
      <c r="B53" s="397" t="s">
        <v>131</v>
      </c>
      <c r="C53" s="111" t="s">
        <v>132</v>
      </c>
      <c r="D53" s="398" t="s">
        <v>133</v>
      </c>
      <c r="E53" s="398"/>
      <c r="F53" s="398"/>
      <c r="G53" s="398" t="s">
        <v>134</v>
      </c>
      <c r="H53" s="398"/>
      <c r="I53" s="399"/>
      <c r="J53" s="42"/>
      <c r="K53" s="42"/>
    </row>
    <row r="54" spans="2:11" ht="31.5" customHeight="1" x14ac:dyDescent="0.2">
      <c r="B54" s="397"/>
      <c r="C54" s="43"/>
      <c r="D54" s="372"/>
      <c r="E54" s="372"/>
      <c r="F54" s="372"/>
      <c r="G54" s="400"/>
      <c r="H54" s="400"/>
      <c r="I54" s="401"/>
      <c r="J54" s="42"/>
      <c r="K54" s="42"/>
    </row>
    <row r="55" spans="2:11" ht="31.5" customHeight="1" x14ac:dyDescent="0.2">
      <c r="B55" s="114" t="s">
        <v>135</v>
      </c>
      <c r="C55" s="384" t="s">
        <v>164</v>
      </c>
      <c r="D55" s="384"/>
      <c r="E55" s="385" t="s">
        <v>136</v>
      </c>
      <c r="F55" s="385"/>
      <c r="G55" s="384" t="s">
        <v>186</v>
      </c>
      <c r="H55" s="384"/>
      <c r="I55" s="386"/>
      <c r="J55" s="44"/>
      <c r="K55" s="44"/>
    </row>
    <row r="56" spans="2:11" ht="31.5" customHeight="1" x14ac:dyDescent="0.2">
      <c r="B56" s="114" t="s">
        <v>137</v>
      </c>
      <c r="C56" s="372" t="s">
        <v>372</v>
      </c>
      <c r="D56" s="372"/>
      <c r="E56" s="387" t="s">
        <v>138</v>
      </c>
      <c r="F56" s="387"/>
      <c r="G56" s="384" t="s">
        <v>184</v>
      </c>
      <c r="H56" s="384"/>
      <c r="I56" s="386"/>
      <c r="J56" s="44"/>
      <c r="K56" s="44"/>
    </row>
    <row r="57" spans="2:11" ht="31.5" customHeight="1" x14ac:dyDescent="0.2">
      <c r="B57" s="114" t="s">
        <v>139</v>
      </c>
      <c r="C57" s="372"/>
      <c r="D57" s="372"/>
      <c r="E57" s="373" t="s">
        <v>140</v>
      </c>
      <c r="F57" s="374"/>
      <c r="G57" s="377"/>
      <c r="H57" s="378"/>
      <c r="I57" s="379"/>
      <c r="J57" s="45"/>
      <c r="K57" s="45"/>
    </row>
    <row r="58" spans="2:11" ht="31.5" customHeight="1" thickBot="1" x14ac:dyDescent="0.25">
      <c r="B58" s="78" t="s">
        <v>141</v>
      </c>
      <c r="C58" s="383"/>
      <c r="D58" s="383"/>
      <c r="E58" s="375"/>
      <c r="F58" s="376"/>
      <c r="G58" s="380"/>
      <c r="H58" s="381"/>
      <c r="I58" s="382"/>
      <c r="J58" s="45"/>
      <c r="K58" s="45"/>
    </row>
    <row r="59" spans="2:11" hidden="1" x14ac:dyDescent="0.2">
      <c r="B59" s="3"/>
      <c r="C59" s="3"/>
      <c r="D59" s="5"/>
      <c r="E59" s="5"/>
      <c r="F59" s="5"/>
      <c r="G59" s="5"/>
      <c r="H59" s="5"/>
      <c r="I59" s="61"/>
      <c r="J59" s="46"/>
      <c r="K59" s="46"/>
    </row>
    <row r="60" spans="2:11" hidden="1" x14ac:dyDescent="0.2">
      <c r="B60" s="62"/>
      <c r="C60" s="63"/>
      <c r="D60" s="63"/>
      <c r="E60" s="64"/>
      <c r="F60" s="64"/>
      <c r="G60" s="65"/>
      <c r="H60" s="66"/>
      <c r="I60" s="63"/>
      <c r="J60" s="47"/>
      <c r="K60" s="47"/>
    </row>
    <row r="61" spans="2:11" hidden="1" x14ac:dyDescent="0.2">
      <c r="B61" s="62"/>
      <c r="C61" s="63"/>
      <c r="D61" s="63"/>
      <c r="E61" s="64"/>
      <c r="F61" s="64"/>
      <c r="G61" s="65"/>
      <c r="H61" s="66"/>
      <c r="I61" s="63"/>
      <c r="J61" s="47"/>
      <c r="K61" s="47"/>
    </row>
    <row r="62" spans="2:11" hidden="1" x14ac:dyDescent="0.2">
      <c r="B62" s="62"/>
      <c r="C62" s="63"/>
      <c r="D62" s="63"/>
      <c r="E62" s="64"/>
      <c r="F62" s="64"/>
      <c r="G62" s="65"/>
      <c r="H62" s="66"/>
      <c r="I62" s="63"/>
      <c r="J62" s="47"/>
      <c r="K62" s="47"/>
    </row>
    <row r="63" spans="2:11" hidden="1" x14ac:dyDescent="0.2">
      <c r="B63" s="62"/>
      <c r="C63" s="63"/>
      <c r="D63" s="63"/>
      <c r="E63" s="64"/>
      <c r="F63" s="64"/>
      <c r="G63" s="65"/>
      <c r="H63" s="66"/>
      <c r="I63" s="63"/>
      <c r="J63" s="47"/>
      <c r="K63" s="47"/>
    </row>
    <row r="64" spans="2:11" hidden="1" x14ac:dyDescent="0.2">
      <c r="B64" s="62"/>
      <c r="C64" s="63"/>
      <c r="D64" s="63"/>
      <c r="E64" s="64"/>
      <c r="F64" s="64"/>
      <c r="G64" s="65"/>
      <c r="H64" s="66"/>
      <c r="I64" s="63"/>
      <c r="J64" s="47"/>
      <c r="K64" s="47"/>
    </row>
    <row r="65" spans="2:11" hidden="1" x14ac:dyDescent="0.2">
      <c r="B65" s="62"/>
      <c r="C65" s="63"/>
      <c r="D65" s="63"/>
      <c r="E65" s="64"/>
      <c r="F65" s="64"/>
      <c r="G65" s="65"/>
      <c r="H65" s="66"/>
      <c r="I65" s="63"/>
      <c r="J65" s="47"/>
      <c r="K65" s="47"/>
    </row>
    <row r="66" spans="2:11" hidden="1" x14ac:dyDescent="0.2">
      <c r="B66" s="62"/>
      <c r="C66" s="63"/>
      <c r="D66" s="63"/>
      <c r="E66" s="64"/>
      <c r="F66" s="64"/>
      <c r="G66" s="65"/>
      <c r="H66" s="66"/>
      <c r="I66" s="63"/>
      <c r="J66" s="47"/>
      <c r="K66" s="47"/>
    </row>
    <row r="67" spans="2:11" hidden="1" x14ac:dyDescent="0.2">
      <c r="B67" s="62"/>
      <c r="C67" s="63"/>
      <c r="D67" s="63"/>
      <c r="E67" s="64"/>
      <c r="F67" s="64"/>
      <c r="G67" s="65"/>
      <c r="H67" s="66"/>
      <c r="I67" s="63"/>
      <c r="J67" s="47"/>
      <c r="K67" s="47"/>
    </row>
    <row r="68" spans="2:11" x14ac:dyDescent="0.2">
      <c r="B68" s="67"/>
      <c r="C68" s="12"/>
      <c r="D68" s="12"/>
      <c r="E68" s="12"/>
      <c r="F68" s="12"/>
      <c r="G68" s="68"/>
      <c r="H68" s="12"/>
      <c r="I68" s="12"/>
    </row>
  </sheetData>
  <mergeCells count="66">
    <mergeCell ref="C2:H2"/>
    <mergeCell ref="C3:H3"/>
    <mergeCell ref="B2:B5"/>
    <mergeCell ref="I2:I5"/>
    <mergeCell ref="C4:H4"/>
    <mergeCell ref="C5:F5"/>
    <mergeCell ref="G5:H5"/>
    <mergeCell ref="B6:I6"/>
    <mergeCell ref="B7:I7"/>
    <mergeCell ref="B8:I8"/>
    <mergeCell ref="F10:G10"/>
    <mergeCell ref="C11:F11"/>
    <mergeCell ref="H11:I11"/>
    <mergeCell ref="D9:E9"/>
    <mergeCell ref="F9:I9"/>
    <mergeCell ref="D10:E10"/>
    <mergeCell ref="C12:F12"/>
    <mergeCell ref="H12:I12"/>
    <mergeCell ref="C13:I13"/>
    <mergeCell ref="C14:I14"/>
    <mergeCell ref="C15:F15"/>
    <mergeCell ref="H15:I15"/>
    <mergeCell ref="C23:E23"/>
    <mergeCell ref="F23:I23"/>
    <mergeCell ref="C16:F16"/>
    <mergeCell ref="H16:I16"/>
    <mergeCell ref="C17:I17"/>
    <mergeCell ref="C18:I18"/>
    <mergeCell ref="C19:I19"/>
    <mergeCell ref="C20:I20"/>
    <mergeCell ref="B21:B22"/>
    <mergeCell ref="C21:E21"/>
    <mergeCell ref="F21:I21"/>
    <mergeCell ref="C22:E22"/>
    <mergeCell ref="F22:I22"/>
    <mergeCell ref="B44:I48"/>
    <mergeCell ref="C24:E24"/>
    <mergeCell ref="F24:I24"/>
    <mergeCell ref="C25:E25"/>
    <mergeCell ref="G25:I25"/>
    <mergeCell ref="C26:E26"/>
    <mergeCell ref="G26:I26"/>
    <mergeCell ref="C27:E27"/>
    <mergeCell ref="G27:I27"/>
    <mergeCell ref="B28:I28"/>
    <mergeCell ref="C42:I42"/>
    <mergeCell ref="B43:I43"/>
    <mergeCell ref="C49:I49"/>
    <mergeCell ref="C50:I50"/>
    <mergeCell ref="C51:I51"/>
    <mergeCell ref="B52:I52"/>
    <mergeCell ref="B53:B54"/>
    <mergeCell ref="D53:F53"/>
    <mergeCell ref="G53:I53"/>
    <mergeCell ref="D54:F54"/>
    <mergeCell ref="G54:I54"/>
    <mergeCell ref="C57:D57"/>
    <mergeCell ref="E57:F58"/>
    <mergeCell ref="G57:I58"/>
    <mergeCell ref="C58:D58"/>
    <mergeCell ref="C55:D55"/>
    <mergeCell ref="E55:F55"/>
    <mergeCell ref="G55:I55"/>
    <mergeCell ref="C56:D56"/>
    <mergeCell ref="E56:F56"/>
    <mergeCell ref="G56:I56"/>
  </mergeCells>
  <dataValidations count="8">
    <dataValidation type="list" allowBlank="1" showInputMessage="1" showErrorMessage="1" sqref="C27:E27" xr:uid="{00000000-0002-0000-0100-000000000000}">
      <formula1>$M$15:$M$18</formula1>
    </dataValidation>
    <dataValidation type="list" allowBlank="1" showInputMessage="1" showErrorMessage="1" sqref="C12:F12" xr:uid="{00000000-0002-0000-0100-000001000000}">
      <formula1>$M$9:$M$12</formula1>
    </dataValidation>
    <dataValidation type="list" allowBlank="1" showInputMessage="1" showErrorMessage="1" sqref="K15" xr:uid="{00000000-0002-0000-0100-000002000000}">
      <formula1>O20:O22</formula1>
    </dataValidation>
    <dataValidation type="list" allowBlank="1" showInputMessage="1" showErrorMessage="1" sqref="H15:J15" xr:uid="{00000000-0002-0000-0100-000003000000}">
      <formula1>M20:M22</formula1>
    </dataValidation>
    <dataValidation type="list" allowBlank="1" showInputMessage="1" showErrorMessage="1" sqref="J13:K13" xr:uid="{00000000-0002-0000-0100-000004000000}">
      <formula1>$M$24:$M$31</formula1>
    </dataValidation>
    <dataValidation type="list" allowBlank="1" showInputMessage="1" showErrorMessage="1" sqref="C13:I13" xr:uid="{00000000-0002-0000-0100-000005000000}">
      <formula1>$N$17:$N$24</formula1>
    </dataValidation>
    <dataValidation type="list" allowBlank="1" showInputMessage="1" showErrorMessage="1" sqref="H16:I16" xr:uid="{00000000-0002-0000-0100-000006000000}">
      <formula1>$N$8:$N$11</formula1>
    </dataValidation>
    <dataValidation type="list" allowBlank="1" showInputMessage="1" showErrorMessage="1" sqref="C10 I10" xr:uid="{00000000-0002-0000-0100-000007000000}">
      <formula1>$N$14:$N$15</formula1>
    </dataValidation>
  </dataValidations>
  <pageMargins left="0.7" right="0.7" top="0.75" bottom="0.75" header="0.3" footer="0.3"/>
  <drawing r:id="rId1"/>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tabColor theme="9" tint="-0.249977111117893"/>
  </sheetPr>
  <dimension ref="B1:M18"/>
  <sheetViews>
    <sheetView topLeftCell="A7" zoomScale="90" zoomScaleNormal="90" zoomScalePageLayoutView="90" workbookViewId="0">
      <selection activeCell="A7" sqref="A1:IV65536"/>
    </sheetView>
  </sheetViews>
  <sheetFormatPr baseColWidth="10" defaultRowHeight="15" x14ac:dyDescent="0.25"/>
  <cols>
    <col min="1" max="1" width="1.28515625" customWidth="1"/>
    <col min="2" max="2" width="20.140625" style="55" customWidth="1"/>
    <col min="3" max="3" width="34.42578125" customWidth="1"/>
    <col min="4" max="4" width="14.28515625" customWidth="1"/>
    <col min="5" max="5" width="6.7109375" customWidth="1"/>
    <col min="6" max="6" width="31" customWidth="1"/>
    <col min="7" max="8" width="16.140625" customWidth="1"/>
    <col min="9" max="9" width="16.28515625" customWidth="1"/>
    <col min="10" max="10" width="15.7109375" customWidth="1"/>
    <col min="11" max="11" width="54.42578125" customWidth="1"/>
    <col min="13" max="13" width="17.85546875" bestFit="1" customWidth="1"/>
    <col min="108" max="108" width="11.42578125" customWidth="1"/>
    <col min="198" max="198" width="1.42578125" customWidth="1"/>
  </cols>
  <sheetData>
    <row r="1" spans="2:13" ht="18" customHeight="1" thickBot="1" x14ac:dyDescent="0.3">
      <c r="B1" s="489"/>
      <c r="C1" s="492" t="s">
        <v>24</v>
      </c>
      <c r="D1" s="493"/>
      <c r="E1" s="493"/>
      <c r="F1" s="493"/>
      <c r="G1" s="493"/>
      <c r="H1" s="494"/>
      <c r="I1" s="495"/>
      <c r="J1" s="496"/>
    </row>
    <row r="2" spans="2:13" ht="18" customHeight="1" thickBot="1" x14ac:dyDescent="0.3">
      <c r="B2" s="490"/>
      <c r="C2" s="501" t="s">
        <v>25</v>
      </c>
      <c r="D2" s="502"/>
      <c r="E2" s="502"/>
      <c r="F2" s="502"/>
      <c r="G2" s="502"/>
      <c r="H2" s="503"/>
      <c r="I2" s="497"/>
      <c r="J2" s="498"/>
    </row>
    <row r="3" spans="2:13" ht="18" customHeight="1" thickBot="1" x14ac:dyDescent="0.3">
      <c r="B3" s="490"/>
      <c r="C3" s="501" t="s">
        <v>142</v>
      </c>
      <c r="D3" s="502"/>
      <c r="E3" s="502"/>
      <c r="F3" s="502"/>
      <c r="G3" s="502"/>
      <c r="H3" s="503"/>
      <c r="I3" s="497"/>
      <c r="J3" s="498"/>
    </row>
    <row r="4" spans="2:13" ht="18" customHeight="1" thickBot="1" x14ac:dyDescent="0.3">
      <c r="B4" s="491"/>
      <c r="C4" s="501" t="s">
        <v>143</v>
      </c>
      <c r="D4" s="502"/>
      <c r="E4" s="502"/>
      <c r="F4" s="503"/>
      <c r="G4" s="504" t="s">
        <v>190</v>
      </c>
      <c r="H4" s="505"/>
      <c r="I4" s="499"/>
      <c r="J4" s="500"/>
    </row>
    <row r="5" spans="2:13" ht="18" customHeight="1" thickBot="1" x14ac:dyDescent="0.3">
      <c r="B5" s="51"/>
      <c r="C5" s="52"/>
      <c r="D5" s="52"/>
      <c r="E5" s="52"/>
      <c r="F5" s="52"/>
      <c r="G5" s="52"/>
      <c r="H5" s="52"/>
      <c r="I5" s="52"/>
      <c r="J5" s="53"/>
    </row>
    <row r="6" spans="2:13" ht="51.75" customHeight="1" thickBot="1" x14ac:dyDescent="0.3">
      <c r="B6" s="1" t="s">
        <v>185</v>
      </c>
      <c r="C6" s="506" t="s">
        <v>154</v>
      </c>
      <c r="D6" s="507"/>
      <c r="E6" s="508"/>
      <c r="F6" s="54"/>
      <c r="G6" s="52"/>
      <c r="H6" s="52"/>
      <c r="I6" s="52"/>
      <c r="J6" s="53"/>
    </row>
    <row r="7" spans="2:13" ht="32.25" customHeight="1" thickBot="1" x14ac:dyDescent="0.3">
      <c r="B7" s="2" t="s">
        <v>0</v>
      </c>
      <c r="C7" s="506" t="s">
        <v>155</v>
      </c>
      <c r="D7" s="507"/>
      <c r="E7" s="508"/>
      <c r="F7" s="54"/>
      <c r="G7" s="52"/>
      <c r="H7" s="52"/>
      <c r="I7" s="52"/>
      <c r="J7" s="53"/>
    </row>
    <row r="8" spans="2:13" ht="32.25" customHeight="1" thickBot="1" x14ac:dyDescent="0.3">
      <c r="B8" s="2" t="s">
        <v>144</v>
      </c>
      <c r="C8" s="506" t="s">
        <v>371</v>
      </c>
      <c r="D8" s="507"/>
      <c r="E8" s="508"/>
      <c r="F8" s="4"/>
      <c r="G8" s="52"/>
      <c r="H8" s="52"/>
      <c r="I8" s="52"/>
      <c r="J8" s="53"/>
    </row>
    <row r="9" spans="2:13" ht="33.75" customHeight="1" thickBot="1" x14ac:dyDescent="0.3">
      <c r="B9" s="2" t="s">
        <v>28</v>
      </c>
      <c r="C9" s="506" t="s">
        <v>184</v>
      </c>
      <c r="D9" s="507"/>
      <c r="E9" s="508"/>
      <c r="F9" s="54"/>
      <c r="G9" s="52"/>
      <c r="H9" s="52"/>
      <c r="I9" s="52"/>
      <c r="J9" s="53"/>
    </row>
    <row r="10" spans="2:13" ht="32.25" customHeight="1" thickBot="1" x14ac:dyDescent="0.3">
      <c r="B10" s="2" t="s">
        <v>197</v>
      </c>
      <c r="C10" s="506" t="s">
        <v>202</v>
      </c>
      <c r="D10" s="507"/>
      <c r="E10" s="508"/>
    </row>
    <row r="12" spans="2:13" x14ac:dyDescent="0.25">
      <c r="B12" s="482" t="s">
        <v>217</v>
      </c>
      <c r="C12" s="483"/>
      <c r="D12" s="483"/>
      <c r="E12" s="483"/>
      <c r="F12" s="483"/>
      <c r="G12" s="483"/>
      <c r="H12" s="484"/>
      <c r="I12" s="474" t="s">
        <v>145</v>
      </c>
      <c r="J12" s="475"/>
      <c r="K12" s="475"/>
    </row>
    <row r="13" spans="2:13" s="56" customFormat="1" ht="30" customHeight="1" x14ac:dyDescent="0.25">
      <c r="B13" s="476" t="s">
        <v>146</v>
      </c>
      <c r="C13" s="476" t="s">
        <v>147</v>
      </c>
      <c r="D13" s="476" t="s">
        <v>196</v>
      </c>
      <c r="E13" s="476" t="s">
        <v>148</v>
      </c>
      <c r="F13" s="476" t="s">
        <v>149</v>
      </c>
      <c r="G13" s="476" t="s">
        <v>191</v>
      </c>
      <c r="H13" s="476" t="s">
        <v>192</v>
      </c>
      <c r="I13" s="478" t="s">
        <v>193</v>
      </c>
      <c r="J13" s="480" t="s">
        <v>194</v>
      </c>
      <c r="K13" s="473" t="s">
        <v>195</v>
      </c>
    </row>
    <row r="14" spans="2:13" s="56" customFormat="1" x14ac:dyDescent="0.25">
      <c r="B14" s="477"/>
      <c r="C14" s="477"/>
      <c r="D14" s="477"/>
      <c r="E14" s="477"/>
      <c r="F14" s="477"/>
      <c r="G14" s="477"/>
      <c r="H14" s="477"/>
      <c r="I14" s="479"/>
      <c r="J14" s="481"/>
      <c r="K14" s="473"/>
    </row>
    <row r="15" spans="2:13" s="56" customFormat="1" ht="105" x14ac:dyDescent="0.25">
      <c r="B15" s="96">
        <v>1</v>
      </c>
      <c r="C15" s="140" t="s">
        <v>229</v>
      </c>
      <c r="D15" s="95">
        <v>0.19</v>
      </c>
      <c r="E15" s="91"/>
      <c r="F15" s="93" t="s">
        <v>230</v>
      </c>
      <c r="G15" s="169">
        <v>0.19</v>
      </c>
      <c r="H15" s="106">
        <v>43160</v>
      </c>
      <c r="I15" s="104">
        <v>0.19</v>
      </c>
      <c r="J15" s="110">
        <v>43132</v>
      </c>
      <c r="K15" s="101"/>
      <c r="M15" s="108"/>
    </row>
    <row r="16" spans="2:13" ht="60" x14ac:dyDescent="0.25">
      <c r="B16" s="139">
        <v>2</v>
      </c>
      <c r="C16" s="102" t="s">
        <v>231</v>
      </c>
      <c r="D16" s="95">
        <v>0.02</v>
      </c>
      <c r="E16" s="91"/>
      <c r="F16" s="93" t="s">
        <v>232</v>
      </c>
      <c r="G16" s="169">
        <v>0.02</v>
      </c>
      <c r="H16" s="106">
        <v>43344</v>
      </c>
      <c r="I16" s="104"/>
      <c r="J16" s="110"/>
      <c r="K16" s="101"/>
      <c r="M16" s="109"/>
    </row>
    <row r="17" spans="2:11" ht="75" x14ac:dyDescent="0.25">
      <c r="B17" s="168">
        <v>3</v>
      </c>
      <c r="C17" s="75" t="s">
        <v>226</v>
      </c>
      <c r="D17" s="95">
        <v>0.04</v>
      </c>
      <c r="E17" s="91"/>
      <c r="F17" s="93" t="s">
        <v>233</v>
      </c>
      <c r="G17" s="169">
        <v>0.04</v>
      </c>
      <c r="H17" s="106">
        <v>43435</v>
      </c>
      <c r="I17" s="104"/>
      <c r="J17" s="110"/>
      <c r="K17" s="101"/>
    </row>
    <row r="18" spans="2:11" x14ac:dyDescent="0.25">
      <c r="B18" s="485" t="s">
        <v>17</v>
      </c>
      <c r="C18" s="486"/>
      <c r="D18" s="57">
        <f>SUM(D15:D17)</f>
        <v>0.25</v>
      </c>
      <c r="E18" s="487" t="s">
        <v>17</v>
      </c>
      <c r="F18" s="488"/>
      <c r="G18" s="57">
        <f>SUM(G15:G17)</f>
        <v>0.25</v>
      </c>
      <c r="H18" s="167"/>
      <c r="I18" s="105">
        <f>SUM(I15:I17)</f>
        <v>0.19</v>
      </c>
      <c r="J18" s="103"/>
      <c r="K18" s="103"/>
    </row>
  </sheetData>
  <mergeCells count="26">
    <mergeCell ref="B18:C18"/>
    <mergeCell ref="E18:F18"/>
    <mergeCell ref="B1:B4"/>
    <mergeCell ref="C1:H1"/>
    <mergeCell ref="I1:J4"/>
    <mergeCell ref="C2:H2"/>
    <mergeCell ref="C3:H3"/>
    <mergeCell ref="C4:F4"/>
    <mergeCell ref="G4:H4"/>
    <mergeCell ref="H13:H14"/>
    <mergeCell ref="C6:E6"/>
    <mergeCell ref="C7:E7"/>
    <mergeCell ref="C8:E8"/>
    <mergeCell ref="C9:E9"/>
    <mergeCell ref="C10:E10"/>
    <mergeCell ref="K13:K14"/>
    <mergeCell ref="I12:K12"/>
    <mergeCell ref="B13:B14"/>
    <mergeCell ref="C13:C14"/>
    <mergeCell ref="D13:D14"/>
    <mergeCell ref="E13:E14"/>
    <mergeCell ref="F13:F14"/>
    <mergeCell ref="G13:G14"/>
    <mergeCell ref="I13:I14"/>
    <mergeCell ref="J13:J14"/>
    <mergeCell ref="B12:H12"/>
  </mergeCells>
  <pageMargins left="0.7" right="0.7" top="0.75" bottom="0.75" header="0.3" footer="0.3"/>
  <pageSetup orientation="portrait" r:id="rId1"/>
  <drawing r:id="rId2"/>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F1EE94-3FC3-469A-836C-E51296E28CDC}">
  <sheetPr>
    <tabColor rgb="FF92D050"/>
  </sheetPr>
  <dimension ref="A1:X60"/>
  <sheetViews>
    <sheetView tabSelected="1" topLeftCell="A25" zoomScale="85" zoomScaleNormal="85" zoomScalePageLayoutView="85" workbookViewId="0">
      <selection activeCell="C38" sqref="C38"/>
    </sheetView>
  </sheetViews>
  <sheetFormatPr baseColWidth="10" defaultColWidth="10.85546875" defaultRowHeight="12.75" x14ac:dyDescent="0.2"/>
  <cols>
    <col min="1" max="1" width="1" style="173" customWidth="1"/>
    <col min="2" max="2" width="25.42578125" style="208" customWidth="1"/>
    <col min="3" max="3" width="14.5703125" style="173" customWidth="1"/>
    <col min="4" max="4" width="15.7109375" style="173" customWidth="1"/>
    <col min="5" max="5" width="23.42578125" style="173" customWidth="1"/>
    <col min="6" max="6" width="20.85546875" style="173" customWidth="1"/>
    <col min="7" max="7" width="19.85546875" style="208" customWidth="1"/>
    <col min="8" max="8" width="19.85546875" style="173" customWidth="1"/>
    <col min="9" max="9" width="16.28515625" style="173" customWidth="1"/>
    <col min="10" max="11" width="22.42578125" style="173" customWidth="1"/>
    <col min="12" max="24" width="10.85546875" style="171"/>
    <col min="25" max="16384" width="10.85546875" style="173"/>
  </cols>
  <sheetData>
    <row r="1" spans="1:15" ht="37.5" customHeight="1" x14ac:dyDescent="0.2">
      <c r="A1" s="273"/>
      <c r="B1" s="596"/>
      <c r="C1" s="599" t="s">
        <v>25</v>
      </c>
      <c r="D1" s="599"/>
      <c r="E1" s="599"/>
      <c r="F1" s="599"/>
      <c r="G1" s="599"/>
      <c r="H1" s="599"/>
      <c r="I1" s="600"/>
      <c r="J1" s="170"/>
      <c r="K1" s="170"/>
      <c r="L1" s="213"/>
      <c r="M1" s="214" t="s">
        <v>47</v>
      </c>
      <c r="N1" s="213"/>
      <c r="O1" s="213"/>
    </row>
    <row r="2" spans="1:15" ht="37.5" customHeight="1" x14ac:dyDescent="0.2">
      <c r="A2" s="274"/>
      <c r="B2" s="597"/>
      <c r="C2" s="603" t="s">
        <v>239</v>
      </c>
      <c r="D2" s="603"/>
      <c r="E2" s="603"/>
      <c r="F2" s="603"/>
      <c r="G2" s="603"/>
      <c r="H2" s="603"/>
      <c r="I2" s="601"/>
      <c r="J2" s="170"/>
      <c r="K2" s="170"/>
      <c r="L2" s="213"/>
      <c r="M2" s="214" t="s">
        <v>48</v>
      </c>
      <c r="N2" s="213"/>
      <c r="O2" s="213"/>
    </row>
    <row r="3" spans="1:15" ht="37.5" customHeight="1" thickBot="1" x14ac:dyDescent="0.25">
      <c r="A3" s="274"/>
      <c r="B3" s="598"/>
      <c r="C3" s="604" t="s">
        <v>240</v>
      </c>
      <c r="D3" s="604"/>
      <c r="E3" s="604"/>
      <c r="F3" s="604" t="s">
        <v>241</v>
      </c>
      <c r="G3" s="604"/>
      <c r="H3" s="604"/>
      <c r="I3" s="602"/>
      <c r="J3" s="170"/>
      <c r="K3" s="170"/>
      <c r="L3" s="213"/>
      <c r="M3" s="214" t="s">
        <v>50</v>
      </c>
      <c r="N3" s="213"/>
      <c r="O3" s="213"/>
    </row>
    <row r="4" spans="1:15" ht="23.25" customHeight="1" x14ac:dyDescent="0.2">
      <c r="A4" s="274"/>
      <c r="B4" s="592" t="s">
        <v>357</v>
      </c>
      <c r="C4" s="593"/>
      <c r="D4" s="593"/>
      <c r="E4" s="593"/>
      <c r="F4" s="593"/>
      <c r="G4" s="593"/>
      <c r="H4" s="593"/>
      <c r="I4" s="594"/>
      <c r="J4" s="174"/>
      <c r="K4" s="174"/>
      <c r="L4" s="213"/>
      <c r="M4" s="213"/>
      <c r="N4" s="213"/>
      <c r="O4" s="213"/>
    </row>
    <row r="5" spans="1:15" ht="24" customHeight="1" x14ac:dyDescent="0.2">
      <c r="A5" s="274"/>
      <c r="B5" s="509" t="s">
        <v>234</v>
      </c>
      <c r="C5" s="510"/>
      <c r="D5" s="510"/>
      <c r="E5" s="510"/>
      <c r="F5" s="510"/>
      <c r="G5" s="510"/>
      <c r="H5" s="510"/>
      <c r="I5" s="511"/>
      <c r="J5" s="175"/>
      <c r="K5" s="175"/>
      <c r="L5" s="213"/>
      <c r="M5" s="213"/>
      <c r="N5" s="213" t="s">
        <v>57</v>
      </c>
      <c r="O5" s="213"/>
    </row>
    <row r="6" spans="1:15" ht="30.75" customHeight="1" x14ac:dyDescent="0.2">
      <c r="A6" s="274"/>
      <c r="B6" s="224" t="s">
        <v>242</v>
      </c>
      <c r="C6" s="222">
        <v>1</v>
      </c>
      <c r="D6" s="595" t="s">
        <v>243</v>
      </c>
      <c r="E6" s="595"/>
      <c r="F6" s="567" t="s">
        <v>360</v>
      </c>
      <c r="G6" s="567"/>
      <c r="H6" s="567"/>
      <c r="I6" s="568"/>
      <c r="J6" s="177"/>
      <c r="K6" s="177"/>
      <c r="L6" s="213"/>
      <c r="M6" s="214" t="s">
        <v>60</v>
      </c>
      <c r="N6" s="213" t="s">
        <v>61</v>
      </c>
      <c r="O6" s="213"/>
    </row>
    <row r="7" spans="1:15" ht="30.75" customHeight="1" x14ac:dyDescent="0.2">
      <c r="A7" s="274"/>
      <c r="B7" s="224" t="s">
        <v>244</v>
      </c>
      <c r="C7" s="222" t="s">
        <v>81</v>
      </c>
      <c r="D7" s="595" t="s">
        <v>245</v>
      </c>
      <c r="E7" s="595"/>
      <c r="F7" s="560" t="s">
        <v>325</v>
      </c>
      <c r="G7" s="560"/>
      <c r="H7" s="275" t="s">
        <v>246</v>
      </c>
      <c r="I7" s="223" t="s">
        <v>81</v>
      </c>
      <c r="J7" s="179"/>
      <c r="K7" s="179"/>
      <c r="L7" s="213"/>
      <c r="M7" s="214" t="s">
        <v>65</v>
      </c>
      <c r="N7" s="213" t="s">
        <v>66</v>
      </c>
      <c r="O7" s="213"/>
    </row>
    <row r="8" spans="1:15" ht="30.75" customHeight="1" x14ac:dyDescent="0.2">
      <c r="A8" s="274"/>
      <c r="B8" s="224" t="s">
        <v>247</v>
      </c>
      <c r="C8" s="567" t="s">
        <v>289</v>
      </c>
      <c r="D8" s="567"/>
      <c r="E8" s="567"/>
      <c r="F8" s="567"/>
      <c r="G8" s="221" t="s">
        <v>248</v>
      </c>
      <c r="H8" s="582">
        <v>7550</v>
      </c>
      <c r="I8" s="583"/>
      <c r="J8" s="180"/>
      <c r="K8" s="180"/>
      <c r="L8" s="213"/>
      <c r="M8" s="214" t="s">
        <v>69</v>
      </c>
      <c r="N8" s="213" t="s">
        <v>70</v>
      </c>
      <c r="O8" s="213"/>
    </row>
    <row r="9" spans="1:15" ht="30.75" customHeight="1" x14ac:dyDescent="0.2">
      <c r="A9" s="274"/>
      <c r="B9" s="224" t="s">
        <v>48</v>
      </c>
      <c r="C9" s="584" t="s">
        <v>60</v>
      </c>
      <c r="D9" s="584"/>
      <c r="E9" s="584"/>
      <c r="F9" s="584"/>
      <c r="G9" s="221" t="s">
        <v>249</v>
      </c>
      <c r="H9" s="585" t="s">
        <v>290</v>
      </c>
      <c r="I9" s="586"/>
      <c r="J9" s="181"/>
      <c r="K9" s="181"/>
      <c r="L9" s="213"/>
      <c r="M9" s="215" t="s">
        <v>73</v>
      </c>
      <c r="N9" s="213"/>
      <c r="O9" s="213"/>
    </row>
    <row r="10" spans="1:15" ht="39" customHeight="1" x14ac:dyDescent="0.2">
      <c r="A10" s="274"/>
      <c r="B10" s="224" t="s">
        <v>250</v>
      </c>
      <c r="C10" s="567" t="s">
        <v>348</v>
      </c>
      <c r="D10" s="567"/>
      <c r="E10" s="567"/>
      <c r="F10" s="567"/>
      <c r="G10" s="567"/>
      <c r="H10" s="567"/>
      <c r="I10" s="568"/>
      <c r="J10" s="183"/>
      <c r="K10" s="183"/>
      <c r="L10" s="213"/>
      <c r="M10" s="215"/>
      <c r="N10" s="213"/>
      <c r="O10" s="213"/>
    </row>
    <row r="11" spans="1:15" ht="30.75" customHeight="1" x14ac:dyDescent="0.2">
      <c r="A11" s="274"/>
      <c r="B11" s="224" t="s">
        <v>251</v>
      </c>
      <c r="C11" s="587" t="s">
        <v>291</v>
      </c>
      <c r="D11" s="587"/>
      <c r="E11" s="587"/>
      <c r="F11" s="587"/>
      <c r="G11" s="587"/>
      <c r="H11" s="587"/>
      <c r="I11" s="588"/>
      <c r="J11" s="179"/>
      <c r="K11" s="179"/>
      <c r="L11" s="213"/>
      <c r="M11" s="215"/>
      <c r="N11" s="213" t="s">
        <v>76</v>
      </c>
      <c r="O11" s="213"/>
    </row>
    <row r="12" spans="1:15" ht="30.75" customHeight="1" x14ac:dyDescent="0.2">
      <c r="A12" s="274"/>
      <c r="B12" s="224" t="s">
        <v>254</v>
      </c>
      <c r="C12" s="558" t="s">
        <v>314</v>
      </c>
      <c r="D12" s="558"/>
      <c r="E12" s="558"/>
      <c r="F12" s="558"/>
      <c r="G12" s="221" t="s">
        <v>252</v>
      </c>
      <c r="H12" s="589" t="s">
        <v>91</v>
      </c>
      <c r="I12" s="590"/>
      <c r="J12" s="179"/>
      <c r="K12" s="179"/>
      <c r="L12" s="213"/>
      <c r="M12" s="215" t="s">
        <v>80</v>
      </c>
      <c r="N12" s="213" t="s">
        <v>81</v>
      </c>
      <c r="O12" s="213"/>
    </row>
    <row r="13" spans="1:15" ht="30.75" customHeight="1" x14ac:dyDescent="0.2">
      <c r="A13" s="274"/>
      <c r="B13" s="224" t="s">
        <v>255</v>
      </c>
      <c r="C13" s="591" t="s">
        <v>330</v>
      </c>
      <c r="D13" s="591"/>
      <c r="E13" s="591"/>
      <c r="F13" s="591"/>
      <c r="G13" s="221" t="s">
        <v>253</v>
      </c>
      <c r="H13" s="589" t="s">
        <v>70</v>
      </c>
      <c r="I13" s="590"/>
      <c r="J13" s="179"/>
      <c r="K13" s="179"/>
      <c r="L13" s="213"/>
      <c r="M13" s="215" t="s">
        <v>84</v>
      </c>
      <c r="N13" s="213"/>
      <c r="O13" s="213"/>
    </row>
    <row r="14" spans="1:15" ht="64.5" customHeight="1" x14ac:dyDescent="0.2">
      <c r="A14" s="274"/>
      <c r="B14" s="224" t="s">
        <v>256</v>
      </c>
      <c r="C14" s="558" t="s">
        <v>315</v>
      </c>
      <c r="D14" s="558"/>
      <c r="E14" s="558"/>
      <c r="F14" s="558"/>
      <c r="G14" s="558"/>
      <c r="H14" s="558"/>
      <c r="I14" s="559"/>
      <c r="J14" s="183"/>
      <c r="K14" s="183"/>
      <c r="L14" s="213"/>
      <c r="M14" s="215" t="s">
        <v>86</v>
      </c>
      <c r="N14" s="213"/>
      <c r="O14" s="213"/>
    </row>
    <row r="15" spans="1:15" ht="30.75" customHeight="1" x14ac:dyDescent="0.2">
      <c r="A15" s="274"/>
      <c r="B15" s="224" t="s">
        <v>257</v>
      </c>
      <c r="C15" s="558" t="s">
        <v>376</v>
      </c>
      <c r="D15" s="558"/>
      <c r="E15" s="558"/>
      <c r="F15" s="558"/>
      <c r="G15" s="558"/>
      <c r="H15" s="558"/>
      <c r="I15" s="559"/>
      <c r="J15" s="184"/>
      <c r="K15" s="184"/>
      <c r="L15" s="213"/>
      <c r="M15" s="215" t="s">
        <v>88</v>
      </c>
      <c r="N15" s="213"/>
      <c r="O15" s="213"/>
    </row>
    <row r="16" spans="1:15" ht="20.25" customHeight="1" x14ac:dyDescent="0.2">
      <c r="A16" s="274"/>
      <c r="B16" s="224" t="s">
        <v>258</v>
      </c>
      <c r="C16" s="558" t="s">
        <v>316</v>
      </c>
      <c r="D16" s="558"/>
      <c r="E16" s="558"/>
      <c r="F16" s="558"/>
      <c r="G16" s="558"/>
      <c r="H16" s="558"/>
      <c r="I16" s="559"/>
      <c r="J16" s="185"/>
      <c r="K16" s="185"/>
      <c r="L16" s="213"/>
      <c r="M16" s="215"/>
      <c r="N16" s="213"/>
      <c r="O16" s="213"/>
    </row>
    <row r="17" spans="1:15" ht="30.75" customHeight="1" x14ac:dyDescent="0.2">
      <c r="A17" s="274"/>
      <c r="B17" s="224" t="s">
        <v>259</v>
      </c>
      <c r="C17" s="560" t="s">
        <v>309</v>
      </c>
      <c r="D17" s="561"/>
      <c r="E17" s="561"/>
      <c r="F17" s="561"/>
      <c r="G17" s="561"/>
      <c r="H17" s="561"/>
      <c r="I17" s="562"/>
      <c r="J17" s="186"/>
      <c r="K17" s="186"/>
      <c r="L17" s="213"/>
      <c r="M17" s="215" t="s">
        <v>91</v>
      </c>
      <c r="N17" s="213"/>
      <c r="O17" s="213"/>
    </row>
    <row r="18" spans="1:15" ht="18" customHeight="1" x14ac:dyDescent="0.2">
      <c r="A18" s="274"/>
      <c r="B18" s="563" t="s">
        <v>265</v>
      </c>
      <c r="C18" s="564" t="s">
        <v>237</v>
      </c>
      <c r="D18" s="564"/>
      <c r="E18" s="564"/>
      <c r="F18" s="565" t="s">
        <v>238</v>
      </c>
      <c r="G18" s="565"/>
      <c r="H18" s="565"/>
      <c r="I18" s="566"/>
      <c r="J18" s="187"/>
      <c r="K18" s="187"/>
      <c r="L18" s="213"/>
      <c r="M18" s="215" t="s">
        <v>79</v>
      </c>
      <c r="N18" s="213"/>
      <c r="O18" s="213"/>
    </row>
    <row r="19" spans="1:15" ht="39.75" customHeight="1" x14ac:dyDescent="0.2">
      <c r="A19" s="274"/>
      <c r="B19" s="563"/>
      <c r="C19" s="567" t="s">
        <v>317</v>
      </c>
      <c r="D19" s="567"/>
      <c r="E19" s="567"/>
      <c r="F19" s="567" t="s">
        <v>318</v>
      </c>
      <c r="G19" s="567"/>
      <c r="H19" s="567"/>
      <c r="I19" s="568"/>
      <c r="J19" s="185"/>
      <c r="K19" s="185"/>
      <c r="L19" s="213"/>
      <c r="M19" s="215" t="s">
        <v>95</v>
      </c>
      <c r="N19" s="213"/>
      <c r="O19" s="213"/>
    </row>
    <row r="20" spans="1:15" ht="39.75" customHeight="1" x14ac:dyDescent="0.2">
      <c r="A20" s="274"/>
      <c r="B20" s="224" t="s">
        <v>266</v>
      </c>
      <c r="C20" s="569" t="s">
        <v>309</v>
      </c>
      <c r="D20" s="570"/>
      <c r="E20" s="571"/>
      <c r="F20" s="572" t="s">
        <v>309</v>
      </c>
      <c r="G20" s="572"/>
      <c r="H20" s="572"/>
      <c r="I20" s="573"/>
      <c r="J20" s="179"/>
      <c r="K20" s="179"/>
      <c r="L20" s="213"/>
      <c r="M20" s="215"/>
      <c r="N20" s="213"/>
      <c r="O20" s="213"/>
    </row>
    <row r="21" spans="1:15" ht="106.15" customHeight="1" x14ac:dyDescent="0.2">
      <c r="A21" s="274"/>
      <c r="B21" s="224" t="s">
        <v>267</v>
      </c>
      <c r="C21" s="574" t="s">
        <v>319</v>
      </c>
      <c r="D21" s="575"/>
      <c r="E21" s="576"/>
      <c r="F21" s="577" t="s">
        <v>320</v>
      </c>
      <c r="G21" s="578"/>
      <c r="H21" s="578"/>
      <c r="I21" s="579"/>
      <c r="J21" s="184"/>
      <c r="K21" s="184"/>
      <c r="L21" s="213"/>
      <c r="M21" s="215"/>
      <c r="N21" s="213"/>
      <c r="O21" s="213"/>
    </row>
    <row r="22" spans="1:15" ht="23.25" customHeight="1" x14ac:dyDescent="0.2">
      <c r="A22" s="274"/>
      <c r="B22" s="224" t="s">
        <v>268</v>
      </c>
      <c r="C22" s="553">
        <v>44197</v>
      </c>
      <c r="D22" s="580"/>
      <c r="E22" s="581"/>
      <c r="F22" s="178" t="s">
        <v>271</v>
      </c>
      <c r="G22" s="276">
        <v>0.1</v>
      </c>
      <c r="H22" s="178" t="s">
        <v>275</v>
      </c>
      <c r="I22" s="277">
        <v>0.1</v>
      </c>
      <c r="J22" s="189"/>
      <c r="K22" s="189"/>
      <c r="L22" s="213"/>
      <c r="M22" s="215"/>
      <c r="N22" s="213"/>
      <c r="O22" s="213"/>
    </row>
    <row r="23" spans="1:15" ht="27" customHeight="1" x14ac:dyDescent="0.2">
      <c r="A23" s="274"/>
      <c r="B23" s="224" t="s">
        <v>269</v>
      </c>
      <c r="C23" s="553">
        <v>44561</v>
      </c>
      <c r="D23" s="530"/>
      <c r="E23" s="554"/>
      <c r="F23" s="178" t="s">
        <v>272</v>
      </c>
      <c r="G23" s="555">
        <v>0.3</v>
      </c>
      <c r="H23" s="556"/>
      <c r="I23" s="557"/>
      <c r="J23" s="190"/>
      <c r="K23" s="190"/>
      <c r="L23" s="213"/>
      <c r="M23" s="215"/>
      <c r="N23" s="213"/>
      <c r="O23" s="213"/>
    </row>
    <row r="24" spans="1:15" ht="30.75" customHeight="1" x14ac:dyDescent="0.2">
      <c r="A24" s="274"/>
      <c r="B24" s="231" t="s">
        <v>270</v>
      </c>
      <c r="C24" s="526" t="s">
        <v>321</v>
      </c>
      <c r="D24" s="527"/>
      <c r="E24" s="528"/>
      <c r="F24" s="227" t="s">
        <v>274</v>
      </c>
      <c r="G24" s="529" t="s">
        <v>223</v>
      </c>
      <c r="H24" s="530"/>
      <c r="I24" s="531"/>
      <c r="J24" s="187"/>
      <c r="K24" s="187"/>
      <c r="M24" s="188"/>
    </row>
    <row r="25" spans="1:15" ht="22.5" customHeight="1" x14ac:dyDescent="0.2">
      <c r="A25" s="274"/>
      <c r="B25" s="509" t="s">
        <v>235</v>
      </c>
      <c r="C25" s="510"/>
      <c r="D25" s="510"/>
      <c r="E25" s="510"/>
      <c r="F25" s="510"/>
      <c r="G25" s="510"/>
      <c r="H25" s="510"/>
      <c r="I25" s="511"/>
      <c r="J25" s="175"/>
      <c r="K25" s="175"/>
      <c r="M25" s="188"/>
    </row>
    <row r="26" spans="1:15" ht="43.5" customHeight="1" x14ac:dyDescent="0.2">
      <c r="A26" s="274"/>
      <c r="B26" s="191" t="s">
        <v>105</v>
      </c>
      <c r="C26" s="221" t="s">
        <v>261</v>
      </c>
      <c r="D26" s="221" t="s">
        <v>260</v>
      </c>
      <c r="E26" s="192" t="s">
        <v>264</v>
      </c>
      <c r="F26" s="221" t="s">
        <v>263</v>
      </c>
      <c r="G26" s="221" t="s">
        <v>262</v>
      </c>
      <c r="H26" s="192" t="s">
        <v>276</v>
      </c>
      <c r="I26" s="193" t="s">
        <v>273</v>
      </c>
      <c r="J26" s="185"/>
      <c r="K26" s="185"/>
      <c r="M26" s="188"/>
    </row>
    <row r="27" spans="1:15" ht="15.6" customHeight="1" x14ac:dyDescent="0.2">
      <c r="A27" s="274"/>
      <c r="B27" s="191" t="s">
        <v>323</v>
      </c>
      <c r="C27" s="216">
        <f>0.125*$G$23</f>
        <v>3.7499999999999999E-2</v>
      </c>
      <c r="D27" s="217">
        <f>12.5%*G23</f>
        <v>3.7499999999999999E-2</v>
      </c>
      <c r="E27" s="280">
        <f>IF(OR(C27=0,C27=""),0,D27/C27)</f>
        <v>1</v>
      </c>
      <c r="F27" s="550">
        <f>SUM(C27:C38)</f>
        <v>0.30002999999999996</v>
      </c>
      <c r="G27" s="547">
        <f>SUM(D27:D38)</f>
        <v>0.15713999999999997</v>
      </c>
      <c r="H27" s="280">
        <f>+(D27*100%)/$G$23</f>
        <v>0.125</v>
      </c>
      <c r="I27" s="544">
        <f>G27+I22</f>
        <v>0.25713999999999998</v>
      </c>
      <c r="J27" s="185"/>
      <c r="K27" s="185"/>
      <c r="M27" s="188"/>
    </row>
    <row r="28" spans="1:15" ht="15.6" customHeight="1" x14ac:dyDescent="0.2">
      <c r="A28" s="274"/>
      <c r="B28" s="191" t="s">
        <v>114</v>
      </c>
      <c r="C28" s="216">
        <f>0.125*$G$23</f>
        <v>3.7499999999999999E-2</v>
      </c>
      <c r="D28" s="216">
        <f>12.5%*G23</f>
        <v>3.7499999999999999E-2</v>
      </c>
      <c r="E28" s="280">
        <f t="shared" ref="E28:E38" si="0">IF(OR(C28=0,C28=""),0,D28/C28)</f>
        <v>1</v>
      </c>
      <c r="F28" s="551"/>
      <c r="G28" s="548"/>
      <c r="H28" s="280">
        <f>+IF(D28="","",((D28*100%)/$G$23)+H27)</f>
        <v>0.25</v>
      </c>
      <c r="I28" s="545"/>
      <c r="J28" s="185"/>
      <c r="K28" s="185"/>
      <c r="M28" s="188"/>
    </row>
    <row r="29" spans="1:15" ht="15.6" customHeight="1" x14ac:dyDescent="0.2">
      <c r="A29" s="274"/>
      <c r="B29" s="191" t="s">
        <v>115</v>
      </c>
      <c r="C29" s="216">
        <f>0.1275*$G$23</f>
        <v>3.8249999999999999E-2</v>
      </c>
      <c r="D29" s="216">
        <f>+G23*9.38%</f>
        <v>2.8140000000000002E-2</v>
      </c>
      <c r="E29" s="280">
        <f t="shared" si="0"/>
        <v>0.73568627450980395</v>
      </c>
      <c r="F29" s="551"/>
      <c r="G29" s="548"/>
      <c r="H29" s="280">
        <f t="shared" ref="H29:H38" si="1">+IF(D29="","",((D29*100%)/$G$23)+H28)</f>
        <v>0.34379999999999999</v>
      </c>
      <c r="I29" s="545"/>
      <c r="J29" s="185"/>
      <c r="K29" s="185"/>
      <c r="M29" s="188"/>
    </row>
    <row r="30" spans="1:15" ht="15.6" customHeight="1" x14ac:dyDescent="0.2">
      <c r="A30" s="274"/>
      <c r="B30" s="191" t="s">
        <v>116</v>
      </c>
      <c r="C30" s="216">
        <f>12.38%*G23</f>
        <v>3.7139999999999999E-2</v>
      </c>
      <c r="D30" s="216">
        <f>12%*G23</f>
        <v>3.5999999999999997E-2</v>
      </c>
      <c r="E30" s="280">
        <f t="shared" si="0"/>
        <v>0.96930533117932138</v>
      </c>
      <c r="F30" s="551"/>
      <c r="G30" s="548"/>
      <c r="H30" s="280">
        <f t="shared" si="1"/>
        <v>0.46379999999999999</v>
      </c>
      <c r="I30" s="545"/>
      <c r="J30" s="185"/>
      <c r="K30" s="185"/>
      <c r="M30" s="188"/>
    </row>
    <row r="31" spans="1:15" ht="15.6" customHeight="1" x14ac:dyDescent="0.2">
      <c r="A31" s="274"/>
      <c r="B31" s="191" t="s">
        <v>117</v>
      </c>
      <c r="C31" s="216">
        <v>0</v>
      </c>
      <c r="D31" s="216">
        <v>0</v>
      </c>
      <c r="E31" s="280">
        <f t="shared" si="0"/>
        <v>0</v>
      </c>
      <c r="F31" s="551"/>
      <c r="G31" s="548"/>
      <c r="H31" s="280">
        <f t="shared" si="1"/>
        <v>0.46379999999999999</v>
      </c>
      <c r="I31" s="545"/>
      <c r="J31" s="185"/>
      <c r="K31" s="185"/>
      <c r="M31" s="188"/>
    </row>
    <row r="32" spans="1:15" ht="15.6" customHeight="1" x14ac:dyDescent="0.2">
      <c r="A32" s="274"/>
      <c r="B32" s="191" t="s">
        <v>118</v>
      </c>
      <c r="C32" s="216">
        <v>0</v>
      </c>
      <c r="D32" s="216">
        <v>0</v>
      </c>
      <c r="E32" s="280">
        <f t="shared" si="0"/>
        <v>0</v>
      </c>
      <c r="F32" s="551"/>
      <c r="G32" s="548"/>
      <c r="H32" s="280">
        <f t="shared" si="1"/>
        <v>0.46379999999999999</v>
      </c>
      <c r="I32" s="545"/>
      <c r="J32" s="185"/>
      <c r="K32" s="185"/>
      <c r="M32" s="188"/>
    </row>
    <row r="33" spans="1:11" ht="19.5" customHeight="1" x14ac:dyDescent="0.2">
      <c r="A33" s="274"/>
      <c r="B33" s="191" t="s">
        <v>119</v>
      </c>
      <c r="C33" s="216">
        <v>0</v>
      </c>
      <c r="D33" s="216">
        <v>0</v>
      </c>
      <c r="E33" s="280">
        <f t="shared" si="0"/>
        <v>0</v>
      </c>
      <c r="F33" s="551"/>
      <c r="G33" s="548"/>
      <c r="H33" s="280">
        <f t="shared" si="1"/>
        <v>0.46379999999999999</v>
      </c>
      <c r="I33" s="545"/>
      <c r="J33" s="195"/>
      <c r="K33" s="195"/>
    </row>
    <row r="34" spans="1:11" ht="19.5" customHeight="1" x14ac:dyDescent="0.2">
      <c r="A34" s="274"/>
      <c r="B34" s="191" t="s">
        <v>120</v>
      </c>
      <c r="C34" s="216">
        <v>0</v>
      </c>
      <c r="D34" s="216">
        <v>0</v>
      </c>
      <c r="E34" s="280">
        <f t="shared" si="0"/>
        <v>0</v>
      </c>
      <c r="F34" s="551"/>
      <c r="G34" s="548"/>
      <c r="H34" s="280">
        <f t="shared" si="1"/>
        <v>0.46379999999999999</v>
      </c>
      <c r="I34" s="545"/>
      <c r="J34" s="195"/>
      <c r="K34" s="195"/>
    </row>
    <row r="35" spans="1:11" ht="19.5" customHeight="1" x14ac:dyDescent="0.2">
      <c r="A35" s="274"/>
      <c r="B35" s="191" t="s">
        <v>121</v>
      </c>
      <c r="C35" s="216">
        <v>0</v>
      </c>
      <c r="D35" s="216">
        <v>0</v>
      </c>
      <c r="E35" s="280">
        <f t="shared" si="0"/>
        <v>0</v>
      </c>
      <c r="F35" s="551"/>
      <c r="G35" s="548"/>
      <c r="H35" s="280">
        <f t="shared" si="1"/>
        <v>0.46379999999999999</v>
      </c>
      <c r="I35" s="545"/>
      <c r="J35" s="195" t="s">
        <v>401</v>
      </c>
      <c r="K35" s="195"/>
    </row>
    <row r="36" spans="1:11" ht="19.5" customHeight="1" x14ac:dyDescent="0.2">
      <c r="A36" s="274"/>
      <c r="B36" s="191" t="s">
        <v>122</v>
      </c>
      <c r="C36" s="216">
        <f>11.25%*$G$23</f>
        <v>3.3750000000000002E-2</v>
      </c>
      <c r="D36" s="216">
        <f>6%*G23</f>
        <v>1.7999999999999999E-2</v>
      </c>
      <c r="E36" s="280">
        <f t="shared" si="0"/>
        <v>0.53333333333333321</v>
      </c>
      <c r="F36" s="551"/>
      <c r="G36" s="548"/>
      <c r="H36" s="280">
        <f t="shared" si="1"/>
        <v>0.52380000000000004</v>
      </c>
      <c r="I36" s="545"/>
      <c r="J36" s="195"/>
      <c r="K36" s="195"/>
    </row>
    <row r="37" spans="1:11" ht="19.5" customHeight="1" x14ac:dyDescent="0.2">
      <c r="A37" s="274"/>
      <c r="B37" s="191" t="s">
        <v>123</v>
      </c>
      <c r="C37" s="216">
        <f>24.94%*$G$23</f>
        <v>7.4819999999999998E-2</v>
      </c>
      <c r="D37" s="216">
        <v>0</v>
      </c>
      <c r="E37" s="280">
        <f t="shared" si="0"/>
        <v>0</v>
      </c>
      <c r="F37" s="551"/>
      <c r="G37" s="548"/>
      <c r="H37" s="280">
        <f t="shared" si="1"/>
        <v>0.52380000000000004</v>
      </c>
      <c r="I37" s="545"/>
      <c r="J37" s="195"/>
      <c r="K37" s="195"/>
    </row>
    <row r="38" spans="1:11" ht="19.5" customHeight="1" x14ac:dyDescent="0.2">
      <c r="A38" s="274"/>
      <c r="B38" s="191" t="s">
        <v>124</v>
      </c>
      <c r="C38" s="216">
        <f>13.69%*$G$23</f>
        <v>4.1069999999999995E-2</v>
      </c>
      <c r="D38" s="216">
        <v>0</v>
      </c>
      <c r="E38" s="280">
        <f t="shared" si="0"/>
        <v>0</v>
      </c>
      <c r="F38" s="552"/>
      <c r="G38" s="549"/>
      <c r="H38" s="280">
        <f t="shared" si="1"/>
        <v>0.52380000000000004</v>
      </c>
      <c r="I38" s="546"/>
      <c r="J38" s="195"/>
      <c r="K38" s="195"/>
    </row>
    <row r="39" spans="1:11" ht="52.5" customHeight="1" x14ac:dyDescent="0.2">
      <c r="A39" s="274"/>
      <c r="B39" s="229" t="s">
        <v>277</v>
      </c>
      <c r="C39" s="532" t="s">
        <v>394</v>
      </c>
      <c r="D39" s="533"/>
      <c r="E39" s="533"/>
      <c r="F39" s="533"/>
      <c r="G39" s="533"/>
      <c r="H39" s="533"/>
      <c r="I39" s="534"/>
      <c r="J39" s="196"/>
      <c r="K39" s="196"/>
    </row>
    <row r="40" spans="1:11" ht="34.5" customHeight="1" x14ac:dyDescent="0.2">
      <c r="A40" s="274"/>
      <c r="B40" s="535"/>
      <c r="C40" s="536"/>
      <c r="D40" s="536"/>
      <c r="E40" s="536"/>
      <c r="F40" s="536"/>
      <c r="G40" s="536"/>
      <c r="H40" s="536"/>
      <c r="I40" s="537"/>
      <c r="J40" s="175"/>
      <c r="K40" s="175"/>
    </row>
    <row r="41" spans="1:11" ht="34.5" customHeight="1" x14ac:dyDescent="0.2">
      <c r="A41" s="274"/>
      <c r="B41" s="538"/>
      <c r="C41" s="539"/>
      <c r="D41" s="539"/>
      <c r="E41" s="539"/>
      <c r="F41" s="539"/>
      <c r="G41" s="539"/>
      <c r="H41" s="539"/>
      <c r="I41" s="540"/>
      <c r="J41" s="196"/>
      <c r="K41" s="196"/>
    </row>
    <row r="42" spans="1:11" ht="34.5" customHeight="1" x14ac:dyDescent="0.2">
      <c r="A42" s="274"/>
      <c r="B42" s="538"/>
      <c r="C42" s="539"/>
      <c r="D42" s="539"/>
      <c r="E42" s="539"/>
      <c r="F42" s="539"/>
      <c r="G42" s="539"/>
      <c r="H42" s="539"/>
      <c r="I42" s="540"/>
      <c r="J42" s="196"/>
      <c r="K42" s="196"/>
    </row>
    <row r="43" spans="1:11" ht="34.5" customHeight="1" x14ac:dyDescent="0.2">
      <c r="A43" s="274"/>
      <c r="B43" s="538"/>
      <c r="C43" s="539"/>
      <c r="D43" s="539"/>
      <c r="E43" s="539"/>
      <c r="F43" s="539"/>
      <c r="G43" s="539"/>
      <c r="H43" s="539"/>
      <c r="I43" s="540"/>
      <c r="J43" s="196"/>
      <c r="K43" s="196"/>
    </row>
    <row r="44" spans="1:11" ht="34.5" customHeight="1" x14ac:dyDescent="0.2">
      <c r="A44" s="274"/>
      <c r="B44" s="541"/>
      <c r="C44" s="542"/>
      <c r="D44" s="542"/>
      <c r="E44" s="542"/>
      <c r="F44" s="542"/>
      <c r="G44" s="542"/>
      <c r="H44" s="542"/>
      <c r="I44" s="543"/>
      <c r="J44" s="174"/>
      <c r="K44" s="174"/>
    </row>
    <row r="45" spans="1:11" ht="65.25" customHeight="1" x14ac:dyDescent="0.2">
      <c r="A45" s="274"/>
      <c r="B45" s="224" t="s">
        <v>278</v>
      </c>
      <c r="C45" s="512" t="s">
        <v>404</v>
      </c>
      <c r="D45" s="513"/>
      <c r="E45" s="513"/>
      <c r="F45" s="513"/>
      <c r="G45" s="513"/>
      <c r="H45" s="513"/>
      <c r="I45" s="514"/>
      <c r="J45" s="197"/>
      <c r="K45" s="197"/>
    </row>
    <row r="46" spans="1:11" ht="24" x14ac:dyDescent="0.2">
      <c r="A46" s="274"/>
      <c r="B46" s="224" t="s">
        <v>279</v>
      </c>
      <c r="C46" s="512"/>
      <c r="D46" s="513"/>
      <c r="E46" s="513"/>
      <c r="F46" s="513"/>
      <c r="G46" s="513"/>
      <c r="H46" s="513"/>
      <c r="I46" s="514"/>
      <c r="J46" s="197"/>
      <c r="K46" s="197"/>
    </row>
    <row r="47" spans="1:11" ht="65.25" customHeight="1" x14ac:dyDescent="0.2">
      <c r="A47" s="274"/>
      <c r="B47" s="230" t="s">
        <v>280</v>
      </c>
      <c r="C47" s="515" t="s">
        <v>402</v>
      </c>
      <c r="D47" s="516"/>
      <c r="E47" s="516"/>
      <c r="F47" s="516"/>
      <c r="G47" s="516"/>
      <c r="H47" s="516"/>
      <c r="I47" s="517"/>
      <c r="J47" s="197"/>
      <c r="K47" s="197"/>
    </row>
    <row r="48" spans="1:11" ht="22.5" customHeight="1" x14ac:dyDescent="0.2">
      <c r="A48" s="274"/>
      <c r="B48" s="509" t="s">
        <v>236</v>
      </c>
      <c r="C48" s="510"/>
      <c r="D48" s="510"/>
      <c r="E48" s="510"/>
      <c r="F48" s="510"/>
      <c r="G48" s="510"/>
      <c r="H48" s="510"/>
      <c r="I48" s="511"/>
      <c r="J48" s="197"/>
      <c r="K48" s="197"/>
    </row>
    <row r="49" spans="1:11" ht="22.5" customHeight="1" x14ac:dyDescent="0.2">
      <c r="A49" s="274"/>
      <c r="B49" s="522" t="s">
        <v>281</v>
      </c>
      <c r="C49" s="218" t="s">
        <v>282</v>
      </c>
      <c r="D49" s="524" t="s">
        <v>283</v>
      </c>
      <c r="E49" s="524"/>
      <c r="F49" s="524"/>
      <c r="G49" s="524" t="s">
        <v>284</v>
      </c>
      <c r="H49" s="524"/>
      <c r="I49" s="525"/>
      <c r="J49" s="198"/>
      <c r="K49" s="198"/>
    </row>
    <row r="50" spans="1:11" ht="30.75" customHeight="1" x14ac:dyDescent="0.2">
      <c r="A50" s="274"/>
      <c r="B50" s="523"/>
      <c r="C50" s="278"/>
      <c r="D50" s="518"/>
      <c r="E50" s="518"/>
      <c r="F50" s="518"/>
      <c r="G50" s="518"/>
      <c r="H50" s="518"/>
      <c r="I50" s="519"/>
      <c r="J50" s="198"/>
      <c r="K50" s="198"/>
    </row>
    <row r="51" spans="1:11" ht="32.25" customHeight="1" x14ac:dyDescent="0.2">
      <c r="A51" s="274"/>
      <c r="B51" s="233" t="s">
        <v>285</v>
      </c>
      <c r="C51" s="518" t="s">
        <v>327</v>
      </c>
      <c r="D51" s="518"/>
      <c r="E51" s="518"/>
      <c r="F51" s="518"/>
      <c r="G51" s="518"/>
      <c r="H51" s="518"/>
      <c r="I51" s="519"/>
      <c r="J51" s="200"/>
      <c r="K51" s="200"/>
    </row>
    <row r="52" spans="1:11" ht="28.5" customHeight="1" x14ac:dyDescent="0.2">
      <c r="A52" s="274"/>
      <c r="B52" s="234" t="s">
        <v>286</v>
      </c>
      <c r="C52" s="518" t="s">
        <v>327</v>
      </c>
      <c r="D52" s="518"/>
      <c r="E52" s="518"/>
      <c r="F52" s="518"/>
      <c r="G52" s="518"/>
      <c r="H52" s="518"/>
      <c r="I52" s="519"/>
      <c r="J52" s="200"/>
      <c r="K52" s="200"/>
    </row>
    <row r="53" spans="1:11" ht="30" customHeight="1" x14ac:dyDescent="0.2">
      <c r="A53" s="274"/>
      <c r="B53" s="230" t="s">
        <v>287</v>
      </c>
      <c r="C53" s="518" t="s">
        <v>355</v>
      </c>
      <c r="D53" s="518"/>
      <c r="E53" s="518"/>
      <c r="F53" s="518"/>
      <c r="G53" s="518"/>
      <c r="H53" s="518"/>
      <c r="I53" s="519"/>
      <c r="J53" s="201"/>
      <c r="K53" s="201"/>
    </row>
    <row r="54" spans="1:11" ht="31.5" customHeight="1" thickBot="1" x14ac:dyDescent="0.25">
      <c r="A54" s="279"/>
      <c r="B54" s="211" t="s">
        <v>288</v>
      </c>
      <c r="C54" s="520" t="s">
        <v>374</v>
      </c>
      <c r="D54" s="520"/>
      <c r="E54" s="520"/>
      <c r="F54" s="520"/>
      <c r="G54" s="520"/>
      <c r="H54" s="520"/>
      <c r="I54" s="521"/>
      <c r="J54" s="202"/>
      <c r="K54" s="202"/>
    </row>
    <row r="55" spans="1:11" x14ac:dyDescent="0.2">
      <c r="B55" s="203"/>
      <c r="C55" s="204"/>
      <c r="D55" s="204"/>
      <c r="E55" s="205"/>
      <c r="F55" s="205"/>
      <c r="G55" s="212"/>
      <c r="H55" s="207"/>
      <c r="I55" s="204"/>
      <c r="J55" s="202"/>
      <c r="K55" s="202"/>
    </row>
    <row r="56" spans="1:11" x14ac:dyDescent="0.2">
      <c r="B56" s="203"/>
      <c r="C56" s="204"/>
      <c r="D56" s="204"/>
      <c r="E56" s="205"/>
      <c r="F56" s="205"/>
      <c r="G56" s="212"/>
      <c r="H56" s="207"/>
      <c r="I56" s="204"/>
      <c r="J56" s="202"/>
      <c r="K56" s="202"/>
    </row>
    <row r="57" spans="1:11" x14ac:dyDescent="0.2">
      <c r="B57" s="203"/>
      <c r="C57" s="204"/>
      <c r="D57" s="204"/>
      <c r="E57" s="205"/>
      <c r="F57" s="205"/>
      <c r="G57" s="212"/>
      <c r="H57" s="207"/>
      <c r="I57" s="204"/>
      <c r="J57" s="202"/>
      <c r="K57" s="202"/>
    </row>
    <row r="58" spans="1:11" x14ac:dyDescent="0.2">
      <c r="B58" s="203"/>
      <c r="C58" s="204"/>
      <c r="D58" s="204"/>
      <c r="E58" s="205"/>
      <c r="F58" s="205"/>
      <c r="G58" s="212"/>
      <c r="H58" s="207"/>
      <c r="I58" s="204"/>
      <c r="J58" s="202"/>
      <c r="K58" s="202"/>
    </row>
    <row r="59" spans="1:11" x14ac:dyDescent="0.2">
      <c r="B59" s="203"/>
      <c r="C59" s="204"/>
      <c r="D59" s="204"/>
      <c r="E59" s="205"/>
      <c r="F59" s="205"/>
      <c r="G59" s="212"/>
      <c r="H59" s="207"/>
      <c r="I59" s="204"/>
      <c r="J59" s="202"/>
      <c r="K59" s="202"/>
    </row>
    <row r="60" spans="1:11" ht="25.5" customHeight="1" x14ac:dyDescent="0.2">
      <c r="B60" s="203"/>
      <c r="C60" s="204"/>
      <c r="D60" s="204"/>
      <c r="E60" s="205"/>
      <c r="F60" s="205"/>
      <c r="G60" s="212"/>
      <c r="H60" s="207"/>
      <c r="I60" s="204"/>
      <c r="J60" s="202"/>
      <c r="K60" s="202"/>
    </row>
  </sheetData>
  <mergeCells count="59">
    <mergeCell ref="B1:B3"/>
    <mergeCell ref="C1:H1"/>
    <mergeCell ref="I1:I3"/>
    <mergeCell ref="C2:H2"/>
    <mergeCell ref="C3:E3"/>
    <mergeCell ref="F3:H3"/>
    <mergeCell ref="B4:I4"/>
    <mergeCell ref="B5:I5"/>
    <mergeCell ref="D6:E6"/>
    <mergeCell ref="F6:I6"/>
    <mergeCell ref="D7:E7"/>
    <mergeCell ref="F7:G7"/>
    <mergeCell ref="C15:I15"/>
    <mergeCell ref="C8:F8"/>
    <mergeCell ref="H8:I8"/>
    <mergeCell ref="C9:F9"/>
    <mergeCell ref="H9:I9"/>
    <mergeCell ref="C10:I10"/>
    <mergeCell ref="C11:I11"/>
    <mergeCell ref="C12:F12"/>
    <mergeCell ref="H12:I12"/>
    <mergeCell ref="C13:F13"/>
    <mergeCell ref="H13:I13"/>
    <mergeCell ref="C14:I14"/>
    <mergeCell ref="C23:E23"/>
    <mergeCell ref="G23:I23"/>
    <mergeCell ref="C16:I16"/>
    <mergeCell ref="C17:I17"/>
    <mergeCell ref="B18:B19"/>
    <mergeCell ref="C18:E18"/>
    <mergeCell ref="F18:I18"/>
    <mergeCell ref="C19:E19"/>
    <mergeCell ref="F19:I19"/>
    <mergeCell ref="C20:E20"/>
    <mergeCell ref="F20:I20"/>
    <mergeCell ref="C21:E21"/>
    <mergeCell ref="F21:I21"/>
    <mergeCell ref="C22:E22"/>
    <mergeCell ref="C24:E24"/>
    <mergeCell ref="G24:I24"/>
    <mergeCell ref="B25:I25"/>
    <mergeCell ref="C39:I39"/>
    <mergeCell ref="B40:I44"/>
    <mergeCell ref="I27:I38"/>
    <mergeCell ref="G27:G38"/>
    <mergeCell ref="F27:F38"/>
    <mergeCell ref="C53:I53"/>
    <mergeCell ref="C54:I54"/>
    <mergeCell ref="B49:B50"/>
    <mergeCell ref="D49:F49"/>
    <mergeCell ref="G49:I49"/>
    <mergeCell ref="D50:F50"/>
    <mergeCell ref="G50:I50"/>
    <mergeCell ref="C51:I51"/>
    <mergeCell ref="B48:I48"/>
    <mergeCell ref="C46:I46"/>
    <mergeCell ref="C47:I47"/>
    <mergeCell ref="C52:I52"/>
    <mergeCell ref="C45:I45"/>
  </mergeCells>
  <phoneticPr fontId="74" type="noConversion"/>
  <dataValidations count="7">
    <dataValidation type="list" allowBlank="1" showInputMessage="1" showErrorMessage="1" sqref="C7 I7" xr:uid="{ED8530C7-01D7-464F-9F5F-ACF2F40B37DC}">
      <formula1>$N$11:$N$12</formula1>
    </dataValidation>
    <dataValidation type="list" allowBlank="1" showInputMessage="1" showErrorMessage="1" sqref="H13:I13" xr:uid="{50695522-8E85-49C3-8E03-D606C7C139B1}">
      <formula1>$N$5:$N$8</formula1>
    </dataValidation>
    <dataValidation type="list" allowBlank="1" showInputMessage="1" showErrorMessage="1" sqref="C9:F9" xr:uid="{D1ACDEEC-D7E0-42AF-A5C4-D291CD695E5E}">
      <formula1>$M$6:$M$9</formula1>
    </dataValidation>
    <dataValidation type="list" allowBlank="1" showInputMessage="1" showErrorMessage="1" sqref="C24:E24" xr:uid="{3EF54F9E-1F27-40DC-97F3-1A0F1107DD87}">
      <formula1>$M$12:$M$15</formula1>
    </dataValidation>
    <dataValidation type="list" allowBlank="1" showInputMessage="1" showErrorMessage="1" sqref="H12:I12" xr:uid="{FA3C4315-9976-4FD7-B40F-49C5AA608042}">
      <formula1>M17:M19</formula1>
    </dataValidation>
    <dataValidation type="list" showDropDown="1" showInputMessage="1" showErrorMessage="1" sqref="K12" xr:uid="{26352333-EB16-4AD4-8569-CCD9AD12F570}">
      <formula1>O17:O19</formula1>
    </dataValidation>
    <dataValidation type="list" allowBlank="1" showInputMessage="1" showErrorMessage="1" sqref="J10:K10" xr:uid="{2DBE7C77-D2DA-49D3-AD54-CE7DF4DC9397}">
      <formula1>$M$21:$M$26</formula1>
    </dataValidation>
  </dataValidations>
  <pageMargins left="0.7" right="0.7" top="0.75" bottom="0.75" header="0.3" footer="0.3"/>
  <pageSetup orientation="portrait" r:id="rId1"/>
  <drawing r:id="rId2"/>
  <legacyDrawing r:id="rId3"/>
  <oleObjects>
    <mc:AlternateContent xmlns:mc="http://schemas.openxmlformats.org/markup-compatibility/2006">
      <mc:Choice Requires="x14">
        <oleObject progId="PBrush" shapeId="35828737" r:id="rId4">
          <objectPr defaultSize="0" autoPict="0" r:id="rId5">
            <anchor moveWithCells="1" sizeWithCells="1">
              <from>
                <xdr:col>8</xdr:col>
                <xdr:colOff>47625</xdr:colOff>
                <xdr:row>1</xdr:row>
                <xdr:rowOff>28575</xdr:rowOff>
              </from>
              <to>
                <xdr:col>8</xdr:col>
                <xdr:colOff>1447800</xdr:colOff>
                <xdr:row>1</xdr:row>
                <xdr:rowOff>447675</xdr:rowOff>
              </to>
            </anchor>
          </objectPr>
        </oleObject>
      </mc:Choice>
      <mc:Fallback>
        <oleObject progId="PBrush" shapeId="35828737" r:id="rId4"/>
      </mc:Fallback>
    </mc:AlternateContent>
  </oleObjec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157A21-5AD9-444C-A61C-D5796615C41B}">
  <sheetPr>
    <tabColor rgb="FF92D050"/>
  </sheetPr>
  <dimension ref="B1:X60"/>
  <sheetViews>
    <sheetView view="pageBreakPreview" topLeftCell="B45" zoomScale="70" zoomScaleNormal="70" zoomScaleSheetLayoutView="70" zoomScalePageLayoutView="85" workbookViewId="0">
      <selection activeCell="K45" sqref="K45"/>
    </sheetView>
  </sheetViews>
  <sheetFormatPr baseColWidth="10" defaultColWidth="10.85546875" defaultRowHeight="12.75" x14ac:dyDescent="0.2"/>
  <cols>
    <col min="1" max="1" width="1" style="173" customWidth="1"/>
    <col min="2" max="2" width="25.42578125" style="208" customWidth="1"/>
    <col min="3" max="5" width="25.7109375" style="173" customWidth="1"/>
    <col min="6" max="6" width="25" style="173" customWidth="1"/>
    <col min="7" max="7" width="22" style="208" customWidth="1"/>
    <col min="8" max="8" width="20.42578125" style="173" customWidth="1"/>
    <col min="9" max="9" width="25.28515625" style="173" customWidth="1"/>
    <col min="10" max="11" width="22.42578125" style="173" customWidth="1"/>
    <col min="12" max="24" width="10.85546875" style="171"/>
    <col min="25" max="16384" width="10.85546875" style="173"/>
  </cols>
  <sheetData>
    <row r="1" spans="2:14" ht="37.5" customHeight="1" x14ac:dyDescent="0.2">
      <c r="B1" s="596"/>
      <c r="C1" s="637" t="s">
        <v>25</v>
      </c>
      <c r="D1" s="637"/>
      <c r="E1" s="637"/>
      <c r="F1" s="637"/>
      <c r="G1" s="637"/>
      <c r="H1" s="637"/>
      <c r="I1" s="600"/>
      <c r="J1" s="170"/>
      <c r="K1" s="170"/>
      <c r="M1" s="172" t="s">
        <v>47</v>
      </c>
    </row>
    <row r="2" spans="2:14" ht="37.5" customHeight="1" x14ac:dyDescent="0.2">
      <c r="B2" s="597"/>
      <c r="C2" s="603" t="s">
        <v>239</v>
      </c>
      <c r="D2" s="603"/>
      <c r="E2" s="603"/>
      <c r="F2" s="603"/>
      <c r="G2" s="603"/>
      <c r="H2" s="603"/>
      <c r="I2" s="601"/>
      <c r="J2" s="170"/>
      <c r="K2" s="170"/>
      <c r="M2" s="172" t="s">
        <v>48</v>
      </c>
    </row>
    <row r="3" spans="2:14" ht="37.5" customHeight="1" thickBot="1" x14ac:dyDescent="0.25">
      <c r="B3" s="598"/>
      <c r="C3" s="604" t="s">
        <v>240</v>
      </c>
      <c r="D3" s="604"/>
      <c r="E3" s="604"/>
      <c r="F3" s="604" t="s">
        <v>241</v>
      </c>
      <c r="G3" s="604"/>
      <c r="H3" s="604"/>
      <c r="I3" s="602"/>
      <c r="J3" s="170"/>
      <c r="K3" s="170"/>
      <c r="M3" s="172" t="s">
        <v>50</v>
      </c>
    </row>
    <row r="4" spans="2:14" ht="23.25" customHeight="1" x14ac:dyDescent="0.2">
      <c r="B4" s="592" t="s">
        <v>357</v>
      </c>
      <c r="C4" s="593"/>
      <c r="D4" s="593"/>
      <c r="E4" s="593"/>
      <c r="F4" s="593"/>
      <c r="G4" s="593"/>
      <c r="H4" s="593"/>
      <c r="I4" s="594"/>
      <c r="J4" s="174"/>
      <c r="K4" s="174"/>
    </row>
    <row r="5" spans="2:14" ht="24" customHeight="1" x14ac:dyDescent="0.2">
      <c r="B5" s="509" t="s">
        <v>234</v>
      </c>
      <c r="C5" s="510"/>
      <c r="D5" s="510"/>
      <c r="E5" s="510"/>
      <c r="F5" s="510"/>
      <c r="G5" s="510"/>
      <c r="H5" s="510"/>
      <c r="I5" s="511"/>
      <c r="J5" s="175"/>
      <c r="K5" s="175"/>
      <c r="N5" s="176"/>
    </row>
    <row r="6" spans="2:14" ht="30.75" customHeight="1" x14ac:dyDescent="0.2">
      <c r="B6" s="224" t="s">
        <v>242</v>
      </c>
      <c r="C6" s="222">
        <v>2</v>
      </c>
      <c r="D6" s="595" t="s">
        <v>243</v>
      </c>
      <c r="E6" s="595"/>
      <c r="F6" s="567" t="s">
        <v>361</v>
      </c>
      <c r="G6" s="567"/>
      <c r="H6" s="567"/>
      <c r="I6" s="568"/>
      <c r="J6" s="177"/>
      <c r="K6" s="177"/>
      <c r="M6" s="172" t="s">
        <v>60</v>
      </c>
      <c r="N6" s="176"/>
    </row>
    <row r="7" spans="2:14" ht="30.75" customHeight="1" x14ac:dyDescent="0.2">
      <c r="B7" s="224" t="s">
        <v>244</v>
      </c>
      <c r="C7" s="222" t="s">
        <v>81</v>
      </c>
      <c r="D7" s="595" t="s">
        <v>245</v>
      </c>
      <c r="E7" s="595"/>
      <c r="F7" s="560" t="s">
        <v>292</v>
      </c>
      <c r="G7" s="560"/>
      <c r="H7" s="178" t="s">
        <v>246</v>
      </c>
      <c r="I7" s="223" t="s">
        <v>81</v>
      </c>
      <c r="J7" s="179"/>
      <c r="K7" s="179"/>
      <c r="M7" s="172" t="s">
        <v>65</v>
      </c>
      <c r="N7" s="176"/>
    </row>
    <row r="8" spans="2:14" ht="30.75" customHeight="1" x14ac:dyDescent="0.2">
      <c r="B8" s="224" t="s">
        <v>247</v>
      </c>
      <c r="C8" s="567" t="s">
        <v>289</v>
      </c>
      <c r="D8" s="567"/>
      <c r="E8" s="567"/>
      <c r="F8" s="567"/>
      <c r="G8" s="178" t="s">
        <v>248</v>
      </c>
      <c r="H8" s="582">
        <v>7550</v>
      </c>
      <c r="I8" s="583"/>
      <c r="J8" s="180"/>
      <c r="K8" s="180"/>
      <c r="M8" s="172" t="s">
        <v>69</v>
      </c>
      <c r="N8" s="176"/>
    </row>
    <row r="9" spans="2:14" ht="30.75" customHeight="1" x14ac:dyDescent="0.2">
      <c r="B9" s="224" t="s">
        <v>48</v>
      </c>
      <c r="C9" s="584" t="s">
        <v>60</v>
      </c>
      <c r="D9" s="584"/>
      <c r="E9" s="584"/>
      <c r="F9" s="584"/>
      <c r="G9" s="178" t="s">
        <v>249</v>
      </c>
      <c r="H9" s="585" t="s">
        <v>290</v>
      </c>
      <c r="I9" s="586"/>
      <c r="J9" s="181"/>
      <c r="K9" s="181"/>
      <c r="M9" s="182" t="s">
        <v>73</v>
      </c>
    </row>
    <row r="10" spans="2:14" ht="98.25" customHeight="1" x14ac:dyDescent="0.2">
      <c r="B10" s="224" t="s">
        <v>250</v>
      </c>
      <c r="C10" s="567" t="s">
        <v>353</v>
      </c>
      <c r="D10" s="567"/>
      <c r="E10" s="567"/>
      <c r="F10" s="567"/>
      <c r="G10" s="567"/>
      <c r="H10" s="567"/>
      <c r="I10" s="568"/>
      <c r="J10" s="183"/>
      <c r="K10" s="183"/>
      <c r="M10" s="182"/>
    </row>
    <row r="11" spans="2:14" ht="30.75" customHeight="1" x14ac:dyDescent="0.2">
      <c r="B11" s="224" t="s">
        <v>251</v>
      </c>
      <c r="C11" s="587" t="s">
        <v>291</v>
      </c>
      <c r="D11" s="587"/>
      <c r="E11" s="587"/>
      <c r="F11" s="587"/>
      <c r="G11" s="587"/>
      <c r="H11" s="587"/>
      <c r="I11" s="588"/>
      <c r="J11" s="179"/>
      <c r="K11" s="179"/>
      <c r="M11" s="182"/>
      <c r="N11" s="176"/>
    </row>
    <row r="12" spans="2:14" ht="30.75" customHeight="1" x14ac:dyDescent="0.2">
      <c r="B12" s="224" t="s">
        <v>254</v>
      </c>
      <c r="C12" s="558" t="s">
        <v>304</v>
      </c>
      <c r="D12" s="558"/>
      <c r="E12" s="558"/>
      <c r="F12" s="558"/>
      <c r="G12" s="178" t="s">
        <v>252</v>
      </c>
      <c r="H12" s="589" t="s">
        <v>91</v>
      </c>
      <c r="I12" s="590"/>
      <c r="J12" s="179"/>
      <c r="K12" s="179"/>
      <c r="M12" s="182" t="s">
        <v>80</v>
      </c>
      <c r="N12" s="176"/>
    </row>
    <row r="13" spans="2:14" ht="30.75" customHeight="1" x14ac:dyDescent="0.2">
      <c r="B13" s="224" t="s">
        <v>255</v>
      </c>
      <c r="C13" s="591" t="s">
        <v>330</v>
      </c>
      <c r="D13" s="591"/>
      <c r="E13" s="591"/>
      <c r="F13" s="591"/>
      <c r="G13" s="221" t="s">
        <v>253</v>
      </c>
      <c r="H13" s="589" t="s">
        <v>61</v>
      </c>
      <c r="I13" s="590"/>
      <c r="J13" s="179"/>
      <c r="K13" s="179"/>
      <c r="M13" s="182" t="s">
        <v>84</v>
      </c>
    </row>
    <row r="14" spans="2:14" ht="64.5" customHeight="1" x14ac:dyDescent="0.2">
      <c r="B14" s="224" t="s">
        <v>256</v>
      </c>
      <c r="C14" s="558" t="s">
        <v>389</v>
      </c>
      <c r="D14" s="558"/>
      <c r="E14" s="558"/>
      <c r="F14" s="558"/>
      <c r="G14" s="558"/>
      <c r="H14" s="558"/>
      <c r="I14" s="559"/>
      <c r="J14" s="183"/>
      <c r="K14" s="183"/>
      <c r="M14" s="182" t="s">
        <v>86</v>
      </c>
      <c r="N14" s="176"/>
    </row>
    <row r="15" spans="2:14" ht="30.75" customHeight="1" x14ac:dyDescent="0.2">
      <c r="B15" s="224" t="s">
        <v>257</v>
      </c>
      <c r="C15" s="558" t="s">
        <v>293</v>
      </c>
      <c r="D15" s="558"/>
      <c r="E15" s="558"/>
      <c r="F15" s="558"/>
      <c r="G15" s="558"/>
      <c r="H15" s="558"/>
      <c r="I15" s="559"/>
      <c r="J15" s="184"/>
      <c r="K15" s="184"/>
      <c r="M15" s="182" t="s">
        <v>88</v>
      </c>
      <c r="N15" s="176"/>
    </row>
    <row r="16" spans="2:14" ht="35.450000000000003" customHeight="1" x14ac:dyDescent="0.2">
      <c r="B16" s="224" t="s">
        <v>258</v>
      </c>
      <c r="C16" s="587" t="s">
        <v>329</v>
      </c>
      <c r="D16" s="587"/>
      <c r="E16" s="587"/>
      <c r="F16" s="587"/>
      <c r="G16" s="587"/>
      <c r="H16" s="587"/>
      <c r="I16" s="588"/>
      <c r="J16" s="185"/>
      <c r="K16" s="185"/>
      <c r="M16" s="182"/>
      <c r="N16" s="176"/>
    </row>
    <row r="17" spans="2:14" ht="30.75" customHeight="1" x14ac:dyDescent="0.2">
      <c r="B17" s="224" t="s">
        <v>259</v>
      </c>
      <c r="C17" s="560" t="s">
        <v>152</v>
      </c>
      <c r="D17" s="561"/>
      <c r="E17" s="561"/>
      <c r="F17" s="561"/>
      <c r="G17" s="561"/>
      <c r="H17" s="561"/>
      <c r="I17" s="562"/>
      <c r="J17" s="186"/>
      <c r="K17" s="186"/>
      <c r="M17" s="182" t="s">
        <v>91</v>
      </c>
      <c r="N17" s="176"/>
    </row>
    <row r="18" spans="2:14" ht="18" customHeight="1" x14ac:dyDescent="0.2">
      <c r="B18" s="563" t="s">
        <v>265</v>
      </c>
      <c r="C18" s="564" t="s">
        <v>237</v>
      </c>
      <c r="D18" s="564"/>
      <c r="E18" s="564"/>
      <c r="F18" s="565" t="s">
        <v>238</v>
      </c>
      <c r="G18" s="565"/>
      <c r="H18" s="565"/>
      <c r="I18" s="566"/>
      <c r="J18" s="187"/>
      <c r="K18" s="187"/>
      <c r="M18" s="182" t="s">
        <v>79</v>
      </c>
      <c r="N18" s="176"/>
    </row>
    <row r="19" spans="2:14" ht="39.75" customHeight="1" x14ac:dyDescent="0.2">
      <c r="B19" s="563"/>
      <c r="C19" s="567" t="s">
        <v>302</v>
      </c>
      <c r="D19" s="567"/>
      <c r="E19" s="567"/>
      <c r="F19" s="567" t="s">
        <v>303</v>
      </c>
      <c r="G19" s="567"/>
      <c r="H19" s="567"/>
      <c r="I19" s="568"/>
      <c r="J19" s="185"/>
      <c r="K19" s="185"/>
      <c r="M19" s="182" t="s">
        <v>95</v>
      </c>
      <c r="N19" s="176"/>
    </row>
    <row r="20" spans="2:14" ht="39.75" customHeight="1" x14ac:dyDescent="0.2">
      <c r="B20" s="224" t="s">
        <v>266</v>
      </c>
      <c r="C20" s="569" t="s">
        <v>152</v>
      </c>
      <c r="D20" s="570"/>
      <c r="E20" s="571"/>
      <c r="F20" s="572" t="s">
        <v>152</v>
      </c>
      <c r="G20" s="572"/>
      <c r="H20" s="572"/>
      <c r="I20" s="573"/>
      <c r="J20" s="179"/>
      <c r="K20" s="179"/>
      <c r="M20" s="182"/>
      <c r="N20" s="176"/>
    </row>
    <row r="21" spans="2:14" ht="105" customHeight="1" x14ac:dyDescent="0.2">
      <c r="B21" s="224" t="s">
        <v>267</v>
      </c>
      <c r="C21" s="630" t="s">
        <v>390</v>
      </c>
      <c r="D21" s="631"/>
      <c r="E21" s="632"/>
      <c r="F21" s="633" t="s">
        <v>391</v>
      </c>
      <c r="G21" s="625"/>
      <c r="H21" s="625"/>
      <c r="I21" s="634"/>
      <c r="J21" s="184"/>
      <c r="K21" s="184"/>
      <c r="M21" s="188"/>
      <c r="N21" s="176"/>
    </row>
    <row r="22" spans="2:14" ht="23.25" customHeight="1" x14ac:dyDescent="0.2">
      <c r="B22" s="224" t="s">
        <v>268</v>
      </c>
      <c r="C22" s="624">
        <v>44197</v>
      </c>
      <c r="D22" s="635"/>
      <c r="E22" s="636"/>
      <c r="F22" s="178" t="s">
        <v>271</v>
      </c>
      <c r="G22" s="265">
        <v>8.5000000000000006E-2</v>
      </c>
      <c r="H22" s="178" t="s">
        <v>275</v>
      </c>
      <c r="I22" s="266">
        <v>8.5000000000000006E-2</v>
      </c>
      <c r="J22" s="189"/>
      <c r="K22" s="189"/>
      <c r="M22" s="188"/>
    </row>
    <row r="23" spans="2:14" ht="27" customHeight="1" x14ac:dyDescent="0.2">
      <c r="B23" s="224" t="s">
        <v>269</v>
      </c>
      <c r="C23" s="624">
        <v>44561</v>
      </c>
      <c r="D23" s="625"/>
      <c r="E23" s="626"/>
      <c r="F23" s="178" t="s">
        <v>272</v>
      </c>
      <c r="G23" s="627">
        <v>0.32</v>
      </c>
      <c r="H23" s="628"/>
      <c r="I23" s="629"/>
      <c r="J23" s="190"/>
      <c r="K23" s="190"/>
      <c r="M23" s="188"/>
    </row>
    <row r="24" spans="2:14" ht="30.75" customHeight="1" x14ac:dyDescent="0.2">
      <c r="B24" s="231" t="s">
        <v>270</v>
      </c>
      <c r="C24" s="612" t="s">
        <v>321</v>
      </c>
      <c r="D24" s="613"/>
      <c r="E24" s="614"/>
      <c r="F24" s="227" t="s">
        <v>274</v>
      </c>
      <c r="G24" s="529" t="s">
        <v>223</v>
      </c>
      <c r="H24" s="530"/>
      <c r="I24" s="531"/>
      <c r="J24" s="187"/>
      <c r="K24" s="187"/>
      <c r="M24" s="188"/>
    </row>
    <row r="25" spans="2:14" ht="22.5" customHeight="1" x14ac:dyDescent="0.2">
      <c r="B25" s="509" t="s">
        <v>235</v>
      </c>
      <c r="C25" s="510"/>
      <c r="D25" s="510"/>
      <c r="E25" s="510"/>
      <c r="F25" s="510"/>
      <c r="G25" s="510"/>
      <c r="H25" s="510"/>
      <c r="I25" s="511"/>
      <c r="J25" s="175"/>
      <c r="K25" s="175"/>
      <c r="M25" s="188"/>
    </row>
    <row r="26" spans="2:14" ht="43.5" customHeight="1" x14ac:dyDescent="0.2">
      <c r="B26" s="191" t="s">
        <v>105</v>
      </c>
      <c r="C26" s="221" t="s">
        <v>261</v>
      </c>
      <c r="D26" s="221" t="s">
        <v>260</v>
      </c>
      <c r="E26" s="192" t="s">
        <v>264</v>
      </c>
      <c r="F26" s="221" t="s">
        <v>263</v>
      </c>
      <c r="G26" s="221" t="s">
        <v>262</v>
      </c>
      <c r="H26" s="192" t="s">
        <v>276</v>
      </c>
      <c r="I26" s="193" t="s">
        <v>273</v>
      </c>
      <c r="J26" s="185"/>
      <c r="K26" s="185"/>
      <c r="M26" s="188"/>
    </row>
    <row r="27" spans="2:14" ht="15.6" customHeight="1" x14ac:dyDescent="0.2">
      <c r="B27" s="191" t="s">
        <v>323</v>
      </c>
      <c r="C27" s="271">
        <f>0.083333*$G$23</f>
        <v>2.6666560000000002E-2</v>
      </c>
      <c r="D27" s="271">
        <f t="shared" ref="C27:D38" si="0">0.083333*$G$23</f>
        <v>2.6666560000000002E-2</v>
      </c>
      <c r="E27" s="263">
        <f>IF(OR(C27=0,C27=""),0,D27/C27)</f>
        <v>1</v>
      </c>
      <c r="F27" s="550">
        <f>SUM(C27:C38)</f>
        <v>0.31999872000000001</v>
      </c>
      <c r="G27" s="550">
        <f>SUM(D27:D38)</f>
        <v>0.29333216000000001</v>
      </c>
      <c r="H27" s="264">
        <f>+(D27*100%)/$G$23</f>
        <v>8.3333000000000004E-2</v>
      </c>
      <c r="I27" s="615">
        <f>G27+I22</f>
        <v>0.37833216000000003</v>
      </c>
      <c r="J27" s="185"/>
      <c r="K27" s="185"/>
      <c r="M27" s="188"/>
    </row>
    <row r="28" spans="2:14" ht="15.6" customHeight="1" x14ac:dyDescent="0.2">
      <c r="B28" s="191" t="s">
        <v>114</v>
      </c>
      <c r="C28" s="271">
        <f t="shared" si="0"/>
        <v>2.6666560000000002E-2</v>
      </c>
      <c r="D28" s="271">
        <f t="shared" si="0"/>
        <v>2.6666560000000002E-2</v>
      </c>
      <c r="E28" s="263">
        <f t="shared" ref="E28:E38" si="1">IF(OR(C28=0,C28=""),0,D28/C28)</f>
        <v>1</v>
      </c>
      <c r="F28" s="551"/>
      <c r="G28" s="551"/>
      <c r="H28" s="264">
        <f>+IF(D28="","",((D28*100%)/$G$23)+H27)</f>
        <v>0.16666600000000001</v>
      </c>
      <c r="I28" s="616"/>
      <c r="J28" s="185"/>
      <c r="K28" s="185"/>
      <c r="M28" s="188"/>
    </row>
    <row r="29" spans="2:14" ht="15.6" customHeight="1" x14ac:dyDescent="0.2">
      <c r="B29" s="191" t="s">
        <v>115</v>
      </c>
      <c r="C29" s="271">
        <f t="shared" si="0"/>
        <v>2.6666560000000002E-2</v>
      </c>
      <c r="D29" s="271">
        <f t="shared" si="0"/>
        <v>2.6666560000000002E-2</v>
      </c>
      <c r="E29" s="263">
        <f t="shared" si="1"/>
        <v>1</v>
      </c>
      <c r="F29" s="551"/>
      <c r="G29" s="551"/>
      <c r="H29" s="264">
        <f t="shared" ref="H29:H38" si="2">+IF(D29="","",((D29*100%)/$G$23)+H28)</f>
        <v>0.24999900000000003</v>
      </c>
      <c r="I29" s="616"/>
      <c r="J29" s="185"/>
      <c r="K29" s="185"/>
      <c r="M29" s="188"/>
    </row>
    <row r="30" spans="2:14" ht="15.6" customHeight="1" x14ac:dyDescent="0.2">
      <c r="B30" s="191" t="s">
        <v>116</v>
      </c>
      <c r="C30" s="271">
        <f t="shared" si="0"/>
        <v>2.6666560000000002E-2</v>
      </c>
      <c r="D30" s="271">
        <f t="shared" si="0"/>
        <v>2.6666560000000002E-2</v>
      </c>
      <c r="E30" s="263">
        <f t="shared" si="1"/>
        <v>1</v>
      </c>
      <c r="F30" s="551"/>
      <c r="G30" s="551"/>
      <c r="H30" s="264">
        <f t="shared" si="2"/>
        <v>0.33333200000000002</v>
      </c>
      <c r="I30" s="616"/>
      <c r="J30" s="185"/>
      <c r="K30" s="185"/>
      <c r="M30" s="188"/>
    </row>
    <row r="31" spans="2:14" ht="15.6" customHeight="1" x14ac:dyDescent="0.2">
      <c r="B31" s="191" t="s">
        <v>117</v>
      </c>
      <c r="C31" s="271">
        <f t="shared" si="0"/>
        <v>2.6666560000000002E-2</v>
      </c>
      <c r="D31" s="271">
        <f t="shared" si="0"/>
        <v>2.6666560000000002E-2</v>
      </c>
      <c r="E31" s="263">
        <f t="shared" si="1"/>
        <v>1</v>
      </c>
      <c r="F31" s="551"/>
      <c r="G31" s="551"/>
      <c r="H31" s="264">
        <f t="shared" si="2"/>
        <v>0.41666500000000001</v>
      </c>
      <c r="I31" s="616"/>
      <c r="J31" s="185"/>
      <c r="K31" s="185"/>
      <c r="M31" s="188"/>
    </row>
    <row r="32" spans="2:14" ht="15.6" customHeight="1" x14ac:dyDescent="0.2">
      <c r="B32" s="191" t="s">
        <v>118</v>
      </c>
      <c r="C32" s="271">
        <f t="shared" si="0"/>
        <v>2.6666560000000002E-2</v>
      </c>
      <c r="D32" s="271">
        <f t="shared" si="0"/>
        <v>2.6666560000000002E-2</v>
      </c>
      <c r="E32" s="263">
        <f t="shared" si="1"/>
        <v>1</v>
      </c>
      <c r="F32" s="551"/>
      <c r="G32" s="551"/>
      <c r="H32" s="264">
        <f t="shared" si="2"/>
        <v>0.499998</v>
      </c>
      <c r="I32" s="616"/>
      <c r="J32" s="185"/>
      <c r="K32" s="185"/>
      <c r="M32" s="188"/>
    </row>
    <row r="33" spans="2:11" ht="19.5" customHeight="1" x14ac:dyDescent="0.2">
      <c r="B33" s="191" t="s">
        <v>119</v>
      </c>
      <c r="C33" s="271">
        <f t="shared" si="0"/>
        <v>2.6666560000000002E-2</v>
      </c>
      <c r="D33" s="271">
        <f t="shared" si="0"/>
        <v>2.6666560000000002E-2</v>
      </c>
      <c r="E33" s="263">
        <f t="shared" si="1"/>
        <v>1</v>
      </c>
      <c r="F33" s="551"/>
      <c r="G33" s="551"/>
      <c r="H33" s="264">
        <f t="shared" si="2"/>
        <v>0.58333100000000004</v>
      </c>
      <c r="I33" s="616"/>
      <c r="J33" s="195"/>
      <c r="K33" s="195"/>
    </row>
    <row r="34" spans="2:11" ht="19.5" customHeight="1" x14ac:dyDescent="0.2">
      <c r="B34" s="191" t="s">
        <v>120</v>
      </c>
      <c r="C34" s="271">
        <f t="shared" si="0"/>
        <v>2.6666560000000002E-2</v>
      </c>
      <c r="D34" s="271">
        <f t="shared" si="0"/>
        <v>2.6666560000000002E-2</v>
      </c>
      <c r="E34" s="263">
        <f t="shared" si="1"/>
        <v>1</v>
      </c>
      <c r="F34" s="551"/>
      <c r="G34" s="551"/>
      <c r="H34" s="264">
        <f t="shared" si="2"/>
        <v>0.66666400000000003</v>
      </c>
      <c r="I34" s="616"/>
      <c r="J34" s="195"/>
      <c r="K34" s="195"/>
    </row>
    <row r="35" spans="2:11" ht="19.5" customHeight="1" x14ac:dyDescent="0.2">
      <c r="B35" s="191" t="s">
        <v>121</v>
      </c>
      <c r="C35" s="271">
        <f t="shared" si="0"/>
        <v>2.6666560000000002E-2</v>
      </c>
      <c r="D35" s="271">
        <f t="shared" si="0"/>
        <v>2.6666560000000002E-2</v>
      </c>
      <c r="E35" s="263">
        <f t="shared" si="1"/>
        <v>1</v>
      </c>
      <c r="F35" s="551"/>
      <c r="G35" s="551"/>
      <c r="H35" s="264">
        <f t="shared" si="2"/>
        <v>0.74999700000000002</v>
      </c>
      <c r="I35" s="616"/>
      <c r="J35" s="195"/>
      <c r="K35" s="195"/>
    </row>
    <row r="36" spans="2:11" ht="19.5" customHeight="1" x14ac:dyDescent="0.2">
      <c r="B36" s="191" t="s">
        <v>122</v>
      </c>
      <c r="C36" s="271">
        <f t="shared" si="0"/>
        <v>2.6666560000000002E-2</v>
      </c>
      <c r="D36" s="271">
        <f t="shared" si="0"/>
        <v>2.6666560000000002E-2</v>
      </c>
      <c r="E36" s="263">
        <f t="shared" si="1"/>
        <v>1</v>
      </c>
      <c r="F36" s="551"/>
      <c r="G36" s="551"/>
      <c r="H36" s="264">
        <f t="shared" si="2"/>
        <v>0.83333000000000002</v>
      </c>
      <c r="I36" s="616"/>
      <c r="J36" s="195"/>
      <c r="K36" s="195"/>
    </row>
    <row r="37" spans="2:11" ht="19.5" customHeight="1" x14ac:dyDescent="0.2">
      <c r="B37" s="191" t="s">
        <v>123</v>
      </c>
      <c r="C37" s="271">
        <f t="shared" si="0"/>
        <v>2.6666560000000002E-2</v>
      </c>
      <c r="D37" s="271">
        <f t="shared" si="0"/>
        <v>2.6666560000000002E-2</v>
      </c>
      <c r="E37" s="263">
        <f t="shared" si="1"/>
        <v>1</v>
      </c>
      <c r="F37" s="551"/>
      <c r="G37" s="551"/>
      <c r="H37" s="264">
        <f t="shared" si="2"/>
        <v>0.91666300000000001</v>
      </c>
      <c r="I37" s="616"/>
      <c r="J37" s="195"/>
      <c r="K37" s="195"/>
    </row>
    <row r="38" spans="2:11" ht="19.5" customHeight="1" x14ac:dyDescent="0.2">
      <c r="B38" s="191" t="s">
        <v>124</v>
      </c>
      <c r="C38" s="271">
        <f t="shared" si="0"/>
        <v>2.6666560000000002E-2</v>
      </c>
      <c r="D38" s="272"/>
      <c r="E38" s="263">
        <f t="shared" si="1"/>
        <v>0</v>
      </c>
      <c r="F38" s="552"/>
      <c r="G38" s="552"/>
      <c r="H38" s="264" t="str">
        <f t="shared" si="2"/>
        <v/>
      </c>
      <c r="I38" s="617"/>
      <c r="J38" s="195"/>
      <c r="K38" s="195"/>
    </row>
    <row r="39" spans="2:11" ht="52.5" customHeight="1" x14ac:dyDescent="0.2">
      <c r="B39" s="229" t="s">
        <v>277</v>
      </c>
      <c r="C39" s="618" t="s">
        <v>405</v>
      </c>
      <c r="D39" s="619"/>
      <c r="E39" s="619"/>
      <c r="F39" s="619"/>
      <c r="G39" s="619"/>
      <c r="H39" s="619"/>
      <c r="I39" s="620"/>
      <c r="J39" s="196"/>
      <c r="K39" s="196"/>
    </row>
    <row r="40" spans="2:11" ht="34.5" customHeight="1" x14ac:dyDescent="0.2">
      <c r="B40" s="535"/>
      <c r="C40" s="536"/>
      <c r="D40" s="536"/>
      <c r="E40" s="536"/>
      <c r="F40" s="536"/>
      <c r="G40" s="536"/>
      <c r="H40" s="536"/>
      <c r="I40" s="537"/>
      <c r="J40" s="175"/>
      <c r="K40" s="175"/>
    </row>
    <row r="41" spans="2:11" ht="34.5" customHeight="1" x14ac:dyDescent="0.2">
      <c r="B41" s="538"/>
      <c r="C41" s="539"/>
      <c r="D41" s="539"/>
      <c r="E41" s="539"/>
      <c r="F41" s="539"/>
      <c r="G41" s="539"/>
      <c r="H41" s="539"/>
      <c r="I41" s="540"/>
      <c r="J41" s="196"/>
      <c r="K41" s="196"/>
    </row>
    <row r="42" spans="2:11" ht="34.5" customHeight="1" x14ac:dyDescent="0.2">
      <c r="B42" s="538"/>
      <c r="C42" s="539"/>
      <c r="D42" s="539"/>
      <c r="E42" s="539"/>
      <c r="F42" s="539"/>
      <c r="G42" s="539"/>
      <c r="H42" s="539"/>
      <c r="I42" s="540"/>
      <c r="J42" s="196"/>
      <c r="K42" s="196"/>
    </row>
    <row r="43" spans="2:11" ht="34.5" customHeight="1" x14ac:dyDescent="0.2">
      <c r="B43" s="538"/>
      <c r="C43" s="539"/>
      <c r="D43" s="539"/>
      <c r="E43" s="539"/>
      <c r="F43" s="539"/>
      <c r="G43" s="539"/>
      <c r="H43" s="539"/>
      <c r="I43" s="540"/>
      <c r="J43" s="196"/>
      <c r="K43" s="196"/>
    </row>
    <row r="44" spans="2:11" ht="34.5" customHeight="1" x14ac:dyDescent="0.2">
      <c r="B44" s="541"/>
      <c r="C44" s="542"/>
      <c r="D44" s="542"/>
      <c r="E44" s="542"/>
      <c r="F44" s="542"/>
      <c r="G44" s="542"/>
      <c r="H44" s="542"/>
      <c r="I44" s="543"/>
      <c r="J44" s="174"/>
      <c r="K44" s="174"/>
    </row>
    <row r="45" spans="2:11" ht="259.5" customHeight="1" x14ac:dyDescent="0.2">
      <c r="B45" s="224" t="s">
        <v>278</v>
      </c>
      <c r="C45" s="512" t="s">
        <v>408</v>
      </c>
      <c r="D45" s="513"/>
      <c r="E45" s="513"/>
      <c r="F45" s="513"/>
      <c r="G45" s="513"/>
      <c r="H45" s="513"/>
      <c r="I45" s="514"/>
      <c r="J45" s="197"/>
      <c r="K45" s="197"/>
    </row>
    <row r="46" spans="2:11" ht="46.5" customHeight="1" x14ac:dyDescent="0.2">
      <c r="B46" s="224" t="s">
        <v>279</v>
      </c>
      <c r="C46" s="512" t="s">
        <v>397</v>
      </c>
      <c r="D46" s="513"/>
      <c r="E46" s="513"/>
      <c r="F46" s="513"/>
      <c r="G46" s="513"/>
      <c r="H46" s="513"/>
      <c r="I46" s="514"/>
      <c r="J46" s="197"/>
      <c r="K46" s="197"/>
    </row>
    <row r="47" spans="2:11" ht="198.75" customHeight="1" x14ac:dyDescent="0.2">
      <c r="B47" s="230" t="s">
        <v>280</v>
      </c>
      <c r="C47" s="621" t="s">
        <v>406</v>
      </c>
      <c r="D47" s="622"/>
      <c r="E47" s="622"/>
      <c r="F47" s="622"/>
      <c r="G47" s="622"/>
      <c r="H47" s="622"/>
      <c r="I47" s="623"/>
      <c r="J47" s="197"/>
      <c r="K47" s="197"/>
    </row>
    <row r="48" spans="2:11" ht="22.5" customHeight="1" x14ac:dyDescent="0.2">
      <c r="B48" s="509" t="s">
        <v>236</v>
      </c>
      <c r="C48" s="510"/>
      <c r="D48" s="510"/>
      <c r="E48" s="510"/>
      <c r="F48" s="510"/>
      <c r="G48" s="510"/>
      <c r="H48" s="510"/>
      <c r="I48" s="511"/>
      <c r="J48" s="197"/>
      <c r="K48" s="197"/>
    </row>
    <row r="49" spans="2:11" ht="22.5" customHeight="1" x14ac:dyDescent="0.2">
      <c r="B49" s="522" t="s">
        <v>281</v>
      </c>
      <c r="C49" s="218" t="s">
        <v>282</v>
      </c>
      <c r="D49" s="524" t="s">
        <v>283</v>
      </c>
      <c r="E49" s="524"/>
      <c r="F49" s="524"/>
      <c r="G49" s="524" t="s">
        <v>284</v>
      </c>
      <c r="H49" s="524"/>
      <c r="I49" s="525"/>
      <c r="J49" s="198"/>
      <c r="K49" s="198"/>
    </row>
    <row r="50" spans="2:11" ht="30.75" customHeight="1" x14ac:dyDescent="0.2">
      <c r="B50" s="523"/>
      <c r="C50" s="232"/>
      <c r="D50" s="610"/>
      <c r="E50" s="610"/>
      <c r="F50" s="610"/>
      <c r="G50" s="610"/>
      <c r="H50" s="610"/>
      <c r="I50" s="611"/>
      <c r="J50" s="198"/>
      <c r="K50" s="198"/>
    </row>
    <row r="51" spans="2:11" ht="32.25" customHeight="1" x14ac:dyDescent="0.2">
      <c r="B51" s="233" t="s">
        <v>285</v>
      </c>
      <c r="C51" s="605" t="s">
        <v>328</v>
      </c>
      <c r="D51" s="605"/>
      <c r="E51" s="605"/>
      <c r="F51" s="605"/>
      <c r="G51" s="605"/>
      <c r="H51" s="605"/>
      <c r="I51" s="606"/>
      <c r="J51" s="200"/>
      <c r="K51" s="200"/>
    </row>
    <row r="52" spans="2:11" ht="28.5" customHeight="1" x14ac:dyDescent="0.2">
      <c r="B52" s="234" t="s">
        <v>286</v>
      </c>
      <c r="C52" s="605" t="s">
        <v>356</v>
      </c>
      <c r="D52" s="605"/>
      <c r="E52" s="605"/>
      <c r="F52" s="605"/>
      <c r="G52" s="605"/>
      <c r="H52" s="605"/>
      <c r="I52" s="606"/>
      <c r="J52" s="200"/>
      <c r="K52" s="200"/>
    </row>
    <row r="53" spans="2:11" ht="30" customHeight="1" x14ac:dyDescent="0.2">
      <c r="B53" s="230" t="s">
        <v>287</v>
      </c>
      <c r="C53" s="605" t="s">
        <v>355</v>
      </c>
      <c r="D53" s="605"/>
      <c r="E53" s="605"/>
      <c r="F53" s="605"/>
      <c r="G53" s="605"/>
      <c r="H53" s="605"/>
      <c r="I53" s="606"/>
      <c r="J53" s="201"/>
      <c r="K53" s="201"/>
    </row>
    <row r="54" spans="2:11" ht="31.5" customHeight="1" thickBot="1" x14ac:dyDescent="0.25">
      <c r="B54" s="211" t="s">
        <v>288</v>
      </c>
      <c r="C54" s="607" t="s">
        <v>374</v>
      </c>
      <c r="D54" s="608"/>
      <c r="E54" s="608"/>
      <c r="F54" s="608"/>
      <c r="G54" s="608"/>
      <c r="H54" s="608"/>
      <c r="I54" s="609"/>
      <c r="J54" s="202"/>
      <c r="K54" s="202"/>
    </row>
    <row r="55" spans="2:11" x14ac:dyDescent="0.2">
      <c r="B55" s="203"/>
      <c r="C55" s="204"/>
      <c r="D55" s="204"/>
      <c r="E55" s="205"/>
      <c r="F55" s="205"/>
      <c r="G55" s="212"/>
      <c r="H55" s="207"/>
      <c r="I55" s="204"/>
      <c r="J55" s="202"/>
      <c r="K55" s="202"/>
    </row>
    <row r="56" spans="2:11" x14ac:dyDescent="0.2">
      <c r="B56" s="203"/>
      <c r="C56" s="204"/>
      <c r="D56" s="204"/>
      <c r="E56" s="205"/>
      <c r="F56" s="205"/>
      <c r="G56" s="212"/>
      <c r="H56" s="207"/>
      <c r="I56" s="204"/>
      <c r="J56" s="202"/>
      <c r="K56" s="202"/>
    </row>
    <row r="57" spans="2:11" x14ac:dyDescent="0.2">
      <c r="B57" s="203"/>
      <c r="C57" s="204"/>
      <c r="D57" s="204"/>
      <c r="E57" s="205"/>
      <c r="F57" s="205"/>
      <c r="G57" s="212"/>
      <c r="H57" s="207"/>
      <c r="I57" s="204"/>
      <c r="J57" s="202"/>
      <c r="K57" s="202"/>
    </row>
    <row r="58" spans="2:11" x14ac:dyDescent="0.2">
      <c r="B58" s="203"/>
      <c r="C58" s="204"/>
      <c r="D58" s="204"/>
      <c r="E58" s="205"/>
      <c r="F58" s="205"/>
      <c r="G58" s="212"/>
      <c r="H58" s="207"/>
      <c r="I58" s="204"/>
      <c r="J58" s="202"/>
      <c r="K58" s="202"/>
    </row>
    <row r="59" spans="2:11" x14ac:dyDescent="0.2">
      <c r="B59" s="203"/>
      <c r="C59" s="204"/>
      <c r="D59" s="204"/>
      <c r="E59" s="205"/>
      <c r="F59" s="205"/>
      <c r="G59" s="212"/>
      <c r="H59" s="207"/>
      <c r="I59" s="204"/>
      <c r="J59" s="202"/>
      <c r="K59" s="202"/>
    </row>
    <row r="60" spans="2:11" ht="25.5" customHeight="1" x14ac:dyDescent="0.2">
      <c r="B60" s="203"/>
      <c r="C60" s="204"/>
      <c r="D60" s="204"/>
      <c r="E60" s="205"/>
      <c r="F60" s="205"/>
      <c r="G60" s="212"/>
      <c r="H60" s="207"/>
      <c r="I60" s="204"/>
      <c r="J60" s="202"/>
      <c r="K60" s="202"/>
    </row>
  </sheetData>
  <mergeCells count="59">
    <mergeCell ref="B1:B3"/>
    <mergeCell ref="C1:H1"/>
    <mergeCell ref="I1:I3"/>
    <mergeCell ref="C2:H2"/>
    <mergeCell ref="C3:E3"/>
    <mergeCell ref="F3:H3"/>
    <mergeCell ref="B4:I4"/>
    <mergeCell ref="B5:I5"/>
    <mergeCell ref="D6:E6"/>
    <mergeCell ref="F6:I6"/>
    <mergeCell ref="D7:E7"/>
    <mergeCell ref="F7:G7"/>
    <mergeCell ref="C15:I15"/>
    <mergeCell ref="C8:F8"/>
    <mergeCell ref="H8:I8"/>
    <mergeCell ref="C9:F9"/>
    <mergeCell ref="H9:I9"/>
    <mergeCell ref="C10:I10"/>
    <mergeCell ref="C11:I11"/>
    <mergeCell ref="C12:F12"/>
    <mergeCell ref="H12:I12"/>
    <mergeCell ref="C13:F13"/>
    <mergeCell ref="H13:I13"/>
    <mergeCell ref="C14:I14"/>
    <mergeCell ref="C23:E23"/>
    <mergeCell ref="G23:I23"/>
    <mergeCell ref="C16:I16"/>
    <mergeCell ref="C17:I17"/>
    <mergeCell ref="B18:B19"/>
    <mergeCell ref="C18:E18"/>
    <mergeCell ref="F18:I18"/>
    <mergeCell ref="C19:E19"/>
    <mergeCell ref="F19:I19"/>
    <mergeCell ref="C20:E20"/>
    <mergeCell ref="F20:I20"/>
    <mergeCell ref="C21:E21"/>
    <mergeCell ref="F21:I21"/>
    <mergeCell ref="C22:E22"/>
    <mergeCell ref="B48:I48"/>
    <mergeCell ref="C24:E24"/>
    <mergeCell ref="G24:I24"/>
    <mergeCell ref="B25:I25"/>
    <mergeCell ref="F27:F38"/>
    <mergeCell ref="G27:G38"/>
    <mergeCell ref="I27:I38"/>
    <mergeCell ref="C39:I39"/>
    <mergeCell ref="B40:I44"/>
    <mergeCell ref="C45:I45"/>
    <mergeCell ref="C46:I46"/>
    <mergeCell ref="C47:I47"/>
    <mergeCell ref="C52:I52"/>
    <mergeCell ref="C53:I53"/>
    <mergeCell ref="C54:I54"/>
    <mergeCell ref="C51:I51"/>
    <mergeCell ref="B49:B50"/>
    <mergeCell ref="D49:F49"/>
    <mergeCell ref="G49:I49"/>
    <mergeCell ref="D50:F50"/>
    <mergeCell ref="G50:I50"/>
  </mergeCells>
  <dataValidations disablePrompts="1" count="7">
    <dataValidation type="list" allowBlank="1" showInputMessage="1" showErrorMessage="1" sqref="J10:K10" xr:uid="{D3ABEFBA-A58C-4C54-B08B-2C2325D508D0}">
      <formula1>$M$21:$M$26</formula1>
    </dataValidation>
    <dataValidation type="list" showDropDown="1" showInputMessage="1" showErrorMessage="1" sqref="K12" xr:uid="{127E099F-A528-42E4-85A1-FC0C8012E7C6}">
      <formula1>O17:O19</formula1>
    </dataValidation>
    <dataValidation type="list" allowBlank="1" showInputMessage="1" showErrorMessage="1" sqref="H12:I12" xr:uid="{A41474BE-849F-4639-88E1-5104E7DC9D2E}">
      <formula1>M17:M19</formula1>
    </dataValidation>
    <dataValidation type="list" allowBlank="1" showInputMessage="1" showErrorMessage="1" sqref="C24:E24" xr:uid="{5CD9A0B5-0F25-4414-BC78-4BCF836E8893}">
      <formula1>$M$12:$M$15</formula1>
    </dataValidation>
    <dataValidation type="list" allowBlank="1" showInputMessage="1" showErrorMessage="1" sqref="C9:F9" xr:uid="{6D57A956-0902-4477-9A77-2AE244DAE902}">
      <formula1>$M$6:$M$9</formula1>
    </dataValidation>
    <dataValidation type="list" allowBlank="1" showInputMessage="1" showErrorMessage="1" sqref="H13:I13" xr:uid="{6C3B547F-D682-4EF8-B720-05D70192EF43}">
      <formula1>$N$5:$N$8</formula1>
    </dataValidation>
    <dataValidation type="list" allowBlank="1" showInputMessage="1" showErrorMessage="1" sqref="C7 I7" xr:uid="{76AC1F24-5BF1-4EEA-8F60-8675482116C1}">
      <formula1>$N$11:$N$12</formula1>
    </dataValidation>
  </dataValidations>
  <pageMargins left="0.7" right="0.7" top="0.75" bottom="0.75" header="0.3" footer="0.3"/>
  <pageSetup scale="31" orientation="portrait" r:id="rId1"/>
  <colBreaks count="1" manualBreakCount="1">
    <brk id="9" max="1048575" man="1"/>
  </colBreaks>
  <drawing r:id="rId2"/>
  <legacyDrawing r:id="rId3"/>
  <oleObjects>
    <mc:AlternateContent xmlns:mc="http://schemas.openxmlformats.org/markup-compatibility/2006">
      <mc:Choice Requires="x14">
        <oleObject progId="PBrush" shapeId="35854337" r:id="rId4">
          <objectPr defaultSize="0" autoPict="0" r:id="rId5">
            <anchor moveWithCells="1" sizeWithCells="1">
              <from>
                <xdr:col>8</xdr:col>
                <xdr:colOff>19050</xdr:colOff>
                <xdr:row>1</xdr:row>
                <xdr:rowOff>28575</xdr:rowOff>
              </from>
              <to>
                <xdr:col>8</xdr:col>
                <xdr:colOff>1714500</xdr:colOff>
                <xdr:row>2</xdr:row>
                <xdr:rowOff>57150</xdr:rowOff>
              </to>
            </anchor>
          </objectPr>
        </oleObject>
      </mc:Choice>
      <mc:Fallback>
        <oleObject progId="PBrush" shapeId="35854337" r:id="rId4"/>
      </mc:Fallback>
    </mc:AlternateContent>
  </oleObject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39F4BF-8813-4720-AF97-E34578D7474A}">
  <sheetPr>
    <tabColor rgb="FF92D050"/>
  </sheetPr>
  <dimension ref="B1:X60"/>
  <sheetViews>
    <sheetView view="pageBreakPreview" topLeftCell="B27" zoomScale="85" zoomScaleNormal="85" zoomScaleSheetLayoutView="85" workbookViewId="0">
      <selection activeCell="C46" sqref="C46:I46"/>
    </sheetView>
  </sheetViews>
  <sheetFormatPr baseColWidth="10" defaultColWidth="11.42578125" defaultRowHeight="12.75" x14ac:dyDescent="0.2"/>
  <cols>
    <col min="1" max="1" width="1" style="173" customWidth="1"/>
    <col min="2" max="2" width="25.42578125" style="208" customWidth="1"/>
    <col min="3" max="3" width="14.5703125" style="173" customWidth="1"/>
    <col min="4" max="4" width="20.140625" style="173" customWidth="1"/>
    <col min="5" max="5" width="16.42578125" style="173" customWidth="1"/>
    <col min="6" max="6" width="25" style="173" customWidth="1"/>
    <col min="7" max="7" width="22" style="209" customWidth="1"/>
    <col min="8" max="8" width="20.5703125" style="173" customWidth="1"/>
    <col min="9" max="11" width="22.42578125" style="173" customWidth="1"/>
    <col min="12" max="24" width="11.42578125" style="171"/>
    <col min="25" max="16384" width="11.42578125" style="173"/>
  </cols>
  <sheetData>
    <row r="1" spans="2:14" ht="37.5" customHeight="1" x14ac:dyDescent="0.2">
      <c r="B1" s="596"/>
      <c r="C1" s="599" t="s">
        <v>25</v>
      </c>
      <c r="D1" s="599"/>
      <c r="E1" s="599"/>
      <c r="F1" s="599"/>
      <c r="G1" s="599"/>
      <c r="H1" s="599"/>
      <c r="I1" s="600"/>
      <c r="J1" s="170"/>
      <c r="K1" s="170"/>
      <c r="M1" s="172" t="s">
        <v>47</v>
      </c>
    </row>
    <row r="2" spans="2:14" ht="37.5" customHeight="1" x14ac:dyDescent="0.2">
      <c r="B2" s="597"/>
      <c r="C2" s="678" t="s">
        <v>239</v>
      </c>
      <c r="D2" s="678"/>
      <c r="E2" s="678"/>
      <c r="F2" s="678"/>
      <c r="G2" s="678"/>
      <c r="H2" s="678"/>
      <c r="I2" s="601"/>
      <c r="J2" s="170"/>
      <c r="K2" s="170"/>
      <c r="M2" s="172" t="s">
        <v>48</v>
      </c>
    </row>
    <row r="3" spans="2:14" ht="37.5" customHeight="1" x14ac:dyDescent="0.2">
      <c r="B3" s="597"/>
      <c r="C3" s="678" t="s">
        <v>240</v>
      </c>
      <c r="D3" s="678"/>
      <c r="E3" s="678"/>
      <c r="F3" s="678" t="s">
        <v>241</v>
      </c>
      <c r="G3" s="678"/>
      <c r="H3" s="678"/>
      <c r="I3" s="601"/>
      <c r="J3" s="170"/>
      <c r="K3" s="170"/>
      <c r="M3" s="172" t="s">
        <v>50</v>
      </c>
    </row>
    <row r="4" spans="2:14" ht="23.25" customHeight="1" x14ac:dyDescent="0.2">
      <c r="B4" s="592" t="s">
        <v>357</v>
      </c>
      <c r="C4" s="593"/>
      <c r="D4" s="593"/>
      <c r="E4" s="593"/>
      <c r="F4" s="593"/>
      <c r="G4" s="593"/>
      <c r="H4" s="593"/>
      <c r="I4" s="594"/>
      <c r="J4" s="174"/>
      <c r="K4" s="174"/>
    </row>
    <row r="5" spans="2:14" ht="24" customHeight="1" x14ac:dyDescent="0.2">
      <c r="B5" s="509" t="s">
        <v>234</v>
      </c>
      <c r="C5" s="510"/>
      <c r="D5" s="510"/>
      <c r="E5" s="510"/>
      <c r="F5" s="510"/>
      <c r="G5" s="510"/>
      <c r="H5" s="510"/>
      <c r="I5" s="511"/>
      <c r="J5" s="175"/>
      <c r="K5" s="175"/>
      <c r="N5" s="176" t="s">
        <v>57</v>
      </c>
    </row>
    <row r="6" spans="2:14" ht="30.75" customHeight="1" x14ac:dyDescent="0.2">
      <c r="B6" s="224" t="s">
        <v>242</v>
      </c>
      <c r="C6" s="219">
        <v>3</v>
      </c>
      <c r="D6" s="595" t="s">
        <v>243</v>
      </c>
      <c r="E6" s="595"/>
      <c r="F6" s="567" t="s">
        <v>331</v>
      </c>
      <c r="G6" s="567"/>
      <c r="H6" s="567"/>
      <c r="I6" s="568"/>
      <c r="J6" s="177"/>
      <c r="K6" s="177"/>
      <c r="M6" s="172" t="s">
        <v>60</v>
      </c>
      <c r="N6" s="176" t="s">
        <v>61</v>
      </c>
    </row>
    <row r="7" spans="2:14" ht="30.75" customHeight="1" x14ac:dyDescent="0.2">
      <c r="B7" s="224" t="s">
        <v>244</v>
      </c>
      <c r="C7" s="219" t="s">
        <v>81</v>
      </c>
      <c r="D7" s="595" t="s">
        <v>245</v>
      </c>
      <c r="E7" s="595"/>
      <c r="F7" s="567" t="s">
        <v>332</v>
      </c>
      <c r="G7" s="567"/>
      <c r="H7" s="178" t="s">
        <v>246</v>
      </c>
      <c r="I7" s="220" t="s">
        <v>81</v>
      </c>
      <c r="J7" s="179"/>
      <c r="K7" s="179"/>
      <c r="M7" s="172" t="s">
        <v>65</v>
      </c>
      <c r="N7" s="176" t="s">
        <v>66</v>
      </c>
    </row>
    <row r="8" spans="2:14" ht="30.75" customHeight="1" x14ac:dyDescent="0.2">
      <c r="B8" s="224" t="s">
        <v>247</v>
      </c>
      <c r="C8" s="567" t="s">
        <v>289</v>
      </c>
      <c r="D8" s="567"/>
      <c r="E8" s="567"/>
      <c r="F8" s="567"/>
      <c r="G8" s="178" t="s">
        <v>248</v>
      </c>
      <c r="H8" s="582">
        <v>7550</v>
      </c>
      <c r="I8" s="583"/>
      <c r="J8" s="180"/>
      <c r="K8" s="180"/>
      <c r="M8" s="172" t="s">
        <v>69</v>
      </c>
      <c r="N8" s="176" t="s">
        <v>70</v>
      </c>
    </row>
    <row r="9" spans="2:14" ht="30.75" customHeight="1" x14ac:dyDescent="0.2">
      <c r="B9" s="224" t="s">
        <v>48</v>
      </c>
      <c r="C9" s="674" t="s">
        <v>69</v>
      </c>
      <c r="D9" s="674"/>
      <c r="E9" s="674"/>
      <c r="F9" s="674"/>
      <c r="G9" s="178" t="s">
        <v>249</v>
      </c>
      <c r="H9" s="585" t="s">
        <v>333</v>
      </c>
      <c r="I9" s="586"/>
      <c r="J9" s="181"/>
      <c r="K9" s="181"/>
      <c r="M9" s="182" t="s">
        <v>73</v>
      </c>
    </row>
    <row r="10" spans="2:14" ht="60.75" customHeight="1" x14ac:dyDescent="0.2">
      <c r="B10" s="224" t="s">
        <v>250</v>
      </c>
      <c r="C10" s="567" t="s">
        <v>352</v>
      </c>
      <c r="D10" s="567"/>
      <c r="E10" s="567"/>
      <c r="F10" s="567"/>
      <c r="G10" s="567"/>
      <c r="H10" s="567"/>
      <c r="I10" s="568"/>
      <c r="J10" s="183"/>
      <c r="K10" s="183"/>
      <c r="M10" s="182"/>
    </row>
    <row r="11" spans="2:14" ht="30.75" customHeight="1" x14ac:dyDescent="0.2">
      <c r="B11" s="224" t="s">
        <v>251</v>
      </c>
      <c r="C11" s="567" t="s">
        <v>291</v>
      </c>
      <c r="D11" s="567"/>
      <c r="E11" s="567"/>
      <c r="F11" s="567"/>
      <c r="G11" s="567"/>
      <c r="H11" s="567"/>
      <c r="I11" s="568"/>
      <c r="J11" s="179"/>
      <c r="K11" s="179"/>
      <c r="M11" s="182"/>
      <c r="N11" s="176" t="s">
        <v>76</v>
      </c>
    </row>
    <row r="12" spans="2:14" ht="30.75" customHeight="1" x14ac:dyDescent="0.2">
      <c r="B12" s="224" t="s">
        <v>254</v>
      </c>
      <c r="C12" s="558" t="s">
        <v>334</v>
      </c>
      <c r="D12" s="558"/>
      <c r="E12" s="558"/>
      <c r="F12" s="558"/>
      <c r="G12" s="178" t="s">
        <v>252</v>
      </c>
      <c r="H12" s="558" t="s">
        <v>91</v>
      </c>
      <c r="I12" s="559"/>
      <c r="J12" s="179"/>
      <c r="K12" s="179"/>
      <c r="M12" s="182" t="s">
        <v>80</v>
      </c>
      <c r="N12" s="176" t="s">
        <v>81</v>
      </c>
    </row>
    <row r="13" spans="2:14" ht="30.75" customHeight="1" x14ac:dyDescent="0.2">
      <c r="B13" s="224" t="s">
        <v>255</v>
      </c>
      <c r="C13" s="675" t="s">
        <v>335</v>
      </c>
      <c r="D13" s="675"/>
      <c r="E13" s="675"/>
      <c r="F13" s="675"/>
      <c r="G13" s="178" t="s">
        <v>253</v>
      </c>
      <c r="H13" s="567" t="s">
        <v>70</v>
      </c>
      <c r="I13" s="568"/>
      <c r="J13" s="179"/>
      <c r="K13" s="179"/>
      <c r="M13" s="182" t="s">
        <v>84</v>
      </c>
    </row>
    <row r="14" spans="2:14" ht="64.5" customHeight="1" x14ac:dyDescent="0.2">
      <c r="B14" s="224" t="s">
        <v>256</v>
      </c>
      <c r="C14" s="676" t="s">
        <v>336</v>
      </c>
      <c r="D14" s="676"/>
      <c r="E14" s="676"/>
      <c r="F14" s="676"/>
      <c r="G14" s="676"/>
      <c r="H14" s="676"/>
      <c r="I14" s="677"/>
      <c r="J14" s="183"/>
      <c r="K14" s="183"/>
      <c r="M14" s="182" t="s">
        <v>86</v>
      </c>
      <c r="N14" s="176"/>
    </row>
    <row r="15" spans="2:14" ht="30.75" customHeight="1" x14ac:dyDescent="0.2">
      <c r="B15" s="224" t="s">
        <v>257</v>
      </c>
      <c r="C15" s="558" t="s">
        <v>337</v>
      </c>
      <c r="D15" s="558"/>
      <c r="E15" s="558"/>
      <c r="F15" s="558"/>
      <c r="G15" s="558"/>
      <c r="H15" s="558"/>
      <c r="I15" s="559"/>
      <c r="J15" s="184"/>
      <c r="K15" s="184"/>
      <c r="M15" s="182" t="s">
        <v>88</v>
      </c>
      <c r="N15" s="176"/>
    </row>
    <row r="16" spans="2:14" ht="20.25" customHeight="1" x14ac:dyDescent="0.2">
      <c r="B16" s="224" t="s">
        <v>258</v>
      </c>
      <c r="C16" s="567" t="s">
        <v>338</v>
      </c>
      <c r="D16" s="567"/>
      <c r="E16" s="567"/>
      <c r="F16" s="567"/>
      <c r="G16" s="567"/>
      <c r="H16" s="567"/>
      <c r="I16" s="568"/>
      <c r="J16" s="185"/>
      <c r="K16" s="185"/>
      <c r="M16" s="182"/>
      <c r="N16" s="176"/>
    </row>
    <row r="17" spans="2:14" ht="30.75" customHeight="1" x14ac:dyDescent="0.2">
      <c r="B17" s="224" t="s">
        <v>259</v>
      </c>
      <c r="C17" s="567" t="s">
        <v>152</v>
      </c>
      <c r="D17" s="670"/>
      <c r="E17" s="670"/>
      <c r="F17" s="670"/>
      <c r="G17" s="670"/>
      <c r="H17" s="670"/>
      <c r="I17" s="671"/>
      <c r="J17" s="186"/>
      <c r="K17" s="186"/>
      <c r="M17" s="182" t="s">
        <v>91</v>
      </c>
      <c r="N17" s="176"/>
    </row>
    <row r="18" spans="2:14" ht="18" customHeight="1" x14ac:dyDescent="0.2">
      <c r="B18" s="563" t="s">
        <v>265</v>
      </c>
      <c r="C18" s="564" t="s">
        <v>237</v>
      </c>
      <c r="D18" s="564"/>
      <c r="E18" s="564"/>
      <c r="F18" s="565" t="s">
        <v>238</v>
      </c>
      <c r="G18" s="565"/>
      <c r="H18" s="565"/>
      <c r="I18" s="566"/>
      <c r="J18" s="187"/>
      <c r="K18" s="187"/>
      <c r="M18" s="182" t="s">
        <v>79</v>
      </c>
      <c r="N18" s="176"/>
    </row>
    <row r="19" spans="2:14" ht="39.75" customHeight="1" x14ac:dyDescent="0.2">
      <c r="B19" s="563"/>
      <c r="C19" s="567" t="s">
        <v>339</v>
      </c>
      <c r="D19" s="567"/>
      <c r="E19" s="567"/>
      <c r="F19" s="567" t="s">
        <v>340</v>
      </c>
      <c r="G19" s="567"/>
      <c r="H19" s="567"/>
      <c r="I19" s="568"/>
      <c r="J19" s="185"/>
      <c r="K19" s="185"/>
      <c r="M19" s="182" t="s">
        <v>95</v>
      </c>
      <c r="N19" s="176"/>
    </row>
    <row r="20" spans="2:14" ht="39.75" customHeight="1" x14ac:dyDescent="0.2">
      <c r="B20" s="224" t="s">
        <v>266</v>
      </c>
      <c r="C20" s="577" t="s">
        <v>152</v>
      </c>
      <c r="D20" s="578"/>
      <c r="E20" s="666"/>
      <c r="F20" s="558" t="s">
        <v>152</v>
      </c>
      <c r="G20" s="558"/>
      <c r="H20" s="558"/>
      <c r="I20" s="559"/>
      <c r="J20" s="179"/>
      <c r="K20" s="179"/>
      <c r="M20" s="182"/>
      <c r="N20" s="176"/>
    </row>
    <row r="21" spans="2:14" ht="42" customHeight="1" x14ac:dyDescent="0.2">
      <c r="B21" s="224" t="s">
        <v>267</v>
      </c>
      <c r="C21" s="574" t="s">
        <v>341</v>
      </c>
      <c r="D21" s="575"/>
      <c r="E21" s="576"/>
      <c r="F21" s="577" t="s">
        <v>342</v>
      </c>
      <c r="G21" s="578"/>
      <c r="H21" s="578"/>
      <c r="I21" s="579"/>
      <c r="J21" s="184"/>
      <c r="K21" s="184"/>
      <c r="M21" s="188"/>
      <c r="N21" s="176"/>
    </row>
    <row r="22" spans="2:14" ht="23.25" customHeight="1" x14ac:dyDescent="0.2">
      <c r="B22" s="224" t="s">
        <v>268</v>
      </c>
      <c r="C22" s="665">
        <v>44197</v>
      </c>
      <c r="D22" s="672"/>
      <c r="E22" s="673"/>
      <c r="F22" s="178" t="s">
        <v>271</v>
      </c>
      <c r="G22" s="270">
        <v>0.1</v>
      </c>
      <c r="H22" s="178" t="s">
        <v>275</v>
      </c>
      <c r="I22" s="844">
        <v>0.1</v>
      </c>
      <c r="J22" s="189"/>
      <c r="K22" s="189"/>
      <c r="M22" s="188"/>
    </row>
    <row r="23" spans="2:14" ht="27" customHeight="1" x14ac:dyDescent="0.2">
      <c r="B23" s="224" t="s">
        <v>269</v>
      </c>
      <c r="C23" s="665">
        <v>44561</v>
      </c>
      <c r="D23" s="578"/>
      <c r="E23" s="666"/>
      <c r="F23" s="178" t="s">
        <v>272</v>
      </c>
      <c r="G23" s="667">
        <v>0.4</v>
      </c>
      <c r="H23" s="668"/>
      <c r="I23" s="669"/>
      <c r="J23" s="190"/>
      <c r="K23" s="190"/>
      <c r="M23" s="188"/>
    </row>
    <row r="24" spans="2:14" ht="30.75" customHeight="1" x14ac:dyDescent="0.2">
      <c r="B24" s="231" t="s">
        <v>270</v>
      </c>
      <c r="C24" s="659" t="s">
        <v>88</v>
      </c>
      <c r="D24" s="660"/>
      <c r="E24" s="661"/>
      <c r="F24" s="227" t="s">
        <v>274</v>
      </c>
      <c r="G24" s="577"/>
      <c r="H24" s="578"/>
      <c r="I24" s="579"/>
      <c r="J24" s="187"/>
      <c r="K24" s="187"/>
      <c r="M24" s="188"/>
    </row>
    <row r="25" spans="2:14" ht="22.5" customHeight="1" x14ac:dyDescent="0.2">
      <c r="B25" s="662" t="s">
        <v>235</v>
      </c>
      <c r="C25" s="663"/>
      <c r="D25" s="663"/>
      <c r="E25" s="663"/>
      <c r="F25" s="663"/>
      <c r="G25" s="663"/>
      <c r="H25" s="663"/>
      <c r="I25" s="664"/>
      <c r="J25" s="175"/>
      <c r="K25" s="175"/>
      <c r="M25" s="188"/>
    </row>
    <row r="26" spans="2:14" ht="43.5" customHeight="1" x14ac:dyDescent="0.2">
      <c r="B26" s="191" t="s">
        <v>105</v>
      </c>
      <c r="C26" s="221" t="s">
        <v>261</v>
      </c>
      <c r="D26" s="221" t="s">
        <v>260</v>
      </c>
      <c r="E26" s="192" t="s">
        <v>264</v>
      </c>
      <c r="F26" s="221" t="s">
        <v>263</v>
      </c>
      <c r="G26" s="221" t="s">
        <v>262</v>
      </c>
      <c r="H26" s="192" t="s">
        <v>343</v>
      </c>
      <c r="I26" s="193" t="s">
        <v>388</v>
      </c>
      <c r="J26" s="185"/>
      <c r="K26" s="185"/>
      <c r="M26" s="188"/>
    </row>
    <row r="27" spans="2:14" ht="19.5" customHeight="1" x14ac:dyDescent="0.2">
      <c r="B27" s="194" t="s">
        <v>113</v>
      </c>
      <c r="C27" s="298">
        <f>6.9%*G23</f>
        <v>2.7600000000000003E-2</v>
      </c>
      <c r="D27" s="294">
        <f>6.9%*G23</f>
        <v>2.7600000000000003E-2</v>
      </c>
      <c r="E27" s="299">
        <f>+D27/C27</f>
        <v>1</v>
      </c>
      <c r="F27" s="550">
        <f>SUM(C27:C38)</f>
        <v>0.4</v>
      </c>
      <c r="G27" s="841">
        <f>SUM(D27:D38)</f>
        <v>0.35912000000000005</v>
      </c>
      <c r="H27" s="264">
        <f>+(D27*100%)/$G$23</f>
        <v>6.9000000000000006E-2</v>
      </c>
      <c r="I27" s="615">
        <f>G27+I22</f>
        <v>0.45912000000000008</v>
      </c>
      <c r="J27" s="195"/>
      <c r="K27" s="195"/>
      <c r="M27" s="188"/>
    </row>
    <row r="28" spans="2:14" ht="19.5" customHeight="1" x14ac:dyDescent="0.2">
      <c r="B28" s="194" t="s">
        <v>114</v>
      </c>
      <c r="C28" s="298">
        <f>4.3%*G23</f>
        <v>1.72E-2</v>
      </c>
      <c r="D28" s="294">
        <f>4.3%*G23</f>
        <v>1.72E-2</v>
      </c>
      <c r="E28" s="299">
        <f t="shared" ref="E28:E38" si="0">+D28/C28</f>
        <v>1</v>
      </c>
      <c r="F28" s="551"/>
      <c r="G28" s="842"/>
      <c r="H28" s="264">
        <f>+IF(D28="","",((D28*100%)/$G$23)+H27)</f>
        <v>0.112</v>
      </c>
      <c r="I28" s="616"/>
      <c r="J28" s="195"/>
      <c r="K28" s="195"/>
      <c r="M28" s="188"/>
    </row>
    <row r="29" spans="2:14" ht="19.5" customHeight="1" x14ac:dyDescent="0.2">
      <c r="B29" s="194" t="s">
        <v>115</v>
      </c>
      <c r="C29" s="300">
        <f>4%*G23</f>
        <v>1.6E-2</v>
      </c>
      <c r="D29" s="294">
        <f>+C29</f>
        <v>1.6E-2</v>
      </c>
      <c r="E29" s="299">
        <f t="shared" si="0"/>
        <v>1</v>
      </c>
      <c r="F29" s="551"/>
      <c r="G29" s="842"/>
      <c r="H29" s="264">
        <f t="shared" ref="H29:H38" si="1">+IF(D29="","",((D29*100%)/$G$23)+H28)</f>
        <v>0.152</v>
      </c>
      <c r="I29" s="616"/>
      <c r="J29" s="195"/>
      <c r="K29" s="195"/>
      <c r="M29" s="188"/>
    </row>
    <row r="30" spans="2:14" ht="19.5" customHeight="1" x14ac:dyDescent="0.2">
      <c r="B30" s="194" t="s">
        <v>116</v>
      </c>
      <c r="C30" s="300">
        <f>8.16%*G23</f>
        <v>3.2640000000000002E-2</v>
      </c>
      <c r="D30" s="294">
        <f>+G23*7.66%</f>
        <v>3.0640000000000001E-2</v>
      </c>
      <c r="E30" s="299">
        <f t="shared" si="0"/>
        <v>0.93872549019607843</v>
      </c>
      <c r="F30" s="551"/>
      <c r="G30" s="842"/>
      <c r="H30" s="264">
        <f t="shared" si="1"/>
        <v>0.2286</v>
      </c>
      <c r="I30" s="616"/>
      <c r="J30" s="195"/>
      <c r="K30" s="195"/>
    </row>
    <row r="31" spans="2:14" ht="19.5" customHeight="1" x14ac:dyDescent="0.2">
      <c r="B31" s="194" t="s">
        <v>117</v>
      </c>
      <c r="C31" s="300">
        <f>3.75%*G23</f>
        <v>1.4999999999999999E-2</v>
      </c>
      <c r="D31" s="294">
        <f>4.2%*G23</f>
        <v>1.6800000000000002E-2</v>
      </c>
      <c r="E31" s="299">
        <f t="shared" si="0"/>
        <v>1.1200000000000001</v>
      </c>
      <c r="F31" s="551"/>
      <c r="G31" s="842"/>
      <c r="H31" s="264">
        <f t="shared" si="1"/>
        <v>0.27060000000000001</v>
      </c>
      <c r="I31" s="616"/>
      <c r="J31" s="195"/>
      <c r="K31" s="195"/>
    </row>
    <row r="32" spans="2:14" ht="19.5" customHeight="1" x14ac:dyDescent="0.2">
      <c r="B32" s="194" t="s">
        <v>118</v>
      </c>
      <c r="C32" s="300">
        <f>4%*G23</f>
        <v>1.6E-2</v>
      </c>
      <c r="D32" s="294">
        <f>3.38%*G23</f>
        <v>1.3519999999999999E-2</v>
      </c>
      <c r="E32" s="299">
        <f t="shared" si="0"/>
        <v>0.84499999999999997</v>
      </c>
      <c r="F32" s="551"/>
      <c r="G32" s="842"/>
      <c r="H32" s="264">
        <f t="shared" si="1"/>
        <v>0.3044</v>
      </c>
      <c r="I32" s="616"/>
      <c r="J32" s="195"/>
      <c r="K32" s="195"/>
    </row>
    <row r="33" spans="2:11" ht="19.5" customHeight="1" x14ac:dyDescent="0.2">
      <c r="B33" s="194" t="s">
        <v>119</v>
      </c>
      <c r="C33" s="300">
        <f>9.33%*G23</f>
        <v>3.7319999999999999E-2</v>
      </c>
      <c r="D33" s="294">
        <f>9.99%*G23</f>
        <v>3.9960000000000002E-2</v>
      </c>
      <c r="E33" s="299">
        <f t="shared" si="0"/>
        <v>1.0707395498392285</v>
      </c>
      <c r="F33" s="551"/>
      <c r="G33" s="842"/>
      <c r="H33" s="264">
        <f t="shared" si="1"/>
        <v>0.40429999999999999</v>
      </c>
      <c r="I33" s="616"/>
      <c r="J33" s="195"/>
      <c r="K33" s="195"/>
    </row>
    <row r="34" spans="2:11" ht="19.5" customHeight="1" x14ac:dyDescent="0.2">
      <c r="B34" s="194" t="s">
        <v>120</v>
      </c>
      <c r="C34" s="300">
        <f>6.25%*G23</f>
        <v>2.5000000000000001E-2</v>
      </c>
      <c r="D34" s="294">
        <f>+C34</f>
        <v>2.5000000000000001E-2</v>
      </c>
      <c r="E34" s="299">
        <f t="shared" si="0"/>
        <v>1</v>
      </c>
      <c r="F34" s="551"/>
      <c r="G34" s="842"/>
      <c r="H34" s="264">
        <f t="shared" si="1"/>
        <v>0.46679999999999999</v>
      </c>
      <c r="I34" s="616"/>
      <c r="J34" s="195"/>
      <c r="K34" s="195"/>
    </row>
    <row r="35" spans="2:11" ht="19.5" customHeight="1" x14ac:dyDescent="0.2">
      <c r="B35" s="194" t="s">
        <v>121</v>
      </c>
      <c r="C35" s="300">
        <f>32.8%*G23</f>
        <v>0.13119999999999998</v>
      </c>
      <c r="D35" s="294">
        <f>0.3315*G23</f>
        <v>0.13260000000000002</v>
      </c>
      <c r="E35" s="299">
        <f t="shared" si="0"/>
        <v>1.0106707317073174</v>
      </c>
      <c r="F35" s="551"/>
      <c r="G35" s="842"/>
      <c r="H35" s="264">
        <f t="shared" si="1"/>
        <v>0.79830000000000001</v>
      </c>
      <c r="I35" s="616"/>
      <c r="J35" s="195"/>
      <c r="K35" s="195"/>
    </row>
    <row r="36" spans="2:11" ht="19.5" customHeight="1" x14ac:dyDescent="0.2">
      <c r="B36" s="194" t="s">
        <v>122</v>
      </c>
      <c r="C36" s="300">
        <f>7.2%*G23</f>
        <v>2.8800000000000006E-2</v>
      </c>
      <c r="D36" s="294">
        <f>4.54%*$G$23</f>
        <v>1.8160000000000003E-2</v>
      </c>
      <c r="E36" s="299">
        <f t="shared" si="0"/>
        <v>0.63055555555555554</v>
      </c>
      <c r="F36" s="551"/>
      <c r="G36" s="842"/>
      <c r="H36" s="264">
        <f t="shared" si="1"/>
        <v>0.84370000000000001</v>
      </c>
      <c r="I36" s="616"/>
      <c r="J36" s="195"/>
      <c r="K36" s="195"/>
    </row>
    <row r="37" spans="2:11" ht="19.5" customHeight="1" x14ac:dyDescent="0.2">
      <c r="B37" s="194" t="s">
        <v>123</v>
      </c>
      <c r="C37" s="300">
        <f>5.41%*G23</f>
        <v>2.1640000000000003E-2</v>
      </c>
      <c r="D37" s="294">
        <f>5.41%*$G$23</f>
        <v>2.1640000000000003E-2</v>
      </c>
      <c r="E37" s="299">
        <f t="shared" si="0"/>
        <v>1</v>
      </c>
      <c r="F37" s="551"/>
      <c r="G37" s="842"/>
      <c r="H37" s="264">
        <f t="shared" si="1"/>
        <v>0.89780000000000004</v>
      </c>
      <c r="I37" s="616"/>
      <c r="J37" s="195"/>
      <c r="K37" s="195"/>
    </row>
    <row r="38" spans="2:11" ht="19.5" customHeight="1" x14ac:dyDescent="0.2">
      <c r="B38" s="194" t="s">
        <v>124</v>
      </c>
      <c r="C38" s="300">
        <f>7.9%*G23</f>
        <v>3.1600000000000003E-2</v>
      </c>
      <c r="D38" s="294"/>
      <c r="E38" s="299">
        <f t="shared" si="0"/>
        <v>0</v>
      </c>
      <c r="F38" s="552"/>
      <c r="G38" s="843"/>
      <c r="H38" s="264" t="str">
        <f t="shared" si="1"/>
        <v/>
      </c>
      <c r="I38" s="617"/>
      <c r="J38" s="195"/>
      <c r="K38" s="195"/>
    </row>
    <row r="39" spans="2:11" ht="186" customHeight="1" x14ac:dyDescent="0.2">
      <c r="B39" s="229" t="s">
        <v>277</v>
      </c>
      <c r="C39" s="638" t="s">
        <v>421</v>
      </c>
      <c r="D39" s="639"/>
      <c r="E39" s="639"/>
      <c r="F39" s="639"/>
      <c r="G39" s="639"/>
      <c r="H39" s="639"/>
      <c r="I39" s="640"/>
      <c r="J39" s="196"/>
      <c r="K39" s="196"/>
    </row>
    <row r="40" spans="2:11" ht="34.5" customHeight="1" x14ac:dyDescent="0.2">
      <c r="B40" s="535"/>
      <c r="C40" s="536"/>
      <c r="D40" s="536"/>
      <c r="E40" s="536"/>
      <c r="F40" s="536"/>
      <c r="G40" s="536"/>
      <c r="H40" s="536"/>
      <c r="I40" s="537"/>
      <c r="J40" s="175"/>
      <c r="K40" s="175"/>
    </row>
    <row r="41" spans="2:11" ht="34.5" customHeight="1" x14ac:dyDescent="0.2">
      <c r="B41" s="538"/>
      <c r="C41" s="539"/>
      <c r="D41" s="539"/>
      <c r="E41" s="539"/>
      <c r="F41" s="539"/>
      <c r="G41" s="539"/>
      <c r="H41" s="539"/>
      <c r="I41" s="540"/>
      <c r="J41" s="196"/>
      <c r="K41" s="196"/>
    </row>
    <row r="42" spans="2:11" ht="34.5" customHeight="1" x14ac:dyDescent="0.2">
      <c r="B42" s="538"/>
      <c r="C42" s="539"/>
      <c r="D42" s="539"/>
      <c r="E42" s="539"/>
      <c r="F42" s="539"/>
      <c r="G42" s="539"/>
      <c r="H42" s="539"/>
      <c r="I42" s="540"/>
      <c r="J42" s="196"/>
      <c r="K42" s="196"/>
    </row>
    <row r="43" spans="2:11" ht="34.5" customHeight="1" x14ac:dyDescent="0.2">
      <c r="B43" s="538"/>
      <c r="C43" s="539"/>
      <c r="D43" s="539"/>
      <c r="E43" s="539"/>
      <c r="F43" s="539"/>
      <c r="G43" s="539"/>
      <c r="H43" s="539"/>
      <c r="I43" s="540"/>
      <c r="J43" s="196"/>
      <c r="K43" s="196"/>
    </row>
    <row r="44" spans="2:11" ht="34.5" customHeight="1" x14ac:dyDescent="0.2">
      <c r="B44" s="541"/>
      <c r="C44" s="542"/>
      <c r="D44" s="542"/>
      <c r="E44" s="542"/>
      <c r="F44" s="542"/>
      <c r="G44" s="542"/>
      <c r="H44" s="542"/>
      <c r="I44" s="543"/>
      <c r="J44" s="174"/>
      <c r="K44" s="174"/>
    </row>
    <row r="45" spans="2:11" ht="166.5" customHeight="1" x14ac:dyDescent="0.2">
      <c r="B45" s="224" t="s">
        <v>278</v>
      </c>
      <c r="C45" s="641" t="s">
        <v>422</v>
      </c>
      <c r="D45" s="642"/>
      <c r="E45" s="642"/>
      <c r="F45" s="642"/>
      <c r="G45" s="642"/>
      <c r="H45" s="642"/>
      <c r="I45" s="643"/>
      <c r="J45" s="197"/>
      <c r="K45" s="197"/>
    </row>
    <row r="46" spans="2:11" ht="32.25" customHeight="1" x14ac:dyDescent="0.2">
      <c r="B46" s="224" t="s">
        <v>279</v>
      </c>
      <c r="C46" s="644" t="s">
        <v>395</v>
      </c>
      <c r="D46" s="645"/>
      <c r="E46" s="645"/>
      <c r="F46" s="645"/>
      <c r="G46" s="645"/>
      <c r="H46" s="645"/>
      <c r="I46" s="646"/>
      <c r="J46" s="197"/>
      <c r="K46" s="197"/>
    </row>
    <row r="47" spans="2:11" ht="66" customHeight="1" x14ac:dyDescent="0.2">
      <c r="B47" s="230" t="s">
        <v>280</v>
      </c>
      <c r="C47" s="647" t="s">
        <v>393</v>
      </c>
      <c r="D47" s="648"/>
      <c r="E47" s="648"/>
      <c r="F47" s="648"/>
      <c r="G47" s="648"/>
      <c r="H47" s="648"/>
      <c r="I47" s="649"/>
      <c r="J47" s="197"/>
      <c r="K47" s="197"/>
    </row>
    <row r="48" spans="2:11" ht="22.5" customHeight="1" x14ac:dyDescent="0.2">
      <c r="B48" s="662" t="s">
        <v>236</v>
      </c>
      <c r="C48" s="663"/>
      <c r="D48" s="663"/>
      <c r="E48" s="663"/>
      <c r="F48" s="663"/>
      <c r="G48" s="663"/>
      <c r="H48" s="663"/>
      <c r="I48" s="664"/>
      <c r="J48" s="197"/>
      <c r="K48" s="197"/>
    </row>
    <row r="49" spans="2:11" ht="22.5" customHeight="1" x14ac:dyDescent="0.2">
      <c r="B49" s="522" t="s">
        <v>281</v>
      </c>
      <c r="C49" s="218" t="s">
        <v>282</v>
      </c>
      <c r="D49" s="524" t="s">
        <v>283</v>
      </c>
      <c r="E49" s="524"/>
      <c r="F49" s="524"/>
      <c r="G49" s="524" t="s">
        <v>284</v>
      </c>
      <c r="H49" s="524"/>
      <c r="I49" s="525"/>
      <c r="J49" s="198"/>
      <c r="K49" s="198"/>
    </row>
    <row r="50" spans="2:11" ht="30.75" customHeight="1" x14ac:dyDescent="0.2">
      <c r="B50" s="523"/>
      <c r="C50" s="199"/>
      <c r="D50" s="610"/>
      <c r="E50" s="610"/>
      <c r="F50" s="610"/>
      <c r="G50" s="610"/>
      <c r="H50" s="610"/>
      <c r="I50" s="611"/>
      <c r="J50" s="198"/>
      <c r="K50" s="198"/>
    </row>
    <row r="51" spans="2:11" ht="32.25" customHeight="1" x14ac:dyDescent="0.2">
      <c r="B51" s="233" t="s">
        <v>285</v>
      </c>
      <c r="C51" s="657" t="s">
        <v>332</v>
      </c>
      <c r="D51" s="657"/>
      <c r="E51" s="657"/>
      <c r="F51" s="657"/>
      <c r="G51" s="657"/>
      <c r="H51" s="657"/>
      <c r="I51" s="658"/>
      <c r="J51" s="200"/>
      <c r="K51" s="200"/>
    </row>
    <row r="52" spans="2:11" ht="28.5" customHeight="1" x14ac:dyDescent="0.2">
      <c r="B52" s="234" t="s">
        <v>286</v>
      </c>
      <c r="C52" s="650" t="s">
        <v>403</v>
      </c>
      <c r="D52" s="651"/>
      <c r="E52" s="651"/>
      <c r="F52" s="651"/>
      <c r="G52" s="651"/>
      <c r="H52" s="651"/>
      <c r="I52" s="652"/>
      <c r="J52" s="200"/>
      <c r="K52" s="200"/>
    </row>
    <row r="53" spans="2:11" ht="30" customHeight="1" x14ac:dyDescent="0.2">
      <c r="B53" s="230" t="s">
        <v>287</v>
      </c>
      <c r="C53" s="653" t="s">
        <v>396</v>
      </c>
      <c r="D53" s="654"/>
      <c r="E53" s="654"/>
      <c r="F53" s="654"/>
      <c r="G53" s="654"/>
      <c r="H53" s="654"/>
      <c r="I53" s="655"/>
      <c r="J53" s="201"/>
      <c r="K53" s="201"/>
    </row>
    <row r="54" spans="2:11" ht="31.5" customHeight="1" thickBot="1" x14ac:dyDescent="0.25">
      <c r="B54" s="211" t="s">
        <v>288</v>
      </c>
      <c r="C54" s="653" t="s">
        <v>396</v>
      </c>
      <c r="D54" s="654"/>
      <c r="E54" s="654"/>
      <c r="F54" s="654"/>
      <c r="G54" s="654"/>
      <c r="H54" s="654"/>
      <c r="I54" s="656"/>
      <c r="J54" s="202"/>
      <c r="K54" s="202"/>
    </row>
    <row r="55" spans="2:11" ht="12.75" customHeight="1" x14ac:dyDescent="0.2">
      <c r="B55" s="203"/>
      <c r="C55" s="204"/>
      <c r="D55" s="204"/>
      <c r="E55" s="205"/>
      <c r="F55" s="205"/>
      <c r="G55" s="206"/>
      <c r="H55" s="207"/>
      <c r="I55" s="204"/>
      <c r="J55" s="202"/>
      <c r="K55" s="202"/>
    </row>
    <row r="56" spans="2:11" x14ac:dyDescent="0.2">
      <c r="B56" s="203"/>
      <c r="C56" s="204"/>
      <c r="D56" s="204"/>
      <c r="E56" s="205"/>
      <c r="F56" s="205"/>
      <c r="G56" s="206"/>
      <c r="H56" s="207"/>
      <c r="I56" s="204"/>
      <c r="J56" s="202"/>
      <c r="K56" s="202"/>
    </row>
    <row r="57" spans="2:11" x14ac:dyDescent="0.2">
      <c r="B57" s="203"/>
      <c r="C57" s="204"/>
      <c r="D57" s="204"/>
      <c r="E57" s="205"/>
      <c r="F57" s="205"/>
      <c r="G57" s="206"/>
      <c r="H57" s="207"/>
      <c r="I57" s="204"/>
      <c r="J57" s="202"/>
      <c r="K57" s="202"/>
    </row>
    <row r="58" spans="2:11" x14ac:dyDescent="0.2">
      <c r="B58" s="203"/>
      <c r="C58" s="204"/>
      <c r="D58" s="204"/>
      <c r="E58" s="205"/>
      <c r="F58" s="205"/>
      <c r="G58" s="206"/>
      <c r="H58" s="207"/>
      <c r="I58" s="204"/>
      <c r="J58" s="202"/>
      <c r="K58" s="202"/>
    </row>
    <row r="59" spans="2:11" x14ac:dyDescent="0.2">
      <c r="B59" s="203"/>
      <c r="C59" s="204"/>
      <c r="D59" s="204"/>
      <c r="E59" s="205"/>
      <c r="F59" s="205"/>
      <c r="G59" s="206"/>
      <c r="H59" s="207"/>
      <c r="I59" s="204"/>
      <c r="J59" s="202"/>
      <c r="K59" s="202"/>
    </row>
    <row r="60" spans="2:11" ht="25.5" customHeight="1" x14ac:dyDescent="0.2">
      <c r="B60" s="203"/>
      <c r="C60" s="204"/>
      <c r="D60" s="204"/>
      <c r="E60" s="205"/>
      <c r="F60" s="205"/>
      <c r="G60" s="206"/>
      <c r="H60" s="207"/>
      <c r="I60" s="204"/>
      <c r="J60" s="202"/>
      <c r="K60" s="202"/>
    </row>
  </sheetData>
  <mergeCells count="59">
    <mergeCell ref="B1:B3"/>
    <mergeCell ref="C1:H1"/>
    <mergeCell ref="I1:I3"/>
    <mergeCell ref="C2:H2"/>
    <mergeCell ref="C3:E3"/>
    <mergeCell ref="F3:H3"/>
    <mergeCell ref="B4:I4"/>
    <mergeCell ref="B5:I5"/>
    <mergeCell ref="D6:E6"/>
    <mergeCell ref="F6:I6"/>
    <mergeCell ref="D7:E7"/>
    <mergeCell ref="F7:G7"/>
    <mergeCell ref="C15:I15"/>
    <mergeCell ref="C8:F8"/>
    <mergeCell ref="H8:I8"/>
    <mergeCell ref="C9:F9"/>
    <mergeCell ref="H9:I9"/>
    <mergeCell ref="C10:I10"/>
    <mergeCell ref="C11:I11"/>
    <mergeCell ref="C12:F12"/>
    <mergeCell ref="H12:I12"/>
    <mergeCell ref="C13:F13"/>
    <mergeCell ref="H13:I13"/>
    <mergeCell ref="C14:I14"/>
    <mergeCell ref="C23:E23"/>
    <mergeCell ref="G23:I23"/>
    <mergeCell ref="C16:I16"/>
    <mergeCell ref="C17:I17"/>
    <mergeCell ref="B18:B19"/>
    <mergeCell ref="C18:E18"/>
    <mergeCell ref="F18:I18"/>
    <mergeCell ref="C19:E19"/>
    <mergeCell ref="F19:I19"/>
    <mergeCell ref="C20:E20"/>
    <mergeCell ref="F20:I20"/>
    <mergeCell ref="C21:E21"/>
    <mergeCell ref="F21:I21"/>
    <mergeCell ref="C22:E22"/>
    <mergeCell ref="C52:I52"/>
    <mergeCell ref="C53:I53"/>
    <mergeCell ref="C54:I54"/>
    <mergeCell ref="C51:I51"/>
    <mergeCell ref="C24:E24"/>
    <mergeCell ref="G24:I24"/>
    <mergeCell ref="B25:I25"/>
    <mergeCell ref="F27:F38"/>
    <mergeCell ref="G27:G38"/>
    <mergeCell ref="I27:I38"/>
    <mergeCell ref="B49:B50"/>
    <mergeCell ref="D49:F49"/>
    <mergeCell ref="G49:I49"/>
    <mergeCell ref="D50:F50"/>
    <mergeCell ref="G50:I50"/>
    <mergeCell ref="B48:I48"/>
    <mergeCell ref="B40:I44"/>
    <mergeCell ref="C39:I39"/>
    <mergeCell ref="C45:I45"/>
    <mergeCell ref="C46:I46"/>
    <mergeCell ref="C47:I47"/>
  </mergeCells>
  <dataValidations count="7">
    <dataValidation type="list" allowBlank="1" showInputMessage="1" showErrorMessage="1" sqref="C7 I7" xr:uid="{2D20E086-09C5-4AF8-9C36-1B4164C3B531}">
      <formula1>$N$11:$N$12</formula1>
    </dataValidation>
    <dataValidation type="list" allowBlank="1" showInputMessage="1" showErrorMessage="1" sqref="H13:I13" xr:uid="{B88CB5F4-FE55-4F45-9AE2-659BC532BA86}">
      <formula1>$N$5:$N$8</formula1>
    </dataValidation>
    <dataValidation type="list" allowBlank="1" showInputMessage="1" showErrorMessage="1" sqref="J10:K10" xr:uid="{04D0E827-3163-4FB2-BF38-0AF2DCA78DE2}">
      <formula1>$M$21:$M$28</formula1>
    </dataValidation>
    <dataValidation type="list" allowBlank="1" showInputMessage="1" showErrorMessage="1" sqref="C9:F9" xr:uid="{1CB5DD7B-DA6A-4AC9-AEDB-B88DA364AEAB}">
      <formula1>$M$6:$M$9</formula1>
    </dataValidation>
    <dataValidation type="list" allowBlank="1" showInputMessage="1" showErrorMessage="1" sqref="C24:E24" xr:uid="{7B4948BA-25F7-4D17-98FC-D178A5569F49}">
      <formula1>$M$12:$M$15</formula1>
    </dataValidation>
    <dataValidation type="list" allowBlank="1" showInputMessage="1" showErrorMessage="1" sqref="H12:I12" xr:uid="{E7983320-35DA-4741-AD7C-3740F4F10B2F}">
      <formula1>M17:M19</formula1>
    </dataValidation>
    <dataValidation type="list" showDropDown="1" showInputMessage="1" showErrorMessage="1" sqref="K12" xr:uid="{05449AD0-C850-48B5-A95A-9A8F6BE01716}">
      <formula1>O17:O19</formula1>
    </dataValidation>
  </dataValidations>
  <pageMargins left="0.7" right="0.7" top="0.75" bottom="0.75" header="0.3" footer="0.3"/>
  <pageSetup scale="53" orientation="portrait" r:id="rId1"/>
  <rowBreaks count="1" manualBreakCount="1">
    <brk id="39" max="8" man="1"/>
  </rowBreaks>
  <colBreaks count="1" manualBreakCount="1">
    <brk id="9" max="59" man="1"/>
  </colBreaks>
  <drawing r:id="rId2"/>
  <legacyDrawing r:id="rId3"/>
  <oleObjects>
    <mc:AlternateContent xmlns:mc="http://schemas.openxmlformats.org/markup-compatibility/2006">
      <mc:Choice Requires="x14">
        <oleObject progId="PBrush" shapeId="35864577" r:id="rId4">
          <objectPr defaultSize="0" autoPict="0" r:id="rId5">
            <anchor moveWithCells="1" sizeWithCells="1">
              <from>
                <xdr:col>8</xdr:col>
                <xdr:colOff>47625</xdr:colOff>
                <xdr:row>1</xdr:row>
                <xdr:rowOff>19050</xdr:rowOff>
              </from>
              <to>
                <xdr:col>8</xdr:col>
                <xdr:colOff>1447800</xdr:colOff>
                <xdr:row>1</xdr:row>
                <xdr:rowOff>447675</xdr:rowOff>
              </to>
            </anchor>
          </objectPr>
        </oleObject>
      </mc:Choice>
      <mc:Fallback>
        <oleObject progId="PBrush" shapeId="35864577" r:id="rId4"/>
      </mc:Fallback>
    </mc:AlternateContent>
  </oleObject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77D5D7-0B49-4EA2-9E76-687B69F7C47E}">
  <sheetPr>
    <tabColor rgb="FF92D050"/>
  </sheetPr>
  <dimension ref="B1:X77"/>
  <sheetViews>
    <sheetView view="pageBreakPreview" topLeftCell="A20" zoomScale="70" zoomScaleNormal="100" zoomScaleSheetLayoutView="70" workbookViewId="0">
      <selection activeCell="G24" sqref="G24:I24"/>
    </sheetView>
  </sheetViews>
  <sheetFormatPr baseColWidth="10" defaultColWidth="11.42578125" defaultRowHeight="12.75" x14ac:dyDescent="0.2"/>
  <cols>
    <col min="1" max="1" width="1" style="7" customWidth="1"/>
    <col min="2" max="2" width="25.42578125" style="8" customWidth="1"/>
    <col min="3" max="3" width="14.5703125" style="7" customWidth="1"/>
    <col min="4" max="4" width="20.140625" style="7" customWidth="1"/>
    <col min="5" max="5" width="16.42578125" style="7" customWidth="1"/>
    <col min="6" max="6" width="25" style="7" customWidth="1"/>
    <col min="7" max="7" width="22" style="9" customWidth="1"/>
    <col min="8" max="8" width="20.5703125" style="7" customWidth="1"/>
    <col min="9" max="11" width="22.42578125" style="7" customWidth="1"/>
    <col min="12" max="24" width="11.42578125" style="12"/>
    <col min="25" max="16384" width="11.42578125" style="7"/>
  </cols>
  <sheetData>
    <row r="1" spans="2:14" ht="37.5" customHeight="1" x14ac:dyDescent="0.2">
      <c r="B1" s="596"/>
      <c r="C1" s="599" t="s">
        <v>25</v>
      </c>
      <c r="D1" s="599"/>
      <c r="E1" s="599"/>
      <c r="F1" s="599"/>
      <c r="G1" s="599"/>
      <c r="H1" s="599"/>
      <c r="I1" s="600"/>
      <c r="J1" s="235"/>
      <c r="K1" s="235"/>
      <c r="M1" s="236" t="s">
        <v>47</v>
      </c>
    </row>
    <row r="2" spans="2:14" ht="37.5" customHeight="1" x14ac:dyDescent="0.2">
      <c r="B2" s="597"/>
      <c r="C2" s="678" t="s">
        <v>239</v>
      </c>
      <c r="D2" s="678"/>
      <c r="E2" s="678"/>
      <c r="F2" s="678"/>
      <c r="G2" s="678"/>
      <c r="H2" s="678"/>
      <c r="I2" s="601"/>
      <c r="J2" s="235"/>
      <c r="K2" s="235"/>
      <c r="M2" s="236" t="s">
        <v>48</v>
      </c>
    </row>
    <row r="3" spans="2:14" ht="37.5" customHeight="1" x14ac:dyDescent="0.2">
      <c r="B3" s="597"/>
      <c r="C3" s="678" t="s">
        <v>240</v>
      </c>
      <c r="D3" s="678"/>
      <c r="E3" s="678"/>
      <c r="F3" s="678" t="s">
        <v>241</v>
      </c>
      <c r="G3" s="678"/>
      <c r="H3" s="678"/>
      <c r="I3" s="601"/>
      <c r="J3" s="235"/>
      <c r="K3" s="235"/>
      <c r="M3" s="236" t="s">
        <v>50</v>
      </c>
    </row>
    <row r="4" spans="2:14" ht="23.25" customHeight="1" x14ac:dyDescent="0.2">
      <c r="B4" s="592" t="s">
        <v>357</v>
      </c>
      <c r="C4" s="593"/>
      <c r="D4" s="593"/>
      <c r="E4" s="593"/>
      <c r="F4" s="593"/>
      <c r="G4" s="593"/>
      <c r="H4" s="593"/>
      <c r="I4" s="594"/>
      <c r="J4" s="237"/>
      <c r="K4" s="237"/>
    </row>
    <row r="5" spans="2:14" ht="24" customHeight="1" x14ac:dyDescent="0.2">
      <c r="B5" s="509" t="s">
        <v>234</v>
      </c>
      <c r="C5" s="510"/>
      <c r="D5" s="510"/>
      <c r="E5" s="510"/>
      <c r="F5" s="510"/>
      <c r="G5" s="510"/>
      <c r="H5" s="510"/>
      <c r="I5" s="511"/>
      <c r="J5" s="238"/>
      <c r="K5" s="238"/>
      <c r="N5" s="239" t="s">
        <v>57</v>
      </c>
    </row>
    <row r="6" spans="2:14" ht="30.75" customHeight="1" x14ac:dyDescent="0.2">
      <c r="B6" s="224" t="s">
        <v>242</v>
      </c>
      <c r="C6" s="267">
        <v>4</v>
      </c>
      <c r="D6" s="595" t="s">
        <v>243</v>
      </c>
      <c r="E6" s="595"/>
      <c r="F6" s="713" t="s">
        <v>362</v>
      </c>
      <c r="G6" s="713"/>
      <c r="H6" s="713"/>
      <c r="I6" s="714"/>
      <c r="J6" s="240"/>
      <c r="K6" s="240"/>
      <c r="M6" s="236" t="s">
        <v>60</v>
      </c>
      <c r="N6" s="239" t="s">
        <v>61</v>
      </c>
    </row>
    <row r="7" spans="2:14" ht="30.75" customHeight="1" x14ac:dyDescent="0.2">
      <c r="B7" s="224" t="s">
        <v>244</v>
      </c>
      <c r="C7" s="267" t="s">
        <v>81</v>
      </c>
      <c r="D7" s="595" t="s">
        <v>245</v>
      </c>
      <c r="E7" s="595"/>
      <c r="F7" s="715" t="s">
        <v>332</v>
      </c>
      <c r="G7" s="715"/>
      <c r="H7" s="178" t="s">
        <v>246</v>
      </c>
      <c r="I7" s="268" t="s">
        <v>81</v>
      </c>
      <c r="J7" s="241"/>
      <c r="K7" s="241"/>
      <c r="M7" s="236" t="s">
        <v>65</v>
      </c>
      <c r="N7" s="239" t="s">
        <v>66</v>
      </c>
    </row>
    <row r="8" spans="2:14" ht="30.75" customHeight="1" x14ac:dyDescent="0.2">
      <c r="B8" s="224" t="s">
        <v>247</v>
      </c>
      <c r="C8" s="713" t="s">
        <v>289</v>
      </c>
      <c r="D8" s="713"/>
      <c r="E8" s="713"/>
      <c r="F8" s="713"/>
      <c r="G8" s="178" t="s">
        <v>248</v>
      </c>
      <c r="H8" s="730">
        <v>7550</v>
      </c>
      <c r="I8" s="731"/>
      <c r="J8" s="21"/>
      <c r="K8" s="21"/>
      <c r="M8" s="236" t="s">
        <v>69</v>
      </c>
      <c r="N8" s="239" t="s">
        <v>70</v>
      </c>
    </row>
    <row r="9" spans="2:14" ht="30.75" customHeight="1" x14ac:dyDescent="0.2">
      <c r="B9" s="224" t="s">
        <v>48</v>
      </c>
      <c r="C9" s="732" t="s">
        <v>69</v>
      </c>
      <c r="D9" s="732"/>
      <c r="E9" s="732"/>
      <c r="F9" s="732"/>
      <c r="G9" s="178" t="s">
        <v>249</v>
      </c>
      <c r="H9" s="733" t="s">
        <v>333</v>
      </c>
      <c r="I9" s="734"/>
      <c r="J9" s="22"/>
      <c r="K9" s="22"/>
      <c r="M9" s="242" t="s">
        <v>73</v>
      </c>
    </row>
    <row r="10" spans="2:14" ht="30.75" customHeight="1" x14ac:dyDescent="0.2">
      <c r="B10" s="224" t="s">
        <v>250</v>
      </c>
      <c r="C10" s="713" t="s">
        <v>383</v>
      </c>
      <c r="D10" s="713"/>
      <c r="E10" s="713"/>
      <c r="F10" s="713"/>
      <c r="G10" s="713"/>
      <c r="H10" s="713"/>
      <c r="I10" s="714"/>
      <c r="J10" s="243"/>
      <c r="K10" s="243"/>
      <c r="M10" s="242"/>
    </row>
    <row r="11" spans="2:14" ht="30.75" customHeight="1" x14ac:dyDescent="0.2">
      <c r="B11" s="224" t="s">
        <v>251</v>
      </c>
      <c r="C11" s="715" t="s">
        <v>291</v>
      </c>
      <c r="D11" s="715"/>
      <c r="E11" s="715"/>
      <c r="F11" s="715"/>
      <c r="G11" s="715"/>
      <c r="H11" s="715"/>
      <c r="I11" s="735"/>
      <c r="J11" s="241"/>
      <c r="K11" s="241"/>
      <c r="M11" s="242"/>
      <c r="N11" s="239" t="s">
        <v>76</v>
      </c>
    </row>
    <row r="12" spans="2:14" ht="30.75" customHeight="1" x14ac:dyDescent="0.2">
      <c r="B12" s="224" t="s">
        <v>254</v>
      </c>
      <c r="C12" s="736" t="s">
        <v>344</v>
      </c>
      <c r="D12" s="736"/>
      <c r="E12" s="736"/>
      <c r="F12" s="736"/>
      <c r="G12" s="178" t="s">
        <v>252</v>
      </c>
      <c r="H12" s="721" t="s">
        <v>91</v>
      </c>
      <c r="I12" s="722"/>
      <c r="J12" s="241"/>
      <c r="K12" s="241"/>
      <c r="M12" s="242" t="s">
        <v>80</v>
      </c>
      <c r="N12" s="239" t="s">
        <v>81</v>
      </c>
    </row>
    <row r="13" spans="2:14" ht="30.75" customHeight="1" x14ac:dyDescent="0.2">
      <c r="B13" s="224" t="s">
        <v>255</v>
      </c>
      <c r="C13" s="737" t="s">
        <v>335</v>
      </c>
      <c r="D13" s="737"/>
      <c r="E13" s="737"/>
      <c r="F13" s="737"/>
      <c r="G13" s="178" t="s">
        <v>253</v>
      </c>
      <c r="H13" s="715" t="s">
        <v>70</v>
      </c>
      <c r="I13" s="735"/>
      <c r="J13" s="241"/>
      <c r="K13" s="241"/>
      <c r="M13" s="242" t="s">
        <v>84</v>
      </c>
    </row>
    <row r="14" spans="2:14" ht="64.5" customHeight="1" x14ac:dyDescent="0.2">
      <c r="B14" s="224" t="s">
        <v>256</v>
      </c>
      <c r="C14" s="738" t="s">
        <v>345</v>
      </c>
      <c r="D14" s="738"/>
      <c r="E14" s="738"/>
      <c r="F14" s="738"/>
      <c r="G14" s="738"/>
      <c r="H14" s="738"/>
      <c r="I14" s="739"/>
      <c r="J14" s="243"/>
      <c r="K14" s="243"/>
      <c r="M14" s="242" t="s">
        <v>86</v>
      </c>
      <c r="N14" s="239"/>
    </row>
    <row r="15" spans="2:14" ht="30.75" customHeight="1" x14ac:dyDescent="0.2">
      <c r="B15" s="224" t="s">
        <v>257</v>
      </c>
      <c r="C15" s="728" t="s">
        <v>376</v>
      </c>
      <c r="D15" s="728"/>
      <c r="E15" s="728"/>
      <c r="F15" s="728"/>
      <c r="G15" s="728"/>
      <c r="H15" s="728"/>
      <c r="I15" s="729"/>
      <c r="J15" s="244"/>
      <c r="K15" s="244"/>
      <c r="M15" s="242" t="s">
        <v>88</v>
      </c>
      <c r="N15" s="239"/>
    </row>
    <row r="16" spans="2:14" ht="20.25" customHeight="1" x14ac:dyDescent="0.2">
      <c r="B16" s="224" t="s">
        <v>258</v>
      </c>
      <c r="C16" s="713" t="s">
        <v>384</v>
      </c>
      <c r="D16" s="713"/>
      <c r="E16" s="713"/>
      <c r="F16" s="713"/>
      <c r="G16" s="713"/>
      <c r="H16" s="713"/>
      <c r="I16" s="714"/>
      <c r="J16" s="245"/>
      <c r="K16" s="245"/>
      <c r="M16" s="242"/>
      <c r="N16" s="239"/>
    </row>
    <row r="17" spans="2:14" ht="30.75" customHeight="1" x14ac:dyDescent="0.2">
      <c r="B17" s="224" t="s">
        <v>259</v>
      </c>
      <c r="C17" s="715" t="s">
        <v>152</v>
      </c>
      <c r="D17" s="716"/>
      <c r="E17" s="716"/>
      <c r="F17" s="716"/>
      <c r="G17" s="716"/>
      <c r="H17" s="716"/>
      <c r="I17" s="717"/>
      <c r="J17" s="246"/>
      <c r="K17" s="246"/>
      <c r="M17" s="242" t="s">
        <v>91</v>
      </c>
      <c r="N17" s="239"/>
    </row>
    <row r="18" spans="2:14" ht="18" customHeight="1" x14ac:dyDescent="0.2">
      <c r="B18" s="563" t="s">
        <v>265</v>
      </c>
      <c r="C18" s="564" t="s">
        <v>237</v>
      </c>
      <c r="D18" s="564"/>
      <c r="E18" s="564"/>
      <c r="F18" s="565" t="s">
        <v>238</v>
      </c>
      <c r="G18" s="565"/>
      <c r="H18" s="565"/>
      <c r="I18" s="566"/>
      <c r="J18" s="28"/>
      <c r="K18" s="28"/>
      <c r="M18" s="242" t="s">
        <v>79</v>
      </c>
      <c r="N18" s="239"/>
    </row>
    <row r="19" spans="2:14" ht="39.75" customHeight="1" x14ac:dyDescent="0.2">
      <c r="B19" s="563"/>
      <c r="C19" s="713" t="s">
        <v>385</v>
      </c>
      <c r="D19" s="713"/>
      <c r="E19" s="713"/>
      <c r="F19" s="713" t="s">
        <v>386</v>
      </c>
      <c r="G19" s="713"/>
      <c r="H19" s="713"/>
      <c r="I19" s="714"/>
      <c r="J19" s="245"/>
      <c r="K19" s="245"/>
      <c r="M19" s="242" t="s">
        <v>95</v>
      </c>
      <c r="N19" s="239"/>
    </row>
    <row r="20" spans="2:14" ht="39.75" customHeight="1" x14ac:dyDescent="0.2">
      <c r="B20" s="224" t="s">
        <v>266</v>
      </c>
      <c r="C20" s="718" t="s">
        <v>152</v>
      </c>
      <c r="D20" s="719"/>
      <c r="E20" s="720"/>
      <c r="F20" s="721" t="s">
        <v>152</v>
      </c>
      <c r="G20" s="721"/>
      <c r="H20" s="721"/>
      <c r="I20" s="722"/>
      <c r="J20" s="241"/>
      <c r="K20" s="241"/>
      <c r="M20" s="242"/>
      <c r="N20" s="239"/>
    </row>
    <row r="21" spans="2:14" ht="42" customHeight="1" x14ac:dyDescent="0.2">
      <c r="B21" s="224" t="s">
        <v>267</v>
      </c>
      <c r="C21" s="723" t="s">
        <v>346</v>
      </c>
      <c r="D21" s="724"/>
      <c r="E21" s="725"/>
      <c r="F21" s="699" t="s">
        <v>387</v>
      </c>
      <c r="G21" s="700"/>
      <c r="H21" s="700"/>
      <c r="I21" s="701"/>
      <c r="J21" s="244"/>
      <c r="K21" s="244"/>
      <c r="M21" s="247"/>
      <c r="N21" s="239"/>
    </row>
    <row r="22" spans="2:14" ht="23.25" customHeight="1" x14ac:dyDescent="0.2">
      <c r="B22" s="224" t="s">
        <v>268</v>
      </c>
      <c r="C22" s="708">
        <v>44197</v>
      </c>
      <c r="D22" s="726"/>
      <c r="E22" s="727"/>
      <c r="F22" s="178" t="s">
        <v>271</v>
      </c>
      <c r="G22" s="290">
        <v>10</v>
      </c>
      <c r="H22" s="178" t="s">
        <v>275</v>
      </c>
      <c r="I22" s="269">
        <v>10</v>
      </c>
      <c r="J22" s="30"/>
      <c r="K22" s="30"/>
      <c r="M22" s="247"/>
    </row>
    <row r="23" spans="2:14" ht="27" customHeight="1" x14ac:dyDescent="0.2">
      <c r="B23" s="224" t="s">
        <v>269</v>
      </c>
      <c r="C23" s="708">
        <v>44561</v>
      </c>
      <c r="D23" s="700"/>
      <c r="E23" s="709"/>
      <c r="F23" s="178" t="s">
        <v>272</v>
      </c>
      <c r="G23" s="710">
        <v>0.3</v>
      </c>
      <c r="H23" s="711"/>
      <c r="I23" s="712"/>
      <c r="J23" s="31"/>
      <c r="K23" s="31"/>
      <c r="M23" s="247"/>
    </row>
    <row r="24" spans="2:14" ht="30.75" customHeight="1" x14ac:dyDescent="0.2">
      <c r="B24" s="231" t="s">
        <v>270</v>
      </c>
      <c r="C24" s="696" t="s">
        <v>88</v>
      </c>
      <c r="D24" s="697"/>
      <c r="E24" s="698"/>
      <c r="F24" s="227" t="s">
        <v>274</v>
      </c>
      <c r="G24" s="699"/>
      <c r="H24" s="700"/>
      <c r="I24" s="701"/>
      <c r="J24" s="28"/>
      <c r="K24" s="28"/>
      <c r="M24" s="247"/>
    </row>
    <row r="25" spans="2:14" ht="22.5" customHeight="1" x14ac:dyDescent="0.2">
      <c r="B25" s="662" t="s">
        <v>235</v>
      </c>
      <c r="C25" s="663"/>
      <c r="D25" s="663"/>
      <c r="E25" s="663"/>
      <c r="F25" s="663"/>
      <c r="G25" s="663"/>
      <c r="H25" s="663"/>
      <c r="I25" s="664"/>
      <c r="J25" s="238"/>
      <c r="K25" s="238"/>
      <c r="M25" s="247"/>
    </row>
    <row r="26" spans="2:14" ht="43.5" customHeight="1" x14ac:dyDescent="0.2">
      <c r="B26" s="191" t="s">
        <v>105</v>
      </c>
      <c r="C26" s="221" t="s">
        <v>261</v>
      </c>
      <c r="D26" s="221" t="s">
        <v>260</v>
      </c>
      <c r="E26" s="192" t="s">
        <v>264</v>
      </c>
      <c r="F26" s="221" t="s">
        <v>263</v>
      </c>
      <c r="G26" s="221" t="s">
        <v>262</v>
      </c>
      <c r="H26" s="192" t="s">
        <v>343</v>
      </c>
      <c r="I26" s="193" t="s">
        <v>273</v>
      </c>
      <c r="M26" s="247"/>
    </row>
    <row r="27" spans="2:14" ht="19.5" customHeight="1" x14ac:dyDescent="0.2">
      <c r="B27" s="194" t="s">
        <v>113</v>
      </c>
      <c r="C27" s="291">
        <f>24.7%*G23</f>
        <v>7.4099999999999999E-2</v>
      </c>
      <c r="D27" s="293">
        <f>24.7%*G23</f>
        <v>7.4099999999999999E-2</v>
      </c>
      <c r="E27" s="289">
        <f>D27/C27</f>
        <v>1</v>
      </c>
      <c r="F27" s="702">
        <f>SUM(C27:C38)</f>
        <v>0.30059999999999998</v>
      </c>
      <c r="G27" s="845">
        <f>SUM(D27:D38)</f>
        <v>0.24743999999999999</v>
      </c>
      <c r="H27" s="281">
        <f>+(D27*100%)/$G$23</f>
        <v>0.247</v>
      </c>
      <c r="I27" s="705">
        <f>G27+I22</f>
        <v>10.247439999999999</v>
      </c>
      <c r="M27" s="247"/>
    </row>
    <row r="28" spans="2:14" ht="19.5" customHeight="1" x14ac:dyDescent="0.2">
      <c r="B28" s="194" t="s">
        <v>114</v>
      </c>
      <c r="C28" s="291">
        <f>3.3%*G23</f>
        <v>9.9000000000000008E-3</v>
      </c>
      <c r="D28" s="293">
        <f>3.3%*G23</f>
        <v>9.9000000000000008E-3</v>
      </c>
      <c r="E28" s="289">
        <f t="shared" ref="E28:E31" si="0">D28/C28</f>
        <v>1</v>
      </c>
      <c r="F28" s="703"/>
      <c r="G28" s="846"/>
      <c r="H28" s="281">
        <f>+IF(D28="","",((D28*100%)/$G$23)+H27)</f>
        <v>0.28000000000000003</v>
      </c>
      <c r="I28" s="706"/>
      <c r="M28" s="247"/>
    </row>
    <row r="29" spans="2:14" ht="19.5" customHeight="1" x14ac:dyDescent="0.2">
      <c r="B29" s="194" t="s">
        <v>115</v>
      </c>
      <c r="C29" s="292">
        <f>2.7%*G23</f>
        <v>8.1000000000000013E-3</v>
      </c>
      <c r="D29" s="293">
        <f>2.7%*G23</f>
        <v>8.1000000000000013E-3</v>
      </c>
      <c r="E29" s="289">
        <f t="shared" si="0"/>
        <v>1</v>
      </c>
      <c r="F29" s="703"/>
      <c r="G29" s="846"/>
      <c r="H29" s="281">
        <f t="shared" ref="H29:H38" si="1">+IF(D29="","",((D29*100%)/$G$23)+H28)</f>
        <v>0.30700000000000005</v>
      </c>
      <c r="I29" s="706"/>
      <c r="M29" s="247"/>
    </row>
    <row r="30" spans="2:14" ht="19.5" customHeight="1" x14ac:dyDescent="0.2">
      <c r="B30" s="194" t="s">
        <v>116</v>
      </c>
      <c r="C30" s="292">
        <f>20%*G23</f>
        <v>0.06</v>
      </c>
      <c r="D30" s="293">
        <f>7.34%*G23</f>
        <v>2.2019999999999998E-2</v>
      </c>
      <c r="E30" s="289">
        <f t="shared" si="0"/>
        <v>0.36699999999999999</v>
      </c>
      <c r="F30" s="703"/>
      <c r="G30" s="846"/>
      <c r="H30" s="281">
        <f t="shared" si="1"/>
        <v>0.38040000000000007</v>
      </c>
      <c r="I30" s="706"/>
    </row>
    <row r="31" spans="2:14" ht="19.5" customHeight="1" x14ac:dyDescent="0.2">
      <c r="B31" s="194" t="s">
        <v>117</v>
      </c>
      <c r="C31" s="292">
        <f>5.3%*G23</f>
        <v>1.5899999999999997E-2</v>
      </c>
      <c r="D31" s="293">
        <f>4%*G23</f>
        <v>1.2E-2</v>
      </c>
      <c r="E31" s="289">
        <f t="shared" si="0"/>
        <v>0.75471698113207564</v>
      </c>
      <c r="F31" s="703"/>
      <c r="G31" s="846"/>
      <c r="H31" s="281">
        <f t="shared" si="1"/>
        <v>0.42040000000000005</v>
      </c>
      <c r="I31" s="706"/>
    </row>
    <row r="32" spans="2:14" ht="19.5" customHeight="1" x14ac:dyDescent="0.2">
      <c r="B32" s="194" t="s">
        <v>118</v>
      </c>
      <c r="C32" s="292">
        <f>2.7%*G23</f>
        <v>8.1000000000000013E-3</v>
      </c>
      <c r="D32" s="301">
        <f>12.7%*G23</f>
        <v>3.8100000000000002E-2</v>
      </c>
      <c r="E32" s="289">
        <f>D32/C32</f>
        <v>4.7037037037037033</v>
      </c>
      <c r="F32" s="703"/>
      <c r="G32" s="846"/>
      <c r="H32" s="281">
        <f t="shared" si="1"/>
        <v>0.54740000000000011</v>
      </c>
      <c r="I32" s="706"/>
    </row>
    <row r="33" spans="2:11" ht="19.5" customHeight="1" x14ac:dyDescent="0.2">
      <c r="B33" s="194" t="s">
        <v>119</v>
      </c>
      <c r="C33" s="292">
        <f>2.7%*G23</f>
        <v>8.1000000000000013E-3</v>
      </c>
      <c r="D33" s="295">
        <v>8.1000000000000013E-3</v>
      </c>
      <c r="E33" s="289">
        <f t="shared" ref="E33:E38" si="2">D33/C33</f>
        <v>1</v>
      </c>
      <c r="F33" s="703"/>
      <c r="G33" s="846"/>
      <c r="H33" s="281">
        <f t="shared" si="1"/>
        <v>0.57440000000000013</v>
      </c>
      <c r="I33" s="706"/>
    </row>
    <row r="34" spans="2:11" ht="19.5" customHeight="1" x14ac:dyDescent="0.2">
      <c r="B34" s="194" t="s">
        <v>120</v>
      </c>
      <c r="C34" s="292">
        <f>10%*G23</f>
        <v>0.03</v>
      </c>
      <c r="D34" s="295">
        <f>10.7%*G23</f>
        <v>3.2099999999999997E-2</v>
      </c>
      <c r="E34" s="289">
        <f t="shared" si="2"/>
        <v>1.0699999999999998</v>
      </c>
      <c r="F34" s="703"/>
      <c r="G34" s="846"/>
      <c r="H34" s="281">
        <f t="shared" si="1"/>
        <v>0.68140000000000012</v>
      </c>
      <c r="I34" s="706"/>
    </row>
    <row r="35" spans="2:11" ht="19.5" customHeight="1" x14ac:dyDescent="0.2">
      <c r="B35" s="194" t="s">
        <v>121</v>
      </c>
      <c r="C35" s="292">
        <f>5.3%*G23</f>
        <v>1.5899999999999997E-2</v>
      </c>
      <c r="D35" s="295">
        <v>1.5899999999999997E-2</v>
      </c>
      <c r="E35" s="289">
        <f t="shared" si="2"/>
        <v>1</v>
      </c>
      <c r="F35" s="703"/>
      <c r="G35" s="846"/>
      <c r="H35" s="281">
        <f t="shared" si="1"/>
        <v>0.73440000000000016</v>
      </c>
      <c r="I35" s="706"/>
    </row>
    <row r="36" spans="2:11" ht="19.5" customHeight="1" x14ac:dyDescent="0.2">
      <c r="B36" s="194" t="s">
        <v>122</v>
      </c>
      <c r="C36" s="292">
        <f>6.7%*G23</f>
        <v>2.01E-2</v>
      </c>
      <c r="D36" s="295">
        <f>2.7%*G23</f>
        <v>8.1000000000000013E-3</v>
      </c>
      <c r="E36" s="289">
        <f t="shared" si="2"/>
        <v>0.40298507462686572</v>
      </c>
      <c r="F36" s="703"/>
      <c r="G36" s="846"/>
      <c r="H36" s="281">
        <f t="shared" si="1"/>
        <v>0.76140000000000019</v>
      </c>
      <c r="I36" s="706"/>
    </row>
    <row r="37" spans="2:11" ht="19.5" customHeight="1" x14ac:dyDescent="0.2">
      <c r="B37" s="194" t="s">
        <v>123</v>
      </c>
      <c r="C37" s="292">
        <f>2.7%*G23</f>
        <v>8.1000000000000013E-3</v>
      </c>
      <c r="D37" s="295">
        <f>+G23*6.34%</f>
        <v>1.9019999999999999E-2</v>
      </c>
      <c r="E37" s="289">
        <f t="shared" si="2"/>
        <v>2.3481481481481477</v>
      </c>
      <c r="F37" s="703"/>
      <c r="G37" s="846"/>
      <c r="H37" s="281">
        <f t="shared" si="1"/>
        <v>0.8248000000000002</v>
      </c>
      <c r="I37" s="706"/>
    </row>
    <row r="38" spans="2:11" ht="19.5" customHeight="1" x14ac:dyDescent="0.2">
      <c r="B38" s="194" t="s">
        <v>124</v>
      </c>
      <c r="C38" s="292">
        <f>14.1%*G23</f>
        <v>4.2299999999999997E-2</v>
      </c>
      <c r="D38" s="288"/>
      <c r="E38" s="289">
        <f t="shared" si="2"/>
        <v>0</v>
      </c>
      <c r="F38" s="704"/>
      <c r="G38" s="847"/>
      <c r="H38" s="281" t="str">
        <f t="shared" si="1"/>
        <v/>
      </c>
      <c r="I38" s="707"/>
    </row>
    <row r="39" spans="2:11" ht="96.6" customHeight="1" x14ac:dyDescent="0.2">
      <c r="B39" s="229" t="s">
        <v>277</v>
      </c>
      <c r="C39" s="693" t="s">
        <v>409</v>
      </c>
      <c r="D39" s="694"/>
      <c r="E39" s="694"/>
      <c r="F39" s="694"/>
      <c r="G39" s="694"/>
      <c r="H39" s="694"/>
      <c r="I39" s="695"/>
    </row>
    <row r="40" spans="2:11" ht="34.5" customHeight="1" x14ac:dyDescent="0.2">
      <c r="B40" s="535"/>
      <c r="C40" s="536"/>
      <c r="D40" s="536"/>
      <c r="E40" s="536"/>
      <c r="F40" s="536"/>
      <c r="G40" s="536"/>
      <c r="H40" s="536"/>
      <c r="I40" s="537"/>
      <c r="J40" s="238"/>
      <c r="K40" s="238"/>
    </row>
    <row r="41" spans="2:11" ht="34.5" customHeight="1" x14ac:dyDescent="0.2">
      <c r="B41" s="538"/>
      <c r="C41" s="539"/>
      <c r="D41" s="539"/>
      <c r="E41" s="539"/>
      <c r="F41" s="539"/>
      <c r="G41" s="539"/>
      <c r="H41" s="539"/>
      <c r="I41" s="540"/>
      <c r="J41" s="249"/>
      <c r="K41" s="249"/>
    </row>
    <row r="42" spans="2:11" ht="34.5" customHeight="1" x14ac:dyDescent="0.2">
      <c r="B42" s="538"/>
      <c r="C42" s="539"/>
      <c r="D42" s="539"/>
      <c r="E42" s="539"/>
      <c r="F42" s="539"/>
      <c r="G42" s="539"/>
      <c r="H42" s="539"/>
      <c r="I42" s="540"/>
      <c r="J42" s="249"/>
      <c r="K42" s="249"/>
    </row>
    <row r="43" spans="2:11" ht="34.5" customHeight="1" x14ac:dyDescent="0.2">
      <c r="B43" s="538"/>
      <c r="C43" s="539"/>
      <c r="D43" s="539"/>
      <c r="E43" s="539"/>
      <c r="F43" s="539"/>
      <c r="G43" s="539"/>
      <c r="H43" s="539"/>
      <c r="I43" s="540"/>
      <c r="J43" s="249"/>
      <c r="K43" s="249"/>
    </row>
    <row r="44" spans="2:11" ht="34.5" customHeight="1" x14ac:dyDescent="0.2">
      <c r="B44" s="541"/>
      <c r="C44" s="542"/>
      <c r="D44" s="542"/>
      <c r="E44" s="542"/>
      <c r="F44" s="542"/>
      <c r="G44" s="542"/>
      <c r="H44" s="542"/>
      <c r="I44" s="543"/>
      <c r="J44" s="237"/>
      <c r="K44" s="237"/>
    </row>
    <row r="45" spans="2:11" ht="47.25" customHeight="1" x14ac:dyDescent="0.2">
      <c r="B45" s="224" t="s">
        <v>278</v>
      </c>
      <c r="C45" s="679" t="s">
        <v>410</v>
      </c>
      <c r="D45" s="680"/>
      <c r="E45" s="680"/>
      <c r="F45" s="680"/>
      <c r="G45" s="680"/>
      <c r="H45" s="680"/>
      <c r="I45" s="681"/>
      <c r="J45" s="250"/>
      <c r="K45" s="250"/>
    </row>
    <row r="46" spans="2:11" ht="32.25" customHeight="1" x14ac:dyDescent="0.2">
      <c r="B46" s="224" t="s">
        <v>279</v>
      </c>
      <c r="C46" s="679"/>
      <c r="D46" s="680"/>
      <c r="E46" s="680"/>
      <c r="F46" s="680"/>
      <c r="G46" s="680"/>
      <c r="H46" s="680"/>
      <c r="I46" s="681"/>
      <c r="J46" s="250"/>
      <c r="K46" s="250"/>
    </row>
    <row r="47" spans="2:11" ht="143.25" customHeight="1" x14ac:dyDescent="0.2">
      <c r="B47" s="230" t="s">
        <v>280</v>
      </c>
      <c r="C47" s="682" t="s">
        <v>400</v>
      </c>
      <c r="D47" s="683"/>
      <c r="E47" s="683"/>
      <c r="F47" s="683"/>
      <c r="G47" s="683"/>
      <c r="H47" s="683"/>
      <c r="I47" s="684"/>
      <c r="J47" s="250"/>
      <c r="K47" s="250"/>
    </row>
    <row r="48" spans="2:11" ht="22.5" customHeight="1" x14ac:dyDescent="0.2">
      <c r="B48" s="662" t="s">
        <v>236</v>
      </c>
      <c r="C48" s="663"/>
      <c r="D48" s="663"/>
      <c r="E48" s="663"/>
      <c r="F48" s="663"/>
      <c r="G48" s="663"/>
      <c r="H48" s="663"/>
      <c r="I48" s="664"/>
      <c r="J48" s="250"/>
      <c r="K48" s="250"/>
    </row>
    <row r="49" spans="2:11" ht="22.5" customHeight="1" x14ac:dyDescent="0.2">
      <c r="B49" s="522" t="s">
        <v>281</v>
      </c>
      <c r="C49" s="218" t="s">
        <v>282</v>
      </c>
      <c r="D49" s="524" t="s">
        <v>283</v>
      </c>
      <c r="E49" s="524"/>
      <c r="F49" s="524"/>
      <c r="G49" s="524" t="s">
        <v>284</v>
      </c>
      <c r="H49" s="524"/>
      <c r="I49" s="525"/>
      <c r="J49" s="251"/>
      <c r="K49" s="251"/>
    </row>
    <row r="50" spans="2:11" ht="30.75" customHeight="1" x14ac:dyDescent="0.2">
      <c r="B50" s="523"/>
      <c r="C50" s="199"/>
      <c r="D50" s="610"/>
      <c r="E50" s="610"/>
      <c r="F50" s="610"/>
      <c r="G50" s="610"/>
      <c r="H50" s="610"/>
      <c r="I50" s="611"/>
      <c r="J50" s="251"/>
      <c r="K50" s="251"/>
    </row>
    <row r="51" spans="2:11" ht="32.25" customHeight="1" x14ac:dyDescent="0.2">
      <c r="B51" s="233" t="s">
        <v>285</v>
      </c>
      <c r="C51" s="691" t="s">
        <v>347</v>
      </c>
      <c r="D51" s="691"/>
      <c r="E51" s="691"/>
      <c r="F51" s="691"/>
      <c r="G51" s="691"/>
      <c r="H51" s="691"/>
      <c r="I51" s="692"/>
      <c r="J51" s="252"/>
      <c r="K51" s="252"/>
    </row>
    <row r="52" spans="2:11" ht="28.5" customHeight="1" x14ac:dyDescent="0.2">
      <c r="B52" s="234" t="s">
        <v>286</v>
      </c>
      <c r="C52" s="685" t="s">
        <v>354</v>
      </c>
      <c r="D52" s="686"/>
      <c r="E52" s="686"/>
      <c r="F52" s="686"/>
      <c r="G52" s="686"/>
      <c r="H52" s="686"/>
      <c r="I52" s="687"/>
      <c r="J52" s="252"/>
      <c r="K52" s="252"/>
    </row>
    <row r="53" spans="2:11" ht="30" customHeight="1" x14ac:dyDescent="0.2">
      <c r="B53" s="230" t="s">
        <v>287</v>
      </c>
      <c r="C53" s="688" t="s">
        <v>396</v>
      </c>
      <c r="D53" s="689"/>
      <c r="E53" s="689"/>
      <c r="F53" s="689"/>
      <c r="G53" s="689"/>
      <c r="H53" s="689"/>
      <c r="I53" s="690"/>
      <c r="J53" s="253"/>
      <c r="K53" s="253"/>
    </row>
    <row r="54" spans="2:11" ht="31.5" customHeight="1" thickBot="1" x14ac:dyDescent="0.25">
      <c r="B54" s="211" t="s">
        <v>288</v>
      </c>
      <c r="C54" s="688" t="s">
        <v>396</v>
      </c>
      <c r="D54" s="689"/>
      <c r="E54" s="689"/>
      <c r="F54" s="689"/>
      <c r="G54" s="689"/>
      <c r="H54" s="689"/>
      <c r="I54" s="690"/>
      <c r="J54" s="254"/>
      <c r="K54" s="254"/>
    </row>
    <row r="55" spans="2:11" ht="12.75" customHeight="1" x14ac:dyDescent="0.2">
      <c r="B55" s="255"/>
      <c r="C55" s="256"/>
      <c r="D55" s="256"/>
      <c r="E55" s="257"/>
      <c r="F55" s="257"/>
      <c r="G55" s="258"/>
      <c r="H55" s="259"/>
      <c r="I55" s="256"/>
      <c r="J55" s="254"/>
      <c r="K55" s="254"/>
    </row>
    <row r="56" spans="2:11" ht="13.15" customHeight="1" x14ac:dyDescent="0.2">
      <c r="B56" s="255"/>
      <c r="C56" s="256"/>
      <c r="D56" s="256"/>
      <c r="E56" s="257"/>
      <c r="F56" s="257"/>
      <c r="G56" s="258"/>
      <c r="H56" s="259"/>
      <c r="I56" s="256"/>
      <c r="J56" s="254"/>
      <c r="K56" s="254"/>
    </row>
    <row r="57" spans="2:11" ht="13.15" customHeight="1" x14ac:dyDescent="0.2">
      <c r="B57" s="255"/>
      <c r="C57" s="256"/>
      <c r="D57" s="256"/>
      <c r="E57" s="257"/>
      <c r="F57" s="257"/>
      <c r="G57" s="258"/>
      <c r="H57" s="259"/>
      <c r="I57" s="256"/>
      <c r="J57" s="254"/>
      <c r="K57" s="254"/>
    </row>
    <row r="58" spans="2:11" ht="13.15" customHeight="1" x14ac:dyDescent="0.2">
      <c r="B58" s="255"/>
      <c r="C58" s="256"/>
      <c r="D58" s="256"/>
      <c r="E58" s="257"/>
      <c r="F58" s="257"/>
      <c r="G58" s="258"/>
      <c r="H58" s="259"/>
      <c r="I58" s="256"/>
      <c r="J58" s="254"/>
      <c r="K58" s="254"/>
    </row>
    <row r="59" spans="2:11" ht="13.15" customHeight="1" x14ac:dyDescent="0.2">
      <c r="B59" s="255"/>
      <c r="C59" s="256"/>
      <c r="D59" s="256"/>
      <c r="E59" s="257"/>
      <c r="F59" s="257"/>
      <c r="G59" s="258"/>
      <c r="H59" s="259"/>
      <c r="I59" s="256"/>
      <c r="J59" s="254"/>
      <c r="K59" s="254"/>
    </row>
    <row r="60" spans="2:11" ht="25.5" customHeight="1" x14ac:dyDescent="0.2">
      <c r="B60" s="255"/>
      <c r="C60" s="256"/>
      <c r="D60" s="256"/>
      <c r="E60" s="257"/>
      <c r="F60" s="257"/>
      <c r="G60" s="258"/>
      <c r="H60" s="259"/>
      <c r="I60" s="256"/>
      <c r="J60" s="254"/>
      <c r="K60" s="254"/>
    </row>
    <row r="61" spans="2:11" ht="13.15" customHeight="1" x14ac:dyDescent="0.2"/>
    <row r="62" spans="2:11" ht="13.15" customHeight="1" x14ac:dyDescent="0.2"/>
    <row r="63" spans="2:11" ht="13.15" customHeight="1" x14ac:dyDescent="0.2"/>
    <row r="64" spans="2:11" ht="13.15" customHeight="1" x14ac:dyDescent="0.2"/>
    <row r="65" ht="13.15" customHeight="1" x14ac:dyDescent="0.2"/>
    <row r="66" ht="13.15" customHeight="1" x14ac:dyDescent="0.2"/>
    <row r="67" ht="13.15" customHeight="1" x14ac:dyDescent="0.2"/>
    <row r="68" ht="13.15" customHeight="1" x14ac:dyDescent="0.2"/>
    <row r="69" ht="13.15" customHeight="1" x14ac:dyDescent="0.2"/>
    <row r="70" ht="13.15" customHeight="1" x14ac:dyDescent="0.2"/>
    <row r="71" ht="13.15" customHeight="1" x14ac:dyDescent="0.2"/>
    <row r="72" ht="13.15" customHeight="1" x14ac:dyDescent="0.2"/>
    <row r="73" ht="13.15" customHeight="1" x14ac:dyDescent="0.2"/>
    <row r="74" ht="13.15" customHeight="1" x14ac:dyDescent="0.2"/>
    <row r="75" ht="13.15" customHeight="1" x14ac:dyDescent="0.2"/>
    <row r="76" ht="13.15" customHeight="1" x14ac:dyDescent="0.2"/>
    <row r="77" ht="13.15" customHeight="1" x14ac:dyDescent="0.2"/>
  </sheetData>
  <mergeCells count="59">
    <mergeCell ref="B1:B3"/>
    <mergeCell ref="C1:H1"/>
    <mergeCell ref="I1:I3"/>
    <mergeCell ref="C2:H2"/>
    <mergeCell ref="C3:E3"/>
    <mergeCell ref="F3:H3"/>
    <mergeCell ref="B4:I4"/>
    <mergeCell ref="B5:I5"/>
    <mergeCell ref="D6:E6"/>
    <mergeCell ref="F6:I6"/>
    <mergeCell ref="D7:E7"/>
    <mergeCell ref="F7:G7"/>
    <mergeCell ref="C15:I15"/>
    <mergeCell ref="C8:F8"/>
    <mergeCell ref="H8:I8"/>
    <mergeCell ref="C9:F9"/>
    <mergeCell ref="H9:I9"/>
    <mergeCell ref="C10:I10"/>
    <mergeCell ref="C11:I11"/>
    <mergeCell ref="C12:F12"/>
    <mergeCell ref="H12:I12"/>
    <mergeCell ref="C13:F13"/>
    <mergeCell ref="H13:I13"/>
    <mergeCell ref="C14:I14"/>
    <mergeCell ref="C23:E23"/>
    <mergeCell ref="G23:I23"/>
    <mergeCell ref="C16:I16"/>
    <mergeCell ref="C17:I17"/>
    <mergeCell ref="B18:B19"/>
    <mergeCell ref="C18:E18"/>
    <mergeCell ref="F18:I18"/>
    <mergeCell ref="C19:E19"/>
    <mergeCell ref="F19:I19"/>
    <mergeCell ref="C20:E20"/>
    <mergeCell ref="F20:I20"/>
    <mergeCell ref="C21:E21"/>
    <mergeCell ref="F21:I21"/>
    <mergeCell ref="C22:E22"/>
    <mergeCell ref="B40:I44"/>
    <mergeCell ref="C39:I39"/>
    <mergeCell ref="C24:E24"/>
    <mergeCell ref="G24:I24"/>
    <mergeCell ref="B25:I25"/>
    <mergeCell ref="F27:F38"/>
    <mergeCell ref="G27:G38"/>
    <mergeCell ref="I27:I38"/>
    <mergeCell ref="C54:I54"/>
    <mergeCell ref="C51:I51"/>
    <mergeCell ref="B48:I48"/>
    <mergeCell ref="B49:B50"/>
    <mergeCell ref="D49:F49"/>
    <mergeCell ref="G49:I49"/>
    <mergeCell ref="D50:F50"/>
    <mergeCell ref="G50:I50"/>
    <mergeCell ref="C45:I45"/>
    <mergeCell ref="C46:I46"/>
    <mergeCell ref="C47:I47"/>
    <mergeCell ref="C52:I52"/>
    <mergeCell ref="C53:I53"/>
  </mergeCells>
  <dataValidations disablePrompts="1" count="7">
    <dataValidation type="list" allowBlank="1" showInputMessage="1" showErrorMessage="1" sqref="C7 I7" xr:uid="{0D43799A-6EBB-47E1-8203-F08E19AD0C47}">
      <formula1>$N$11:$N$12</formula1>
    </dataValidation>
    <dataValidation type="list" allowBlank="1" showInputMessage="1" showErrorMessage="1" sqref="H13:I13" xr:uid="{2AFEF7B8-C31A-439E-A7EC-38882C13E439}">
      <formula1>$N$5:$N$8</formula1>
    </dataValidation>
    <dataValidation type="list" allowBlank="1" showInputMessage="1" showErrorMessage="1" sqref="J10:K10" xr:uid="{D89B78B0-C82E-4837-930A-84AE2EA5722E}">
      <formula1>$M$21:$M$28</formula1>
    </dataValidation>
    <dataValidation type="list" allowBlank="1" showInputMessage="1" showErrorMessage="1" sqref="C9:F9" xr:uid="{112055D0-EA98-4200-AAD6-270390168D80}">
      <formula1>$M$6:$M$9</formula1>
    </dataValidation>
    <dataValidation type="list" allowBlank="1" showInputMessage="1" showErrorMessage="1" sqref="C24:E24" xr:uid="{D1AE4087-7A08-4345-AF8B-AC437AEF47F3}">
      <formula1>$M$12:$M$15</formula1>
    </dataValidation>
    <dataValidation type="list" allowBlank="1" showInputMessage="1" showErrorMessage="1" sqref="H12:I12" xr:uid="{92F03C75-4884-49F6-B561-110143ACE746}">
      <formula1>M17:M19</formula1>
    </dataValidation>
    <dataValidation type="list" showDropDown="1" showInputMessage="1" showErrorMessage="1" sqref="K12" xr:uid="{22D17BAE-234D-42D5-9EF6-204EE9178118}">
      <formula1>O17:O19</formula1>
    </dataValidation>
  </dataValidations>
  <pageMargins left="0.7" right="0.7" top="0.75" bottom="0.75" header="0.3" footer="0.3"/>
  <pageSetup scale="38" orientation="portrait" r:id="rId1"/>
  <colBreaks count="1" manualBreakCount="1">
    <brk id="9" max="59" man="1"/>
  </colBreaks>
  <drawing r:id="rId2"/>
  <legacyDrawing r:id="rId3"/>
  <oleObjects>
    <mc:AlternateContent xmlns:mc="http://schemas.openxmlformats.org/markup-compatibility/2006">
      <mc:Choice Requires="x14">
        <oleObject progId="PBrush" shapeId="35871745" r:id="rId4">
          <objectPr defaultSize="0" autoPict="0" r:id="rId5">
            <anchor moveWithCells="1" sizeWithCells="1">
              <from>
                <xdr:col>8</xdr:col>
                <xdr:colOff>47625</xdr:colOff>
                <xdr:row>1</xdr:row>
                <xdr:rowOff>19050</xdr:rowOff>
              </from>
              <to>
                <xdr:col>8</xdr:col>
                <xdr:colOff>1447800</xdr:colOff>
                <xdr:row>1</xdr:row>
                <xdr:rowOff>447675</xdr:rowOff>
              </to>
            </anchor>
          </objectPr>
        </oleObject>
      </mc:Choice>
      <mc:Fallback>
        <oleObject progId="PBrush" shapeId="35871745" r:id="rId4"/>
      </mc:Fallback>
    </mc:AlternateContent>
  </oleObjec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012A61-4F36-4ADE-8FC7-C7CB2BF0651D}">
  <sheetPr>
    <tabColor rgb="FF92D050"/>
  </sheetPr>
  <dimension ref="B1:X60"/>
  <sheetViews>
    <sheetView view="pageBreakPreview" topLeftCell="B25" zoomScale="70" zoomScaleNormal="85" zoomScaleSheetLayoutView="70" zoomScalePageLayoutView="85" workbookViewId="0">
      <selection activeCell="C39" sqref="C39:I39"/>
    </sheetView>
  </sheetViews>
  <sheetFormatPr baseColWidth="10" defaultColWidth="10.85546875" defaultRowHeight="12.75" x14ac:dyDescent="0.2"/>
  <cols>
    <col min="1" max="1" width="1" style="173" customWidth="1"/>
    <col min="2" max="2" width="25.42578125" style="208" customWidth="1"/>
    <col min="3" max="3" width="14.42578125" style="173" customWidth="1"/>
    <col min="4" max="4" width="20.140625" style="173" customWidth="1"/>
    <col min="5" max="5" width="16.42578125" style="173" customWidth="1"/>
    <col min="6" max="6" width="25" style="173" customWidth="1"/>
    <col min="7" max="7" width="22" style="208" customWidth="1"/>
    <col min="8" max="8" width="20.42578125" style="173" customWidth="1"/>
    <col min="9" max="9" width="36.28515625" style="173" customWidth="1"/>
    <col min="10" max="11" width="22.42578125" style="173" customWidth="1"/>
    <col min="12" max="24" width="10.85546875" style="171"/>
    <col min="25" max="16384" width="10.85546875" style="173"/>
  </cols>
  <sheetData>
    <row r="1" spans="2:14" ht="37.5" customHeight="1" x14ac:dyDescent="0.2">
      <c r="B1" s="596"/>
      <c r="C1" s="599" t="s">
        <v>25</v>
      </c>
      <c r="D1" s="599"/>
      <c r="E1" s="599"/>
      <c r="F1" s="599"/>
      <c r="G1" s="599"/>
      <c r="H1" s="599"/>
      <c r="I1" s="600"/>
      <c r="J1" s="170"/>
      <c r="K1" s="170"/>
      <c r="M1" s="172" t="s">
        <v>47</v>
      </c>
    </row>
    <row r="2" spans="2:14" ht="37.5" customHeight="1" x14ac:dyDescent="0.2">
      <c r="B2" s="597"/>
      <c r="C2" s="603" t="s">
        <v>239</v>
      </c>
      <c r="D2" s="603"/>
      <c r="E2" s="603"/>
      <c r="F2" s="603"/>
      <c r="G2" s="603"/>
      <c r="H2" s="603"/>
      <c r="I2" s="601"/>
      <c r="J2" s="170"/>
      <c r="K2" s="170"/>
      <c r="M2" s="172" t="s">
        <v>48</v>
      </c>
    </row>
    <row r="3" spans="2:14" ht="37.5" customHeight="1" thickBot="1" x14ac:dyDescent="0.25">
      <c r="B3" s="598"/>
      <c r="C3" s="604" t="s">
        <v>240</v>
      </c>
      <c r="D3" s="604"/>
      <c r="E3" s="604"/>
      <c r="F3" s="604" t="s">
        <v>241</v>
      </c>
      <c r="G3" s="604"/>
      <c r="H3" s="604"/>
      <c r="I3" s="602"/>
      <c r="J3" s="170"/>
      <c r="K3" s="170"/>
      <c r="M3" s="172" t="s">
        <v>50</v>
      </c>
    </row>
    <row r="4" spans="2:14" ht="23.25" customHeight="1" x14ac:dyDescent="0.2">
      <c r="B4" s="592" t="s">
        <v>357</v>
      </c>
      <c r="C4" s="593"/>
      <c r="D4" s="593"/>
      <c r="E4" s="593"/>
      <c r="F4" s="593"/>
      <c r="G4" s="593"/>
      <c r="H4" s="593"/>
      <c r="I4" s="594"/>
      <c r="J4" s="174"/>
      <c r="K4" s="174"/>
    </row>
    <row r="5" spans="2:14" ht="24" customHeight="1" x14ac:dyDescent="0.2">
      <c r="B5" s="509" t="s">
        <v>234</v>
      </c>
      <c r="C5" s="510"/>
      <c r="D5" s="510"/>
      <c r="E5" s="510"/>
      <c r="F5" s="510"/>
      <c r="G5" s="510"/>
      <c r="H5" s="510"/>
      <c r="I5" s="511"/>
      <c r="J5" s="175"/>
      <c r="K5" s="175"/>
      <c r="N5" s="176" t="s">
        <v>57</v>
      </c>
    </row>
    <row r="6" spans="2:14" ht="30.75" customHeight="1" x14ac:dyDescent="0.2">
      <c r="B6" s="224" t="s">
        <v>242</v>
      </c>
      <c r="C6" s="222">
        <v>5</v>
      </c>
      <c r="D6" s="595" t="s">
        <v>243</v>
      </c>
      <c r="E6" s="595"/>
      <c r="F6" s="567" t="s">
        <v>294</v>
      </c>
      <c r="G6" s="567"/>
      <c r="H6" s="567"/>
      <c r="I6" s="568"/>
      <c r="J6" s="177"/>
      <c r="K6" s="177"/>
      <c r="M6" s="172" t="s">
        <v>60</v>
      </c>
      <c r="N6" s="176" t="s">
        <v>61</v>
      </c>
    </row>
    <row r="7" spans="2:14" ht="30.75" customHeight="1" x14ac:dyDescent="0.2">
      <c r="B7" s="224" t="s">
        <v>244</v>
      </c>
      <c r="C7" s="222" t="s">
        <v>81</v>
      </c>
      <c r="D7" s="595" t="s">
        <v>245</v>
      </c>
      <c r="E7" s="595"/>
      <c r="F7" s="567" t="s">
        <v>378</v>
      </c>
      <c r="G7" s="567"/>
      <c r="H7" s="178" t="s">
        <v>246</v>
      </c>
      <c r="I7" s="223" t="s">
        <v>81</v>
      </c>
      <c r="J7" s="179"/>
      <c r="K7" s="179"/>
      <c r="M7" s="172" t="s">
        <v>65</v>
      </c>
      <c r="N7" s="176" t="s">
        <v>66</v>
      </c>
    </row>
    <row r="8" spans="2:14" ht="30.75" customHeight="1" x14ac:dyDescent="0.2">
      <c r="B8" s="224" t="s">
        <v>247</v>
      </c>
      <c r="C8" s="567" t="s">
        <v>289</v>
      </c>
      <c r="D8" s="567"/>
      <c r="E8" s="567"/>
      <c r="F8" s="567"/>
      <c r="G8" s="178" t="s">
        <v>248</v>
      </c>
      <c r="H8" s="582">
        <v>7550</v>
      </c>
      <c r="I8" s="583"/>
      <c r="J8" s="180"/>
      <c r="K8" s="180"/>
      <c r="M8" s="172" t="s">
        <v>69</v>
      </c>
      <c r="N8" s="176" t="s">
        <v>70</v>
      </c>
    </row>
    <row r="9" spans="2:14" ht="30.75" customHeight="1" x14ac:dyDescent="0.2">
      <c r="B9" s="224" t="s">
        <v>48</v>
      </c>
      <c r="C9" s="584" t="s">
        <v>60</v>
      </c>
      <c r="D9" s="584"/>
      <c r="E9" s="584"/>
      <c r="F9" s="584"/>
      <c r="G9" s="178" t="s">
        <v>249</v>
      </c>
      <c r="H9" s="585" t="s">
        <v>311</v>
      </c>
      <c r="I9" s="586"/>
      <c r="J9" s="181"/>
      <c r="K9" s="181"/>
      <c r="M9" s="182" t="s">
        <v>73</v>
      </c>
    </row>
    <row r="10" spans="2:14" ht="39" customHeight="1" x14ac:dyDescent="0.2">
      <c r="B10" s="224" t="s">
        <v>250</v>
      </c>
      <c r="C10" s="567" t="s">
        <v>351</v>
      </c>
      <c r="D10" s="567"/>
      <c r="E10" s="567"/>
      <c r="F10" s="567"/>
      <c r="G10" s="567"/>
      <c r="H10" s="567"/>
      <c r="I10" s="568"/>
      <c r="J10" s="183"/>
      <c r="K10" s="183"/>
      <c r="M10" s="182"/>
    </row>
    <row r="11" spans="2:14" ht="30.75" customHeight="1" x14ac:dyDescent="0.2">
      <c r="B11" s="224" t="s">
        <v>251</v>
      </c>
      <c r="C11" s="560" t="s">
        <v>363</v>
      </c>
      <c r="D11" s="560"/>
      <c r="E11" s="560"/>
      <c r="F11" s="560"/>
      <c r="G11" s="560"/>
      <c r="H11" s="560"/>
      <c r="I11" s="751"/>
      <c r="J11" s="179"/>
      <c r="K11" s="179"/>
      <c r="M11" s="182"/>
      <c r="N11" s="176" t="s">
        <v>76</v>
      </c>
    </row>
    <row r="12" spans="2:14" ht="30.75" customHeight="1" x14ac:dyDescent="0.2">
      <c r="B12" s="224" t="s">
        <v>254</v>
      </c>
      <c r="C12" s="558" t="s">
        <v>305</v>
      </c>
      <c r="D12" s="558"/>
      <c r="E12" s="558"/>
      <c r="F12" s="558"/>
      <c r="G12" s="178" t="s">
        <v>252</v>
      </c>
      <c r="H12" s="572" t="s">
        <v>91</v>
      </c>
      <c r="I12" s="573"/>
      <c r="J12" s="179"/>
      <c r="K12" s="179"/>
      <c r="M12" s="182" t="s">
        <v>80</v>
      </c>
      <c r="N12" s="176" t="s">
        <v>81</v>
      </c>
    </row>
    <row r="13" spans="2:14" ht="30.75" customHeight="1" x14ac:dyDescent="0.2">
      <c r="B13" s="224" t="s">
        <v>255</v>
      </c>
      <c r="C13" s="591" t="s">
        <v>330</v>
      </c>
      <c r="D13" s="591"/>
      <c r="E13" s="591"/>
      <c r="F13" s="591"/>
      <c r="G13" s="178" t="s">
        <v>253</v>
      </c>
      <c r="H13" s="560" t="s">
        <v>57</v>
      </c>
      <c r="I13" s="751"/>
      <c r="J13" s="179"/>
      <c r="K13" s="179"/>
      <c r="M13" s="182" t="s">
        <v>84</v>
      </c>
    </row>
    <row r="14" spans="2:14" ht="30" customHeight="1" x14ac:dyDescent="0.2">
      <c r="B14" s="224" t="s">
        <v>256</v>
      </c>
      <c r="C14" s="752" t="s">
        <v>379</v>
      </c>
      <c r="D14" s="753"/>
      <c r="E14" s="753"/>
      <c r="F14" s="753"/>
      <c r="G14" s="753"/>
      <c r="H14" s="753"/>
      <c r="I14" s="754"/>
      <c r="J14" s="183"/>
      <c r="K14" s="183"/>
      <c r="M14" s="182" t="s">
        <v>86</v>
      </c>
      <c r="N14" s="176"/>
    </row>
    <row r="15" spans="2:14" ht="30.75" customHeight="1" x14ac:dyDescent="0.2">
      <c r="B15" s="224" t="s">
        <v>257</v>
      </c>
      <c r="C15" s="558" t="s">
        <v>293</v>
      </c>
      <c r="D15" s="558"/>
      <c r="E15" s="558"/>
      <c r="F15" s="558"/>
      <c r="G15" s="558"/>
      <c r="H15" s="558"/>
      <c r="I15" s="559"/>
      <c r="J15" s="184"/>
      <c r="K15" s="184"/>
      <c r="M15" s="182" t="s">
        <v>88</v>
      </c>
      <c r="N15" s="176"/>
    </row>
    <row r="16" spans="2:14" ht="20.25" customHeight="1" x14ac:dyDescent="0.2">
      <c r="B16" s="224" t="s">
        <v>258</v>
      </c>
      <c r="C16" s="567" t="s">
        <v>322</v>
      </c>
      <c r="D16" s="567"/>
      <c r="E16" s="567"/>
      <c r="F16" s="567"/>
      <c r="G16" s="567"/>
      <c r="H16" s="567"/>
      <c r="I16" s="568"/>
      <c r="J16" s="185"/>
      <c r="K16" s="185"/>
      <c r="M16" s="182"/>
      <c r="N16" s="176"/>
    </row>
    <row r="17" spans="2:14" ht="30.75" customHeight="1" x14ac:dyDescent="0.2">
      <c r="B17" s="224" t="s">
        <v>259</v>
      </c>
      <c r="C17" s="560" t="s">
        <v>152</v>
      </c>
      <c r="D17" s="561"/>
      <c r="E17" s="561"/>
      <c r="F17" s="561"/>
      <c r="G17" s="561"/>
      <c r="H17" s="561"/>
      <c r="I17" s="562"/>
      <c r="J17" s="186"/>
      <c r="K17" s="186"/>
      <c r="M17" s="182" t="s">
        <v>91</v>
      </c>
      <c r="N17" s="176"/>
    </row>
    <row r="18" spans="2:14" ht="18" customHeight="1" x14ac:dyDescent="0.2">
      <c r="B18" s="563" t="s">
        <v>265</v>
      </c>
      <c r="C18" s="564" t="s">
        <v>237</v>
      </c>
      <c r="D18" s="564"/>
      <c r="E18" s="564"/>
      <c r="F18" s="565" t="s">
        <v>238</v>
      </c>
      <c r="G18" s="565"/>
      <c r="H18" s="565"/>
      <c r="I18" s="566"/>
      <c r="J18" s="187"/>
      <c r="K18" s="187"/>
      <c r="M18" s="182" t="s">
        <v>79</v>
      </c>
      <c r="N18" s="176"/>
    </row>
    <row r="19" spans="2:14" ht="39.75" customHeight="1" x14ac:dyDescent="0.2">
      <c r="B19" s="563"/>
      <c r="C19" s="567" t="s">
        <v>307</v>
      </c>
      <c r="D19" s="567"/>
      <c r="E19" s="567"/>
      <c r="F19" s="567" t="s">
        <v>308</v>
      </c>
      <c r="G19" s="567"/>
      <c r="H19" s="567"/>
      <c r="I19" s="568"/>
      <c r="J19" s="185"/>
      <c r="K19" s="185"/>
      <c r="M19" s="182" t="s">
        <v>95</v>
      </c>
      <c r="N19" s="176"/>
    </row>
    <row r="20" spans="2:14" ht="39.75" customHeight="1" x14ac:dyDescent="0.2">
      <c r="B20" s="224" t="s">
        <v>266</v>
      </c>
      <c r="C20" s="569" t="s">
        <v>309</v>
      </c>
      <c r="D20" s="570"/>
      <c r="E20" s="571"/>
      <c r="F20" s="572" t="s">
        <v>309</v>
      </c>
      <c r="G20" s="572"/>
      <c r="H20" s="572"/>
      <c r="I20" s="573"/>
      <c r="J20" s="179"/>
      <c r="K20" s="179"/>
      <c r="M20" s="182"/>
      <c r="N20" s="176"/>
    </row>
    <row r="21" spans="2:14" ht="361.15" customHeight="1" x14ac:dyDescent="0.2">
      <c r="B21" s="224" t="s">
        <v>267</v>
      </c>
      <c r="C21" s="574" t="s">
        <v>380</v>
      </c>
      <c r="D21" s="575"/>
      <c r="E21" s="576"/>
      <c r="F21" s="748" t="s">
        <v>381</v>
      </c>
      <c r="G21" s="749"/>
      <c r="H21" s="749"/>
      <c r="I21" s="750"/>
      <c r="J21" s="184"/>
      <c r="K21" s="184"/>
      <c r="M21" s="188"/>
      <c r="N21" s="176"/>
    </row>
    <row r="22" spans="2:14" ht="23.25" customHeight="1" x14ac:dyDescent="0.2">
      <c r="B22" s="224" t="s">
        <v>268</v>
      </c>
      <c r="C22" s="553">
        <v>44197</v>
      </c>
      <c r="D22" s="580"/>
      <c r="E22" s="581"/>
      <c r="F22" s="178" t="s">
        <v>271</v>
      </c>
      <c r="G22" s="225">
        <v>0.1</v>
      </c>
      <c r="H22" s="178" t="s">
        <v>275</v>
      </c>
      <c r="I22" s="226">
        <v>0.1</v>
      </c>
      <c r="J22" s="189"/>
      <c r="K22" s="189"/>
      <c r="M22" s="188"/>
    </row>
    <row r="23" spans="2:14" ht="27" customHeight="1" x14ac:dyDescent="0.2">
      <c r="B23" s="224" t="s">
        <v>269</v>
      </c>
      <c r="C23" s="553">
        <v>44561</v>
      </c>
      <c r="D23" s="530"/>
      <c r="E23" s="554"/>
      <c r="F23" s="178" t="s">
        <v>272</v>
      </c>
      <c r="G23" s="555">
        <v>0.3</v>
      </c>
      <c r="H23" s="556"/>
      <c r="I23" s="557"/>
      <c r="J23" s="190"/>
      <c r="K23" s="190"/>
      <c r="M23" s="188"/>
    </row>
    <row r="24" spans="2:14" ht="30.75" customHeight="1" x14ac:dyDescent="0.2">
      <c r="B24" s="231" t="s">
        <v>270</v>
      </c>
      <c r="C24" s="526" t="s">
        <v>321</v>
      </c>
      <c r="D24" s="527"/>
      <c r="E24" s="528"/>
      <c r="F24" s="227" t="s">
        <v>274</v>
      </c>
      <c r="G24" s="529" t="s">
        <v>223</v>
      </c>
      <c r="H24" s="530"/>
      <c r="I24" s="531"/>
      <c r="J24" s="187"/>
      <c r="K24" s="187"/>
      <c r="M24" s="188"/>
    </row>
    <row r="25" spans="2:14" ht="22.5" customHeight="1" x14ac:dyDescent="0.2">
      <c r="B25" s="509" t="s">
        <v>235</v>
      </c>
      <c r="C25" s="510"/>
      <c r="D25" s="510"/>
      <c r="E25" s="510"/>
      <c r="F25" s="510"/>
      <c r="G25" s="510"/>
      <c r="H25" s="510"/>
      <c r="I25" s="511"/>
      <c r="J25" s="175"/>
      <c r="K25" s="175"/>
      <c r="M25" s="188"/>
    </row>
    <row r="26" spans="2:14" ht="43.5" customHeight="1" x14ac:dyDescent="0.2">
      <c r="B26" s="191" t="s">
        <v>105</v>
      </c>
      <c r="C26" s="221" t="s">
        <v>261</v>
      </c>
      <c r="D26" s="221" t="s">
        <v>260</v>
      </c>
      <c r="E26" s="192" t="s">
        <v>264</v>
      </c>
      <c r="F26" s="221" t="s">
        <v>263</v>
      </c>
      <c r="G26" s="221" t="s">
        <v>262</v>
      </c>
      <c r="H26" s="192" t="s">
        <v>276</v>
      </c>
      <c r="I26" s="193" t="s">
        <v>273</v>
      </c>
      <c r="J26" s="185"/>
      <c r="K26" s="185"/>
      <c r="M26" s="188"/>
    </row>
    <row r="27" spans="2:14" ht="15.6" customHeight="1" x14ac:dyDescent="0.2">
      <c r="B27" s="191" t="s">
        <v>323</v>
      </c>
      <c r="C27" s="228">
        <f>0.0833*$G$23</f>
        <v>2.4989999999999998E-2</v>
      </c>
      <c r="D27" s="228">
        <v>2.4900000000000002E-2</v>
      </c>
      <c r="E27" s="263">
        <f>IF(OR(C27=0,C27=""),0,D27/C27)</f>
        <v>0.99639855942376965</v>
      </c>
      <c r="F27" s="550">
        <f>SUM(C27:C38)</f>
        <v>0.29999999999999993</v>
      </c>
      <c r="G27" s="550">
        <f>SUM(D27:D38)</f>
        <v>0.27479999999999999</v>
      </c>
      <c r="H27" s="264">
        <f>+(D27*100%)/$G$23</f>
        <v>8.3000000000000004E-2</v>
      </c>
      <c r="I27" s="615">
        <f>G27+I22</f>
        <v>0.37480000000000002</v>
      </c>
      <c r="J27" s="185"/>
      <c r="K27" s="185"/>
      <c r="M27" s="188"/>
    </row>
    <row r="28" spans="2:14" ht="15.6" customHeight="1" x14ac:dyDescent="0.2">
      <c r="B28" s="191" t="s">
        <v>114</v>
      </c>
      <c r="C28" s="228">
        <f t="shared" ref="C28:D34" si="0">0.0833*$G$23</f>
        <v>2.4989999999999998E-2</v>
      </c>
      <c r="D28" s="228">
        <v>2.4900000000000002E-2</v>
      </c>
      <c r="E28" s="263">
        <f t="shared" ref="E28:E38" si="1">IF(OR(C28=0,C28=""),0,D28/C28)</f>
        <v>0.99639855942376965</v>
      </c>
      <c r="F28" s="551"/>
      <c r="G28" s="551"/>
      <c r="H28" s="264">
        <f>+IF(D28="","",((D28*100%)/$G$23)+H27)</f>
        <v>0.16600000000000001</v>
      </c>
      <c r="I28" s="616"/>
      <c r="J28" s="185"/>
      <c r="K28" s="185"/>
      <c r="M28" s="188"/>
    </row>
    <row r="29" spans="2:14" ht="15.6" customHeight="1" x14ac:dyDescent="0.2">
      <c r="B29" s="191" t="s">
        <v>115</v>
      </c>
      <c r="C29" s="228">
        <f t="shared" si="0"/>
        <v>2.4989999999999998E-2</v>
      </c>
      <c r="D29" s="228">
        <f t="shared" si="0"/>
        <v>2.4989999999999998E-2</v>
      </c>
      <c r="E29" s="263">
        <f t="shared" si="1"/>
        <v>1</v>
      </c>
      <c r="F29" s="551"/>
      <c r="G29" s="551"/>
      <c r="H29" s="264">
        <f t="shared" ref="H29:H38" si="2">+IF(D29="","",((D29*100%)/$G$23)+H28)</f>
        <v>0.24930000000000002</v>
      </c>
      <c r="I29" s="616"/>
      <c r="J29" s="185"/>
      <c r="K29" s="185"/>
      <c r="M29" s="188"/>
    </row>
    <row r="30" spans="2:14" ht="15.6" customHeight="1" x14ac:dyDescent="0.2">
      <c r="B30" s="191" t="s">
        <v>116</v>
      </c>
      <c r="C30" s="228">
        <f t="shared" si="0"/>
        <v>2.4989999999999998E-2</v>
      </c>
      <c r="D30" s="228">
        <f t="shared" si="0"/>
        <v>2.4989999999999998E-2</v>
      </c>
      <c r="E30" s="263">
        <f t="shared" si="1"/>
        <v>1</v>
      </c>
      <c r="F30" s="551"/>
      <c r="G30" s="551"/>
      <c r="H30" s="264">
        <f t="shared" si="2"/>
        <v>0.33260000000000001</v>
      </c>
      <c r="I30" s="616"/>
      <c r="J30" s="185"/>
      <c r="K30" s="185"/>
      <c r="M30" s="188"/>
    </row>
    <row r="31" spans="2:14" ht="15.6" customHeight="1" x14ac:dyDescent="0.2">
      <c r="B31" s="191" t="s">
        <v>117</v>
      </c>
      <c r="C31" s="228">
        <f t="shared" si="0"/>
        <v>2.4989999999999998E-2</v>
      </c>
      <c r="D31" s="228">
        <f t="shared" si="0"/>
        <v>2.4989999999999998E-2</v>
      </c>
      <c r="E31" s="263">
        <f t="shared" si="1"/>
        <v>1</v>
      </c>
      <c r="F31" s="551"/>
      <c r="G31" s="551"/>
      <c r="H31" s="264">
        <f t="shared" si="2"/>
        <v>0.41589999999999999</v>
      </c>
      <c r="I31" s="616"/>
      <c r="J31" s="185"/>
      <c r="K31" s="185"/>
      <c r="M31" s="188"/>
    </row>
    <row r="32" spans="2:14" ht="15.6" customHeight="1" x14ac:dyDescent="0.2">
      <c r="B32" s="191" t="s">
        <v>118</v>
      </c>
      <c r="C32" s="228">
        <f t="shared" si="0"/>
        <v>2.4989999999999998E-2</v>
      </c>
      <c r="D32" s="228">
        <f t="shared" si="0"/>
        <v>2.4989999999999998E-2</v>
      </c>
      <c r="E32" s="263">
        <f t="shared" si="1"/>
        <v>1</v>
      </c>
      <c r="F32" s="551"/>
      <c r="G32" s="551"/>
      <c r="H32" s="264">
        <f t="shared" si="2"/>
        <v>0.49919999999999998</v>
      </c>
      <c r="I32" s="616"/>
      <c r="J32" s="185"/>
      <c r="K32" s="185"/>
      <c r="M32" s="188"/>
    </row>
    <row r="33" spans="2:11" ht="19.5" customHeight="1" x14ac:dyDescent="0.2">
      <c r="B33" s="191" t="s">
        <v>119</v>
      </c>
      <c r="C33" s="228">
        <f t="shared" si="0"/>
        <v>2.4989999999999998E-2</v>
      </c>
      <c r="D33" s="228">
        <f t="shared" si="0"/>
        <v>2.4989999999999998E-2</v>
      </c>
      <c r="E33" s="263">
        <f t="shared" si="1"/>
        <v>1</v>
      </c>
      <c r="F33" s="551"/>
      <c r="G33" s="551"/>
      <c r="H33" s="264">
        <f t="shared" si="2"/>
        <v>0.58250000000000002</v>
      </c>
      <c r="I33" s="616"/>
      <c r="J33" s="195"/>
      <c r="K33" s="195"/>
    </row>
    <row r="34" spans="2:11" ht="19.5" customHeight="1" x14ac:dyDescent="0.2">
      <c r="B34" s="191" t="s">
        <v>120</v>
      </c>
      <c r="C34" s="228">
        <f t="shared" si="0"/>
        <v>2.4989999999999998E-2</v>
      </c>
      <c r="D34" s="228">
        <f t="shared" si="0"/>
        <v>2.4989999999999998E-2</v>
      </c>
      <c r="E34" s="263">
        <f t="shared" si="1"/>
        <v>1</v>
      </c>
      <c r="F34" s="551"/>
      <c r="G34" s="551"/>
      <c r="H34" s="264">
        <f t="shared" si="2"/>
        <v>0.66580000000000006</v>
      </c>
      <c r="I34" s="616"/>
      <c r="J34" s="195"/>
      <c r="K34" s="195"/>
    </row>
    <row r="35" spans="2:11" ht="19.5" customHeight="1" x14ac:dyDescent="0.2">
      <c r="B35" s="191" t="s">
        <v>121</v>
      </c>
      <c r="C35" s="228">
        <f t="shared" ref="C35:D37" si="3">0.0834*$G$23</f>
        <v>2.5020000000000001E-2</v>
      </c>
      <c r="D35" s="228">
        <f t="shared" si="3"/>
        <v>2.5020000000000001E-2</v>
      </c>
      <c r="E35" s="263">
        <f t="shared" si="1"/>
        <v>1</v>
      </c>
      <c r="F35" s="551"/>
      <c r="G35" s="551"/>
      <c r="H35" s="264">
        <f t="shared" si="2"/>
        <v>0.74920000000000009</v>
      </c>
      <c r="I35" s="616"/>
      <c r="J35" s="195"/>
      <c r="K35" s="195"/>
    </row>
    <row r="36" spans="2:11" ht="19.5" customHeight="1" x14ac:dyDescent="0.2">
      <c r="B36" s="191" t="s">
        <v>122</v>
      </c>
      <c r="C36" s="228">
        <f t="shared" si="3"/>
        <v>2.5020000000000001E-2</v>
      </c>
      <c r="D36" s="228">
        <f t="shared" si="3"/>
        <v>2.5020000000000001E-2</v>
      </c>
      <c r="E36" s="263">
        <f t="shared" si="1"/>
        <v>1</v>
      </c>
      <c r="F36" s="551"/>
      <c r="G36" s="551"/>
      <c r="H36" s="264">
        <f t="shared" si="2"/>
        <v>0.83260000000000012</v>
      </c>
      <c r="I36" s="616"/>
      <c r="J36" s="195"/>
      <c r="K36" s="195"/>
    </row>
    <row r="37" spans="2:11" ht="19.5" customHeight="1" x14ac:dyDescent="0.2">
      <c r="B37" s="191" t="s">
        <v>123</v>
      </c>
      <c r="C37" s="228">
        <f t="shared" si="3"/>
        <v>2.5020000000000001E-2</v>
      </c>
      <c r="D37" s="228">
        <f t="shared" si="3"/>
        <v>2.5020000000000001E-2</v>
      </c>
      <c r="E37" s="263">
        <f t="shared" si="1"/>
        <v>1</v>
      </c>
      <c r="F37" s="551"/>
      <c r="G37" s="551"/>
      <c r="H37" s="264">
        <f t="shared" si="2"/>
        <v>0.91600000000000015</v>
      </c>
      <c r="I37" s="616"/>
      <c r="J37" s="195"/>
      <c r="K37" s="195"/>
    </row>
    <row r="38" spans="2:11" ht="19.5" customHeight="1" x14ac:dyDescent="0.2">
      <c r="B38" s="191" t="s">
        <v>124</v>
      </c>
      <c r="C38" s="228">
        <f>0.0834*$G$23</f>
        <v>2.5020000000000001E-2</v>
      </c>
      <c r="D38" s="228">
        <v>0</v>
      </c>
      <c r="E38" s="263">
        <f t="shared" si="1"/>
        <v>0</v>
      </c>
      <c r="F38" s="552"/>
      <c r="G38" s="552"/>
      <c r="H38" s="264">
        <f t="shared" si="2"/>
        <v>0.91600000000000015</v>
      </c>
      <c r="I38" s="617"/>
      <c r="J38" s="195"/>
      <c r="K38" s="195"/>
    </row>
    <row r="39" spans="2:11" ht="52.5" customHeight="1" x14ac:dyDescent="0.2">
      <c r="B39" s="229" t="s">
        <v>277</v>
      </c>
      <c r="C39" s="742" t="s">
        <v>392</v>
      </c>
      <c r="D39" s="743"/>
      <c r="E39" s="743"/>
      <c r="F39" s="743"/>
      <c r="G39" s="743"/>
      <c r="H39" s="743"/>
      <c r="I39" s="744"/>
      <c r="J39" s="196"/>
      <c r="K39" s="196"/>
    </row>
    <row r="40" spans="2:11" ht="47.45" customHeight="1" x14ac:dyDescent="0.2">
      <c r="B40" s="535"/>
      <c r="C40" s="536"/>
      <c r="D40" s="536"/>
      <c r="E40" s="536"/>
      <c r="F40" s="536"/>
      <c r="G40" s="536"/>
      <c r="H40" s="536"/>
      <c r="I40" s="537"/>
      <c r="J40" s="175"/>
      <c r="K40" s="175"/>
    </row>
    <row r="41" spans="2:11" ht="47.45" customHeight="1" x14ac:dyDescent="0.2">
      <c r="B41" s="538"/>
      <c r="C41" s="539"/>
      <c r="D41" s="539"/>
      <c r="E41" s="539"/>
      <c r="F41" s="539"/>
      <c r="G41" s="539"/>
      <c r="H41" s="539"/>
      <c r="I41" s="540"/>
      <c r="J41" s="196"/>
      <c r="K41" s="196"/>
    </row>
    <row r="42" spans="2:11" ht="47.45" customHeight="1" x14ac:dyDescent="0.2">
      <c r="B42" s="538"/>
      <c r="C42" s="539"/>
      <c r="D42" s="539"/>
      <c r="E42" s="539"/>
      <c r="F42" s="539"/>
      <c r="G42" s="539"/>
      <c r="H42" s="539"/>
      <c r="I42" s="540"/>
      <c r="J42" s="196"/>
      <c r="K42" s="196"/>
    </row>
    <row r="43" spans="2:11" ht="47.45" customHeight="1" x14ac:dyDescent="0.2">
      <c r="B43" s="538"/>
      <c r="C43" s="539"/>
      <c r="D43" s="539"/>
      <c r="E43" s="539"/>
      <c r="F43" s="539"/>
      <c r="G43" s="539"/>
      <c r="H43" s="539"/>
      <c r="I43" s="540"/>
      <c r="J43" s="196"/>
      <c r="K43" s="196"/>
    </row>
    <row r="44" spans="2:11" ht="47.45" customHeight="1" x14ac:dyDescent="0.2">
      <c r="B44" s="541"/>
      <c r="C44" s="542"/>
      <c r="D44" s="542"/>
      <c r="E44" s="542"/>
      <c r="F44" s="542"/>
      <c r="G44" s="542"/>
      <c r="H44" s="542"/>
      <c r="I44" s="543"/>
      <c r="J44" s="174"/>
      <c r="K44" s="174"/>
    </row>
    <row r="45" spans="2:11" ht="408.6" customHeight="1" x14ac:dyDescent="0.2">
      <c r="B45" s="224" t="s">
        <v>278</v>
      </c>
      <c r="C45" s="745" t="s">
        <v>411</v>
      </c>
      <c r="D45" s="746"/>
      <c r="E45" s="746"/>
      <c r="F45" s="746"/>
      <c r="G45" s="746"/>
      <c r="H45" s="746"/>
      <c r="I45" s="747"/>
      <c r="J45" s="197"/>
      <c r="K45" s="197"/>
    </row>
    <row r="46" spans="2:11" ht="64.900000000000006" customHeight="1" x14ac:dyDescent="0.2">
      <c r="B46" s="224" t="s">
        <v>279</v>
      </c>
      <c r="C46" s="512" t="s">
        <v>398</v>
      </c>
      <c r="D46" s="513"/>
      <c r="E46" s="513"/>
      <c r="F46" s="513"/>
      <c r="G46" s="513"/>
      <c r="H46" s="513"/>
      <c r="I46" s="514"/>
      <c r="J46" s="197"/>
      <c r="K46" s="197"/>
    </row>
    <row r="47" spans="2:11" ht="66" customHeight="1" x14ac:dyDescent="0.2">
      <c r="B47" s="230" t="s">
        <v>280</v>
      </c>
      <c r="C47" s="515" t="s">
        <v>399</v>
      </c>
      <c r="D47" s="516"/>
      <c r="E47" s="516"/>
      <c r="F47" s="516"/>
      <c r="G47" s="516"/>
      <c r="H47" s="516"/>
      <c r="I47" s="517"/>
      <c r="J47" s="197"/>
      <c r="K47" s="197"/>
    </row>
    <row r="48" spans="2:11" ht="22.5" customHeight="1" x14ac:dyDescent="0.2">
      <c r="B48" s="509" t="s">
        <v>236</v>
      </c>
      <c r="C48" s="510"/>
      <c r="D48" s="510"/>
      <c r="E48" s="510"/>
      <c r="F48" s="510"/>
      <c r="G48" s="510"/>
      <c r="H48" s="510"/>
      <c r="I48" s="511"/>
      <c r="J48" s="197"/>
      <c r="K48" s="197"/>
    </row>
    <row r="49" spans="2:11" ht="22.5" customHeight="1" x14ac:dyDescent="0.2">
      <c r="B49" s="522" t="s">
        <v>281</v>
      </c>
      <c r="C49" s="218" t="s">
        <v>282</v>
      </c>
      <c r="D49" s="524" t="s">
        <v>283</v>
      </c>
      <c r="E49" s="524"/>
      <c r="F49" s="524"/>
      <c r="G49" s="524" t="s">
        <v>284</v>
      </c>
      <c r="H49" s="524"/>
      <c r="I49" s="525"/>
      <c r="J49" s="198"/>
      <c r="K49" s="198"/>
    </row>
    <row r="50" spans="2:11" ht="30.75" customHeight="1" x14ac:dyDescent="0.2">
      <c r="B50" s="523"/>
      <c r="C50" s="232"/>
      <c r="D50" s="610"/>
      <c r="E50" s="610"/>
      <c r="F50" s="610"/>
      <c r="G50" s="610"/>
      <c r="H50" s="610"/>
      <c r="I50" s="611"/>
      <c r="J50" s="198"/>
      <c r="K50" s="198"/>
    </row>
    <row r="51" spans="2:11" ht="32.25" customHeight="1" x14ac:dyDescent="0.2">
      <c r="B51" s="233" t="s">
        <v>285</v>
      </c>
      <c r="C51" s="740" t="s">
        <v>382</v>
      </c>
      <c r="D51" s="740"/>
      <c r="E51" s="740"/>
      <c r="F51" s="740"/>
      <c r="G51" s="740"/>
      <c r="H51" s="740"/>
      <c r="I51" s="741"/>
      <c r="J51" s="200"/>
      <c r="K51" s="200"/>
    </row>
    <row r="52" spans="2:11" ht="28.5" customHeight="1" x14ac:dyDescent="0.2">
      <c r="B52" s="234" t="s">
        <v>286</v>
      </c>
      <c r="C52" s="740" t="s">
        <v>382</v>
      </c>
      <c r="D52" s="740"/>
      <c r="E52" s="740"/>
      <c r="F52" s="740"/>
      <c r="G52" s="740"/>
      <c r="H52" s="740"/>
      <c r="I52" s="741"/>
      <c r="J52" s="200"/>
      <c r="K52" s="200"/>
    </row>
    <row r="53" spans="2:11" ht="30" customHeight="1" x14ac:dyDescent="0.2">
      <c r="B53" s="230" t="s">
        <v>287</v>
      </c>
      <c r="C53" s="740" t="s">
        <v>359</v>
      </c>
      <c r="D53" s="740"/>
      <c r="E53" s="740"/>
      <c r="F53" s="740"/>
      <c r="G53" s="740"/>
      <c r="H53" s="740"/>
      <c r="I53" s="741"/>
      <c r="J53" s="201"/>
      <c r="K53" s="201"/>
    </row>
    <row r="54" spans="2:11" ht="31.5" customHeight="1" thickBot="1" x14ac:dyDescent="0.25">
      <c r="B54" s="211" t="s">
        <v>288</v>
      </c>
      <c r="C54" s="740" t="s">
        <v>359</v>
      </c>
      <c r="D54" s="740"/>
      <c r="E54" s="740"/>
      <c r="F54" s="740"/>
      <c r="G54" s="740"/>
      <c r="H54" s="740"/>
      <c r="I54" s="741"/>
      <c r="J54" s="202"/>
      <c r="K54" s="202"/>
    </row>
    <row r="55" spans="2:11" x14ac:dyDescent="0.2">
      <c r="B55" s="203"/>
      <c r="C55" s="204"/>
      <c r="D55" s="204"/>
      <c r="E55" s="205"/>
      <c r="F55" s="205"/>
      <c r="G55" s="212"/>
      <c r="H55" s="207"/>
      <c r="I55" s="204"/>
      <c r="J55" s="202"/>
      <c r="K55" s="202"/>
    </row>
    <row r="56" spans="2:11" x14ac:dyDescent="0.2">
      <c r="B56" s="203"/>
      <c r="C56" s="204"/>
      <c r="D56" s="204"/>
      <c r="E56" s="205"/>
      <c r="F56" s="205"/>
      <c r="G56" s="212"/>
      <c r="H56" s="207"/>
      <c r="I56" s="204"/>
      <c r="J56" s="202"/>
      <c r="K56" s="202"/>
    </row>
    <row r="57" spans="2:11" x14ac:dyDescent="0.2">
      <c r="B57" s="203"/>
      <c r="C57" s="204"/>
      <c r="D57" s="204"/>
      <c r="E57" s="205"/>
      <c r="F57" s="205"/>
      <c r="G57" s="212"/>
      <c r="H57" s="207"/>
      <c r="I57" s="204"/>
      <c r="J57" s="202"/>
      <c r="K57" s="202"/>
    </row>
    <row r="58" spans="2:11" x14ac:dyDescent="0.2">
      <c r="B58" s="203"/>
      <c r="C58" s="204"/>
      <c r="D58" s="204"/>
      <c r="E58" s="205"/>
      <c r="F58" s="205"/>
      <c r="G58" s="212"/>
      <c r="H58" s="207"/>
      <c r="I58" s="204"/>
      <c r="J58" s="202"/>
      <c r="K58" s="202"/>
    </row>
    <row r="59" spans="2:11" x14ac:dyDescent="0.2">
      <c r="B59" s="203"/>
      <c r="C59" s="204"/>
      <c r="D59" s="204"/>
      <c r="E59" s="205"/>
      <c r="F59" s="205"/>
      <c r="G59" s="212"/>
      <c r="H59" s="207"/>
      <c r="I59" s="204"/>
      <c r="J59" s="202"/>
      <c r="K59" s="202"/>
    </row>
    <row r="60" spans="2:11" ht="25.5" customHeight="1" x14ac:dyDescent="0.2">
      <c r="B60" s="203"/>
      <c r="C60" s="204"/>
      <c r="D60" s="204"/>
      <c r="E60" s="205"/>
      <c r="F60" s="205"/>
      <c r="G60" s="212"/>
      <c r="H60" s="207"/>
      <c r="I60" s="204"/>
      <c r="J60" s="202"/>
      <c r="K60" s="202"/>
    </row>
  </sheetData>
  <mergeCells count="59">
    <mergeCell ref="B1:B3"/>
    <mergeCell ref="C1:H1"/>
    <mergeCell ref="I1:I3"/>
    <mergeCell ref="C2:H2"/>
    <mergeCell ref="C3:E3"/>
    <mergeCell ref="F3:H3"/>
    <mergeCell ref="B4:I4"/>
    <mergeCell ref="B5:I5"/>
    <mergeCell ref="D6:E6"/>
    <mergeCell ref="F6:I6"/>
    <mergeCell ref="D7:E7"/>
    <mergeCell ref="F7:G7"/>
    <mergeCell ref="C15:I15"/>
    <mergeCell ref="C8:F8"/>
    <mergeCell ref="H8:I8"/>
    <mergeCell ref="C9:F9"/>
    <mergeCell ref="H9:I9"/>
    <mergeCell ref="C10:I10"/>
    <mergeCell ref="C11:I11"/>
    <mergeCell ref="C12:F12"/>
    <mergeCell ref="H12:I12"/>
    <mergeCell ref="C13:F13"/>
    <mergeCell ref="H13:I13"/>
    <mergeCell ref="C14:I14"/>
    <mergeCell ref="C23:E23"/>
    <mergeCell ref="G23:I23"/>
    <mergeCell ref="C16:I16"/>
    <mergeCell ref="C17:I17"/>
    <mergeCell ref="B18:B19"/>
    <mergeCell ref="C18:E18"/>
    <mergeCell ref="F18:I18"/>
    <mergeCell ref="C19:E19"/>
    <mergeCell ref="F19:I19"/>
    <mergeCell ref="C20:E20"/>
    <mergeCell ref="F20:I20"/>
    <mergeCell ref="C21:E21"/>
    <mergeCell ref="F21:I21"/>
    <mergeCell ref="C22:E22"/>
    <mergeCell ref="B48:I48"/>
    <mergeCell ref="C24:E24"/>
    <mergeCell ref="G24:I24"/>
    <mergeCell ref="B25:I25"/>
    <mergeCell ref="F27:F38"/>
    <mergeCell ref="G27:G38"/>
    <mergeCell ref="I27:I38"/>
    <mergeCell ref="C39:I39"/>
    <mergeCell ref="B40:I44"/>
    <mergeCell ref="C45:I45"/>
    <mergeCell ref="C46:I46"/>
    <mergeCell ref="C47:I47"/>
    <mergeCell ref="C52:I52"/>
    <mergeCell ref="C53:I53"/>
    <mergeCell ref="C54:I54"/>
    <mergeCell ref="B49:B50"/>
    <mergeCell ref="D49:F49"/>
    <mergeCell ref="G49:I49"/>
    <mergeCell ref="D50:F50"/>
    <mergeCell ref="G50:I50"/>
    <mergeCell ref="C51:I51"/>
  </mergeCells>
  <dataValidations disablePrompts="1" count="7">
    <dataValidation type="list" allowBlank="1" showInputMessage="1" showErrorMessage="1" sqref="C7 I7" xr:uid="{05B76627-C89E-41E3-AB1B-261202073575}">
      <formula1>$N$11:$N$12</formula1>
    </dataValidation>
    <dataValidation type="list" allowBlank="1" showInputMessage="1" showErrorMessage="1" sqref="H13:I13" xr:uid="{564A4AFF-6A59-4F6C-AAF3-AEDDDF8D12BE}">
      <formula1>$N$5:$N$8</formula1>
    </dataValidation>
    <dataValidation type="list" allowBlank="1" showInputMessage="1" showErrorMessage="1" sqref="C9:F9" xr:uid="{2AA69A7B-E486-40B6-ACFF-D0DE5FD7574C}">
      <formula1>$M$6:$M$9</formula1>
    </dataValidation>
    <dataValidation type="list" allowBlank="1" showInputMessage="1" showErrorMessage="1" sqref="C24:E24" xr:uid="{E27D2EFE-1DA6-498B-8EF7-CA2C44421BDF}">
      <formula1>$M$12:$M$15</formula1>
    </dataValidation>
    <dataValidation type="list" allowBlank="1" showInputMessage="1" showErrorMessage="1" sqref="H12:I12" xr:uid="{00B38709-EA3E-4931-AC2F-582646218D8D}">
      <formula1>M17:M19</formula1>
    </dataValidation>
    <dataValidation type="list" showDropDown="1" showInputMessage="1" showErrorMessage="1" sqref="K12" xr:uid="{B131A374-4676-4EE4-906E-44CAFAAC5B7A}">
      <formula1>O17:O19</formula1>
    </dataValidation>
    <dataValidation type="list" allowBlank="1" showInputMessage="1" showErrorMessage="1" sqref="J10:K10" xr:uid="{25D86E89-C300-4909-B5DB-E6DEE92EEFCD}">
      <formula1>$M$21:$M$26</formula1>
    </dataValidation>
  </dataValidations>
  <pageMargins left="0.7" right="0.7" top="0.75" bottom="0.75" header="0.3" footer="0.3"/>
  <pageSetup scale="27" orientation="portrait" r:id="rId1"/>
  <colBreaks count="1" manualBreakCount="1">
    <brk id="9" max="1048575" man="1"/>
  </colBreaks>
  <drawing r:id="rId2"/>
  <legacyDrawing r:id="rId3"/>
  <oleObjects>
    <mc:AlternateContent xmlns:mc="http://schemas.openxmlformats.org/markup-compatibility/2006">
      <mc:Choice Requires="x14">
        <oleObject progId="PBrush" shapeId="35857409" r:id="rId4">
          <objectPr defaultSize="0" autoPict="0" r:id="rId5">
            <anchor moveWithCells="1" sizeWithCells="1">
              <from>
                <xdr:col>8</xdr:col>
                <xdr:colOff>47625</xdr:colOff>
                <xdr:row>1</xdr:row>
                <xdr:rowOff>28575</xdr:rowOff>
              </from>
              <to>
                <xdr:col>8</xdr:col>
                <xdr:colOff>1447800</xdr:colOff>
                <xdr:row>1</xdr:row>
                <xdr:rowOff>447675</xdr:rowOff>
              </to>
            </anchor>
          </objectPr>
        </oleObject>
      </mc:Choice>
      <mc:Fallback>
        <oleObject progId="PBrush" shapeId="35857409" r:id="rId4"/>
      </mc:Fallback>
    </mc:AlternateContent>
  </oleObject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552A86-2E4A-416D-A697-A605E5896D75}">
  <sheetPr>
    <tabColor rgb="FF92D050"/>
  </sheetPr>
  <dimension ref="B1:X98"/>
  <sheetViews>
    <sheetView view="pageBreakPreview" topLeftCell="A7" zoomScale="85" zoomScaleNormal="85" zoomScaleSheetLayoutView="85" zoomScalePageLayoutView="85" workbookViewId="0">
      <selection activeCell="J31" sqref="J31"/>
    </sheetView>
  </sheetViews>
  <sheetFormatPr baseColWidth="10" defaultColWidth="10.85546875" defaultRowHeight="12.75" x14ac:dyDescent="0.2"/>
  <cols>
    <col min="1" max="1" width="1" style="173" customWidth="1"/>
    <col min="2" max="2" width="25.42578125" style="208" customWidth="1"/>
    <col min="3" max="3" width="14.42578125" style="173" customWidth="1"/>
    <col min="4" max="4" width="20.140625" style="173" customWidth="1"/>
    <col min="5" max="5" width="16.42578125" style="173" customWidth="1"/>
    <col min="6" max="6" width="25" style="173" customWidth="1"/>
    <col min="7" max="7" width="22" style="208" customWidth="1"/>
    <col min="8" max="8" width="20.42578125" style="173" customWidth="1"/>
    <col min="9" max="11" width="22.42578125" style="173" customWidth="1"/>
    <col min="12" max="24" width="10.85546875" style="171"/>
    <col min="25" max="16384" width="10.85546875" style="173"/>
  </cols>
  <sheetData>
    <row r="1" spans="2:14" ht="37.5" customHeight="1" x14ac:dyDescent="0.2">
      <c r="B1" s="596"/>
      <c r="C1" s="599" t="s">
        <v>25</v>
      </c>
      <c r="D1" s="599"/>
      <c r="E1" s="599"/>
      <c r="F1" s="599"/>
      <c r="G1" s="599"/>
      <c r="H1" s="599"/>
      <c r="I1" s="600"/>
      <c r="J1" s="170"/>
      <c r="K1" s="170"/>
      <c r="M1" s="172"/>
    </row>
    <row r="2" spans="2:14" ht="37.5" customHeight="1" x14ac:dyDescent="0.2">
      <c r="B2" s="597"/>
      <c r="C2" s="603" t="s">
        <v>239</v>
      </c>
      <c r="D2" s="603"/>
      <c r="E2" s="603"/>
      <c r="F2" s="603"/>
      <c r="G2" s="603"/>
      <c r="H2" s="603"/>
      <c r="I2" s="601"/>
      <c r="J2" s="170"/>
      <c r="K2" s="170"/>
      <c r="M2" s="172"/>
    </row>
    <row r="3" spans="2:14" ht="37.5" customHeight="1" thickBot="1" x14ac:dyDescent="0.25">
      <c r="B3" s="598"/>
      <c r="C3" s="604" t="s">
        <v>240</v>
      </c>
      <c r="D3" s="604"/>
      <c r="E3" s="604"/>
      <c r="F3" s="604" t="s">
        <v>241</v>
      </c>
      <c r="G3" s="604"/>
      <c r="H3" s="604"/>
      <c r="I3" s="602"/>
      <c r="J3" s="170"/>
      <c r="K3" s="170"/>
      <c r="M3" s="172"/>
    </row>
    <row r="4" spans="2:14" ht="23.25" customHeight="1" x14ac:dyDescent="0.2">
      <c r="B4" s="592" t="s">
        <v>357</v>
      </c>
      <c r="C4" s="593"/>
      <c r="D4" s="593"/>
      <c r="E4" s="593"/>
      <c r="F4" s="593"/>
      <c r="G4" s="593"/>
      <c r="H4" s="593"/>
      <c r="I4" s="594"/>
      <c r="J4" s="174"/>
      <c r="K4" s="174"/>
    </row>
    <row r="5" spans="2:14" ht="24" customHeight="1" x14ac:dyDescent="0.2">
      <c r="B5" s="509" t="s">
        <v>234</v>
      </c>
      <c r="C5" s="510"/>
      <c r="D5" s="510"/>
      <c r="E5" s="510"/>
      <c r="F5" s="510"/>
      <c r="G5" s="510"/>
      <c r="H5" s="510"/>
      <c r="I5" s="511"/>
      <c r="J5" s="175"/>
      <c r="K5" s="175"/>
      <c r="N5" s="176"/>
    </row>
    <row r="6" spans="2:14" ht="30.75" customHeight="1" x14ac:dyDescent="0.2">
      <c r="B6" s="224" t="s">
        <v>242</v>
      </c>
      <c r="C6" s="222">
        <v>6</v>
      </c>
      <c r="D6" s="595" t="s">
        <v>243</v>
      </c>
      <c r="E6" s="595"/>
      <c r="F6" s="567" t="s">
        <v>364</v>
      </c>
      <c r="G6" s="567"/>
      <c r="H6" s="567"/>
      <c r="I6" s="568"/>
      <c r="J6" s="177"/>
      <c r="K6" s="177"/>
      <c r="M6" s="172"/>
      <c r="N6" s="176"/>
    </row>
    <row r="7" spans="2:14" ht="30.75" customHeight="1" x14ac:dyDescent="0.2">
      <c r="B7" s="224" t="s">
        <v>244</v>
      </c>
      <c r="C7" s="222" t="s">
        <v>81</v>
      </c>
      <c r="D7" s="595" t="s">
        <v>245</v>
      </c>
      <c r="E7" s="595"/>
      <c r="F7" s="567" t="s">
        <v>325</v>
      </c>
      <c r="G7" s="567"/>
      <c r="H7" s="178" t="s">
        <v>246</v>
      </c>
      <c r="I7" s="223" t="s">
        <v>81</v>
      </c>
      <c r="J7" s="179"/>
      <c r="K7" s="179"/>
      <c r="M7" s="172"/>
      <c r="N7" s="176"/>
    </row>
    <row r="8" spans="2:14" ht="30.75" customHeight="1" x14ac:dyDescent="0.2">
      <c r="B8" s="224" t="s">
        <v>247</v>
      </c>
      <c r="C8" s="567" t="s">
        <v>289</v>
      </c>
      <c r="D8" s="567"/>
      <c r="E8" s="567"/>
      <c r="F8" s="567"/>
      <c r="G8" s="178" t="s">
        <v>248</v>
      </c>
      <c r="H8" s="582">
        <v>7550</v>
      </c>
      <c r="I8" s="583"/>
      <c r="J8" s="180"/>
      <c r="K8" s="180"/>
      <c r="M8" s="172"/>
      <c r="N8" s="176"/>
    </row>
    <row r="9" spans="2:14" ht="30.75" customHeight="1" x14ac:dyDescent="0.2">
      <c r="B9" s="224" t="s">
        <v>48</v>
      </c>
      <c r="C9" s="584" t="s">
        <v>60</v>
      </c>
      <c r="D9" s="584"/>
      <c r="E9" s="584"/>
      <c r="F9" s="584"/>
      <c r="G9" s="178" t="s">
        <v>249</v>
      </c>
      <c r="H9" s="585" t="s">
        <v>295</v>
      </c>
      <c r="I9" s="586"/>
      <c r="J9" s="181"/>
      <c r="K9" s="181"/>
      <c r="M9" s="182"/>
    </row>
    <row r="10" spans="2:14" ht="75.75" customHeight="1" x14ac:dyDescent="0.2">
      <c r="B10" s="224" t="s">
        <v>250</v>
      </c>
      <c r="C10" s="567" t="s">
        <v>349</v>
      </c>
      <c r="D10" s="567"/>
      <c r="E10" s="567"/>
      <c r="F10" s="567"/>
      <c r="G10" s="567"/>
      <c r="H10" s="567"/>
      <c r="I10" s="568"/>
      <c r="J10" s="183"/>
      <c r="K10" s="183"/>
      <c r="M10" s="182"/>
    </row>
    <row r="11" spans="2:14" ht="30.75" customHeight="1" x14ac:dyDescent="0.2">
      <c r="B11" s="224" t="s">
        <v>251</v>
      </c>
      <c r="C11" s="560" t="s">
        <v>363</v>
      </c>
      <c r="D11" s="560"/>
      <c r="E11" s="560"/>
      <c r="F11" s="560"/>
      <c r="G11" s="560"/>
      <c r="H11" s="560"/>
      <c r="I11" s="751"/>
      <c r="J11" s="179"/>
      <c r="K11" s="179"/>
      <c r="M11" s="182"/>
      <c r="N11" s="176"/>
    </row>
    <row r="12" spans="2:14" ht="30.75" customHeight="1" x14ac:dyDescent="0.2">
      <c r="B12" s="224" t="s">
        <v>254</v>
      </c>
      <c r="C12" s="587" t="s">
        <v>326</v>
      </c>
      <c r="D12" s="587"/>
      <c r="E12" s="587"/>
      <c r="F12" s="587"/>
      <c r="G12" s="178" t="s">
        <v>252</v>
      </c>
      <c r="H12" s="572" t="s">
        <v>91</v>
      </c>
      <c r="I12" s="573"/>
      <c r="J12" s="179"/>
      <c r="K12" s="179"/>
      <c r="M12" s="182"/>
      <c r="N12" s="176"/>
    </row>
    <row r="13" spans="2:14" ht="30.75" customHeight="1" x14ac:dyDescent="0.2">
      <c r="B13" s="224" t="s">
        <v>255</v>
      </c>
      <c r="C13" s="591" t="s">
        <v>330</v>
      </c>
      <c r="D13" s="591"/>
      <c r="E13" s="591"/>
      <c r="F13" s="591"/>
      <c r="G13" s="178" t="s">
        <v>253</v>
      </c>
      <c r="H13" s="560" t="s">
        <v>57</v>
      </c>
      <c r="I13" s="751"/>
      <c r="J13" s="179"/>
      <c r="K13" s="179"/>
      <c r="M13" s="182"/>
    </row>
    <row r="14" spans="2:14" ht="30" customHeight="1" x14ac:dyDescent="0.2">
      <c r="B14" s="224" t="s">
        <v>256</v>
      </c>
      <c r="C14" s="676" t="s">
        <v>375</v>
      </c>
      <c r="D14" s="676"/>
      <c r="E14" s="676"/>
      <c r="F14" s="676"/>
      <c r="G14" s="676"/>
      <c r="H14" s="676"/>
      <c r="I14" s="677"/>
      <c r="J14" s="183"/>
      <c r="K14" s="183"/>
      <c r="M14" s="182"/>
      <c r="N14" s="176"/>
    </row>
    <row r="15" spans="2:14" ht="30.75" customHeight="1" x14ac:dyDescent="0.2">
      <c r="B15" s="224" t="s">
        <v>257</v>
      </c>
      <c r="C15" s="558" t="s">
        <v>376</v>
      </c>
      <c r="D15" s="558"/>
      <c r="E15" s="558"/>
      <c r="F15" s="558"/>
      <c r="G15" s="558"/>
      <c r="H15" s="558"/>
      <c r="I15" s="559"/>
      <c r="J15" s="184"/>
      <c r="K15" s="184"/>
      <c r="M15" s="182"/>
      <c r="N15" s="176"/>
    </row>
    <row r="16" spans="2:14" ht="20.25" customHeight="1" x14ac:dyDescent="0.2">
      <c r="B16" s="224" t="s">
        <v>258</v>
      </c>
      <c r="C16" s="567" t="s">
        <v>306</v>
      </c>
      <c r="D16" s="567"/>
      <c r="E16" s="567"/>
      <c r="F16" s="567"/>
      <c r="G16" s="567"/>
      <c r="H16" s="567"/>
      <c r="I16" s="568"/>
      <c r="J16" s="185"/>
      <c r="K16" s="185"/>
      <c r="M16" s="182"/>
      <c r="N16" s="176"/>
    </row>
    <row r="17" spans="2:14" ht="30.75" customHeight="1" x14ac:dyDescent="0.2">
      <c r="B17" s="224" t="s">
        <v>259</v>
      </c>
      <c r="C17" s="560" t="s">
        <v>151</v>
      </c>
      <c r="D17" s="561"/>
      <c r="E17" s="561"/>
      <c r="F17" s="561"/>
      <c r="G17" s="561"/>
      <c r="H17" s="561"/>
      <c r="I17" s="562"/>
      <c r="J17" s="186"/>
      <c r="K17" s="186"/>
      <c r="M17" s="182"/>
      <c r="N17" s="176"/>
    </row>
    <row r="18" spans="2:14" ht="18" customHeight="1" x14ac:dyDescent="0.2">
      <c r="B18" s="563" t="s">
        <v>265</v>
      </c>
      <c r="C18" s="564" t="s">
        <v>237</v>
      </c>
      <c r="D18" s="564"/>
      <c r="E18" s="564"/>
      <c r="F18" s="565" t="s">
        <v>238</v>
      </c>
      <c r="G18" s="565"/>
      <c r="H18" s="565"/>
      <c r="I18" s="566"/>
      <c r="J18" s="187"/>
      <c r="K18" s="187"/>
      <c r="M18" s="182"/>
      <c r="N18" s="176"/>
    </row>
    <row r="19" spans="2:14" ht="39.75" customHeight="1" x14ac:dyDescent="0.2">
      <c r="B19" s="563"/>
      <c r="C19" s="577" t="s">
        <v>377</v>
      </c>
      <c r="D19" s="578"/>
      <c r="E19" s="666"/>
      <c r="F19" s="567" t="str">
        <f>C19</f>
        <v>Actividades que se ejecutaron para la implementación de los procesos transversales</v>
      </c>
      <c r="G19" s="567"/>
      <c r="H19" s="567"/>
      <c r="I19" s="568"/>
      <c r="J19" s="185"/>
      <c r="K19" s="185"/>
      <c r="M19" s="182"/>
      <c r="N19" s="176"/>
    </row>
    <row r="20" spans="2:14" ht="39.75" customHeight="1" x14ac:dyDescent="0.2">
      <c r="B20" s="224" t="s">
        <v>266</v>
      </c>
      <c r="C20" s="577" t="s">
        <v>297</v>
      </c>
      <c r="D20" s="578"/>
      <c r="E20" s="666"/>
      <c r="F20" s="567" t="str">
        <f>C20</f>
        <v>Cantidad de actividades que se ejecutaron para la implementacion de los procesos transversales</v>
      </c>
      <c r="G20" s="567"/>
      <c r="H20" s="567"/>
      <c r="I20" s="568"/>
      <c r="J20" s="179"/>
      <c r="K20" s="179"/>
      <c r="M20" s="182"/>
      <c r="N20" s="176"/>
    </row>
    <row r="21" spans="2:14" ht="30" customHeight="1" x14ac:dyDescent="0.2">
      <c r="B21" s="224" t="s">
        <v>267</v>
      </c>
      <c r="C21" s="772"/>
      <c r="D21" s="773"/>
      <c r="E21" s="774"/>
      <c r="F21" s="529"/>
      <c r="G21" s="530"/>
      <c r="H21" s="530"/>
      <c r="I21" s="531"/>
      <c r="J21" s="184"/>
      <c r="K21" s="184"/>
      <c r="M21" s="188"/>
      <c r="N21" s="176"/>
    </row>
    <row r="22" spans="2:14" ht="23.25" customHeight="1" x14ac:dyDescent="0.2">
      <c r="B22" s="224" t="s">
        <v>268</v>
      </c>
      <c r="C22" s="553">
        <v>44197</v>
      </c>
      <c r="D22" s="580"/>
      <c r="E22" s="581"/>
      <c r="F22" s="178" t="s">
        <v>271</v>
      </c>
      <c r="G22" s="265">
        <v>8.7999999999999995E-2</v>
      </c>
      <c r="H22" s="178" t="s">
        <v>275</v>
      </c>
      <c r="I22" s="266">
        <v>8.7999999999999995E-2</v>
      </c>
      <c r="J22" s="189"/>
      <c r="K22" s="189"/>
      <c r="M22" s="188"/>
    </row>
    <row r="23" spans="2:14" ht="27" customHeight="1" x14ac:dyDescent="0.2">
      <c r="B23" s="224" t="s">
        <v>269</v>
      </c>
      <c r="C23" s="553">
        <v>44561</v>
      </c>
      <c r="D23" s="530"/>
      <c r="E23" s="554"/>
      <c r="F23" s="178" t="s">
        <v>272</v>
      </c>
      <c r="G23" s="769">
        <v>0.32</v>
      </c>
      <c r="H23" s="770"/>
      <c r="I23" s="771"/>
      <c r="J23" s="190"/>
      <c r="K23" s="190"/>
      <c r="M23" s="188"/>
    </row>
    <row r="24" spans="2:14" ht="30.75" customHeight="1" x14ac:dyDescent="0.2">
      <c r="B24" s="231" t="s">
        <v>270</v>
      </c>
      <c r="C24" s="526" t="s">
        <v>321</v>
      </c>
      <c r="D24" s="527"/>
      <c r="E24" s="528"/>
      <c r="F24" s="227" t="s">
        <v>274</v>
      </c>
      <c r="G24" s="529" t="s">
        <v>223</v>
      </c>
      <c r="H24" s="530"/>
      <c r="I24" s="531"/>
      <c r="J24" s="187"/>
      <c r="K24" s="187"/>
      <c r="M24" s="188"/>
    </row>
    <row r="25" spans="2:14" ht="22.5" customHeight="1" x14ac:dyDescent="0.2">
      <c r="B25" s="509" t="s">
        <v>235</v>
      </c>
      <c r="C25" s="510"/>
      <c r="D25" s="510"/>
      <c r="E25" s="510"/>
      <c r="F25" s="510"/>
      <c r="G25" s="510"/>
      <c r="H25" s="510"/>
      <c r="I25" s="511"/>
      <c r="J25" s="175"/>
      <c r="K25" s="175"/>
      <c r="M25" s="188"/>
    </row>
    <row r="26" spans="2:14" ht="43.5" customHeight="1" x14ac:dyDescent="0.2">
      <c r="B26" s="191" t="s">
        <v>105</v>
      </c>
      <c r="C26" s="221" t="s">
        <v>261</v>
      </c>
      <c r="D26" s="221" t="s">
        <v>260</v>
      </c>
      <c r="E26" s="192" t="s">
        <v>264</v>
      </c>
      <c r="F26" s="221" t="s">
        <v>263</v>
      </c>
      <c r="G26" s="221" t="s">
        <v>262</v>
      </c>
      <c r="H26" s="192" t="s">
        <v>276</v>
      </c>
      <c r="I26" s="193" t="s">
        <v>273</v>
      </c>
      <c r="J26" s="245"/>
      <c r="K26" s="245"/>
      <c r="L26" s="12"/>
      <c r="M26" s="188"/>
    </row>
    <row r="27" spans="2:14" ht="15.6" customHeight="1" x14ac:dyDescent="0.2">
      <c r="B27" s="191" t="s">
        <v>323</v>
      </c>
      <c r="C27" s="285">
        <f>8.228%*G23</f>
        <v>2.6329599999999998E-2</v>
      </c>
      <c r="D27" s="286">
        <v>2.6335999999999998E-2</v>
      </c>
      <c r="E27" s="287">
        <f>IF(OR(C27=0,C27=""),0,D27/C27)</f>
        <v>1.0002430724355857</v>
      </c>
      <c r="F27" s="755">
        <f>SUM(C27:C38)</f>
        <v>0.32000960000000001</v>
      </c>
      <c r="G27" s="547">
        <f>SUM(D27:D38)</f>
        <v>0.27223807999999999</v>
      </c>
      <c r="H27" s="284">
        <f>+(D27*100%)/$G$23</f>
        <v>8.2299999999999998E-2</v>
      </c>
      <c r="I27" s="758">
        <f>G27+I22</f>
        <v>0.36023808000000002</v>
      </c>
      <c r="J27" s="283"/>
      <c r="K27" s="283"/>
      <c r="L27" s="12"/>
      <c r="M27" s="188"/>
    </row>
    <row r="28" spans="2:14" ht="15.6" customHeight="1" x14ac:dyDescent="0.2">
      <c r="B28" s="191" t="s">
        <v>114</v>
      </c>
      <c r="C28" s="285">
        <f>6.06%*G23</f>
        <v>1.9392E-2</v>
      </c>
      <c r="D28" s="286">
        <v>1.8463999999999998E-2</v>
      </c>
      <c r="E28" s="287">
        <f t="shared" ref="E28:E38" si="0">IF(OR(C28=0,C28=""),0,D28/C28)</f>
        <v>0.95214521452145207</v>
      </c>
      <c r="F28" s="756"/>
      <c r="G28" s="548"/>
      <c r="H28" s="284">
        <f>+IF(D28="","",((D28*100%)/$G$23)+H27)</f>
        <v>0.13999999999999999</v>
      </c>
      <c r="I28" s="759"/>
      <c r="J28" s="248"/>
      <c r="K28" s="283"/>
      <c r="L28" s="12"/>
      <c r="M28" s="188"/>
    </row>
    <row r="29" spans="2:14" ht="15.6" customHeight="1" x14ac:dyDescent="0.2">
      <c r="B29" s="191" t="s">
        <v>115</v>
      </c>
      <c r="C29" s="285">
        <f>6.06%*G23</f>
        <v>1.9392E-2</v>
      </c>
      <c r="D29" s="286">
        <v>1.6352000000000002E-2</v>
      </c>
      <c r="E29" s="287">
        <f t="shared" si="0"/>
        <v>0.84323432343234339</v>
      </c>
      <c r="F29" s="756"/>
      <c r="G29" s="548"/>
      <c r="H29" s="284">
        <f t="shared" ref="H29:H38" si="1">+IF(D29="","",((D29*100%)/$G$23)+H28)</f>
        <v>0.19109999999999999</v>
      </c>
      <c r="I29" s="759"/>
      <c r="J29" s="248"/>
      <c r="K29" s="283"/>
      <c r="L29" s="12"/>
      <c r="M29" s="188"/>
    </row>
    <row r="30" spans="2:14" ht="15.6" customHeight="1" x14ac:dyDescent="0.2">
      <c r="B30" s="191" t="s">
        <v>116</v>
      </c>
      <c r="C30" s="285">
        <f>8.56%*G23</f>
        <v>2.7392000000000003E-2</v>
      </c>
      <c r="D30" s="286">
        <v>2.3359999999999999E-2</v>
      </c>
      <c r="E30" s="287">
        <f t="shared" si="0"/>
        <v>0.85280373831775691</v>
      </c>
      <c r="F30" s="756"/>
      <c r="G30" s="548"/>
      <c r="H30" s="284">
        <f t="shared" si="1"/>
        <v>0.2641</v>
      </c>
      <c r="I30" s="759"/>
      <c r="J30" s="248"/>
      <c r="K30" s="283"/>
      <c r="L30" s="12"/>
      <c r="M30" s="188"/>
    </row>
    <row r="31" spans="2:14" ht="15.6" customHeight="1" x14ac:dyDescent="0.2">
      <c r="B31" s="191" t="s">
        <v>117</v>
      </c>
      <c r="C31" s="285">
        <f>8.76%*G23</f>
        <v>2.8032000000000001E-2</v>
      </c>
      <c r="D31" s="286">
        <v>3.0304000000000001E-2</v>
      </c>
      <c r="E31" s="287">
        <f>IF(OR(C30=0,C30=""),0,D31/C30)</f>
        <v>1.1063084112149533</v>
      </c>
      <c r="F31" s="756"/>
      <c r="G31" s="548"/>
      <c r="H31" s="284">
        <f t="shared" si="1"/>
        <v>0.35880000000000001</v>
      </c>
      <c r="I31" s="759"/>
      <c r="J31" s="248"/>
      <c r="K31" s="283"/>
      <c r="L31" s="12"/>
      <c r="M31" s="188"/>
    </row>
    <row r="32" spans="2:14" ht="15.6" customHeight="1" x14ac:dyDescent="0.2">
      <c r="B32" s="191" t="s">
        <v>118</v>
      </c>
      <c r="C32" s="285">
        <f>9.35%*G23</f>
        <v>2.9920000000000002E-2</v>
      </c>
      <c r="D32" s="286">
        <v>1.0048000000000001E-2</v>
      </c>
      <c r="E32" s="287">
        <f t="shared" si="0"/>
        <v>0.33582887700534764</v>
      </c>
      <c r="F32" s="756"/>
      <c r="G32" s="548"/>
      <c r="H32" s="284">
        <f t="shared" si="1"/>
        <v>0.39019999999999999</v>
      </c>
      <c r="I32" s="759"/>
      <c r="J32" s="248"/>
      <c r="K32" s="283"/>
      <c r="L32" s="12"/>
      <c r="M32" s="188"/>
    </row>
    <row r="33" spans="2:12" ht="19.5" customHeight="1" x14ac:dyDescent="0.2">
      <c r="B33" s="191" t="s">
        <v>119</v>
      </c>
      <c r="C33" s="285">
        <f>10.47%*G23</f>
        <v>3.3503999999999999E-2</v>
      </c>
      <c r="D33" s="286">
        <v>5.7023999999999998E-2</v>
      </c>
      <c r="E33" s="287">
        <f t="shared" si="0"/>
        <v>1.7020057306590257</v>
      </c>
      <c r="F33" s="756"/>
      <c r="G33" s="548"/>
      <c r="H33" s="284">
        <f t="shared" si="1"/>
        <v>0.56840000000000002</v>
      </c>
      <c r="I33" s="759"/>
      <c r="J33" s="296"/>
      <c r="K33" s="283"/>
      <c r="L33" s="12"/>
    </row>
    <row r="34" spans="2:12" ht="19.5" customHeight="1" x14ac:dyDescent="0.2">
      <c r="B34" s="191" t="s">
        <v>120</v>
      </c>
      <c r="C34" s="285">
        <f>6.55%*G23</f>
        <v>2.0960000000000003E-2</v>
      </c>
      <c r="D34" s="286">
        <v>2.9344000000000002E-2</v>
      </c>
      <c r="E34" s="287">
        <f t="shared" si="0"/>
        <v>1.4</v>
      </c>
      <c r="F34" s="756"/>
      <c r="G34" s="548"/>
      <c r="H34" s="284">
        <f t="shared" si="1"/>
        <v>0.66010000000000002</v>
      </c>
      <c r="I34" s="759"/>
      <c r="J34" s="248"/>
      <c r="K34" s="283"/>
      <c r="L34" s="12"/>
    </row>
    <row r="35" spans="2:12" ht="19.5" customHeight="1" x14ac:dyDescent="0.2">
      <c r="B35" s="191" t="s">
        <v>121</v>
      </c>
      <c r="C35" s="285">
        <f>8.025%*G23</f>
        <v>2.5680000000000001E-2</v>
      </c>
      <c r="D35" s="286">
        <v>2.5734399999999998E-2</v>
      </c>
      <c r="E35" s="287">
        <f>(D35/C35)</f>
        <v>1.0021183800623052</v>
      </c>
      <c r="F35" s="756"/>
      <c r="G35" s="548"/>
      <c r="H35" s="284">
        <f t="shared" si="1"/>
        <v>0.74052000000000007</v>
      </c>
      <c r="I35" s="759"/>
      <c r="J35" s="248"/>
      <c r="K35" s="283"/>
      <c r="L35" s="12"/>
    </row>
    <row r="36" spans="2:12" ht="19.5" customHeight="1" x14ac:dyDescent="0.2">
      <c r="B36" s="191" t="s">
        <v>122</v>
      </c>
      <c r="C36" s="285">
        <f>5.8%*G23</f>
        <v>1.856E-2</v>
      </c>
      <c r="D36" s="286">
        <v>1.856E-2</v>
      </c>
      <c r="E36" s="287">
        <f t="shared" si="0"/>
        <v>1</v>
      </c>
      <c r="F36" s="756"/>
      <c r="G36" s="548"/>
      <c r="H36" s="284">
        <f t="shared" si="1"/>
        <v>0.79852000000000012</v>
      </c>
      <c r="I36" s="759"/>
      <c r="J36" s="248"/>
      <c r="K36" s="283"/>
      <c r="L36" s="12"/>
    </row>
    <row r="37" spans="2:12" ht="19.5" customHeight="1" x14ac:dyDescent="0.2">
      <c r="B37" s="191" t="s">
        <v>123</v>
      </c>
      <c r="C37" s="285">
        <f>8.16%*G23</f>
        <v>2.6112000000000003E-2</v>
      </c>
      <c r="D37" s="286">
        <v>1.6711680000000003E-2</v>
      </c>
      <c r="E37" s="287">
        <f t="shared" si="0"/>
        <v>0.64</v>
      </c>
      <c r="F37" s="756"/>
      <c r="G37" s="548"/>
      <c r="H37" s="284">
        <f t="shared" si="1"/>
        <v>0.85074400000000017</v>
      </c>
      <c r="I37" s="759"/>
      <c r="J37" s="248"/>
      <c r="K37" s="283"/>
      <c r="L37" s="12"/>
    </row>
    <row r="38" spans="2:12" ht="19.5" customHeight="1" x14ac:dyDescent="0.2">
      <c r="B38" s="191" t="s">
        <v>124</v>
      </c>
      <c r="C38" s="285">
        <f>13.98%*G23</f>
        <v>4.4736000000000005E-2</v>
      </c>
      <c r="D38" s="286">
        <v>0</v>
      </c>
      <c r="E38" s="287">
        <f t="shared" si="0"/>
        <v>0</v>
      </c>
      <c r="F38" s="757"/>
      <c r="G38" s="549"/>
      <c r="H38" s="284">
        <f t="shared" si="1"/>
        <v>0.85074400000000017</v>
      </c>
      <c r="I38" s="760"/>
      <c r="J38" s="248"/>
      <c r="K38" s="38"/>
      <c r="L38" s="12"/>
    </row>
    <row r="39" spans="2:12" ht="24" x14ac:dyDescent="0.2">
      <c r="B39" s="282" t="s">
        <v>277</v>
      </c>
      <c r="C39" s="761"/>
      <c r="D39" s="761"/>
      <c r="E39" s="761"/>
      <c r="F39" s="761"/>
      <c r="G39" s="761"/>
      <c r="H39" s="761"/>
      <c r="I39" s="761"/>
      <c r="J39" s="249"/>
      <c r="K39" s="249"/>
      <c r="L39" s="12"/>
    </row>
    <row r="40" spans="2:12" ht="34.5" customHeight="1" x14ac:dyDescent="0.2">
      <c r="B40" s="535"/>
      <c r="C40" s="536"/>
      <c r="D40" s="536"/>
      <c r="E40" s="536"/>
      <c r="F40" s="536"/>
      <c r="G40" s="536"/>
      <c r="H40" s="536"/>
      <c r="I40" s="537"/>
      <c r="J40" s="175"/>
      <c r="K40" s="175"/>
    </row>
    <row r="41" spans="2:12" ht="34.5" customHeight="1" x14ac:dyDescent="0.2">
      <c r="B41" s="538"/>
      <c r="C41" s="539"/>
      <c r="D41" s="539"/>
      <c r="E41" s="539"/>
      <c r="F41" s="539"/>
      <c r="G41" s="539"/>
      <c r="H41" s="539"/>
      <c r="I41" s="540"/>
      <c r="J41" s="196"/>
      <c r="K41" s="196"/>
    </row>
    <row r="42" spans="2:12" ht="34.5" customHeight="1" x14ac:dyDescent="0.2">
      <c r="B42" s="538"/>
      <c r="C42" s="539"/>
      <c r="D42" s="539"/>
      <c r="E42" s="539"/>
      <c r="F42" s="539"/>
      <c r="G42" s="539"/>
      <c r="H42" s="539"/>
      <c r="I42" s="540"/>
      <c r="J42" s="196"/>
      <c r="K42" s="196"/>
    </row>
    <row r="43" spans="2:12" ht="34.5" customHeight="1" x14ac:dyDescent="0.2">
      <c r="B43" s="538"/>
      <c r="C43" s="539"/>
      <c r="D43" s="539"/>
      <c r="E43" s="539"/>
      <c r="F43" s="539"/>
      <c r="G43" s="539"/>
      <c r="H43" s="539"/>
      <c r="I43" s="540"/>
      <c r="J43" s="196"/>
      <c r="K43" s="196"/>
    </row>
    <row r="44" spans="2:12" ht="34.5" customHeight="1" x14ac:dyDescent="0.2">
      <c r="B44" s="541"/>
      <c r="C44" s="542"/>
      <c r="D44" s="542"/>
      <c r="E44" s="542"/>
      <c r="F44" s="542"/>
      <c r="G44" s="542"/>
      <c r="H44" s="542"/>
      <c r="I44" s="543"/>
      <c r="J44" s="174"/>
      <c r="K44" s="174"/>
    </row>
    <row r="45" spans="2:12" ht="135" customHeight="1" x14ac:dyDescent="0.2">
      <c r="B45" s="765" t="s">
        <v>278</v>
      </c>
      <c r="C45" s="768" t="s">
        <v>415</v>
      </c>
      <c r="D45" s="763"/>
      <c r="E45" s="763"/>
      <c r="F45" s="763"/>
      <c r="G45" s="763"/>
      <c r="H45" s="763"/>
      <c r="I45" s="764"/>
      <c r="J45" s="197"/>
      <c r="K45" s="197"/>
    </row>
    <row r="46" spans="2:12" ht="153" customHeight="1" x14ac:dyDescent="0.2">
      <c r="B46" s="766"/>
      <c r="C46" s="762" t="s">
        <v>416</v>
      </c>
      <c r="D46" s="763"/>
      <c r="E46" s="763"/>
      <c r="F46" s="763"/>
      <c r="G46" s="763"/>
      <c r="H46" s="763"/>
      <c r="I46" s="764"/>
      <c r="J46" s="197"/>
      <c r="K46" s="197"/>
    </row>
    <row r="47" spans="2:12" ht="123.6" customHeight="1" x14ac:dyDescent="0.2">
      <c r="B47" s="766"/>
      <c r="C47" s="762" t="s">
        <v>417</v>
      </c>
      <c r="D47" s="763"/>
      <c r="E47" s="763"/>
      <c r="F47" s="763"/>
      <c r="G47" s="763"/>
      <c r="H47" s="763"/>
      <c r="I47" s="764"/>
      <c r="J47" s="197"/>
      <c r="K47" s="197"/>
    </row>
    <row r="48" spans="2:12" ht="49.15" customHeight="1" x14ac:dyDescent="0.2">
      <c r="B48" s="766"/>
      <c r="C48" s="762" t="s">
        <v>420</v>
      </c>
      <c r="D48" s="763"/>
      <c r="E48" s="763"/>
      <c r="F48" s="763"/>
      <c r="G48" s="763"/>
      <c r="H48" s="763"/>
      <c r="I48" s="764"/>
      <c r="J48" s="197"/>
      <c r="K48" s="197"/>
    </row>
    <row r="49" spans="2:11" ht="49.15" customHeight="1" x14ac:dyDescent="0.2">
      <c r="B49" s="766"/>
      <c r="C49" s="762" t="s">
        <v>418</v>
      </c>
      <c r="D49" s="763"/>
      <c r="E49" s="763"/>
      <c r="F49" s="763"/>
      <c r="G49" s="763"/>
      <c r="H49" s="763"/>
      <c r="I49" s="764"/>
      <c r="J49" s="197"/>
      <c r="K49" s="197"/>
    </row>
    <row r="50" spans="2:11" ht="49.15" customHeight="1" x14ac:dyDescent="0.2">
      <c r="B50" s="767"/>
      <c r="C50" s="762" t="s">
        <v>419</v>
      </c>
      <c r="D50" s="763"/>
      <c r="E50" s="763"/>
      <c r="F50" s="763"/>
      <c r="G50" s="763"/>
      <c r="H50" s="763"/>
      <c r="I50" s="764"/>
      <c r="J50" s="197"/>
      <c r="K50" s="197"/>
    </row>
    <row r="51" spans="2:11" ht="49.15" customHeight="1" x14ac:dyDescent="0.2">
      <c r="B51" s="297" t="s">
        <v>279</v>
      </c>
      <c r="C51" s="762"/>
      <c r="D51" s="763"/>
      <c r="E51" s="763"/>
      <c r="F51" s="763"/>
      <c r="G51" s="763"/>
      <c r="H51" s="763"/>
      <c r="I51" s="764"/>
      <c r="J51" s="197"/>
      <c r="K51" s="197"/>
    </row>
    <row r="52" spans="2:11" ht="79.5" customHeight="1" x14ac:dyDescent="0.2">
      <c r="B52" s="230" t="s">
        <v>280</v>
      </c>
      <c r="C52" s="762"/>
      <c r="D52" s="763"/>
      <c r="E52" s="763"/>
      <c r="F52" s="763"/>
      <c r="G52" s="763"/>
      <c r="H52" s="763"/>
      <c r="I52" s="764"/>
      <c r="J52" s="197"/>
      <c r="K52" s="197"/>
    </row>
    <row r="53" spans="2:11" ht="22.5" customHeight="1" x14ac:dyDescent="0.2">
      <c r="B53" s="509" t="s">
        <v>236</v>
      </c>
      <c r="C53" s="510"/>
      <c r="D53" s="510"/>
      <c r="E53" s="510"/>
      <c r="F53" s="510"/>
      <c r="G53" s="510"/>
      <c r="H53" s="510"/>
      <c r="I53" s="511"/>
      <c r="J53" s="197"/>
      <c r="K53" s="197"/>
    </row>
    <row r="54" spans="2:11" ht="22.5" customHeight="1" x14ac:dyDescent="0.2">
      <c r="B54" s="522" t="s">
        <v>281</v>
      </c>
      <c r="C54" s="218" t="s">
        <v>282</v>
      </c>
      <c r="D54" s="524" t="s">
        <v>283</v>
      </c>
      <c r="E54" s="524"/>
      <c r="F54" s="524"/>
      <c r="G54" s="524" t="s">
        <v>284</v>
      </c>
      <c r="H54" s="524"/>
      <c r="I54" s="525"/>
      <c r="J54" s="198"/>
      <c r="K54" s="198"/>
    </row>
    <row r="55" spans="2:11" ht="30.75" customHeight="1" x14ac:dyDescent="0.2">
      <c r="B55" s="523"/>
      <c r="C55" s="232"/>
      <c r="D55" s="610"/>
      <c r="E55" s="610"/>
      <c r="F55" s="610"/>
      <c r="G55" s="610"/>
      <c r="H55" s="610"/>
      <c r="I55" s="611"/>
      <c r="J55" s="198"/>
      <c r="K55" s="198"/>
    </row>
    <row r="56" spans="2:11" ht="32.25" customHeight="1" x14ac:dyDescent="0.2">
      <c r="B56" s="233" t="s">
        <v>285</v>
      </c>
      <c r="C56" s="785" t="s">
        <v>407</v>
      </c>
      <c r="D56" s="785"/>
      <c r="E56" s="785"/>
      <c r="F56" s="785"/>
      <c r="G56" s="785"/>
      <c r="H56" s="785"/>
      <c r="I56" s="786"/>
      <c r="J56" s="200"/>
      <c r="K56" s="200"/>
    </row>
    <row r="57" spans="2:11" ht="28.5" customHeight="1" x14ac:dyDescent="0.2">
      <c r="B57" s="234" t="s">
        <v>286</v>
      </c>
      <c r="C57" s="785" t="s">
        <v>407</v>
      </c>
      <c r="D57" s="785"/>
      <c r="E57" s="785"/>
      <c r="F57" s="785"/>
      <c r="G57" s="785"/>
      <c r="H57" s="785"/>
      <c r="I57" s="786"/>
      <c r="J57" s="200"/>
      <c r="K57" s="200"/>
    </row>
    <row r="58" spans="2:11" ht="30" customHeight="1" x14ac:dyDescent="0.2">
      <c r="B58" s="230" t="s">
        <v>287</v>
      </c>
      <c r="C58" s="610" t="s">
        <v>355</v>
      </c>
      <c r="D58" s="610"/>
      <c r="E58" s="610"/>
      <c r="F58" s="610"/>
      <c r="G58" s="610"/>
      <c r="H58" s="610"/>
      <c r="I58" s="611"/>
      <c r="J58" s="201"/>
      <c r="K58" s="201"/>
    </row>
    <row r="59" spans="2:11" ht="31.5" customHeight="1" thickBot="1" x14ac:dyDescent="0.25">
      <c r="B59" s="211" t="s">
        <v>288</v>
      </c>
      <c r="C59" s="782" t="s">
        <v>374</v>
      </c>
      <c r="D59" s="783"/>
      <c r="E59" s="783"/>
      <c r="F59" s="783"/>
      <c r="G59" s="783"/>
      <c r="H59" s="783"/>
      <c r="I59" s="784"/>
      <c r="J59" s="202"/>
      <c r="K59" s="202"/>
    </row>
    <row r="60" spans="2:11" ht="13.15" customHeight="1" x14ac:dyDescent="0.2">
      <c r="B60" s="203"/>
      <c r="C60" s="204"/>
      <c r="D60" s="204"/>
      <c r="E60" s="205"/>
      <c r="F60" s="205"/>
      <c r="G60" s="212"/>
      <c r="H60" s="207"/>
      <c r="I60" s="204"/>
      <c r="J60" s="202"/>
      <c r="K60" s="202"/>
    </row>
    <row r="61" spans="2:11" ht="13.15" customHeight="1" x14ac:dyDescent="0.2">
      <c r="B61" s="779"/>
      <c r="C61" s="779"/>
      <c r="D61" s="779"/>
      <c r="E61" s="779"/>
      <c r="F61" s="779"/>
      <c r="G61" s="779"/>
      <c r="H61" s="779"/>
      <c r="I61" s="779"/>
      <c r="J61" s="202"/>
      <c r="K61" s="202"/>
    </row>
    <row r="62" spans="2:11" ht="13.15" customHeight="1" x14ac:dyDescent="0.2">
      <c r="B62" s="779"/>
      <c r="C62" s="779"/>
      <c r="D62" s="779"/>
      <c r="E62" s="779"/>
      <c r="F62" s="779"/>
      <c r="G62" s="779"/>
      <c r="H62" s="779"/>
      <c r="I62" s="779"/>
      <c r="J62" s="202"/>
      <c r="K62" s="202"/>
    </row>
    <row r="63" spans="2:11" ht="13.15" customHeight="1" x14ac:dyDescent="0.2">
      <c r="B63" s="779"/>
      <c r="C63" s="779"/>
      <c r="D63" s="779"/>
      <c r="E63" s="779"/>
      <c r="F63" s="779"/>
      <c r="G63" s="779"/>
      <c r="H63" s="779"/>
      <c r="I63" s="779"/>
      <c r="J63" s="202"/>
      <c r="K63" s="202"/>
    </row>
    <row r="64" spans="2:11" ht="13.15" customHeight="1" x14ac:dyDescent="0.2">
      <c r="B64" s="203"/>
      <c r="C64" s="204"/>
      <c r="D64" s="204"/>
      <c r="E64" s="205"/>
      <c r="F64" s="205"/>
      <c r="G64" s="212"/>
      <c r="H64" s="207"/>
      <c r="I64" s="204"/>
      <c r="J64" s="202"/>
      <c r="K64" s="202"/>
    </row>
    <row r="65" spans="2:11" ht="25.5" customHeight="1" x14ac:dyDescent="0.2">
      <c r="B65" s="203"/>
      <c r="C65" s="204"/>
      <c r="D65" s="204"/>
      <c r="E65" s="205"/>
      <c r="F65" s="205"/>
      <c r="G65" s="212"/>
      <c r="H65" s="207"/>
      <c r="I65" s="204"/>
      <c r="J65" s="202"/>
      <c r="K65" s="202"/>
    </row>
    <row r="66" spans="2:11" ht="13.15" customHeight="1" x14ac:dyDescent="0.2"/>
    <row r="67" spans="2:11" ht="13.15" customHeight="1" x14ac:dyDescent="0.2"/>
    <row r="68" spans="2:11" ht="13.15" customHeight="1" x14ac:dyDescent="0.2"/>
    <row r="69" spans="2:11" ht="13.15" customHeight="1" x14ac:dyDescent="0.2"/>
    <row r="70" spans="2:11" ht="13.15" customHeight="1" x14ac:dyDescent="0.2"/>
    <row r="71" spans="2:11" ht="13.15" customHeight="1" x14ac:dyDescent="0.2"/>
    <row r="72" spans="2:11" ht="13.15" customHeight="1" x14ac:dyDescent="0.2"/>
    <row r="73" spans="2:11" ht="13.15" customHeight="1" x14ac:dyDescent="0.2"/>
    <row r="74" spans="2:11" ht="13.15" customHeight="1" x14ac:dyDescent="0.2"/>
    <row r="75" spans="2:11" ht="13.15" customHeight="1" x14ac:dyDescent="0.2"/>
    <row r="76" spans="2:11" ht="13.15" customHeight="1" x14ac:dyDescent="0.2"/>
    <row r="94" spans="6:12" ht="12.75" customHeight="1" x14ac:dyDescent="0.2">
      <c r="F94" s="780"/>
      <c r="G94" s="781"/>
      <c r="H94" s="781"/>
      <c r="I94" s="781"/>
      <c r="J94" s="781"/>
      <c r="K94" s="781"/>
      <c r="L94" s="781"/>
    </row>
    <row r="95" spans="6:12" ht="12.75" customHeight="1" x14ac:dyDescent="0.2">
      <c r="F95" s="775"/>
      <c r="G95" s="776"/>
      <c r="H95" s="776"/>
      <c r="I95" s="776"/>
      <c r="J95" s="776"/>
      <c r="K95" s="776"/>
      <c r="L95" s="776"/>
    </row>
    <row r="96" spans="6:12" ht="12.75" customHeight="1" x14ac:dyDescent="0.2">
      <c r="F96" s="775"/>
      <c r="G96" s="776"/>
      <c r="H96" s="776"/>
      <c r="I96" s="776"/>
      <c r="J96" s="776"/>
      <c r="K96" s="776"/>
      <c r="L96" s="776"/>
    </row>
    <row r="97" spans="6:12" ht="12.75" customHeight="1" x14ac:dyDescent="0.2">
      <c r="F97" s="775"/>
      <c r="G97" s="776"/>
      <c r="H97" s="776"/>
      <c r="I97" s="776"/>
      <c r="J97" s="776"/>
      <c r="K97" s="776"/>
      <c r="L97" s="776"/>
    </row>
    <row r="98" spans="6:12" ht="12.75" customHeight="1" x14ac:dyDescent="0.2">
      <c r="F98" s="777"/>
      <c r="G98" s="778"/>
      <c r="H98" s="778"/>
      <c r="I98" s="778"/>
      <c r="J98" s="778"/>
      <c r="K98" s="778"/>
      <c r="L98" s="778"/>
    </row>
  </sheetData>
  <mergeCells count="71">
    <mergeCell ref="B53:I53"/>
    <mergeCell ref="C58:I58"/>
    <mergeCell ref="C59:I59"/>
    <mergeCell ref="B54:B55"/>
    <mergeCell ref="D54:F54"/>
    <mergeCell ref="G54:I54"/>
    <mergeCell ref="D55:F55"/>
    <mergeCell ref="G55:I55"/>
    <mergeCell ref="C56:I56"/>
    <mergeCell ref="C57:I57"/>
    <mergeCell ref="F95:L95"/>
    <mergeCell ref="F96:L96"/>
    <mergeCell ref="F97:L97"/>
    <mergeCell ref="F98:L98"/>
    <mergeCell ref="B61:I63"/>
    <mergeCell ref="F94:L94"/>
    <mergeCell ref="B1:B3"/>
    <mergeCell ref="C1:H1"/>
    <mergeCell ref="I1:I3"/>
    <mergeCell ref="C2:H2"/>
    <mergeCell ref="C3:E3"/>
    <mergeCell ref="F3:H3"/>
    <mergeCell ref="B4:I4"/>
    <mergeCell ref="B5:I5"/>
    <mergeCell ref="D6:E6"/>
    <mergeCell ref="F6:I6"/>
    <mergeCell ref="D7:E7"/>
    <mergeCell ref="F7:G7"/>
    <mergeCell ref="C15:I15"/>
    <mergeCell ref="C8:F8"/>
    <mergeCell ref="H8:I8"/>
    <mergeCell ref="C9:F9"/>
    <mergeCell ref="H9:I9"/>
    <mergeCell ref="C10:I10"/>
    <mergeCell ref="C11:I11"/>
    <mergeCell ref="C12:F12"/>
    <mergeCell ref="H12:I12"/>
    <mergeCell ref="C13:F13"/>
    <mergeCell ref="H13:I13"/>
    <mergeCell ref="C14:I14"/>
    <mergeCell ref="C23:E23"/>
    <mergeCell ref="G23:I23"/>
    <mergeCell ref="C16:I16"/>
    <mergeCell ref="C17:I17"/>
    <mergeCell ref="C20:E20"/>
    <mergeCell ref="F20:I20"/>
    <mergeCell ref="C21:E21"/>
    <mergeCell ref="F21:I21"/>
    <mergeCell ref="C22:E22"/>
    <mergeCell ref="B18:B19"/>
    <mergeCell ref="C18:E18"/>
    <mergeCell ref="F18:I18"/>
    <mergeCell ref="C19:E19"/>
    <mergeCell ref="F19:I19"/>
    <mergeCell ref="C39:I39"/>
    <mergeCell ref="B40:I44"/>
    <mergeCell ref="C52:I52"/>
    <mergeCell ref="B45:B50"/>
    <mergeCell ref="C45:I45"/>
    <mergeCell ref="C46:I46"/>
    <mergeCell ref="C50:I50"/>
    <mergeCell ref="C49:I49"/>
    <mergeCell ref="C48:I48"/>
    <mergeCell ref="C47:I47"/>
    <mergeCell ref="C51:I51"/>
    <mergeCell ref="C24:E24"/>
    <mergeCell ref="G24:I24"/>
    <mergeCell ref="B25:I25"/>
    <mergeCell ref="F27:F38"/>
    <mergeCell ref="G27:G38"/>
    <mergeCell ref="I27:I38"/>
  </mergeCells>
  <dataValidations disablePrompts="1" count="7">
    <dataValidation type="list" allowBlank="1" showInputMessage="1" showErrorMessage="1" sqref="J10:K10" xr:uid="{F887D107-B9C3-4A23-AE0C-1DEA8772F285}">
      <formula1>$M$21:$M$26</formula1>
    </dataValidation>
    <dataValidation type="list" showDropDown="1" showInputMessage="1" showErrorMessage="1" sqref="K12" xr:uid="{5E39D148-C732-4DA9-B76D-DC19B6AFAFE1}">
      <formula1>O17:O19</formula1>
    </dataValidation>
    <dataValidation type="list" allowBlank="1" showInputMessage="1" showErrorMessage="1" sqref="H12:I12" xr:uid="{8D193C82-F006-4CC4-8B72-BCC1C0CE602D}">
      <formula1>M17:M19</formula1>
    </dataValidation>
    <dataValidation type="list" allowBlank="1" showInputMessage="1" showErrorMessage="1" sqref="C24:E24" xr:uid="{26A62406-2974-4E6B-B155-AFC13B024F6A}">
      <formula1>$M$12:$M$15</formula1>
    </dataValidation>
    <dataValidation type="list" allowBlank="1" showInputMessage="1" showErrorMessage="1" sqref="C9:F9" xr:uid="{F271BB9F-2B6A-47B2-A4D7-98734BAF5042}">
      <formula1>$M$6:$M$9</formula1>
    </dataValidation>
    <dataValidation type="list" allowBlank="1" showInputMessage="1" showErrorMessage="1" sqref="H13:I13" xr:uid="{F8CAF5B7-E34D-40CF-84D7-CF1E82B3BFFC}">
      <formula1>$N$5:$N$8</formula1>
    </dataValidation>
    <dataValidation type="list" allowBlank="1" showInputMessage="1" showErrorMessage="1" sqref="C7 I7" xr:uid="{25D72A7A-50E4-44CB-98D6-54F8EB29DCAE}">
      <formula1>$N$11:$N$12</formula1>
    </dataValidation>
  </dataValidations>
  <pageMargins left="0.7" right="0.7" top="0.75" bottom="0.75" header="0.3" footer="0.3"/>
  <pageSetup scale="27" orientation="portrait" r:id="rId1"/>
  <drawing r:id="rId2"/>
  <legacyDrawing r:id="rId3"/>
  <oleObjects>
    <mc:AlternateContent xmlns:mc="http://schemas.openxmlformats.org/markup-compatibility/2006">
      <mc:Choice Requires="x14">
        <oleObject progId="PBrush" shapeId="35858433" r:id="rId4">
          <objectPr defaultSize="0" autoPict="0" r:id="rId5">
            <anchor moveWithCells="1" sizeWithCells="1">
              <from>
                <xdr:col>8</xdr:col>
                <xdr:colOff>47625</xdr:colOff>
                <xdr:row>1</xdr:row>
                <xdr:rowOff>28575</xdr:rowOff>
              </from>
              <to>
                <xdr:col>8</xdr:col>
                <xdr:colOff>1447800</xdr:colOff>
                <xdr:row>1</xdr:row>
                <xdr:rowOff>447675</xdr:rowOff>
              </to>
            </anchor>
          </objectPr>
        </oleObject>
      </mc:Choice>
      <mc:Fallback>
        <oleObject progId="PBrush" shapeId="35858433" r:id="rId4"/>
      </mc:Fallback>
    </mc:AlternateContent>
  </oleObjec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9E35235504AD2141AD281FCE2263AF41" ma:contentTypeVersion="10" ma:contentTypeDescription="Crear nuevo documento." ma:contentTypeScope="" ma:versionID="b3d3a41c2aaa008cae5af340ddeeab0a">
  <xsd:schema xmlns:xsd="http://www.w3.org/2001/XMLSchema" xmlns:xs="http://www.w3.org/2001/XMLSchema" xmlns:p="http://schemas.microsoft.com/office/2006/metadata/properties" xmlns:ns2="d472a95f-029e-48ed-8556-580ff62e7833" xmlns:ns3="08ebe415-1e9a-4b26-acfc-09642d3d19df" targetNamespace="http://schemas.microsoft.com/office/2006/metadata/properties" ma:root="true" ma:fieldsID="e9d9b707683c6b69122fa93f75747aae" ns2:_="" ns3:_="">
    <xsd:import namespace="d472a95f-029e-48ed-8556-580ff62e7833"/>
    <xsd:import namespace="08ebe415-1e9a-4b26-acfc-09642d3d19df"/>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472a95f-029e-48ed-8556-580ff62e783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8ebe415-1e9a-4b26-acfc-09642d3d19df" elementFormDefault="qualified">
    <xsd:import namespace="http://schemas.microsoft.com/office/2006/documentManagement/types"/>
    <xsd:import namespace="http://schemas.microsoft.com/office/infopath/2007/PartnerControls"/>
    <xsd:element name="SharedWithUsers" ma:index="10"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Detalles de uso compartido"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F0EA1A3-3C27-480B-B2AD-449A025DA571}">
  <ds:schemaRefs>
    <ds:schemaRef ds:uri="http://schemas.microsoft.com/sharepoint/v3/contenttype/forms"/>
  </ds:schemaRefs>
</ds:datastoreItem>
</file>

<file path=customXml/itemProps2.xml><?xml version="1.0" encoding="utf-8"?>
<ds:datastoreItem xmlns:ds="http://schemas.openxmlformats.org/officeDocument/2006/customXml" ds:itemID="{3F664237-BA00-4E19-9D4C-97CF951D95E6}">
  <ds:schemaRefs>
    <ds:schemaRef ds:uri="http://schemas.microsoft.com/office/2006/metadata/properties"/>
    <ds:schemaRef ds:uri="http://www.w3.org/XML/1998/namespace"/>
    <ds:schemaRef ds:uri="http://purl.org/dc/terms/"/>
    <ds:schemaRef ds:uri="d472a95f-029e-48ed-8556-580ff62e7833"/>
    <ds:schemaRef ds:uri="http://schemas.microsoft.com/office/2006/documentManagement/types"/>
    <ds:schemaRef ds:uri="http://schemas.microsoft.com/office/infopath/2007/PartnerControls"/>
    <ds:schemaRef ds:uri="http://purl.org/dc/dcmitype/"/>
    <ds:schemaRef ds:uri="http://purl.org/dc/elements/1.1/"/>
    <ds:schemaRef ds:uri="http://schemas.openxmlformats.org/package/2006/metadata/core-properties"/>
    <ds:schemaRef ds:uri="08ebe415-1e9a-4b26-acfc-09642d3d19df"/>
  </ds:schemaRefs>
</ds:datastoreItem>
</file>

<file path=customXml/itemProps3.xml><?xml version="1.0" encoding="utf-8"?>
<ds:datastoreItem xmlns:ds="http://schemas.openxmlformats.org/officeDocument/2006/customXml" ds:itemID="{B2788C33-E6FA-4C62-BC94-CD96BA7719B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472a95f-029e-48ed-8556-580ff62e7833"/>
    <ds:schemaRef ds:uri="08ebe415-1e9a-4b26-acfc-09642d3d19d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14</vt:i4>
      </vt:variant>
      <vt:variant>
        <vt:lpstr>Rangos con nombre</vt:lpstr>
      </vt:variant>
      <vt:variant>
        <vt:i4>6</vt:i4>
      </vt:variant>
    </vt:vector>
  </HeadingPairs>
  <TitlesOfParts>
    <vt:vector size="20" baseType="lpstr">
      <vt:lpstr>Sección 3. Metas Producto</vt:lpstr>
      <vt:lpstr>MP - SIT</vt:lpstr>
      <vt:lpstr>Act.Meta_SIT</vt:lpstr>
      <vt:lpstr>META 1</vt:lpstr>
      <vt:lpstr>META 2</vt:lpstr>
      <vt:lpstr>META 3</vt:lpstr>
      <vt:lpstr>META 4</vt:lpstr>
      <vt:lpstr>META 5</vt:lpstr>
      <vt:lpstr>META 6</vt:lpstr>
      <vt:lpstr>META 7</vt:lpstr>
      <vt:lpstr>HV 14</vt:lpstr>
      <vt:lpstr>Act. 14</vt:lpstr>
      <vt:lpstr>Hoja3</vt:lpstr>
      <vt:lpstr>Hoja1</vt:lpstr>
      <vt:lpstr>'META 2'!Área_de_impresión</vt:lpstr>
      <vt:lpstr>'META 3'!Área_de_impresión</vt:lpstr>
      <vt:lpstr>'META 4'!Área_de_impresión</vt:lpstr>
      <vt:lpstr>'META 5'!Área_de_impresión</vt:lpstr>
      <vt:lpstr>'META 6'!Área_de_impresión</vt:lpstr>
      <vt:lpstr>'Sección 3. Metas Producto'!Área_de_impresión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Kellis Vanessa Gonzalez Solano</dc:creator>
  <cp:lastModifiedBy>Henry Rincón</cp:lastModifiedBy>
  <cp:lastPrinted>2021-05-06T18:33:25Z</cp:lastPrinted>
  <dcterms:created xsi:type="dcterms:W3CDTF">2010-03-25T16:40:43Z</dcterms:created>
  <dcterms:modified xsi:type="dcterms:W3CDTF">2021-12-10T22:25:34Z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0x0101009E35235504AD2141AD281FCE2263AF41</vt:lpwstr>
  </property>
</Properties>
</file>